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13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D3" i="309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D3" i="310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D3" i="307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G16" i="181"/>
  <c r="H16"/>
  <c r="I16"/>
  <c r="G17"/>
  <c r="H17"/>
  <c r="I17"/>
  <c r="G16" i="172"/>
  <c r="H16"/>
  <c r="I16"/>
  <c r="G17"/>
  <c r="H17"/>
  <c r="I17"/>
  <c r="L16" i="362"/>
  <c r="L17"/>
  <c r="D16"/>
  <c r="D17"/>
  <c r="M11" i="171"/>
  <c r="M12"/>
  <c r="M13"/>
  <c r="L11"/>
  <c r="L12"/>
  <c r="L13"/>
  <c r="K10" i="373" l="1"/>
  <c r="K11"/>
  <c r="K12"/>
  <c r="K13"/>
  <c r="K14"/>
  <c r="K15"/>
  <c r="K16"/>
  <c r="K17"/>
  <c r="K18"/>
  <c r="K12" i="366"/>
  <c r="K13"/>
  <c r="K14"/>
  <c r="K15"/>
  <c r="K16"/>
  <c r="K17"/>
  <c r="K18"/>
  <c r="E20" i="365"/>
  <c r="F20"/>
  <c r="G20"/>
  <c r="H20"/>
  <c r="K8" i="363"/>
  <c r="K9"/>
  <c r="K10"/>
  <c r="K11"/>
  <c r="K12"/>
  <c r="K13"/>
  <c r="K14"/>
  <c r="K15"/>
  <c r="K16"/>
  <c r="K17"/>
  <c r="K18"/>
  <c r="K19"/>
  <c r="C20"/>
  <c r="D20"/>
  <c r="E20"/>
  <c r="F20"/>
  <c r="G20"/>
  <c r="H20"/>
  <c r="D3" i="305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F3"/>
  <c r="F4"/>
  <c r="F5"/>
  <c r="F6"/>
  <c r="F7"/>
  <c r="F8"/>
  <c r="F9"/>
  <c r="F10"/>
  <c r="F11"/>
  <c r="F12"/>
  <c r="F13"/>
  <c r="F14"/>
  <c r="F15"/>
  <c r="F16"/>
  <c r="F17"/>
  <c r="F18"/>
  <c r="F19"/>
  <c r="F20"/>
  <c r="F2"/>
  <c r="D4" i="304"/>
  <c r="D5"/>
  <c r="E5"/>
  <c r="D6"/>
  <c r="D8"/>
  <c r="E9"/>
  <c r="D10"/>
  <c r="D12"/>
  <c r="D13"/>
  <c r="E13"/>
  <c r="D14"/>
  <c r="D16"/>
  <c r="E17"/>
  <c r="D18"/>
  <c r="D20"/>
  <c r="E2"/>
  <c r="D2"/>
  <c r="F3"/>
  <c r="D3" s="1"/>
  <c r="F4"/>
  <c r="E4" s="1"/>
  <c r="F5"/>
  <c r="F6"/>
  <c r="E6" s="1"/>
  <c r="F7"/>
  <c r="D7" s="1"/>
  <c r="F8"/>
  <c r="E8" s="1"/>
  <c r="F9"/>
  <c r="D9" s="1"/>
  <c r="F10"/>
  <c r="E10" s="1"/>
  <c r="F11"/>
  <c r="D11" s="1"/>
  <c r="F12"/>
  <c r="E12" s="1"/>
  <c r="F13"/>
  <c r="F14"/>
  <c r="E14" s="1"/>
  <c r="F15"/>
  <c r="D15" s="1"/>
  <c r="F16"/>
  <c r="E16" s="1"/>
  <c r="F17"/>
  <c r="D17" s="1"/>
  <c r="F18"/>
  <c r="E18" s="1"/>
  <c r="F19"/>
  <c r="D19" s="1"/>
  <c r="F20"/>
  <c r="E20" s="1"/>
  <c r="F2"/>
  <c r="D4" i="303"/>
  <c r="E4"/>
  <c r="D6"/>
  <c r="D10"/>
  <c r="D12"/>
  <c r="E12"/>
  <c r="D14"/>
  <c r="E16"/>
  <c r="D18"/>
  <c r="D20"/>
  <c r="E20"/>
  <c r="F3"/>
  <c r="D3" s="1"/>
  <c r="F4"/>
  <c r="F5"/>
  <c r="D5" s="1"/>
  <c r="F6"/>
  <c r="E6" s="1"/>
  <c r="F7"/>
  <c r="D7" s="1"/>
  <c r="F8"/>
  <c r="D8" s="1"/>
  <c r="F9"/>
  <c r="D9" s="1"/>
  <c r="F10"/>
  <c r="E10" s="1"/>
  <c r="F11"/>
  <c r="D11" s="1"/>
  <c r="F12"/>
  <c r="F13"/>
  <c r="D13" s="1"/>
  <c r="F14"/>
  <c r="E14" s="1"/>
  <c r="F15"/>
  <c r="D15" s="1"/>
  <c r="F16"/>
  <c r="D16" s="1"/>
  <c r="F17"/>
  <c r="D17" s="1"/>
  <c r="F18"/>
  <c r="E18" s="1"/>
  <c r="F19"/>
  <c r="D19" s="1"/>
  <c r="F20"/>
  <c r="F2"/>
  <c r="E2" s="1"/>
  <c r="D3" i="300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D3" i="301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E2"/>
  <c r="D2"/>
  <c r="E3" i="298"/>
  <c r="E4"/>
  <c r="E5"/>
  <c r="E6"/>
  <c r="E7"/>
  <c r="E8"/>
  <c r="E9"/>
  <c r="E10"/>
  <c r="E11"/>
  <c r="E12"/>
  <c r="E13"/>
  <c r="E14"/>
  <c r="E15"/>
  <c r="E16"/>
  <c r="E17"/>
  <c r="E18"/>
  <c r="E19"/>
  <c r="E20"/>
  <c r="D3"/>
  <c r="D4"/>
  <c r="D5"/>
  <c r="D6"/>
  <c r="D7"/>
  <c r="D8"/>
  <c r="D9"/>
  <c r="D10"/>
  <c r="D11"/>
  <c r="D12"/>
  <c r="D13"/>
  <c r="D14"/>
  <c r="D15"/>
  <c r="D16"/>
  <c r="D17"/>
  <c r="D18"/>
  <c r="D19"/>
  <c r="D20"/>
  <c r="E2"/>
  <c r="D2"/>
  <c r="I24" i="260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59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57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56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55"/>
  <c r="I25"/>
  <c r="I26"/>
  <c r="I27"/>
  <c r="I28"/>
  <c r="I23"/>
  <c r="D16"/>
  <c r="D17"/>
  <c r="G16"/>
  <c r="G17"/>
  <c r="J16"/>
  <c r="J17"/>
  <c r="I8"/>
  <c r="I9"/>
  <c r="I10"/>
  <c r="I11"/>
  <c r="I12"/>
  <c r="I13"/>
  <c r="I14"/>
  <c r="I15"/>
  <c r="I16"/>
  <c r="I17"/>
  <c r="I18"/>
  <c r="I19"/>
  <c r="I7"/>
  <c r="L16" i="254"/>
  <c r="L17"/>
  <c r="D16"/>
  <c r="D17"/>
  <c r="L16" i="253"/>
  <c r="L17"/>
  <c r="D16"/>
  <c r="E16"/>
  <c r="D17"/>
  <c r="E17"/>
  <c r="L8" i="252"/>
  <c r="L9"/>
  <c r="L10"/>
  <c r="L11"/>
  <c r="L12"/>
  <c r="L13"/>
  <c r="L14"/>
  <c r="L15"/>
  <c r="L16"/>
  <c r="L17"/>
  <c r="L18"/>
  <c r="L19"/>
  <c r="I24" i="251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6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4"/>
  <c r="I25"/>
  <c r="I26"/>
  <c r="I27"/>
  <c r="I28"/>
  <c r="I23"/>
  <c r="I8"/>
  <c r="I9"/>
  <c r="I10"/>
  <c r="I11"/>
  <c r="I12"/>
  <c r="I13"/>
  <c r="I14"/>
  <c r="I15"/>
  <c r="I16"/>
  <c r="I17"/>
  <c r="I18"/>
  <c r="I19"/>
  <c r="I7"/>
  <c r="F20" i="242"/>
  <c r="C20"/>
  <c r="I24"/>
  <c r="I25"/>
  <c r="I26"/>
  <c r="I27"/>
  <c r="I28"/>
  <c r="I23"/>
  <c r="I8"/>
  <c r="I9"/>
  <c r="I10"/>
  <c r="I11"/>
  <c r="I12"/>
  <c r="I13"/>
  <c r="I14"/>
  <c r="I15"/>
  <c r="I16"/>
  <c r="I18"/>
  <c r="I19"/>
  <c r="I7"/>
  <c r="J17" i="249"/>
  <c r="K17"/>
  <c r="G16"/>
  <c r="H16"/>
  <c r="G17"/>
  <c r="H17"/>
  <c r="D17"/>
  <c r="E17"/>
  <c r="I24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5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1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8"/>
  <c r="I25"/>
  <c r="I26"/>
  <c r="I27"/>
  <c r="I28"/>
  <c r="I23"/>
  <c r="I8"/>
  <c r="I9"/>
  <c r="I10"/>
  <c r="I11"/>
  <c r="I12"/>
  <c r="I13"/>
  <c r="I14"/>
  <c r="I15"/>
  <c r="I16"/>
  <c r="I17"/>
  <c r="I18"/>
  <c r="I19"/>
  <c r="D16"/>
  <c r="E16"/>
  <c r="D17"/>
  <c r="E17"/>
  <c r="I7"/>
  <c r="D16" i="250"/>
  <c r="E16"/>
  <c r="D17"/>
  <c r="E17"/>
  <c r="J16"/>
  <c r="K16"/>
  <c r="J17"/>
  <c r="K17"/>
  <c r="I24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19" i="247"/>
  <c r="I24"/>
  <c r="I25"/>
  <c r="I26"/>
  <c r="I27"/>
  <c r="I28"/>
  <c r="I23"/>
  <c r="D16"/>
  <c r="E16"/>
  <c r="D17"/>
  <c r="E17"/>
  <c r="I8"/>
  <c r="I9"/>
  <c r="I10"/>
  <c r="I11"/>
  <c r="I12"/>
  <c r="I13"/>
  <c r="I14"/>
  <c r="I15"/>
  <c r="I16"/>
  <c r="I17"/>
  <c r="I18"/>
  <c r="I7"/>
  <c r="J16" i="243"/>
  <c r="K16"/>
  <c r="J17"/>
  <c r="K17"/>
  <c r="D16"/>
  <c r="E16"/>
  <c r="D17"/>
  <c r="E17"/>
  <c r="I24"/>
  <c r="I25"/>
  <c r="I26"/>
  <c r="I27"/>
  <c r="I28"/>
  <c r="I23"/>
  <c r="I8"/>
  <c r="I9"/>
  <c r="I10"/>
  <c r="I11"/>
  <c r="I12"/>
  <c r="I13"/>
  <c r="I14"/>
  <c r="I15"/>
  <c r="I16"/>
  <c r="I17"/>
  <c r="I18"/>
  <c r="I19"/>
  <c r="I7"/>
  <c r="I24" i="240"/>
  <c r="I25"/>
  <c r="I26"/>
  <c r="I27"/>
  <c r="I28"/>
  <c r="I23"/>
  <c r="D16"/>
  <c r="D17"/>
  <c r="G16"/>
  <c r="G17"/>
  <c r="J8"/>
  <c r="J9"/>
  <c r="J10"/>
  <c r="J11"/>
  <c r="J12"/>
  <c r="J13"/>
  <c r="J14"/>
  <c r="J15"/>
  <c r="J16"/>
  <c r="J17"/>
  <c r="J18"/>
  <c r="I19"/>
  <c r="I8"/>
  <c r="I9"/>
  <c r="I10"/>
  <c r="I11"/>
  <c r="I12"/>
  <c r="I13"/>
  <c r="I14"/>
  <c r="I15"/>
  <c r="I16"/>
  <c r="I17"/>
  <c r="I18"/>
  <c r="I7"/>
  <c r="E19" i="304" l="1"/>
  <c r="E15"/>
  <c r="E11"/>
  <c r="E7"/>
  <c r="E3"/>
  <c r="E8" i="303"/>
  <c r="D2"/>
  <c r="E17"/>
  <c r="E13"/>
  <c r="E9"/>
  <c r="E5"/>
  <c r="E19"/>
  <c r="E15"/>
  <c r="E11"/>
  <c r="E7"/>
  <c r="E3"/>
  <c r="L16" i="239"/>
  <c r="L17"/>
  <c r="D16"/>
  <c r="D17"/>
  <c r="L16" i="238"/>
  <c r="L17"/>
  <c r="D16"/>
  <c r="E16"/>
  <c r="D17"/>
  <c r="E17"/>
  <c r="D20" i="365" l="1"/>
  <c r="L13" i="254" l="1"/>
  <c r="L14"/>
  <c r="L13" i="253"/>
  <c r="L14"/>
  <c r="L13" i="362" l="1"/>
  <c r="L14"/>
  <c r="L15"/>
  <c r="I20" i="240" l="1"/>
  <c r="I29"/>
  <c r="L24" i="239"/>
  <c r="L25"/>
  <c r="L26"/>
  <c r="L27"/>
  <c r="L28"/>
  <c r="L23"/>
  <c r="L19"/>
  <c r="L18"/>
  <c r="L15"/>
  <c r="L13"/>
  <c r="L14"/>
  <c r="L8"/>
  <c r="L9"/>
  <c r="L10"/>
  <c r="L11"/>
  <c r="L12"/>
  <c r="L24" i="238"/>
  <c r="L25"/>
  <c r="L26"/>
  <c r="L27"/>
  <c r="L28"/>
  <c r="L8"/>
  <c r="L9"/>
  <c r="L10"/>
  <c r="L11"/>
  <c r="L12"/>
  <c r="L13"/>
  <c r="L14"/>
  <c r="L15"/>
  <c r="L18"/>
  <c r="L19"/>
  <c r="L24" i="237"/>
  <c r="L25"/>
  <c r="L26"/>
  <c r="L27"/>
  <c r="L28"/>
  <c r="L13"/>
  <c r="L14"/>
  <c r="L15"/>
  <c r="L16"/>
  <c r="L18"/>
  <c r="L19"/>
  <c r="L8"/>
  <c r="L9"/>
  <c r="L10"/>
  <c r="L11"/>
  <c r="L12"/>
  <c r="K8" i="364" l="1"/>
  <c r="K9"/>
  <c r="K10"/>
  <c r="K11"/>
  <c r="K12"/>
  <c r="K13"/>
  <c r="K14"/>
  <c r="K15"/>
  <c r="K16"/>
  <c r="K18"/>
  <c r="K19"/>
  <c r="K8" i="365"/>
  <c r="K9"/>
  <c r="K10"/>
  <c r="K11"/>
  <c r="K12"/>
  <c r="K13"/>
  <c r="K14"/>
  <c r="K15"/>
  <c r="K16"/>
  <c r="K18"/>
  <c r="K19"/>
  <c r="K8" i="366"/>
  <c r="K9"/>
  <c r="K10"/>
  <c r="K11"/>
  <c r="K19"/>
  <c r="K8" i="367"/>
  <c r="K9"/>
  <c r="K10"/>
  <c r="K11"/>
  <c r="K12"/>
  <c r="K13"/>
  <c r="K14"/>
  <c r="K15"/>
  <c r="K16"/>
  <c r="K18"/>
  <c r="K19"/>
  <c r="K8" i="368"/>
  <c r="K9"/>
  <c r="K10"/>
  <c r="K11"/>
  <c r="K12"/>
  <c r="K13"/>
  <c r="K14"/>
  <c r="K15"/>
  <c r="K16"/>
  <c r="K18"/>
  <c r="K19"/>
  <c r="K8" i="369"/>
  <c r="K9"/>
  <c r="K10"/>
  <c r="K11"/>
  <c r="K12"/>
  <c r="K13"/>
  <c r="K14"/>
  <c r="K15"/>
  <c r="K16"/>
  <c r="K18"/>
  <c r="K19"/>
  <c r="K8" i="370"/>
  <c r="K9"/>
  <c r="K10"/>
  <c r="K11"/>
  <c r="K12"/>
  <c r="K13"/>
  <c r="K14"/>
  <c r="K15"/>
  <c r="K16"/>
  <c r="K18"/>
  <c r="K19"/>
  <c r="K8" i="371"/>
  <c r="K9"/>
  <c r="K10"/>
  <c r="K11"/>
  <c r="K12"/>
  <c r="K13"/>
  <c r="K14"/>
  <c r="K15"/>
  <c r="K16"/>
  <c r="K18"/>
  <c r="K19"/>
  <c r="K8" i="372"/>
  <c r="K9"/>
  <c r="K10"/>
  <c r="K11"/>
  <c r="K12"/>
  <c r="K13"/>
  <c r="K14"/>
  <c r="K15"/>
  <c r="K16"/>
  <c r="K18"/>
  <c r="K19"/>
  <c r="K8" i="373"/>
  <c r="K9"/>
  <c r="K19"/>
  <c r="K8" i="374"/>
  <c r="K9"/>
  <c r="K10"/>
  <c r="K11"/>
  <c r="K12"/>
  <c r="K13"/>
  <c r="K14"/>
  <c r="K15"/>
  <c r="K16"/>
  <c r="K18"/>
  <c r="K19"/>
  <c r="K8" i="375"/>
  <c r="K9"/>
  <c r="K10"/>
  <c r="K11"/>
  <c r="K12"/>
  <c r="K13"/>
  <c r="K14"/>
  <c r="K15"/>
  <c r="K16"/>
  <c r="K18"/>
  <c r="K19"/>
  <c r="K8" i="376"/>
  <c r="K9"/>
  <c r="K10"/>
  <c r="K11"/>
  <c r="K12"/>
  <c r="K13"/>
  <c r="K14"/>
  <c r="K15"/>
  <c r="K16"/>
  <c r="K18"/>
  <c r="K19"/>
  <c r="K8" i="377"/>
  <c r="K9"/>
  <c r="K10"/>
  <c r="K11"/>
  <c r="K12"/>
  <c r="K13"/>
  <c r="K14"/>
  <c r="K15"/>
  <c r="K16"/>
  <c r="K18"/>
  <c r="K19"/>
  <c r="I8" i="175"/>
  <c r="I9"/>
  <c r="I10"/>
  <c r="I11"/>
  <c r="I12"/>
  <c r="I13"/>
  <c r="I14"/>
  <c r="I15"/>
  <c r="I16"/>
  <c r="I18"/>
  <c r="I19"/>
  <c r="I8" i="179"/>
  <c r="I9"/>
  <c r="I10"/>
  <c r="I11"/>
  <c r="I12"/>
  <c r="I13"/>
  <c r="I14"/>
  <c r="I15"/>
  <c r="I16"/>
  <c r="I18"/>
  <c r="I19"/>
  <c r="I8" i="182"/>
  <c r="I9"/>
  <c r="I10"/>
  <c r="I11"/>
  <c r="I12"/>
  <c r="I13"/>
  <c r="I14"/>
  <c r="I15"/>
  <c r="I16"/>
  <c r="I18"/>
  <c r="I19"/>
  <c r="I8" i="180"/>
  <c r="I9"/>
  <c r="I10"/>
  <c r="I11"/>
  <c r="I12"/>
  <c r="I13"/>
  <c r="I14"/>
  <c r="I15"/>
  <c r="I16"/>
  <c r="I18"/>
  <c r="I19"/>
  <c r="I8" i="173"/>
  <c r="I9"/>
  <c r="I10"/>
  <c r="I11"/>
  <c r="I12"/>
  <c r="I13"/>
  <c r="I14"/>
  <c r="I15"/>
  <c r="I16"/>
  <c r="I18"/>
  <c r="I19"/>
  <c r="I8" i="177"/>
  <c r="I9"/>
  <c r="I10"/>
  <c r="I11"/>
  <c r="I12"/>
  <c r="I13"/>
  <c r="I14"/>
  <c r="I15"/>
  <c r="I16"/>
  <c r="I18"/>
  <c r="I19"/>
  <c r="I8" i="181"/>
  <c r="I9"/>
  <c r="I10"/>
  <c r="I11"/>
  <c r="I12"/>
  <c r="I13"/>
  <c r="I14"/>
  <c r="I15"/>
  <c r="I18"/>
  <c r="I19"/>
  <c r="I8" i="174"/>
  <c r="I9"/>
  <c r="I10"/>
  <c r="I11"/>
  <c r="I12"/>
  <c r="I13"/>
  <c r="I14"/>
  <c r="I15"/>
  <c r="I16"/>
  <c r="I18"/>
  <c r="I19"/>
  <c r="I8" i="176"/>
  <c r="I9"/>
  <c r="I10"/>
  <c r="I11"/>
  <c r="I12"/>
  <c r="I13"/>
  <c r="I14"/>
  <c r="I15"/>
  <c r="I16"/>
  <c r="I18"/>
  <c r="I19"/>
  <c r="I8" i="178"/>
  <c r="I9"/>
  <c r="I10"/>
  <c r="I11"/>
  <c r="I12"/>
  <c r="I13"/>
  <c r="I14"/>
  <c r="I15"/>
  <c r="I16"/>
  <c r="I18"/>
  <c r="I19"/>
  <c r="I8" i="183"/>
  <c r="I9"/>
  <c r="I10"/>
  <c r="I11"/>
  <c r="I12"/>
  <c r="I13"/>
  <c r="I14"/>
  <c r="I15"/>
  <c r="I16"/>
  <c r="I18"/>
  <c r="I19"/>
  <c r="I8" i="172"/>
  <c r="I9"/>
  <c r="I10"/>
  <c r="I11"/>
  <c r="I12"/>
  <c r="I13"/>
  <c r="I14"/>
  <c r="I15"/>
  <c r="I18"/>
  <c r="I19"/>
  <c r="I24" i="183" l="1"/>
  <c r="I25"/>
  <c r="I26"/>
  <c r="I27"/>
  <c r="I28"/>
  <c r="I23"/>
  <c r="I7"/>
  <c r="I24" i="178"/>
  <c r="I25"/>
  <c r="I26"/>
  <c r="I27"/>
  <c r="I28"/>
  <c r="I23"/>
  <c r="I7"/>
  <c r="I24" i="176"/>
  <c r="I25"/>
  <c r="I26"/>
  <c r="I27"/>
  <c r="I28"/>
  <c r="I23"/>
  <c r="I7"/>
  <c r="I24" i="174"/>
  <c r="I25"/>
  <c r="I26"/>
  <c r="I27"/>
  <c r="I28"/>
  <c r="I23"/>
  <c r="I7"/>
  <c r="I24" i="181"/>
  <c r="I25"/>
  <c r="I26"/>
  <c r="I27"/>
  <c r="I28"/>
  <c r="I23"/>
  <c r="I7"/>
  <c r="I24" i="177"/>
  <c r="I25"/>
  <c r="I26"/>
  <c r="I27"/>
  <c r="I28"/>
  <c r="I23"/>
  <c r="I7"/>
  <c r="I24" i="173"/>
  <c r="I25"/>
  <c r="I26"/>
  <c r="I27"/>
  <c r="I28"/>
  <c r="I23"/>
  <c r="I7"/>
  <c r="I24" i="180"/>
  <c r="I25"/>
  <c r="I26"/>
  <c r="I27"/>
  <c r="I28"/>
  <c r="I23"/>
  <c r="I7"/>
  <c r="I24" i="182"/>
  <c r="I25"/>
  <c r="I26"/>
  <c r="I27"/>
  <c r="I28"/>
  <c r="I23"/>
  <c r="I7"/>
  <c r="I24" i="179"/>
  <c r="I25"/>
  <c r="I26"/>
  <c r="I27"/>
  <c r="I28"/>
  <c r="I23"/>
  <c r="I7"/>
  <c r="I24" i="175"/>
  <c r="I25"/>
  <c r="I26"/>
  <c r="I27"/>
  <c r="I28"/>
  <c r="I23"/>
  <c r="I7"/>
  <c r="I24" i="172"/>
  <c r="I25"/>
  <c r="I26"/>
  <c r="I27"/>
  <c r="I28"/>
  <c r="I23"/>
  <c r="I7"/>
  <c r="I20" i="175" l="1"/>
  <c r="J7" l="1"/>
  <c r="J12"/>
  <c r="J19"/>
  <c r="J15"/>
  <c r="J18"/>
  <c r="J13"/>
  <c r="J8"/>
  <c r="J10"/>
  <c r="J11"/>
  <c r="J14"/>
  <c r="J9"/>
  <c r="J16"/>
  <c r="I29" i="183"/>
  <c r="F29"/>
  <c r="C29"/>
  <c r="I20"/>
  <c r="F20"/>
  <c r="C20"/>
  <c r="I29" i="178"/>
  <c r="F29"/>
  <c r="C29"/>
  <c r="I20"/>
  <c r="F20"/>
  <c r="C20"/>
  <c r="I29" i="176"/>
  <c r="F29"/>
  <c r="C29"/>
  <c r="I20"/>
  <c r="F20"/>
  <c r="C20"/>
  <c r="I29" i="174"/>
  <c r="F29"/>
  <c r="C29"/>
  <c r="I20"/>
  <c r="F20"/>
  <c r="C20"/>
  <c r="I29" i="181"/>
  <c r="F29"/>
  <c r="C29"/>
  <c r="I20"/>
  <c r="F20"/>
  <c r="C20"/>
  <c r="C20" i="180"/>
  <c r="F20"/>
  <c r="I20"/>
  <c r="C29"/>
  <c r="F29"/>
  <c r="I29"/>
  <c r="I29" i="177"/>
  <c r="F29"/>
  <c r="C29"/>
  <c r="I20"/>
  <c r="F20"/>
  <c r="C20"/>
  <c r="I29" i="173"/>
  <c r="F29"/>
  <c r="C29"/>
  <c r="I20"/>
  <c r="F20"/>
  <c r="C20"/>
  <c r="I29" i="182"/>
  <c r="F29"/>
  <c r="C29"/>
  <c r="I20"/>
  <c r="F20"/>
  <c r="C20"/>
  <c r="K28" i="365"/>
  <c r="D29"/>
  <c r="D31" s="1"/>
  <c r="E29"/>
  <c r="E31" s="1"/>
  <c r="F29"/>
  <c r="F31" s="1"/>
  <c r="G29"/>
  <c r="G31" s="1"/>
  <c r="H29"/>
  <c r="H31" s="1"/>
  <c r="I29"/>
  <c r="I31" s="1"/>
  <c r="J29"/>
  <c r="J31" s="1"/>
  <c r="C29"/>
  <c r="C31" s="1"/>
  <c r="D29" i="364"/>
  <c r="E29"/>
  <c r="F29"/>
  <c r="G29"/>
  <c r="H29"/>
  <c r="I29"/>
  <c r="J29"/>
  <c r="C29"/>
  <c r="D20"/>
  <c r="E20"/>
  <c r="F20"/>
  <c r="G20"/>
  <c r="H20"/>
  <c r="I20"/>
  <c r="J20"/>
  <c r="C20"/>
  <c r="D29" i="363"/>
  <c r="E29"/>
  <c r="F29"/>
  <c r="G29"/>
  <c r="H29"/>
  <c r="I29"/>
  <c r="J29"/>
  <c r="C29"/>
  <c r="I20"/>
  <c r="J20"/>
  <c r="J17" i="181" l="1"/>
  <c r="J16"/>
  <c r="G8" i="183"/>
  <c r="G12"/>
  <c r="G16"/>
  <c r="G9"/>
  <c r="G13"/>
  <c r="G10"/>
  <c r="G14"/>
  <c r="G18"/>
  <c r="G11"/>
  <c r="G15"/>
  <c r="G19"/>
  <c r="D8"/>
  <c r="D12"/>
  <c r="D16"/>
  <c r="D13"/>
  <c r="D9"/>
  <c r="D10"/>
  <c r="D14"/>
  <c r="D18"/>
  <c r="D11"/>
  <c r="D15"/>
  <c r="D19"/>
  <c r="J19"/>
  <c r="J14"/>
  <c r="J9"/>
  <c r="J15"/>
  <c r="J10"/>
  <c r="J16"/>
  <c r="J11"/>
  <c r="J12"/>
  <c r="J18"/>
  <c r="J13"/>
  <c r="J8"/>
  <c r="G8" i="178"/>
  <c r="G12"/>
  <c r="G16"/>
  <c r="G9"/>
  <c r="G13"/>
  <c r="G10"/>
  <c r="G14"/>
  <c r="G18"/>
  <c r="G11"/>
  <c r="G15"/>
  <c r="G19"/>
  <c r="D9"/>
  <c r="D13"/>
  <c r="D12"/>
  <c r="D10"/>
  <c r="D14"/>
  <c r="D18"/>
  <c r="D16"/>
  <c r="D11"/>
  <c r="D15"/>
  <c r="D19"/>
  <c r="D8"/>
  <c r="J19"/>
  <c r="J8"/>
  <c r="J15"/>
  <c r="J18"/>
  <c r="J13"/>
  <c r="J16"/>
  <c r="J11"/>
  <c r="J14"/>
  <c r="J9"/>
  <c r="J12"/>
  <c r="J10"/>
  <c r="G8" i="176"/>
  <c r="G12"/>
  <c r="G16"/>
  <c r="G9"/>
  <c r="G10"/>
  <c r="G18"/>
  <c r="G11"/>
  <c r="G19"/>
  <c r="G13"/>
  <c r="G14"/>
  <c r="G15"/>
  <c r="D8"/>
  <c r="D12"/>
  <c r="D16"/>
  <c r="D18"/>
  <c r="D15"/>
  <c r="D9"/>
  <c r="D13"/>
  <c r="D14"/>
  <c r="D11"/>
  <c r="D10"/>
  <c r="D19"/>
  <c r="J11"/>
  <c r="J15"/>
  <c r="J19"/>
  <c r="J9"/>
  <c r="J18"/>
  <c r="J16"/>
  <c r="J12"/>
  <c r="J10"/>
  <c r="J8"/>
  <c r="J14"/>
  <c r="J13"/>
  <c r="G8" i="174"/>
  <c r="G12"/>
  <c r="G16"/>
  <c r="G9"/>
  <c r="G13"/>
  <c r="G10"/>
  <c r="G14"/>
  <c r="G18"/>
  <c r="G11"/>
  <c r="G15"/>
  <c r="G19"/>
  <c r="D16"/>
  <c r="D9"/>
  <c r="D13"/>
  <c r="D10"/>
  <c r="D14"/>
  <c r="D18"/>
  <c r="D8"/>
  <c r="D11"/>
  <c r="D15"/>
  <c r="D19"/>
  <c r="D12"/>
  <c r="J19"/>
  <c r="J15"/>
  <c r="J18"/>
  <c r="J13"/>
  <c r="J16"/>
  <c r="J12"/>
  <c r="J11"/>
  <c r="J14"/>
  <c r="J9"/>
  <c r="J8"/>
  <c r="J10"/>
  <c r="G9" i="181"/>
  <c r="G13"/>
  <c r="G10"/>
  <c r="G14"/>
  <c r="G18"/>
  <c r="G12"/>
  <c r="G11"/>
  <c r="G15"/>
  <c r="G19"/>
  <c r="G8"/>
  <c r="D8"/>
  <c r="D12"/>
  <c r="D16"/>
  <c r="D9"/>
  <c r="D13"/>
  <c r="D10"/>
  <c r="D14"/>
  <c r="D18"/>
  <c r="D11"/>
  <c r="D15"/>
  <c r="D19"/>
  <c r="J19"/>
  <c r="J14"/>
  <c r="J9"/>
  <c r="J15"/>
  <c r="J10"/>
  <c r="J11"/>
  <c r="J12"/>
  <c r="J18"/>
  <c r="J13"/>
  <c r="J8"/>
  <c r="G8" i="177"/>
  <c r="G12"/>
  <c r="G16"/>
  <c r="G9"/>
  <c r="G13"/>
  <c r="G10"/>
  <c r="G14"/>
  <c r="G18"/>
  <c r="G11"/>
  <c r="G15"/>
  <c r="G19"/>
  <c r="D8"/>
  <c r="D12"/>
  <c r="D16"/>
  <c r="D9"/>
  <c r="D13"/>
  <c r="D10"/>
  <c r="D14"/>
  <c r="D18"/>
  <c r="D11"/>
  <c r="D15"/>
  <c r="D19"/>
  <c r="J19"/>
  <c r="J14"/>
  <c r="J9"/>
  <c r="J15"/>
  <c r="J10"/>
  <c r="J16"/>
  <c r="J11"/>
  <c r="J12"/>
  <c r="J18"/>
  <c r="J13"/>
  <c r="J8"/>
  <c r="G16" i="173"/>
  <c r="G9"/>
  <c r="G13"/>
  <c r="G10"/>
  <c r="G14"/>
  <c r="G18"/>
  <c r="G12"/>
  <c r="G11"/>
  <c r="G15"/>
  <c r="G19"/>
  <c r="G8"/>
  <c r="D9"/>
  <c r="D13"/>
  <c r="D15"/>
  <c r="D12"/>
  <c r="D10"/>
  <c r="D14"/>
  <c r="D18"/>
  <c r="D11"/>
  <c r="D19"/>
  <c r="D8"/>
  <c r="D16"/>
  <c r="J19"/>
  <c r="J16"/>
  <c r="J15"/>
  <c r="J12"/>
  <c r="J14"/>
  <c r="J10"/>
  <c r="J18"/>
  <c r="J13"/>
  <c r="J8"/>
  <c r="J11"/>
  <c r="J9"/>
  <c r="G8" i="180"/>
  <c r="G12"/>
  <c r="G16"/>
  <c r="G9"/>
  <c r="G13"/>
  <c r="G10"/>
  <c r="G14"/>
  <c r="G18"/>
  <c r="G11"/>
  <c r="G15"/>
  <c r="G19"/>
  <c r="D7"/>
  <c r="D8"/>
  <c r="D12"/>
  <c r="D16"/>
  <c r="D9"/>
  <c r="D13"/>
  <c r="D10"/>
  <c r="D14"/>
  <c r="D18"/>
  <c r="D11"/>
  <c r="D15"/>
  <c r="D19"/>
  <c r="J7"/>
  <c r="J19"/>
  <c r="J14"/>
  <c r="J9"/>
  <c r="J15"/>
  <c r="J10"/>
  <c r="J16"/>
  <c r="J11"/>
  <c r="J12"/>
  <c r="J18"/>
  <c r="J13"/>
  <c r="J8"/>
  <c r="G9" i="182"/>
  <c r="G13"/>
  <c r="G16"/>
  <c r="G10"/>
  <c r="G14"/>
  <c r="G18"/>
  <c r="G12"/>
  <c r="G11"/>
  <c r="G15"/>
  <c r="G19"/>
  <c r="G8"/>
  <c r="J16"/>
  <c r="J11"/>
  <c r="J12"/>
  <c r="J19"/>
  <c r="J15"/>
  <c r="J18"/>
  <c r="J13"/>
  <c r="J8"/>
  <c r="J14"/>
  <c r="J9"/>
  <c r="J10"/>
  <c r="D9"/>
  <c r="D13"/>
  <c r="D16"/>
  <c r="D10"/>
  <c r="D14"/>
  <c r="D18"/>
  <c r="D12"/>
  <c r="D11"/>
  <c r="D15"/>
  <c r="D19"/>
  <c r="D8"/>
  <c r="I31" i="183"/>
  <c r="K26" s="1"/>
  <c r="I31" i="176"/>
  <c r="J7" i="183"/>
  <c r="J7" i="178"/>
  <c r="I31" i="181"/>
  <c r="J7"/>
  <c r="I31" i="182"/>
  <c r="C31" i="180"/>
  <c r="F31"/>
  <c r="H23" s="1"/>
  <c r="I31" i="174"/>
  <c r="K25" s="1"/>
  <c r="I31" i="178"/>
  <c r="K23" s="1"/>
  <c r="J7" i="182"/>
  <c r="I31" i="173"/>
  <c r="G7" i="176"/>
  <c r="D7" i="182"/>
  <c r="F31" i="183"/>
  <c r="C31"/>
  <c r="G7"/>
  <c r="D7"/>
  <c r="F31" i="178"/>
  <c r="G7"/>
  <c r="C31"/>
  <c r="D7"/>
  <c r="J7" i="176"/>
  <c r="D7"/>
  <c r="C31"/>
  <c r="F31"/>
  <c r="G7" i="174"/>
  <c r="J7"/>
  <c r="D7"/>
  <c r="F31"/>
  <c r="C31"/>
  <c r="F31" i="181"/>
  <c r="G7"/>
  <c r="C31"/>
  <c r="D7"/>
  <c r="I31" i="177"/>
  <c r="G7"/>
  <c r="J7"/>
  <c r="D7"/>
  <c r="G7" i="173"/>
  <c r="J7"/>
  <c r="D7"/>
  <c r="G7" i="180"/>
  <c r="I31"/>
  <c r="C31" i="182"/>
  <c r="F31" i="177"/>
  <c r="C31"/>
  <c r="F31" i="173"/>
  <c r="C31"/>
  <c r="G7" i="182"/>
  <c r="F31"/>
  <c r="J29" i="377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6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5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4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3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2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1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0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9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8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7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6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K27" i="365"/>
  <c r="K26"/>
  <c r="K25"/>
  <c r="K24"/>
  <c r="K23"/>
  <c r="K7"/>
  <c r="H31" i="364"/>
  <c r="C31"/>
  <c r="K28"/>
  <c r="K27"/>
  <c r="K26"/>
  <c r="K25"/>
  <c r="K24"/>
  <c r="K23"/>
  <c r="J31"/>
  <c r="G31"/>
  <c r="F31"/>
  <c r="K7"/>
  <c r="J31" i="363"/>
  <c r="K7"/>
  <c r="F31"/>
  <c r="K28"/>
  <c r="K27"/>
  <c r="K26"/>
  <c r="K25"/>
  <c r="K24"/>
  <c r="K23"/>
  <c r="I29" i="179"/>
  <c r="F29"/>
  <c r="C29"/>
  <c r="I20"/>
  <c r="F20"/>
  <c r="C20"/>
  <c r="C29" i="175"/>
  <c r="C20"/>
  <c r="F29"/>
  <c r="F20"/>
  <c r="F20" i="172"/>
  <c r="I29"/>
  <c r="F29"/>
  <c r="C29"/>
  <c r="I20"/>
  <c r="C20"/>
  <c r="I29" i="362"/>
  <c r="F29"/>
  <c r="C29"/>
  <c r="L28"/>
  <c r="L27"/>
  <c r="L26"/>
  <c r="L25"/>
  <c r="L24"/>
  <c r="L23"/>
  <c r="I20"/>
  <c r="F20"/>
  <c r="C20"/>
  <c r="L19"/>
  <c r="L12"/>
  <c r="L11"/>
  <c r="L10"/>
  <c r="L9"/>
  <c r="L8"/>
  <c r="L7"/>
  <c r="I29" i="260"/>
  <c r="F29"/>
  <c r="C29"/>
  <c r="I20"/>
  <c r="F20"/>
  <c r="C20"/>
  <c r="I29" i="259"/>
  <c r="F29"/>
  <c r="C29"/>
  <c r="I20"/>
  <c r="F20"/>
  <c r="C20"/>
  <c r="I29" i="257"/>
  <c r="F29"/>
  <c r="C29"/>
  <c r="I20"/>
  <c r="F20"/>
  <c r="C20"/>
  <c r="I29" i="256"/>
  <c r="F29"/>
  <c r="C29"/>
  <c r="I20"/>
  <c r="F20"/>
  <c r="C20"/>
  <c r="I29" i="255"/>
  <c r="F29"/>
  <c r="C29"/>
  <c r="I20"/>
  <c r="F20"/>
  <c r="C20"/>
  <c r="I29" i="254"/>
  <c r="F29"/>
  <c r="C29"/>
  <c r="L28"/>
  <c r="L27"/>
  <c r="L26"/>
  <c r="L25"/>
  <c r="L24"/>
  <c r="L23"/>
  <c r="I20"/>
  <c r="F20"/>
  <c r="C20"/>
  <c r="D7" s="1"/>
  <c r="L19"/>
  <c r="L15"/>
  <c r="L12"/>
  <c r="L11"/>
  <c r="L10"/>
  <c r="L9"/>
  <c r="L8"/>
  <c r="L7"/>
  <c r="I29" i="253"/>
  <c r="F29"/>
  <c r="C29"/>
  <c r="L28"/>
  <c r="L27"/>
  <c r="L26"/>
  <c r="L25"/>
  <c r="L24"/>
  <c r="L23"/>
  <c r="I20"/>
  <c r="F20"/>
  <c r="C20"/>
  <c r="L19"/>
  <c r="L15"/>
  <c r="L12"/>
  <c r="L11"/>
  <c r="L10"/>
  <c r="L9"/>
  <c r="L8"/>
  <c r="L7"/>
  <c r="I29" i="252"/>
  <c r="F29"/>
  <c r="C29"/>
  <c r="L28"/>
  <c r="L27"/>
  <c r="L26"/>
  <c r="L25"/>
  <c r="L24"/>
  <c r="L23"/>
  <c r="I20"/>
  <c r="F20"/>
  <c r="C20"/>
  <c r="L7"/>
  <c r="I29" i="251"/>
  <c r="F29"/>
  <c r="C29"/>
  <c r="I20"/>
  <c r="F20"/>
  <c r="C20"/>
  <c r="I29" i="246"/>
  <c r="F29"/>
  <c r="C29"/>
  <c r="I20"/>
  <c r="F20"/>
  <c r="C20"/>
  <c r="I29" i="244"/>
  <c r="F29"/>
  <c r="C29"/>
  <c r="I20"/>
  <c r="F20"/>
  <c r="C20"/>
  <c r="I29" i="242"/>
  <c r="F29"/>
  <c r="C29"/>
  <c r="I20"/>
  <c r="I29" i="249"/>
  <c r="F29"/>
  <c r="C29"/>
  <c r="I20"/>
  <c r="F20"/>
  <c r="C20"/>
  <c r="I29" i="245"/>
  <c r="F29"/>
  <c r="C29"/>
  <c r="I20"/>
  <c r="F20"/>
  <c r="C20"/>
  <c r="I29" i="241"/>
  <c r="F29"/>
  <c r="C29"/>
  <c r="I20"/>
  <c r="F20"/>
  <c r="C20"/>
  <c r="I29" i="248"/>
  <c r="F29"/>
  <c r="C29"/>
  <c r="I20"/>
  <c r="F20"/>
  <c r="C20"/>
  <c r="I29" i="250"/>
  <c r="F29"/>
  <c r="C29"/>
  <c r="I20"/>
  <c r="F20"/>
  <c r="C20"/>
  <c r="I29" i="247"/>
  <c r="F29"/>
  <c r="C29"/>
  <c r="I20"/>
  <c r="F20"/>
  <c r="C20"/>
  <c r="I29" i="243"/>
  <c r="F29"/>
  <c r="C29"/>
  <c r="I20"/>
  <c r="F20"/>
  <c r="C20"/>
  <c r="I29" i="239"/>
  <c r="F29"/>
  <c r="C29"/>
  <c r="I20"/>
  <c r="F20"/>
  <c r="C20"/>
  <c r="L7"/>
  <c r="I29" i="238"/>
  <c r="F29"/>
  <c r="C29"/>
  <c r="L23"/>
  <c r="L29" s="1"/>
  <c r="I20"/>
  <c r="F20"/>
  <c r="C20"/>
  <c r="L7"/>
  <c r="K17" i="181" l="1"/>
  <c r="K16"/>
  <c r="J16" i="172"/>
  <c r="J17"/>
  <c r="J16" i="248"/>
  <c r="J17"/>
  <c r="J16" i="247"/>
  <c r="J17"/>
  <c r="H7" i="180"/>
  <c r="K23" i="183"/>
  <c r="H24" i="180"/>
  <c r="H28"/>
  <c r="H27"/>
  <c r="K24" i="183"/>
  <c r="K27"/>
  <c r="H8"/>
  <c r="H12"/>
  <c r="H16"/>
  <c r="H9"/>
  <c r="H13"/>
  <c r="H10"/>
  <c r="H14"/>
  <c r="H18"/>
  <c r="H11"/>
  <c r="H15"/>
  <c r="H19"/>
  <c r="K15"/>
  <c r="K11"/>
  <c r="K13"/>
  <c r="K18"/>
  <c r="K16"/>
  <c r="K14"/>
  <c r="K9"/>
  <c r="K12"/>
  <c r="K10"/>
  <c r="K19"/>
  <c r="K8"/>
  <c r="E8"/>
  <c r="E12"/>
  <c r="E16"/>
  <c r="E9"/>
  <c r="E13"/>
  <c r="E10"/>
  <c r="E14"/>
  <c r="E18"/>
  <c r="E11"/>
  <c r="E15"/>
  <c r="E19"/>
  <c r="K25"/>
  <c r="K28"/>
  <c r="K7"/>
  <c r="H8" i="178"/>
  <c r="H12"/>
  <c r="H16"/>
  <c r="H9"/>
  <c r="H13"/>
  <c r="H10"/>
  <c r="H14"/>
  <c r="H18"/>
  <c r="H11"/>
  <c r="H15"/>
  <c r="H19"/>
  <c r="E9"/>
  <c r="E13"/>
  <c r="E12"/>
  <c r="E10"/>
  <c r="E14"/>
  <c r="E18"/>
  <c r="E8"/>
  <c r="E11"/>
  <c r="E15"/>
  <c r="E19"/>
  <c r="E16"/>
  <c r="K27"/>
  <c r="K19"/>
  <c r="K18"/>
  <c r="K15"/>
  <c r="K14"/>
  <c r="K13"/>
  <c r="K12"/>
  <c r="K16"/>
  <c r="K11"/>
  <c r="K10"/>
  <c r="K9"/>
  <c r="K8"/>
  <c r="H8" i="176"/>
  <c r="H12"/>
  <c r="H16"/>
  <c r="H13"/>
  <c r="H14"/>
  <c r="H15"/>
  <c r="H9"/>
  <c r="H10"/>
  <c r="H18"/>
  <c r="H11"/>
  <c r="H19"/>
  <c r="K7"/>
  <c r="K15"/>
  <c r="K19"/>
  <c r="K8"/>
  <c r="K18"/>
  <c r="K16"/>
  <c r="K11"/>
  <c r="K12"/>
  <c r="K10"/>
  <c r="K14"/>
  <c r="K13"/>
  <c r="K9"/>
  <c r="E8"/>
  <c r="E12"/>
  <c r="E16"/>
  <c r="E18"/>
  <c r="E15"/>
  <c r="E9"/>
  <c r="E13"/>
  <c r="E11"/>
  <c r="E10"/>
  <c r="E14"/>
  <c r="E19"/>
  <c r="H8" i="174"/>
  <c r="H12"/>
  <c r="H16"/>
  <c r="H9"/>
  <c r="H13"/>
  <c r="H10"/>
  <c r="H14"/>
  <c r="H18"/>
  <c r="H11"/>
  <c r="H15"/>
  <c r="H19"/>
  <c r="K15"/>
  <c r="K10"/>
  <c r="K16"/>
  <c r="K11"/>
  <c r="K12"/>
  <c r="K19"/>
  <c r="K9"/>
  <c r="K18"/>
  <c r="K13"/>
  <c r="K8"/>
  <c r="K14"/>
  <c r="E8"/>
  <c r="E9"/>
  <c r="E13"/>
  <c r="E12"/>
  <c r="E10"/>
  <c r="E14"/>
  <c r="E18"/>
  <c r="E11"/>
  <c r="E15"/>
  <c r="E19"/>
  <c r="E16"/>
  <c r="H9" i="181"/>
  <c r="H13"/>
  <c r="H8"/>
  <c r="H10"/>
  <c r="H14"/>
  <c r="H18"/>
  <c r="H11"/>
  <c r="H15"/>
  <c r="H19"/>
  <c r="H12"/>
  <c r="K28"/>
  <c r="K19"/>
  <c r="K14"/>
  <c r="K9"/>
  <c r="K10"/>
  <c r="K15"/>
  <c r="K11"/>
  <c r="K12"/>
  <c r="K18"/>
  <c r="K13"/>
  <c r="K8"/>
  <c r="E8"/>
  <c r="E12"/>
  <c r="E16"/>
  <c r="E9"/>
  <c r="E13"/>
  <c r="E10"/>
  <c r="E14"/>
  <c r="E18"/>
  <c r="E11"/>
  <c r="E15"/>
  <c r="E19"/>
  <c r="H8" i="177"/>
  <c r="H12"/>
  <c r="H16"/>
  <c r="H9"/>
  <c r="H13"/>
  <c r="H10"/>
  <c r="H14"/>
  <c r="H18"/>
  <c r="H11"/>
  <c r="H15"/>
  <c r="H19"/>
  <c r="K26"/>
  <c r="K19"/>
  <c r="K14"/>
  <c r="K9"/>
  <c r="K15"/>
  <c r="K10"/>
  <c r="K16"/>
  <c r="K11"/>
  <c r="K12"/>
  <c r="K18"/>
  <c r="K13"/>
  <c r="K8"/>
  <c r="E8"/>
  <c r="E12"/>
  <c r="E16"/>
  <c r="E9"/>
  <c r="E13"/>
  <c r="E10"/>
  <c r="E14"/>
  <c r="E18"/>
  <c r="E11"/>
  <c r="E15"/>
  <c r="E19"/>
  <c r="H9" i="173"/>
  <c r="H13"/>
  <c r="H10"/>
  <c r="H14"/>
  <c r="H18"/>
  <c r="H12"/>
  <c r="H11"/>
  <c r="H15"/>
  <c r="H19"/>
  <c r="H8"/>
  <c r="H16"/>
  <c r="E9"/>
  <c r="E13"/>
  <c r="E15"/>
  <c r="E19"/>
  <c r="E12"/>
  <c r="E16"/>
  <c r="E10"/>
  <c r="E14"/>
  <c r="E18"/>
  <c r="E11"/>
  <c r="E8"/>
  <c r="K24"/>
  <c r="K8"/>
  <c r="K19"/>
  <c r="K18"/>
  <c r="K13"/>
  <c r="K15"/>
  <c r="K16"/>
  <c r="K10"/>
  <c r="K11"/>
  <c r="K14"/>
  <c r="K9"/>
  <c r="K12"/>
  <c r="H25" i="180"/>
  <c r="H8"/>
  <c r="H12"/>
  <c r="H16"/>
  <c r="H9"/>
  <c r="H13"/>
  <c r="H10"/>
  <c r="H14"/>
  <c r="H18"/>
  <c r="H11"/>
  <c r="H15"/>
  <c r="H19"/>
  <c r="E28"/>
  <c r="E8"/>
  <c r="E12"/>
  <c r="E16"/>
  <c r="E9"/>
  <c r="E13"/>
  <c r="E10"/>
  <c r="E14"/>
  <c r="E18"/>
  <c r="E11"/>
  <c r="E15"/>
  <c r="E19"/>
  <c r="K19"/>
  <c r="K14"/>
  <c r="K9"/>
  <c r="K15"/>
  <c r="K10"/>
  <c r="K16"/>
  <c r="K11"/>
  <c r="K12"/>
  <c r="K18"/>
  <c r="K13"/>
  <c r="K8"/>
  <c r="H8" i="182"/>
  <c r="H12"/>
  <c r="H16"/>
  <c r="H9"/>
  <c r="H13"/>
  <c r="H10"/>
  <c r="H14"/>
  <c r="H18"/>
  <c r="H11"/>
  <c r="H15"/>
  <c r="H19"/>
  <c r="E9"/>
  <c r="E13"/>
  <c r="E8"/>
  <c r="E10"/>
  <c r="E14"/>
  <c r="E18"/>
  <c r="E16"/>
  <c r="E11"/>
  <c r="E15"/>
  <c r="E19"/>
  <c r="E12"/>
  <c r="K24"/>
  <c r="K19"/>
  <c r="K8"/>
  <c r="K15"/>
  <c r="K18"/>
  <c r="K13"/>
  <c r="K11"/>
  <c r="K14"/>
  <c r="K9"/>
  <c r="K12"/>
  <c r="K16"/>
  <c r="K10"/>
  <c r="G8" i="179"/>
  <c r="G12"/>
  <c r="G16"/>
  <c r="G9"/>
  <c r="G13"/>
  <c r="G10"/>
  <c r="G14"/>
  <c r="G18"/>
  <c r="G11"/>
  <c r="G15"/>
  <c r="G19"/>
  <c r="D8"/>
  <c r="D12"/>
  <c r="D16"/>
  <c r="D9"/>
  <c r="D13"/>
  <c r="D10"/>
  <c r="D14"/>
  <c r="D18"/>
  <c r="D11"/>
  <c r="D15"/>
  <c r="D19"/>
  <c r="J19"/>
  <c r="J14"/>
  <c r="J9"/>
  <c r="J10"/>
  <c r="J12"/>
  <c r="J15"/>
  <c r="J16"/>
  <c r="J11"/>
  <c r="J18"/>
  <c r="J13"/>
  <c r="J8"/>
  <c r="G8" i="175"/>
  <c r="G12"/>
  <c r="G16"/>
  <c r="G9"/>
  <c r="G13"/>
  <c r="G10"/>
  <c r="G14"/>
  <c r="G18"/>
  <c r="G11"/>
  <c r="G15"/>
  <c r="G19"/>
  <c r="D9"/>
  <c r="D13"/>
  <c r="D16"/>
  <c r="D10"/>
  <c r="D14"/>
  <c r="D18"/>
  <c r="D12"/>
  <c r="D11"/>
  <c r="D15"/>
  <c r="D19"/>
  <c r="D8"/>
  <c r="G8" i="172"/>
  <c r="G12"/>
  <c r="G19"/>
  <c r="G9"/>
  <c r="G13"/>
  <c r="G11"/>
  <c r="G10"/>
  <c r="G14"/>
  <c r="G18"/>
  <c r="G15"/>
  <c r="J19"/>
  <c r="J14"/>
  <c r="J9"/>
  <c r="J15"/>
  <c r="J10"/>
  <c r="J11"/>
  <c r="J12"/>
  <c r="J13"/>
  <c r="J18"/>
  <c r="J8"/>
  <c r="D8"/>
  <c r="D12"/>
  <c r="D16"/>
  <c r="D9"/>
  <c r="D13"/>
  <c r="D10"/>
  <c r="D14"/>
  <c r="D18"/>
  <c r="D11"/>
  <c r="D15"/>
  <c r="D19"/>
  <c r="J8" i="362"/>
  <c r="J12"/>
  <c r="J16"/>
  <c r="J9"/>
  <c r="J13"/>
  <c r="J10"/>
  <c r="J14"/>
  <c r="J18"/>
  <c r="J11"/>
  <c r="J15"/>
  <c r="J19"/>
  <c r="G9"/>
  <c r="G13"/>
  <c r="G8"/>
  <c r="G16"/>
  <c r="G10"/>
  <c r="G14"/>
  <c r="G18"/>
  <c r="G11"/>
  <c r="G15"/>
  <c r="G19"/>
  <c r="G12"/>
  <c r="D8"/>
  <c r="D12"/>
  <c r="D18"/>
  <c r="D19"/>
  <c r="D9"/>
  <c r="D13"/>
  <c r="D14"/>
  <c r="D15"/>
  <c r="D10"/>
  <c r="D11"/>
  <c r="J8" i="260"/>
  <c r="J12"/>
  <c r="J16"/>
  <c r="J9"/>
  <c r="J13"/>
  <c r="J15"/>
  <c r="J10"/>
  <c r="J14"/>
  <c r="J18"/>
  <c r="J11"/>
  <c r="J19"/>
  <c r="D8"/>
  <c r="D12"/>
  <c r="D16"/>
  <c r="D9"/>
  <c r="D13"/>
  <c r="D10"/>
  <c r="D14"/>
  <c r="D18"/>
  <c r="D11"/>
  <c r="D15"/>
  <c r="D19"/>
  <c r="G8"/>
  <c r="G12"/>
  <c r="G16"/>
  <c r="G9"/>
  <c r="G13"/>
  <c r="G10"/>
  <c r="G14"/>
  <c r="G18"/>
  <c r="G11"/>
  <c r="G15"/>
  <c r="G19"/>
  <c r="J8" i="259"/>
  <c r="J12"/>
  <c r="J16"/>
  <c r="J9"/>
  <c r="J13"/>
  <c r="J10"/>
  <c r="J14"/>
  <c r="J18"/>
  <c r="J11"/>
  <c r="J15"/>
  <c r="J19"/>
  <c r="D8"/>
  <c r="D12"/>
  <c r="D16"/>
  <c r="D10"/>
  <c r="D15"/>
  <c r="D9"/>
  <c r="D13"/>
  <c r="D14"/>
  <c r="D19"/>
  <c r="D18"/>
  <c r="D11"/>
  <c r="G9"/>
  <c r="G13"/>
  <c r="G16"/>
  <c r="G10"/>
  <c r="G14"/>
  <c r="G18"/>
  <c r="G12"/>
  <c r="G11"/>
  <c r="G15"/>
  <c r="G19"/>
  <c r="G8"/>
  <c r="J8" i="257"/>
  <c r="J12"/>
  <c r="J16"/>
  <c r="J9"/>
  <c r="J13"/>
  <c r="J10"/>
  <c r="J14"/>
  <c r="J18"/>
  <c r="J11"/>
  <c r="J15"/>
  <c r="J19"/>
  <c r="D8"/>
  <c r="D12"/>
  <c r="D16"/>
  <c r="D9"/>
  <c r="D13"/>
  <c r="D10"/>
  <c r="D14"/>
  <c r="D18"/>
  <c r="D11"/>
  <c r="D15"/>
  <c r="D19"/>
  <c r="G8"/>
  <c r="G12"/>
  <c r="G16"/>
  <c r="G11"/>
  <c r="G9"/>
  <c r="G13"/>
  <c r="G19"/>
  <c r="G10"/>
  <c r="G14"/>
  <c r="G18"/>
  <c r="G15"/>
  <c r="J8" i="256"/>
  <c r="J12"/>
  <c r="J16"/>
  <c r="J15"/>
  <c r="J9"/>
  <c r="J13"/>
  <c r="J11"/>
  <c r="J10"/>
  <c r="J14"/>
  <c r="J18"/>
  <c r="J19"/>
  <c r="D8"/>
  <c r="D12"/>
  <c r="D16"/>
  <c r="D9"/>
  <c r="D13"/>
  <c r="D10"/>
  <c r="D14"/>
  <c r="D18"/>
  <c r="D11"/>
  <c r="D15"/>
  <c r="D19"/>
  <c r="G8"/>
  <c r="G12"/>
  <c r="G16"/>
  <c r="G9"/>
  <c r="G13"/>
  <c r="G10"/>
  <c r="G14"/>
  <c r="G18"/>
  <c r="G11"/>
  <c r="G15"/>
  <c r="G19"/>
  <c r="J8" i="255"/>
  <c r="J12"/>
  <c r="J9"/>
  <c r="J13"/>
  <c r="J10"/>
  <c r="J14"/>
  <c r="J18"/>
  <c r="J11"/>
  <c r="J15"/>
  <c r="J19"/>
  <c r="D8"/>
  <c r="D12"/>
  <c r="D19"/>
  <c r="D9"/>
  <c r="D13"/>
  <c r="D15"/>
  <c r="D10"/>
  <c r="D14"/>
  <c r="D18"/>
  <c r="D11"/>
  <c r="G8"/>
  <c r="G12"/>
  <c r="G9"/>
  <c r="G13"/>
  <c r="G10"/>
  <c r="G14"/>
  <c r="G18"/>
  <c r="G11"/>
  <c r="G15"/>
  <c r="G19"/>
  <c r="J8" i="254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19"/>
  <c r="D9"/>
  <c r="D13"/>
  <c r="D15"/>
  <c r="D10"/>
  <c r="D14"/>
  <c r="D18"/>
  <c r="D11"/>
  <c r="J8" i="253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9"/>
  <c r="D13"/>
  <c r="D10"/>
  <c r="D14"/>
  <c r="D18"/>
  <c r="D11"/>
  <c r="D15"/>
  <c r="D19"/>
  <c r="J8" i="252"/>
  <c r="J12"/>
  <c r="J16"/>
  <c r="J9"/>
  <c r="J13"/>
  <c r="J10"/>
  <c r="J14"/>
  <c r="J18"/>
  <c r="J11"/>
  <c r="J15"/>
  <c r="J19"/>
  <c r="G8"/>
  <c r="G12"/>
  <c r="G16"/>
  <c r="G9"/>
  <c r="G13"/>
  <c r="G15"/>
  <c r="G10"/>
  <c r="G14"/>
  <c r="G18"/>
  <c r="G11"/>
  <c r="G19"/>
  <c r="D8"/>
  <c r="D12"/>
  <c r="D16"/>
  <c r="D9"/>
  <c r="D13"/>
  <c r="D10"/>
  <c r="D14"/>
  <c r="D18"/>
  <c r="D11"/>
  <c r="D15"/>
  <c r="D19"/>
  <c r="J7" i="251"/>
  <c r="J8"/>
  <c r="J12"/>
  <c r="J16"/>
  <c r="J9"/>
  <c r="J13"/>
  <c r="J10"/>
  <c r="J14"/>
  <c r="J18"/>
  <c r="J11"/>
  <c r="J15"/>
  <c r="J19"/>
  <c r="G8"/>
  <c r="G12"/>
  <c r="G16"/>
  <c r="G9"/>
  <c r="G13"/>
  <c r="G15"/>
  <c r="G19"/>
  <c r="G10"/>
  <c r="G14"/>
  <c r="G18"/>
  <c r="G11"/>
  <c r="D9"/>
  <c r="D13"/>
  <c r="D12"/>
  <c r="D10"/>
  <c r="D14"/>
  <c r="D18"/>
  <c r="D16"/>
  <c r="D11"/>
  <c r="D15"/>
  <c r="D19"/>
  <c r="D8"/>
  <c r="J8" i="246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9"/>
  <c r="D13"/>
  <c r="D12"/>
  <c r="D10"/>
  <c r="D14"/>
  <c r="D18"/>
  <c r="D8"/>
  <c r="D11"/>
  <c r="D15"/>
  <c r="D19"/>
  <c r="D16"/>
  <c r="J8" i="244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16"/>
  <c r="D9"/>
  <c r="D13"/>
  <c r="D10"/>
  <c r="D14"/>
  <c r="D18"/>
  <c r="D11"/>
  <c r="D15"/>
  <c r="D19"/>
  <c r="J8" i="242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16"/>
  <c r="D9"/>
  <c r="D13"/>
  <c r="D10"/>
  <c r="D14"/>
  <c r="D18"/>
  <c r="D11"/>
  <c r="D15"/>
  <c r="D19"/>
  <c r="J8" i="249"/>
  <c r="J12"/>
  <c r="J16"/>
  <c r="J9"/>
  <c r="J13"/>
  <c r="J10"/>
  <c r="J14"/>
  <c r="J18"/>
  <c r="J11"/>
  <c r="J15"/>
  <c r="J19"/>
  <c r="G8"/>
  <c r="G12"/>
  <c r="G9"/>
  <c r="G13"/>
  <c r="G10"/>
  <c r="G14"/>
  <c r="G18"/>
  <c r="G11"/>
  <c r="G15"/>
  <c r="G19"/>
  <c r="D9"/>
  <c r="D13"/>
  <c r="D10"/>
  <c r="D14"/>
  <c r="D18"/>
  <c r="D8"/>
  <c r="D11"/>
  <c r="D15"/>
  <c r="D19"/>
  <c r="D12"/>
  <c r="D16"/>
  <c r="J8" i="245"/>
  <c r="J9"/>
  <c r="J13"/>
  <c r="J10"/>
  <c r="J14"/>
  <c r="J18"/>
  <c r="J16"/>
  <c r="J11"/>
  <c r="J15"/>
  <c r="J19"/>
  <c r="J12"/>
  <c r="G8"/>
  <c r="G12"/>
  <c r="G16"/>
  <c r="G9"/>
  <c r="G13"/>
  <c r="G10"/>
  <c r="G14"/>
  <c r="G18"/>
  <c r="G11"/>
  <c r="G15"/>
  <c r="G19"/>
  <c r="D8"/>
  <c r="D12"/>
  <c r="D16"/>
  <c r="D9"/>
  <c r="D13"/>
  <c r="D10"/>
  <c r="D14"/>
  <c r="D18"/>
  <c r="D11"/>
  <c r="D15"/>
  <c r="D19"/>
  <c r="J8" i="241"/>
  <c r="J12"/>
  <c r="J16"/>
  <c r="J9"/>
  <c r="J13"/>
  <c r="J10"/>
  <c r="J14"/>
  <c r="J18"/>
  <c r="J11"/>
  <c r="J15"/>
  <c r="J19"/>
  <c r="G8"/>
  <c r="G9"/>
  <c r="G13"/>
  <c r="G10"/>
  <c r="G14"/>
  <c r="G18"/>
  <c r="G16"/>
  <c r="G11"/>
  <c r="G15"/>
  <c r="G19"/>
  <c r="G12"/>
  <c r="D8"/>
  <c r="D12"/>
  <c r="D16"/>
  <c r="D9"/>
  <c r="D13"/>
  <c r="D15"/>
  <c r="D10"/>
  <c r="D14"/>
  <c r="D18"/>
  <c r="D11"/>
  <c r="D19"/>
  <c r="J8" i="248"/>
  <c r="J12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19"/>
  <c r="D9"/>
  <c r="D13"/>
  <c r="D15"/>
  <c r="D10"/>
  <c r="D14"/>
  <c r="D18"/>
  <c r="D11"/>
  <c r="J8" i="250"/>
  <c r="J12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D8"/>
  <c r="D12"/>
  <c r="D9"/>
  <c r="D13"/>
  <c r="D10"/>
  <c r="D14"/>
  <c r="D18"/>
  <c r="D11"/>
  <c r="D15"/>
  <c r="D19"/>
  <c r="J8" i="247"/>
  <c r="J12"/>
  <c r="J9"/>
  <c r="J13"/>
  <c r="J10"/>
  <c r="J14"/>
  <c r="J18"/>
  <c r="J11"/>
  <c r="J15"/>
  <c r="J19"/>
  <c r="G9"/>
  <c r="G13"/>
  <c r="G12"/>
  <c r="G10"/>
  <c r="G14"/>
  <c r="G18"/>
  <c r="G8"/>
  <c r="G16"/>
  <c r="G11"/>
  <c r="G15"/>
  <c r="G19"/>
  <c r="D9"/>
  <c r="D13"/>
  <c r="D8"/>
  <c r="D10"/>
  <c r="D14"/>
  <c r="D18"/>
  <c r="D12"/>
  <c r="D11"/>
  <c r="D15"/>
  <c r="D19"/>
  <c r="J8" i="243"/>
  <c r="J12"/>
  <c r="J9"/>
  <c r="J13"/>
  <c r="J10"/>
  <c r="J14"/>
  <c r="J18"/>
  <c r="J11"/>
  <c r="J15"/>
  <c r="J19"/>
  <c r="G8"/>
  <c r="G12"/>
  <c r="G16"/>
  <c r="G11"/>
  <c r="G19"/>
  <c r="G9"/>
  <c r="G13"/>
  <c r="G10"/>
  <c r="G14"/>
  <c r="G18"/>
  <c r="G15"/>
  <c r="D8"/>
  <c r="D12"/>
  <c r="D19"/>
  <c r="D9"/>
  <c r="D13"/>
  <c r="D11"/>
  <c r="D10"/>
  <c r="D14"/>
  <c r="D18"/>
  <c r="D15"/>
  <c r="J7" i="239"/>
  <c r="J8"/>
  <c r="J12"/>
  <c r="J16"/>
  <c r="J13"/>
  <c r="J10"/>
  <c r="J14"/>
  <c r="J18"/>
  <c r="J9"/>
  <c r="J11"/>
  <c r="J15"/>
  <c r="J19"/>
  <c r="G8"/>
  <c r="G12"/>
  <c r="G16"/>
  <c r="G9"/>
  <c r="G13"/>
  <c r="G10"/>
  <c r="G14"/>
  <c r="G18"/>
  <c r="G11"/>
  <c r="G15"/>
  <c r="G19"/>
  <c r="D8"/>
  <c r="D12"/>
  <c r="D9"/>
  <c r="D13"/>
  <c r="D10"/>
  <c r="D14"/>
  <c r="D18"/>
  <c r="D11"/>
  <c r="D15"/>
  <c r="D19"/>
  <c r="J8" i="238"/>
  <c r="J12"/>
  <c r="J16"/>
  <c r="J9"/>
  <c r="J13"/>
  <c r="J10"/>
  <c r="J14"/>
  <c r="J18"/>
  <c r="J11"/>
  <c r="J15"/>
  <c r="J19"/>
  <c r="G9"/>
  <c r="G13"/>
  <c r="G12"/>
  <c r="G16"/>
  <c r="G10"/>
  <c r="G14"/>
  <c r="G18"/>
  <c r="G8"/>
  <c r="G11"/>
  <c r="G15"/>
  <c r="G19"/>
  <c r="D8"/>
  <c r="D12"/>
  <c r="D9"/>
  <c r="D13"/>
  <c r="D10"/>
  <c r="D14"/>
  <c r="D18"/>
  <c r="D11"/>
  <c r="D15"/>
  <c r="D19"/>
  <c r="D7"/>
  <c r="K24" i="174"/>
  <c r="K23"/>
  <c r="K26"/>
  <c r="K28" i="176"/>
  <c r="C31" i="250"/>
  <c r="E23" s="1"/>
  <c r="K23" i="176"/>
  <c r="E23" i="180"/>
  <c r="K27" i="176"/>
  <c r="K25" i="181"/>
  <c r="K25" i="176"/>
  <c r="K26"/>
  <c r="K27" i="181"/>
  <c r="K24" i="176"/>
  <c r="K26" i="181"/>
  <c r="K24"/>
  <c r="K7"/>
  <c r="K23"/>
  <c r="K28" i="177"/>
  <c r="H26" i="180"/>
  <c r="K28" i="182"/>
  <c r="K26"/>
  <c r="K7"/>
  <c r="K27"/>
  <c r="D7" i="362"/>
  <c r="G7" i="239"/>
  <c r="G7" i="238"/>
  <c r="J20" i="182"/>
  <c r="K25"/>
  <c r="K23"/>
  <c r="J20" i="183"/>
  <c r="K26" i="178"/>
  <c r="K25"/>
  <c r="K24"/>
  <c r="K7"/>
  <c r="K28"/>
  <c r="J20"/>
  <c r="K27" i="174"/>
  <c r="K28"/>
  <c r="J20" i="181"/>
  <c r="K24" i="177"/>
  <c r="K25"/>
  <c r="K27"/>
  <c r="K23"/>
  <c r="J7" i="172"/>
  <c r="I31" i="249"/>
  <c r="E26" i="180"/>
  <c r="E25"/>
  <c r="E7"/>
  <c r="E24"/>
  <c r="E27"/>
  <c r="C31" i="251"/>
  <c r="C31" i="242"/>
  <c r="E23" s="1"/>
  <c r="J7" i="250"/>
  <c r="J7" i="247"/>
  <c r="D7" i="243"/>
  <c r="G7" i="175"/>
  <c r="J7" i="260"/>
  <c r="J7" i="244"/>
  <c r="J7" i="243"/>
  <c r="K7" i="173"/>
  <c r="D7" i="239"/>
  <c r="D7" i="250"/>
  <c r="I31" i="242"/>
  <c r="K7" s="1"/>
  <c r="I31" i="255"/>
  <c r="K25" i="173"/>
  <c r="K28"/>
  <c r="J20"/>
  <c r="I31" i="179"/>
  <c r="J7"/>
  <c r="C31" i="243"/>
  <c r="J7" i="245"/>
  <c r="K23" i="173"/>
  <c r="J20" i="177"/>
  <c r="K7" i="174"/>
  <c r="D7" i="246"/>
  <c r="C31" i="254"/>
  <c r="K27" i="173"/>
  <c r="K26"/>
  <c r="J20" i="180"/>
  <c r="I31" i="260"/>
  <c r="K28" s="1"/>
  <c r="J7" i="257"/>
  <c r="I31" i="256"/>
  <c r="K27" s="1"/>
  <c r="J7"/>
  <c r="G7" i="253"/>
  <c r="D7"/>
  <c r="E31" i="377"/>
  <c r="I31"/>
  <c r="F31" i="376"/>
  <c r="J31"/>
  <c r="F31" i="373"/>
  <c r="J31"/>
  <c r="E31"/>
  <c r="I31"/>
  <c r="F31" i="372"/>
  <c r="J31"/>
  <c r="E31" i="369"/>
  <c r="I31"/>
  <c r="F31" i="368"/>
  <c r="J31"/>
  <c r="C31" i="367"/>
  <c r="G31"/>
  <c r="D20" i="180"/>
  <c r="E24" i="182"/>
  <c r="E23"/>
  <c r="D20"/>
  <c r="E27"/>
  <c r="G7" i="179"/>
  <c r="D7"/>
  <c r="G7" i="172"/>
  <c r="C31" i="257"/>
  <c r="E27" s="1"/>
  <c r="I31" i="246"/>
  <c r="K24" s="1"/>
  <c r="J7" i="242"/>
  <c r="J7" i="248"/>
  <c r="F31" i="238"/>
  <c r="H28" s="1"/>
  <c r="C31"/>
  <c r="D20" i="183"/>
  <c r="H27"/>
  <c r="H23"/>
  <c r="H28"/>
  <c r="H24"/>
  <c r="H7"/>
  <c r="H25"/>
  <c r="H26"/>
  <c r="E26"/>
  <c r="E24"/>
  <c r="E25"/>
  <c r="E27"/>
  <c r="E23"/>
  <c r="E28"/>
  <c r="E7"/>
  <c r="G20"/>
  <c r="G20" i="178"/>
  <c r="E26"/>
  <c r="E27"/>
  <c r="E23"/>
  <c r="E25"/>
  <c r="E7"/>
  <c r="E28"/>
  <c r="E24"/>
  <c r="D20"/>
  <c r="H27"/>
  <c r="H23"/>
  <c r="H26"/>
  <c r="H28"/>
  <c r="H24"/>
  <c r="H7"/>
  <c r="H25"/>
  <c r="H7" i="176"/>
  <c r="J20"/>
  <c r="E7"/>
  <c r="H27"/>
  <c r="H23"/>
  <c r="H25"/>
  <c r="H26"/>
  <c r="H28"/>
  <c r="H24"/>
  <c r="G20"/>
  <c r="D20"/>
  <c r="E26"/>
  <c r="E24"/>
  <c r="E27"/>
  <c r="E23"/>
  <c r="E28"/>
  <c r="E25"/>
  <c r="E7" i="174"/>
  <c r="J20"/>
  <c r="H7"/>
  <c r="G20"/>
  <c r="D20"/>
  <c r="E26"/>
  <c r="E28"/>
  <c r="E25"/>
  <c r="E27"/>
  <c r="E23"/>
  <c r="E24"/>
  <c r="H27"/>
  <c r="H23"/>
  <c r="H25"/>
  <c r="H28"/>
  <c r="H24"/>
  <c r="H26"/>
  <c r="G20" i="181"/>
  <c r="D20"/>
  <c r="H27"/>
  <c r="H23"/>
  <c r="H28"/>
  <c r="H24"/>
  <c r="H7"/>
  <c r="H25"/>
  <c r="H26"/>
  <c r="E26"/>
  <c r="E24"/>
  <c r="E25"/>
  <c r="E7"/>
  <c r="E27"/>
  <c r="E23"/>
  <c r="E28"/>
  <c r="H7" i="177"/>
  <c r="E7"/>
  <c r="K7"/>
  <c r="E7" i="173"/>
  <c r="H7"/>
  <c r="K26" i="180"/>
  <c r="K23"/>
  <c r="K27"/>
  <c r="K7"/>
  <c r="K25"/>
  <c r="K24"/>
  <c r="K28"/>
  <c r="G20"/>
  <c r="E7" i="182"/>
  <c r="E28"/>
  <c r="E25"/>
  <c r="E26"/>
  <c r="D20" i="177"/>
  <c r="H27"/>
  <c r="H23"/>
  <c r="H26"/>
  <c r="H28"/>
  <c r="H24"/>
  <c r="H25"/>
  <c r="G20"/>
  <c r="E26"/>
  <c r="E24"/>
  <c r="E27"/>
  <c r="E23"/>
  <c r="E28"/>
  <c r="E25"/>
  <c r="D20" i="173"/>
  <c r="H27"/>
  <c r="H23"/>
  <c r="H26"/>
  <c r="H28"/>
  <c r="H24"/>
  <c r="H25"/>
  <c r="G20"/>
  <c r="E26"/>
  <c r="E24"/>
  <c r="E27"/>
  <c r="E23"/>
  <c r="E28"/>
  <c r="E25"/>
  <c r="G20" i="182"/>
  <c r="H27"/>
  <c r="H23"/>
  <c r="H28"/>
  <c r="H24"/>
  <c r="H7"/>
  <c r="H25"/>
  <c r="H26"/>
  <c r="E31" i="374"/>
  <c r="I31"/>
  <c r="C31" i="376"/>
  <c r="G31"/>
  <c r="F31" i="377"/>
  <c r="J31"/>
  <c r="E31" i="366"/>
  <c r="I31"/>
  <c r="D31" i="367"/>
  <c r="F31" i="369"/>
  <c r="J31"/>
  <c r="E31" i="370"/>
  <c r="I31"/>
  <c r="K29" i="364"/>
  <c r="K29" i="363"/>
  <c r="K29" i="365"/>
  <c r="F31" i="366"/>
  <c r="J31"/>
  <c r="D31" i="368"/>
  <c r="H31"/>
  <c r="F31" i="370"/>
  <c r="J31"/>
  <c r="E31" i="371"/>
  <c r="I31"/>
  <c r="F31" i="374"/>
  <c r="J31"/>
  <c r="E31" i="375"/>
  <c r="I31"/>
  <c r="H31" i="376"/>
  <c r="F31" i="367"/>
  <c r="J31"/>
  <c r="E31" i="368"/>
  <c r="I31"/>
  <c r="F31" i="371"/>
  <c r="J31"/>
  <c r="I31" i="372"/>
  <c r="F31" i="375"/>
  <c r="J31"/>
  <c r="K20" i="363"/>
  <c r="K20" i="364"/>
  <c r="F31" i="179"/>
  <c r="F31" i="362"/>
  <c r="H26" s="1"/>
  <c r="I31" i="257"/>
  <c r="J7" i="255"/>
  <c r="I31" i="248"/>
  <c r="I31" i="250"/>
  <c r="D7" i="247"/>
  <c r="C31" i="239"/>
  <c r="C31" i="179"/>
  <c r="C31" i="175"/>
  <c r="E24" s="1"/>
  <c r="G7" i="362"/>
  <c r="L20" i="254"/>
  <c r="G7"/>
  <c r="F31" i="253"/>
  <c r="L20" i="252"/>
  <c r="M14" s="1"/>
  <c r="I31" i="251"/>
  <c r="K27" s="1"/>
  <c r="J7" i="246"/>
  <c r="I31" i="244"/>
  <c r="J7" i="249"/>
  <c r="I31" i="241"/>
  <c r="D7"/>
  <c r="C31"/>
  <c r="E27" s="1"/>
  <c r="I31" i="247"/>
  <c r="I31" i="243"/>
  <c r="L29" i="239"/>
  <c r="F31"/>
  <c r="L20" i="238"/>
  <c r="C31" i="377"/>
  <c r="G31"/>
  <c r="K29"/>
  <c r="K20"/>
  <c r="D31"/>
  <c r="H31"/>
  <c r="K20" i="376"/>
  <c r="D31"/>
  <c r="K29"/>
  <c r="E31"/>
  <c r="I31"/>
  <c r="C31" i="375"/>
  <c r="G31"/>
  <c r="K29"/>
  <c r="K20"/>
  <c r="D31"/>
  <c r="H31"/>
  <c r="C31" i="374"/>
  <c r="G31"/>
  <c r="K29"/>
  <c r="K20"/>
  <c r="D31"/>
  <c r="H31"/>
  <c r="C31" i="373"/>
  <c r="G31"/>
  <c r="K29"/>
  <c r="K20"/>
  <c r="D31"/>
  <c r="H31"/>
  <c r="C31" i="372"/>
  <c r="G31"/>
  <c r="K29"/>
  <c r="E31"/>
  <c r="K20"/>
  <c r="D31"/>
  <c r="H31"/>
  <c r="C31" i="371"/>
  <c r="G31"/>
  <c r="K29"/>
  <c r="K20"/>
  <c r="D31"/>
  <c r="H31"/>
  <c r="C31" i="370"/>
  <c r="G31"/>
  <c r="K29"/>
  <c r="K20"/>
  <c r="D31"/>
  <c r="H31"/>
  <c r="C31" i="369"/>
  <c r="G31"/>
  <c r="K29"/>
  <c r="K20"/>
  <c r="D31"/>
  <c r="H31"/>
  <c r="C31" i="368"/>
  <c r="G31"/>
  <c r="K29"/>
  <c r="K20"/>
  <c r="K29" i="367"/>
  <c r="K20"/>
  <c r="H31"/>
  <c r="E31"/>
  <c r="I31"/>
  <c r="C31" i="366"/>
  <c r="G31"/>
  <c r="K29"/>
  <c r="K20"/>
  <c r="D31"/>
  <c r="H31"/>
  <c r="K20" i="365"/>
  <c r="D31" i="364"/>
  <c r="E31"/>
  <c r="I31"/>
  <c r="E31" i="363"/>
  <c r="I31"/>
  <c r="C31"/>
  <c r="G31"/>
  <c r="D31"/>
  <c r="H31"/>
  <c r="D7" i="175"/>
  <c r="F31"/>
  <c r="I29"/>
  <c r="I31" s="1"/>
  <c r="I31" i="172"/>
  <c r="C31"/>
  <c r="F31"/>
  <c r="D7"/>
  <c r="C31" i="362"/>
  <c r="L20"/>
  <c r="L29"/>
  <c r="I31"/>
  <c r="J7"/>
  <c r="C31" i="260"/>
  <c r="D7"/>
  <c r="F31"/>
  <c r="G7"/>
  <c r="J7" i="259"/>
  <c r="I31"/>
  <c r="F31"/>
  <c r="G7"/>
  <c r="C31"/>
  <c r="D7"/>
  <c r="D7" i="257"/>
  <c r="F31"/>
  <c r="G7"/>
  <c r="C31" i="256"/>
  <c r="F31"/>
  <c r="G7"/>
  <c r="D7"/>
  <c r="F31" i="255"/>
  <c r="G7"/>
  <c r="C31"/>
  <c r="D7"/>
  <c r="L29" i="254"/>
  <c r="F31"/>
  <c r="I31"/>
  <c r="J7"/>
  <c r="C31" i="253"/>
  <c r="L20"/>
  <c r="L29"/>
  <c r="I31"/>
  <c r="J7"/>
  <c r="F31" i="252"/>
  <c r="G7"/>
  <c r="C31"/>
  <c r="I31"/>
  <c r="L29"/>
  <c r="D7"/>
  <c r="J7"/>
  <c r="D7" i="251"/>
  <c r="G7"/>
  <c r="F31"/>
  <c r="C31" i="246"/>
  <c r="F31"/>
  <c r="K28"/>
  <c r="K23"/>
  <c r="K25"/>
  <c r="K27"/>
  <c r="K7"/>
  <c r="K26"/>
  <c r="G7"/>
  <c r="C31" i="244"/>
  <c r="F31"/>
  <c r="G7"/>
  <c r="D7"/>
  <c r="D7" i="242"/>
  <c r="F31"/>
  <c r="G7"/>
  <c r="F31" i="249"/>
  <c r="G7"/>
  <c r="C31"/>
  <c r="D7"/>
  <c r="I31" i="245"/>
  <c r="C31"/>
  <c r="F31"/>
  <c r="G7"/>
  <c r="D7"/>
  <c r="J7" i="241"/>
  <c r="F31"/>
  <c r="G7"/>
  <c r="K26" i="248"/>
  <c r="K25"/>
  <c r="F31"/>
  <c r="C31"/>
  <c r="G7"/>
  <c r="D7"/>
  <c r="F31" i="250"/>
  <c r="G7"/>
  <c r="G7" i="247"/>
  <c r="F31"/>
  <c r="C31"/>
  <c r="F31" i="243"/>
  <c r="G7"/>
  <c r="L20" i="239"/>
  <c r="I31"/>
  <c r="I31" i="238"/>
  <c r="J7"/>
  <c r="C20" i="171"/>
  <c r="L8"/>
  <c r="L9"/>
  <c r="L10"/>
  <c r="L15"/>
  <c r="L16"/>
  <c r="L19"/>
  <c r="K17" i="172" l="1"/>
  <c r="K16"/>
  <c r="E16" i="362"/>
  <c r="E17"/>
  <c r="M17"/>
  <c r="M16"/>
  <c r="K23" i="260"/>
  <c r="K28" i="255"/>
  <c r="K17"/>
  <c r="K16"/>
  <c r="H16"/>
  <c r="H17"/>
  <c r="E16"/>
  <c r="E17"/>
  <c r="E23" i="254"/>
  <c r="E17"/>
  <c r="E16"/>
  <c r="M17"/>
  <c r="M16"/>
  <c r="E26"/>
  <c r="E7"/>
  <c r="E25"/>
  <c r="E24"/>
  <c r="E28"/>
  <c r="M17" i="253"/>
  <c r="M16"/>
  <c r="K28" i="248"/>
  <c r="K16"/>
  <c r="K17"/>
  <c r="K23"/>
  <c r="K27"/>
  <c r="K7"/>
  <c r="K24"/>
  <c r="E28" i="250"/>
  <c r="E26"/>
  <c r="K17" i="247"/>
  <c r="K16"/>
  <c r="E16" i="239"/>
  <c r="E17"/>
  <c r="M17"/>
  <c r="M16"/>
  <c r="M17" i="238"/>
  <c r="M16"/>
  <c r="E27" i="254"/>
  <c r="E25" i="242"/>
  <c r="E24" i="250"/>
  <c r="E27"/>
  <c r="E7"/>
  <c r="E25"/>
  <c r="E29" s="1"/>
  <c r="H29" i="180"/>
  <c r="H31" s="1"/>
  <c r="K25" i="251"/>
  <c r="K28"/>
  <c r="K29" i="174"/>
  <c r="M12" i="254"/>
  <c r="M13"/>
  <c r="M14"/>
  <c r="M7" i="253"/>
  <c r="M14"/>
  <c r="M13"/>
  <c r="M16" i="252"/>
  <c r="M13"/>
  <c r="M19" i="362"/>
  <c r="M13"/>
  <c r="M15"/>
  <c r="M14"/>
  <c r="K29" i="183"/>
  <c r="D20" i="254"/>
  <c r="M18" i="239"/>
  <c r="M10"/>
  <c r="M14"/>
  <c r="M8"/>
  <c r="M12"/>
  <c r="M15"/>
  <c r="M13"/>
  <c r="M11"/>
  <c r="M9"/>
  <c r="M19"/>
  <c r="M10" i="238"/>
  <c r="M9"/>
  <c r="M12"/>
  <c r="M18"/>
  <c r="M15"/>
  <c r="M19"/>
  <c r="M14"/>
  <c r="M13"/>
  <c r="M8"/>
  <c r="M11"/>
  <c r="H20" i="180"/>
  <c r="D20" i="238"/>
  <c r="L31"/>
  <c r="K20" i="183"/>
  <c r="K26" i="255"/>
  <c r="K25"/>
  <c r="E27" i="242"/>
  <c r="E24"/>
  <c r="E28"/>
  <c r="E26"/>
  <c r="E7"/>
  <c r="H24" i="238"/>
  <c r="H23"/>
  <c r="H8" i="179"/>
  <c r="H12"/>
  <c r="H16"/>
  <c r="H9"/>
  <c r="H13"/>
  <c r="H10"/>
  <c r="H14"/>
  <c r="H18"/>
  <c r="H11"/>
  <c r="H15"/>
  <c r="H19"/>
  <c r="K19"/>
  <c r="K14"/>
  <c r="K9"/>
  <c r="K16"/>
  <c r="K15"/>
  <c r="K10"/>
  <c r="K11"/>
  <c r="K12"/>
  <c r="K18"/>
  <c r="K13"/>
  <c r="K8"/>
  <c r="E8"/>
  <c r="E12"/>
  <c r="E16"/>
  <c r="E9"/>
  <c r="E13"/>
  <c r="E10"/>
  <c r="E14"/>
  <c r="E18"/>
  <c r="E11"/>
  <c r="E15"/>
  <c r="E19"/>
  <c r="H24" i="175"/>
  <c r="H8"/>
  <c r="H12"/>
  <c r="H16"/>
  <c r="H9"/>
  <c r="H13"/>
  <c r="H10"/>
  <c r="H14"/>
  <c r="H18"/>
  <c r="H11"/>
  <c r="H15"/>
  <c r="H19"/>
  <c r="K19"/>
  <c r="K15"/>
  <c r="K18"/>
  <c r="K13"/>
  <c r="K16"/>
  <c r="K11"/>
  <c r="K14"/>
  <c r="K9"/>
  <c r="K8"/>
  <c r="K10"/>
  <c r="K12"/>
  <c r="E26"/>
  <c r="E9"/>
  <c r="E13"/>
  <c r="E8"/>
  <c r="E10"/>
  <c r="E14"/>
  <c r="E18"/>
  <c r="E12"/>
  <c r="E11"/>
  <c r="E15"/>
  <c r="E19"/>
  <c r="E16"/>
  <c r="H8" i="172"/>
  <c r="H12"/>
  <c r="H19"/>
  <c r="H9"/>
  <c r="H13"/>
  <c r="H11"/>
  <c r="H10"/>
  <c r="H14"/>
  <c r="H18"/>
  <c r="H15"/>
  <c r="E8"/>
  <c r="E12"/>
  <c r="E16"/>
  <c r="E9"/>
  <c r="E13"/>
  <c r="E10"/>
  <c r="E14"/>
  <c r="E18"/>
  <c r="E11"/>
  <c r="E15"/>
  <c r="E19"/>
  <c r="K24"/>
  <c r="K19"/>
  <c r="K14"/>
  <c r="K9"/>
  <c r="K15"/>
  <c r="K10"/>
  <c r="K11"/>
  <c r="K12"/>
  <c r="K18"/>
  <c r="K13"/>
  <c r="K8"/>
  <c r="K8" i="362"/>
  <c r="K12"/>
  <c r="K16"/>
  <c r="K9"/>
  <c r="K13"/>
  <c r="K10"/>
  <c r="K14"/>
  <c r="K18"/>
  <c r="K11"/>
  <c r="K15"/>
  <c r="K19"/>
  <c r="H7"/>
  <c r="H25"/>
  <c r="H8"/>
  <c r="H9"/>
  <c r="H13"/>
  <c r="H12"/>
  <c r="H10"/>
  <c r="H14"/>
  <c r="H18"/>
  <c r="H11"/>
  <c r="H15"/>
  <c r="H19"/>
  <c r="H16"/>
  <c r="H24"/>
  <c r="H23"/>
  <c r="H28"/>
  <c r="H27"/>
  <c r="E24"/>
  <c r="E8"/>
  <c r="E12"/>
  <c r="E18"/>
  <c r="E15"/>
  <c r="E9"/>
  <c r="E13"/>
  <c r="E14"/>
  <c r="E19"/>
  <c r="E10"/>
  <c r="E11"/>
  <c r="D8" i="171"/>
  <c r="D12"/>
  <c r="D16"/>
  <c r="D10"/>
  <c r="D14"/>
  <c r="D18"/>
  <c r="D13"/>
  <c r="D11"/>
  <c r="D15"/>
  <c r="D19"/>
  <c r="D9"/>
  <c r="K24" i="260"/>
  <c r="K8"/>
  <c r="K12"/>
  <c r="K16"/>
  <c r="K19"/>
  <c r="K9"/>
  <c r="K13"/>
  <c r="K15"/>
  <c r="K10"/>
  <c r="K14"/>
  <c r="K18"/>
  <c r="K11"/>
  <c r="E27"/>
  <c r="E8"/>
  <c r="E12"/>
  <c r="E16"/>
  <c r="E9"/>
  <c r="E13"/>
  <c r="E10"/>
  <c r="E14"/>
  <c r="E18"/>
  <c r="E11"/>
  <c r="E15"/>
  <c r="E19"/>
  <c r="H8"/>
  <c r="H12"/>
  <c r="H16"/>
  <c r="H9"/>
  <c r="H13"/>
  <c r="H10"/>
  <c r="H14"/>
  <c r="H18"/>
  <c r="H11"/>
  <c r="H15"/>
  <c r="H19"/>
  <c r="K8" i="259"/>
  <c r="K12"/>
  <c r="K16"/>
  <c r="K9"/>
  <c r="K13"/>
  <c r="K10"/>
  <c r="K14"/>
  <c r="K18"/>
  <c r="K11"/>
  <c r="K15"/>
  <c r="K19"/>
  <c r="E8"/>
  <c r="E12"/>
  <c r="E16"/>
  <c r="E15"/>
  <c r="E9"/>
  <c r="E13"/>
  <c r="E19"/>
  <c r="E10"/>
  <c r="E14"/>
  <c r="E18"/>
  <c r="E11"/>
  <c r="H9"/>
  <c r="H13"/>
  <c r="H12"/>
  <c r="H10"/>
  <c r="H14"/>
  <c r="H18"/>
  <c r="H16"/>
  <c r="H11"/>
  <c r="H15"/>
  <c r="H19"/>
  <c r="H8"/>
  <c r="K8" i="257"/>
  <c r="K12"/>
  <c r="K16"/>
  <c r="K9"/>
  <c r="K13"/>
  <c r="K10"/>
  <c r="K14"/>
  <c r="K18"/>
  <c r="K11"/>
  <c r="K15"/>
  <c r="K19"/>
  <c r="E23"/>
  <c r="E8"/>
  <c r="E12"/>
  <c r="E16"/>
  <c r="E9"/>
  <c r="E13"/>
  <c r="E10"/>
  <c r="E14"/>
  <c r="E18"/>
  <c r="E11"/>
  <c r="E15"/>
  <c r="E19"/>
  <c r="H8"/>
  <c r="H12"/>
  <c r="H16"/>
  <c r="H15"/>
  <c r="H9"/>
  <c r="H13"/>
  <c r="H19"/>
  <c r="H10"/>
  <c r="H14"/>
  <c r="H18"/>
  <c r="H11"/>
  <c r="K7" i="256"/>
  <c r="K24"/>
  <c r="K8"/>
  <c r="K12"/>
  <c r="K16"/>
  <c r="K9"/>
  <c r="K13"/>
  <c r="K10"/>
  <c r="K14"/>
  <c r="K18"/>
  <c r="K11"/>
  <c r="K15"/>
  <c r="K19"/>
  <c r="E8"/>
  <c r="E12"/>
  <c r="E16"/>
  <c r="E9"/>
  <c r="E13"/>
  <c r="E10"/>
  <c r="E14"/>
  <c r="E18"/>
  <c r="E11"/>
  <c r="E15"/>
  <c r="E19"/>
  <c r="H8"/>
  <c r="H12"/>
  <c r="H16"/>
  <c r="H9"/>
  <c r="H13"/>
  <c r="H10"/>
  <c r="H14"/>
  <c r="H18"/>
  <c r="H11"/>
  <c r="H15"/>
  <c r="H19"/>
  <c r="K24" i="255"/>
  <c r="K8"/>
  <c r="K12"/>
  <c r="K9"/>
  <c r="K13"/>
  <c r="K10"/>
  <c r="K14"/>
  <c r="K18"/>
  <c r="K11"/>
  <c r="K15"/>
  <c r="K19"/>
  <c r="E8"/>
  <c r="E12"/>
  <c r="E19"/>
  <c r="E9"/>
  <c r="E13"/>
  <c r="E15"/>
  <c r="E10"/>
  <c r="E14"/>
  <c r="E18"/>
  <c r="E11"/>
  <c r="H8"/>
  <c r="H12"/>
  <c r="H9"/>
  <c r="H13"/>
  <c r="H10"/>
  <c r="H14"/>
  <c r="H18"/>
  <c r="H11"/>
  <c r="H15"/>
  <c r="H19"/>
  <c r="K8" i="254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11"/>
  <c r="E9"/>
  <c r="E13"/>
  <c r="E15"/>
  <c r="E10"/>
  <c r="E14"/>
  <c r="E18"/>
  <c r="E19"/>
  <c r="K8" i="253"/>
  <c r="K12"/>
  <c r="K16"/>
  <c r="K9"/>
  <c r="K13"/>
  <c r="K10"/>
  <c r="K14"/>
  <c r="K18"/>
  <c r="K11"/>
  <c r="K15"/>
  <c r="K19"/>
  <c r="H23"/>
  <c r="H8"/>
  <c r="H12"/>
  <c r="H16"/>
  <c r="H9"/>
  <c r="H13"/>
  <c r="H10"/>
  <c r="H14"/>
  <c r="H18"/>
  <c r="H11"/>
  <c r="H15"/>
  <c r="H19"/>
  <c r="E8"/>
  <c r="E12"/>
  <c r="E9"/>
  <c r="E13"/>
  <c r="E10"/>
  <c r="E14"/>
  <c r="E18"/>
  <c r="E11"/>
  <c r="E15"/>
  <c r="E19"/>
  <c r="K8" i="252"/>
  <c r="K12"/>
  <c r="K16"/>
  <c r="K9"/>
  <c r="K13"/>
  <c r="K10"/>
  <c r="K14"/>
  <c r="K18"/>
  <c r="K11"/>
  <c r="K15"/>
  <c r="K19"/>
  <c r="H23"/>
  <c r="H8"/>
  <c r="H12"/>
  <c r="H16"/>
  <c r="H9"/>
  <c r="H13"/>
  <c r="H11"/>
  <c r="H10"/>
  <c r="H14"/>
  <c r="H18"/>
  <c r="H15"/>
  <c r="H19"/>
  <c r="E8"/>
  <c r="E12"/>
  <c r="E16"/>
  <c r="E9"/>
  <c r="E13"/>
  <c r="E10"/>
  <c r="E14"/>
  <c r="E18"/>
  <c r="E11"/>
  <c r="E15"/>
  <c r="E19"/>
  <c r="K26" i="251"/>
  <c r="K8"/>
  <c r="K12"/>
  <c r="K16"/>
  <c r="K9"/>
  <c r="K13"/>
  <c r="K10"/>
  <c r="K14"/>
  <c r="K18"/>
  <c r="K11"/>
  <c r="K15"/>
  <c r="K19"/>
  <c r="K23"/>
  <c r="K7"/>
  <c r="K24"/>
  <c r="H8"/>
  <c r="H12"/>
  <c r="H16"/>
  <c r="H9"/>
  <c r="H13"/>
  <c r="H10"/>
  <c r="H14"/>
  <c r="H18"/>
  <c r="H11"/>
  <c r="H15"/>
  <c r="H19"/>
  <c r="E9"/>
  <c r="E13"/>
  <c r="E16"/>
  <c r="E10"/>
  <c r="E14"/>
  <c r="E18"/>
  <c r="E12"/>
  <c r="E11"/>
  <c r="E15"/>
  <c r="E19"/>
  <c r="E8"/>
  <c r="E23"/>
  <c r="E26"/>
  <c r="K8" i="246"/>
  <c r="K12"/>
  <c r="K16"/>
  <c r="K9"/>
  <c r="K13"/>
  <c r="K10"/>
  <c r="K14"/>
  <c r="K18"/>
  <c r="K11"/>
  <c r="K15"/>
  <c r="K19"/>
  <c r="H7"/>
  <c r="H8"/>
  <c r="H12"/>
  <c r="H16"/>
  <c r="H9"/>
  <c r="H13"/>
  <c r="H10"/>
  <c r="H14"/>
  <c r="H18"/>
  <c r="H11"/>
  <c r="H15"/>
  <c r="H19"/>
  <c r="E26"/>
  <c r="E8"/>
  <c r="E9"/>
  <c r="E13"/>
  <c r="E16"/>
  <c r="E10"/>
  <c r="E14"/>
  <c r="E18"/>
  <c r="E11"/>
  <c r="E15"/>
  <c r="E19"/>
  <c r="E12"/>
  <c r="K27" i="244"/>
  <c r="K8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16"/>
  <c r="E9"/>
  <c r="E13"/>
  <c r="E10"/>
  <c r="E14"/>
  <c r="E18"/>
  <c r="E11"/>
  <c r="E15"/>
  <c r="E19"/>
  <c r="K23" i="242"/>
  <c r="K8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16"/>
  <c r="E9"/>
  <c r="E13"/>
  <c r="E10"/>
  <c r="E14"/>
  <c r="E18"/>
  <c r="E11"/>
  <c r="E15"/>
  <c r="E19"/>
  <c r="K8" i="249"/>
  <c r="K12"/>
  <c r="K16"/>
  <c r="K9"/>
  <c r="K13"/>
  <c r="K10"/>
  <c r="K14"/>
  <c r="K18"/>
  <c r="K11"/>
  <c r="K15"/>
  <c r="K19"/>
  <c r="H8"/>
  <c r="H12"/>
  <c r="H9"/>
  <c r="H13"/>
  <c r="H10"/>
  <c r="H14"/>
  <c r="H18"/>
  <c r="H11"/>
  <c r="H15"/>
  <c r="H19"/>
  <c r="E9"/>
  <c r="E13"/>
  <c r="E10"/>
  <c r="E14"/>
  <c r="E18"/>
  <c r="E12"/>
  <c r="E16"/>
  <c r="E11"/>
  <c r="E15"/>
  <c r="E19"/>
  <c r="E8"/>
  <c r="K28" i="245"/>
  <c r="K8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16"/>
  <c r="E9"/>
  <c r="E13"/>
  <c r="E10"/>
  <c r="E14"/>
  <c r="E18"/>
  <c r="E11"/>
  <c r="E15"/>
  <c r="E19"/>
  <c r="K24" i="241"/>
  <c r="K8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26"/>
  <c r="E25"/>
  <c r="E7"/>
  <c r="E23"/>
  <c r="E28"/>
  <c r="E24"/>
  <c r="E8"/>
  <c r="E12"/>
  <c r="E16"/>
  <c r="E19"/>
  <c r="E9"/>
  <c r="E13"/>
  <c r="E11"/>
  <c r="E10"/>
  <c r="E14"/>
  <c r="E18"/>
  <c r="E15"/>
  <c r="K8" i="248"/>
  <c r="K12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9"/>
  <c r="E13"/>
  <c r="E15"/>
  <c r="E10"/>
  <c r="E14"/>
  <c r="E18"/>
  <c r="E11"/>
  <c r="E19"/>
  <c r="K8" i="250"/>
  <c r="K12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9"/>
  <c r="E13"/>
  <c r="E10"/>
  <c r="E14"/>
  <c r="E18"/>
  <c r="E11"/>
  <c r="E15"/>
  <c r="E19"/>
  <c r="K8" i="247"/>
  <c r="K12"/>
  <c r="K9"/>
  <c r="K13"/>
  <c r="K10"/>
  <c r="K14"/>
  <c r="K18"/>
  <c r="K11"/>
  <c r="K15"/>
  <c r="K19"/>
  <c r="H8"/>
  <c r="H9"/>
  <c r="H13"/>
  <c r="H10"/>
  <c r="H14"/>
  <c r="H18"/>
  <c r="H16"/>
  <c r="H11"/>
  <c r="H15"/>
  <c r="H19"/>
  <c r="H12"/>
  <c r="E8"/>
  <c r="E9"/>
  <c r="E13"/>
  <c r="E10"/>
  <c r="E14"/>
  <c r="E18"/>
  <c r="E12"/>
  <c r="E11"/>
  <c r="E15"/>
  <c r="E19"/>
  <c r="K24" i="243"/>
  <c r="K8"/>
  <c r="K12"/>
  <c r="K9"/>
  <c r="K13"/>
  <c r="K10"/>
  <c r="K14"/>
  <c r="K18"/>
  <c r="K11"/>
  <c r="K15"/>
  <c r="K19"/>
  <c r="H8"/>
  <c r="H12"/>
  <c r="H16"/>
  <c r="H15"/>
  <c r="H9"/>
  <c r="H13"/>
  <c r="H10"/>
  <c r="H14"/>
  <c r="H18"/>
  <c r="H11"/>
  <c r="H19"/>
  <c r="E8"/>
  <c r="E12"/>
  <c r="E9"/>
  <c r="E13"/>
  <c r="E10"/>
  <c r="E14"/>
  <c r="E18"/>
  <c r="E11"/>
  <c r="E15"/>
  <c r="E19"/>
  <c r="K8" i="239"/>
  <c r="K12"/>
  <c r="K16"/>
  <c r="K9"/>
  <c r="K10"/>
  <c r="K14"/>
  <c r="K18"/>
  <c r="K13"/>
  <c r="K11"/>
  <c r="K15"/>
  <c r="K19"/>
  <c r="H8"/>
  <c r="H12"/>
  <c r="H16"/>
  <c r="H9"/>
  <c r="H13"/>
  <c r="H10"/>
  <c r="H14"/>
  <c r="H18"/>
  <c r="H11"/>
  <c r="H15"/>
  <c r="H19"/>
  <c r="E27"/>
  <c r="E8"/>
  <c r="E12"/>
  <c r="E9"/>
  <c r="E13"/>
  <c r="E10"/>
  <c r="E14"/>
  <c r="E18"/>
  <c r="E11"/>
  <c r="E15"/>
  <c r="E19"/>
  <c r="K8" i="238"/>
  <c r="K12"/>
  <c r="K16"/>
  <c r="K9"/>
  <c r="K13"/>
  <c r="K10"/>
  <c r="K14"/>
  <c r="K18"/>
  <c r="K11"/>
  <c r="K15"/>
  <c r="K19"/>
  <c r="H7"/>
  <c r="H26"/>
  <c r="H27"/>
  <c r="H25"/>
  <c r="H8"/>
  <c r="H12"/>
  <c r="H16"/>
  <c r="H9"/>
  <c r="H13"/>
  <c r="H10"/>
  <c r="H14"/>
  <c r="H18"/>
  <c r="H11"/>
  <c r="H15"/>
  <c r="H19"/>
  <c r="E8"/>
  <c r="E12"/>
  <c r="E9"/>
  <c r="E13"/>
  <c r="E10"/>
  <c r="E14"/>
  <c r="E18"/>
  <c r="E11"/>
  <c r="E15"/>
  <c r="E19"/>
  <c r="K27" i="242"/>
  <c r="K24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/>
  <c r="K28" i="257"/>
  <c r="E28"/>
  <c r="E26"/>
  <c r="K27" i="260"/>
  <c r="K25"/>
  <c r="E27" i="251"/>
  <c r="E25" i="257"/>
  <c r="E29" s="1"/>
  <c r="K28" i="241"/>
  <c r="K25" i="242"/>
  <c r="E25" i="251"/>
  <c r="E7" i="257"/>
  <c r="K7" i="260"/>
  <c r="M7" i="362"/>
  <c r="K20" i="176"/>
  <c r="K29" i="181"/>
  <c r="K20"/>
  <c r="D20" i="243"/>
  <c r="G20" i="238"/>
  <c r="K29" i="178"/>
  <c r="K29" i="177"/>
  <c r="K20" i="182"/>
  <c r="K29"/>
  <c r="J20" i="179"/>
  <c r="G20"/>
  <c r="J20" i="172"/>
  <c r="K27" i="257"/>
  <c r="H24" i="253"/>
  <c r="H28"/>
  <c r="H26"/>
  <c r="H25"/>
  <c r="H7"/>
  <c r="M10" i="252"/>
  <c r="L31"/>
  <c r="N14" s="1"/>
  <c r="M11"/>
  <c r="M15"/>
  <c r="M9"/>
  <c r="M19"/>
  <c r="M12"/>
  <c r="M7"/>
  <c r="K25" i="244"/>
  <c r="K26"/>
  <c r="K7"/>
  <c r="K23"/>
  <c r="K28"/>
  <c r="K24"/>
  <c r="K24" i="249"/>
  <c r="K27"/>
  <c r="K7"/>
  <c r="K28"/>
  <c r="K23"/>
  <c r="K25"/>
  <c r="K26"/>
  <c r="K25" i="241"/>
  <c r="K25" i="250"/>
  <c r="K23" i="247"/>
  <c r="K27"/>
  <c r="K24"/>
  <c r="K25"/>
  <c r="K28"/>
  <c r="K26"/>
  <c r="K7"/>
  <c r="K26" i="243"/>
  <c r="K23"/>
  <c r="K25"/>
  <c r="K27"/>
  <c r="E25"/>
  <c r="E23"/>
  <c r="E24"/>
  <c r="E27"/>
  <c r="E7"/>
  <c r="E28"/>
  <c r="E26"/>
  <c r="H24" i="239"/>
  <c r="H26"/>
  <c r="H25"/>
  <c r="E26"/>
  <c r="E25"/>
  <c r="E7"/>
  <c r="E28"/>
  <c r="E23"/>
  <c r="K20" i="178"/>
  <c r="K20" i="174"/>
  <c r="K20" i="173"/>
  <c r="K29"/>
  <c r="K7" i="172"/>
  <c r="K26"/>
  <c r="K25"/>
  <c r="K27"/>
  <c r="K28"/>
  <c r="E29" i="180"/>
  <c r="E20"/>
  <c r="J20" i="245"/>
  <c r="D20" i="179"/>
  <c r="H27" i="252"/>
  <c r="G20" i="239"/>
  <c r="E26" i="238"/>
  <c r="M7"/>
  <c r="K23" i="250"/>
  <c r="K24"/>
  <c r="K23" i="255"/>
  <c r="K7"/>
  <c r="K26" i="256"/>
  <c r="E27" i="362"/>
  <c r="E23" i="175"/>
  <c r="E28"/>
  <c r="J20" i="244"/>
  <c r="J20" i="251"/>
  <c r="G20" i="175"/>
  <c r="J20" i="256"/>
  <c r="K20" i="177"/>
  <c r="J20" i="175"/>
  <c r="E23" i="238"/>
  <c r="E24"/>
  <c r="H27" i="239"/>
  <c r="H7"/>
  <c r="E27" i="238"/>
  <c r="E25"/>
  <c r="E28"/>
  <c r="J20" i="250"/>
  <c r="K7"/>
  <c r="K27"/>
  <c r="K28"/>
  <c r="J20" i="246"/>
  <c r="K27" i="255"/>
  <c r="K28" i="256"/>
  <c r="D20" i="362"/>
  <c r="E27" i="175"/>
  <c r="E25"/>
  <c r="D20" i="250"/>
  <c r="E29" i="178"/>
  <c r="K27" i="179"/>
  <c r="K26"/>
  <c r="K24"/>
  <c r="K28"/>
  <c r="K7"/>
  <c r="K25"/>
  <c r="K23"/>
  <c r="H28" i="239"/>
  <c r="E7" i="238"/>
  <c r="D20" i="239"/>
  <c r="H23"/>
  <c r="D20" i="247"/>
  <c r="E24" i="252"/>
  <c r="K23" i="256"/>
  <c r="K23" i="172"/>
  <c r="E7" i="175"/>
  <c r="J20" i="248"/>
  <c r="K26" i="260"/>
  <c r="E28"/>
  <c r="K25" i="257"/>
  <c r="K23"/>
  <c r="K7"/>
  <c r="K26"/>
  <c r="K25" i="256"/>
  <c r="J20" i="255"/>
  <c r="M15" i="254"/>
  <c r="M19"/>
  <c r="M11"/>
  <c r="M7"/>
  <c r="M8"/>
  <c r="M10"/>
  <c r="M9"/>
  <c r="L31"/>
  <c r="M8" i="252"/>
  <c r="K31" i="365"/>
  <c r="E29" i="183"/>
  <c r="E20" i="182"/>
  <c r="E29"/>
  <c r="H26" i="179"/>
  <c r="H7"/>
  <c r="H27"/>
  <c r="H28"/>
  <c r="H24"/>
  <c r="H25"/>
  <c r="H23"/>
  <c r="E26"/>
  <c r="E27"/>
  <c r="E28"/>
  <c r="E7"/>
  <c r="E24"/>
  <c r="E25"/>
  <c r="E23"/>
  <c r="G20" i="362"/>
  <c r="J20" i="260"/>
  <c r="E26" i="253"/>
  <c r="E27" i="252"/>
  <c r="J20" i="242"/>
  <c r="K26" i="241"/>
  <c r="K7"/>
  <c r="K27"/>
  <c r="K23"/>
  <c r="H29" i="183"/>
  <c r="E20"/>
  <c r="H20"/>
  <c r="E20" i="178"/>
  <c r="H20"/>
  <c r="H29"/>
  <c r="H20" i="176"/>
  <c r="E29"/>
  <c r="H29"/>
  <c r="E20"/>
  <c r="E20" i="174"/>
  <c r="E29"/>
  <c r="H20"/>
  <c r="H29"/>
  <c r="E20" i="181"/>
  <c r="H29"/>
  <c r="H20"/>
  <c r="E29"/>
  <c r="E29" i="177"/>
  <c r="E29" i="173"/>
  <c r="K20" i="180"/>
  <c r="K29"/>
  <c r="H29" i="177"/>
  <c r="H20"/>
  <c r="E20"/>
  <c r="H29" i="173"/>
  <c r="E20"/>
  <c r="H20"/>
  <c r="H20" i="182"/>
  <c r="H29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/>
  <c r="M11" i="362"/>
  <c r="E25"/>
  <c r="K23" i="259"/>
  <c r="K7"/>
  <c r="K28"/>
  <c r="K27"/>
  <c r="J20" i="257"/>
  <c r="E7" i="253"/>
  <c r="E23"/>
  <c r="D20"/>
  <c r="H26" i="252"/>
  <c r="E23"/>
  <c r="E26"/>
  <c r="E25"/>
  <c r="K29" i="246"/>
  <c r="J20" i="247"/>
  <c r="K31" i="363"/>
  <c r="H27" i="175"/>
  <c r="H28"/>
  <c r="H23"/>
  <c r="H26"/>
  <c r="M12" i="362"/>
  <c r="M10"/>
  <c r="M8"/>
  <c r="E7"/>
  <c r="E26"/>
  <c r="E28"/>
  <c r="E24" i="260"/>
  <c r="E26"/>
  <c r="E7"/>
  <c r="E23"/>
  <c r="E25"/>
  <c r="K26" i="259"/>
  <c r="K25"/>
  <c r="K24"/>
  <c r="M8" i="253"/>
  <c r="L31"/>
  <c r="M9"/>
  <c r="M15"/>
  <c r="G20"/>
  <c r="E24"/>
  <c r="E28"/>
  <c r="E25"/>
  <c r="E27"/>
  <c r="H25" i="252"/>
  <c r="H7"/>
  <c r="D20" i="246"/>
  <c r="E27"/>
  <c r="J20" i="249"/>
  <c r="K25" i="245"/>
  <c r="K27"/>
  <c r="D20" i="241"/>
  <c r="J20" i="243"/>
  <c r="J20" i="239"/>
  <c r="K31" i="364"/>
  <c r="D20" i="175"/>
  <c r="K24"/>
  <c r="K7"/>
  <c r="K23"/>
  <c r="K27"/>
  <c r="K26"/>
  <c r="K28"/>
  <c r="K25"/>
  <c r="H27" i="172"/>
  <c r="H23"/>
  <c r="H7"/>
  <c r="H25"/>
  <c r="H26"/>
  <c r="H28"/>
  <c r="H24"/>
  <c r="D20"/>
  <c r="E26"/>
  <c r="E28"/>
  <c r="E24"/>
  <c r="E25"/>
  <c r="E7"/>
  <c r="E27"/>
  <c r="E23"/>
  <c r="G20"/>
  <c r="L31" i="362"/>
  <c r="E23"/>
  <c r="M9"/>
  <c r="K26"/>
  <c r="K23"/>
  <c r="K25"/>
  <c r="K27"/>
  <c r="K28"/>
  <c r="K24"/>
  <c r="K7"/>
  <c r="J20"/>
  <c r="D20" i="260"/>
  <c r="H27"/>
  <c r="H23"/>
  <c r="H28"/>
  <c r="H24"/>
  <c r="H7"/>
  <c r="H26"/>
  <c r="H25"/>
  <c r="G20"/>
  <c r="G20" i="259"/>
  <c r="J20"/>
  <c r="H27"/>
  <c r="H23"/>
  <c r="H25"/>
  <c r="H26"/>
  <c r="H28"/>
  <c r="H24"/>
  <c r="H7"/>
  <c r="D20"/>
  <c r="E26"/>
  <c r="E28"/>
  <c r="E24"/>
  <c r="E25"/>
  <c r="E27"/>
  <c r="E23"/>
  <c r="E7"/>
  <c r="D20" i="257"/>
  <c r="H27"/>
  <c r="H23"/>
  <c r="H28"/>
  <c r="H24"/>
  <c r="H7"/>
  <c r="H26"/>
  <c r="H25"/>
  <c r="G20"/>
  <c r="E26" i="256"/>
  <c r="E24"/>
  <c r="E27"/>
  <c r="E23"/>
  <c r="E28"/>
  <c r="E25"/>
  <c r="E7"/>
  <c r="D20"/>
  <c r="G20"/>
  <c r="H27"/>
  <c r="H23"/>
  <c r="H26"/>
  <c r="H28"/>
  <c r="H24"/>
  <c r="H7"/>
  <c r="H25"/>
  <c r="E26" i="255"/>
  <c r="E24"/>
  <c r="E25"/>
  <c r="E27"/>
  <c r="E23"/>
  <c r="E7"/>
  <c r="E28"/>
  <c r="G20"/>
  <c r="D20"/>
  <c r="H27"/>
  <c r="H23"/>
  <c r="H28"/>
  <c r="H24"/>
  <c r="H7"/>
  <c r="H25"/>
  <c r="H26"/>
  <c r="G20" i="254"/>
  <c r="J20"/>
  <c r="K26"/>
  <c r="K27"/>
  <c r="K23"/>
  <c r="K7"/>
  <c r="K25"/>
  <c r="K28"/>
  <c r="K24"/>
  <c r="H27"/>
  <c r="H23"/>
  <c r="H28"/>
  <c r="H24"/>
  <c r="H26"/>
  <c r="H7"/>
  <c r="H25"/>
  <c r="M11" i="253"/>
  <c r="M19"/>
  <c r="M10"/>
  <c r="M12"/>
  <c r="J20"/>
  <c r="K26"/>
  <c r="K7"/>
  <c r="K25"/>
  <c r="K28"/>
  <c r="K24"/>
  <c r="K27"/>
  <c r="K23"/>
  <c r="G20" i="252"/>
  <c r="H24"/>
  <c r="H28"/>
  <c r="E28"/>
  <c r="E7"/>
  <c r="K26"/>
  <c r="K25"/>
  <c r="K7"/>
  <c r="K28"/>
  <c r="K24"/>
  <c r="K27"/>
  <c r="K23"/>
  <c r="J20"/>
  <c r="D20"/>
  <c r="D20" i="251"/>
  <c r="G20"/>
  <c r="H27"/>
  <c r="H23"/>
  <c r="H26"/>
  <c r="H28"/>
  <c r="H24"/>
  <c r="H7"/>
  <c r="H25"/>
  <c r="H27" i="246"/>
  <c r="H28"/>
  <c r="E24"/>
  <c r="E25"/>
  <c r="H23"/>
  <c r="H24"/>
  <c r="H25"/>
  <c r="E28"/>
  <c r="H26"/>
  <c r="E7"/>
  <c r="E23"/>
  <c r="G20"/>
  <c r="E26" i="244"/>
  <c r="E24"/>
  <c r="E25"/>
  <c r="E7"/>
  <c r="E27"/>
  <c r="E23"/>
  <c r="E28"/>
  <c r="D20"/>
  <c r="G20"/>
  <c r="H27"/>
  <c r="H23"/>
  <c r="H28"/>
  <c r="H24"/>
  <c r="H7"/>
  <c r="H25"/>
  <c r="H26"/>
  <c r="D20" i="242"/>
  <c r="G20"/>
  <c r="H27"/>
  <c r="H23"/>
  <c r="H28"/>
  <c r="H24"/>
  <c r="H7"/>
  <c r="H25"/>
  <c r="H26"/>
  <c r="D20" i="249"/>
  <c r="H27"/>
  <c r="H23"/>
  <c r="H25"/>
  <c r="H28"/>
  <c r="H24"/>
  <c r="H7"/>
  <c r="H26"/>
  <c r="G20"/>
  <c r="E26"/>
  <c r="E28"/>
  <c r="E25"/>
  <c r="E27"/>
  <c r="E23"/>
  <c r="E24"/>
  <c r="E7"/>
  <c r="K26" i="245"/>
  <c r="K23"/>
  <c r="K24"/>
  <c r="K7"/>
  <c r="E26"/>
  <c r="E24"/>
  <c r="E25"/>
  <c r="E7"/>
  <c r="E27"/>
  <c r="E23"/>
  <c r="E28"/>
  <c r="D20"/>
  <c r="G20"/>
  <c r="H27"/>
  <c r="H23"/>
  <c r="H28"/>
  <c r="H24"/>
  <c r="H7"/>
  <c r="H25"/>
  <c r="H26"/>
  <c r="G20" i="241"/>
  <c r="H27"/>
  <c r="H23"/>
  <c r="H26"/>
  <c r="H28"/>
  <c r="H24"/>
  <c r="H7"/>
  <c r="H25"/>
  <c r="J20"/>
  <c r="G20" i="248"/>
  <c r="E26"/>
  <c r="E28"/>
  <c r="E24"/>
  <c r="E7"/>
  <c r="E27"/>
  <c r="E23"/>
  <c r="E25"/>
  <c r="D20"/>
  <c r="H27"/>
  <c r="H23"/>
  <c r="H25"/>
  <c r="H26"/>
  <c r="H28"/>
  <c r="H24"/>
  <c r="H7"/>
  <c r="G20" i="250"/>
  <c r="H27"/>
  <c r="H23"/>
  <c r="H28"/>
  <c r="H24"/>
  <c r="H7"/>
  <c r="H26"/>
  <c r="H25"/>
  <c r="E26" i="247"/>
  <c r="E27"/>
  <c r="E23"/>
  <c r="E25"/>
  <c r="E28"/>
  <c r="E24"/>
  <c r="E7"/>
  <c r="G20"/>
  <c r="H27"/>
  <c r="H23"/>
  <c r="H26"/>
  <c r="H28"/>
  <c r="H24"/>
  <c r="H7"/>
  <c r="H25"/>
  <c r="H27" i="243"/>
  <c r="H23"/>
  <c r="H28"/>
  <c r="H24"/>
  <c r="H7"/>
  <c r="H25"/>
  <c r="H26"/>
  <c r="G20"/>
  <c r="K25" i="239"/>
  <c r="K7"/>
  <c r="K26"/>
  <c r="K28"/>
  <c r="K24"/>
  <c r="K27"/>
  <c r="K23"/>
  <c r="L31"/>
  <c r="M7"/>
  <c r="K26" i="238"/>
  <c r="K27"/>
  <c r="K25"/>
  <c r="K28"/>
  <c r="K24"/>
  <c r="K23"/>
  <c r="K7"/>
  <c r="J20"/>
  <c r="N16" i="362" l="1"/>
  <c r="N17"/>
  <c r="N16" i="254"/>
  <c r="N17"/>
  <c r="E29"/>
  <c r="N16" i="253"/>
  <c r="N17"/>
  <c r="K29" i="248"/>
  <c r="N17" i="239"/>
  <c r="N16"/>
  <c r="N25" i="238"/>
  <c r="N17"/>
  <c r="N16"/>
  <c r="K31" i="174"/>
  <c r="E20" i="254"/>
  <c r="E31" s="1"/>
  <c r="K29" i="251"/>
  <c r="K31" i="183"/>
  <c r="K20" i="251"/>
  <c r="K20" i="248"/>
  <c r="E20" i="250"/>
  <c r="E31" s="1"/>
  <c r="N11" i="254"/>
  <c r="N14"/>
  <c r="N13"/>
  <c r="N11" i="253"/>
  <c r="N14"/>
  <c r="N13"/>
  <c r="N9" i="252"/>
  <c r="N13"/>
  <c r="N8" i="362"/>
  <c r="N13"/>
  <c r="N15"/>
  <c r="N14"/>
  <c r="H29"/>
  <c r="N14" i="239"/>
  <c r="N8"/>
  <c r="N18"/>
  <c r="N10"/>
  <c r="N12"/>
  <c r="N15"/>
  <c r="N13"/>
  <c r="N11"/>
  <c r="N9"/>
  <c r="N19"/>
  <c r="N10" i="238"/>
  <c r="N9"/>
  <c r="N12"/>
  <c r="N18"/>
  <c r="N15"/>
  <c r="N14"/>
  <c r="N13"/>
  <c r="N8"/>
  <c r="N11"/>
  <c r="N19"/>
  <c r="N27" i="254"/>
  <c r="K20" i="246"/>
  <c r="K31" s="1"/>
  <c r="E29" i="242"/>
  <c r="E29" i="241"/>
  <c r="H29" i="238"/>
  <c r="E31" i="178"/>
  <c r="H20" i="362"/>
  <c r="K29" i="242"/>
  <c r="H20" i="238"/>
  <c r="K31" i="177"/>
  <c r="N10" i="252"/>
  <c r="N19"/>
  <c r="E29" i="251"/>
  <c r="E20" i="242"/>
  <c r="E20" i="241"/>
  <c r="K31" i="176"/>
  <c r="K29" i="260"/>
  <c r="E29" i="175"/>
  <c r="K29" i="250"/>
  <c r="E29" i="239"/>
  <c r="K31" i="181"/>
  <c r="E20" i="257"/>
  <c r="E31" s="1"/>
  <c r="K20" i="242"/>
  <c r="E20" i="251"/>
  <c r="N24" i="252"/>
  <c r="M20"/>
  <c r="K31" i="182"/>
  <c r="K20" i="255"/>
  <c r="N12" i="252"/>
  <c r="N15"/>
  <c r="N25"/>
  <c r="N10" i="253"/>
  <c r="N27"/>
  <c r="E31" i="180"/>
  <c r="K20" i="250"/>
  <c r="N7" i="252"/>
  <c r="N23"/>
  <c r="N16"/>
  <c r="N11"/>
  <c r="N26"/>
  <c r="H29" i="253"/>
  <c r="N8" i="252"/>
  <c r="N27"/>
  <c r="N28"/>
  <c r="K31" i="178"/>
  <c r="K29" i="243"/>
  <c r="K29" i="244"/>
  <c r="K31" i="173"/>
  <c r="K20" i="256"/>
  <c r="K29" i="255"/>
  <c r="N15" i="253"/>
  <c r="N8"/>
  <c r="N9"/>
  <c r="H20"/>
  <c r="N12"/>
  <c r="N23"/>
  <c r="E29" i="252"/>
  <c r="K20" i="244"/>
  <c r="K20" i="249"/>
  <c r="K29"/>
  <c r="K20" i="247"/>
  <c r="K29"/>
  <c r="K20" i="243"/>
  <c r="E20"/>
  <c r="E29"/>
  <c r="H20" i="239"/>
  <c r="E20"/>
  <c r="N23" i="238"/>
  <c r="E20" i="175"/>
  <c r="K20" i="172"/>
  <c r="K29"/>
  <c r="K20" i="241"/>
  <c r="H29" i="239"/>
  <c r="N19" i="253"/>
  <c r="N7"/>
  <c r="M20" i="238"/>
  <c r="E29"/>
  <c r="E20"/>
  <c r="K29" i="259"/>
  <c r="K29" i="245"/>
  <c r="K29" i="241"/>
  <c r="N27" i="238"/>
  <c r="N7"/>
  <c r="N24"/>
  <c r="N26"/>
  <c r="N28"/>
  <c r="E29" i="253"/>
  <c r="K20" i="260"/>
  <c r="E29" i="362"/>
  <c r="E31" i="177"/>
  <c r="K31" i="180"/>
  <c r="H31" i="183"/>
  <c r="K29" i="256"/>
  <c r="H31" i="177"/>
  <c r="H31" i="181"/>
  <c r="E31" i="183"/>
  <c r="H29" i="179"/>
  <c r="E31" i="182"/>
  <c r="K29" i="179"/>
  <c r="K20"/>
  <c r="E20" i="260"/>
  <c r="E29"/>
  <c r="K20" i="257"/>
  <c r="K29"/>
  <c r="N19" i="254"/>
  <c r="M20"/>
  <c r="N8"/>
  <c r="N25"/>
  <c r="N26"/>
  <c r="N7"/>
  <c r="N12"/>
  <c r="N9"/>
  <c r="N28"/>
  <c r="N23"/>
  <c r="N10"/>
  <c r="N15"/>
  <c r="N24"/>
  <c r="N25" i="253"/>
  <c r="N26"/>
  <c r="N24"/>
  <c r="N28"/>
  <c r="E31" i="173"/>
  <c r="E29" i="179"/>
  <c r="E20"/>
  <c r="H20" i="175"/>
  <c r="H31" i="178"/>
  <c r="H31" i="176"/>
  <c r="E31"/>
  <c r="H31" i="174"/>
  <c r="E31"/>
  <c r="E31" i="181"/>
  <c r="H31" i="173"/>
  <c r="H31" i="182"/>
  <c r="N24" i="362"/>
  <c r="E29" i="246"/>
  <c r="E29" i="245"/>
  <c r="H29" i="175"/>
  <c r="N28" i="362"/>
  <c r="N10"/>
  <c r="N19"/>
  <c r="M20"/>
  <c r="N7"/>
  <c r="N11"/>
  <c r="N27"/>
  <c r="N9"/>
  <c r="E20"/>
  <c r="K20" i="259"/>
  <c r="E29" i="255"/>
  <c r="M20" i="253"/>
  <c r="E20"/>
  <c r="H20" i="252"/>
  <c r="H29"/>
  <c r="E20"/>
  <c r="H20" i="246"/>
  <c r="H29"/>
  <c r="E20"/>
  <c r="E29" i="249"/>
  <c r="K20" i="245"/>
  <c r="H20" i="241"/>
  <c r="H29"/>
  <c r="K20" i="175"/>
  <c r="K29"/>
  <c r="E20" i="172"/>
  <c r="H20"/>
  <c r="E29"/>
  <c r="H29"/>
  <c r="N26" i="362"/>
  <c r="N23"/>
  <c r="N12"/>
  <c r="N25"/>
  <c r="K29"/>
  <c r="K20"/>
  <c r="H20" i="260"/>
  <c r="H29"/>
  <c r="H29" i="259"/>
  <c r="E20"/>
  <c r="E29"/>
  <c r="H20"/>
  <c r="H29" i="257"/>
  <c r="H20"/>
  <c r="E29" i="256"/>
  <c r="H20"/>
  <c r="H29"/>
  <c r="E20"/>
  <c r="H20" i="255"/>
  <c r="E20"/>
  <c r="H29"/>
  <c r="K29" i="254"/>
  <c r="H29"/>
  <c r="K20"/>
  <c r="H20"/>
  <c r="K29" i="253"/>
  <c r="K20"/>
  <c r="K29" i="252"/>
  <c r="K20"/>
  <c r="H20" i="251"/>
  <c r="H29"/>
  <c r="H20" i="244"/>
  <c r="E20"/>
  <c r="H29"/>
  <c r="E29"/>
  <c r="H29" i="242"/>
  <c r="H20"/>
  <c r="H20" i="249"/>
  <c r="H29"/>
  <c r="E20"/>
  <c r="H29" i="245"/>
  <c r="E20"/>
  <c r="H20"/>
  <c r="E20" i="248"/>
  <c r="H20"/>
  <c r="H29"/>
  <c r="E29"/>
  <c r="H20" i="250"/>
  <c r="H29"/>
  <c r="H20" i="247"/>
  <c r="E29"/>
  <c r="H29"/>
  <c r="E20"/>
  <c r="H20" i="243"/>
  <c r="H29"/>
  <c r="N27" i="239"/>
  <c r="N23"/>
  <c r="N24"/>
  <c r="N28"/>
  <c r="N7"/>
  <c r="N26"/>
  <c r="N25"/>
  <c r="M20"/>
  <c r="K20"/>
  <c r="K29"/>
  <c r="K20" i="238"/>
  <c r="K29"/>
  <c r="K31" i="260" l="1"/>
  <c r="K31" i="251"/>
  <c r="K31" i="245"/>
  <c r="K31" i="248"/>
  <c r="H31" i="238"/>
  <c r="H31" i="362"/>
  <c r="E31" i="251"/>
  <c r="K31" i="242"/>
  <c r="E31"/>
  <c r="E31" i="249"/>
  <c r="E31" i="241"/>
  <c r="H31" i="253"/>
  <c r="E31" i="239"/>
  <c r="K31" i="250"/>
  <c r="K31" i="247"/>
  <c r="E31" i="252"/>
  <c r="K31" i="256"/>
  <c r="E31" i="175"/>
  <c r="K31" i="249"/>
  <c r="E31" i="243"/>
  <c r="K31" i="244"/>
  <c r="K31" i="255"/>
  <c r="N20" i="252"/>
  <c r="N29"/>
  <c r="E31" i="362"/>
  <c r="K31" i="243"/>
  <c r="H31" i="239"/>
  <c r="K31" i="172"/>
  <c r="K31" i="241"/>
  <c r="E31" i="238"/>
  <c r="E31" i="179"/>
  <c r="K31"/>
  <c r="E31" i="260"/>
  <c r="E31" i="253"/>
  <c r="H31" i="175"/>
  <c r="K31" i="257"/>
  <c r="K31" i="259"/>
  <c r="H31" i="252"/>
  <c r="E31" i="244"/>
  <c r="E31" i="245"/>
  <c r="N29" i="238"/>
  <c r="N20"/>
  <c r="H31" i="246"/>
  <c r="N29" i="253"/>
  <c r="N29" i="254"/>
  <c r="N20"/>
  <c r="N20" i="253"/>
  <c r="E31" i="246"/>
  <c r="E31" i="255"/>
  <c r="K31" i="254"/>
  <c r="H31" i="245"/>
  <c r="N20" i="362"/>
  <c r="N29"/>
  <c r="H31" i="259"/>
  <c r="H31" i="257"/>
  <c r="K31" i="253"/>
  <c r="H31" i="242"/>
  <c r="H31" i="241"/>
  <c r="E31" i="247"/>
  <c r="H31" i="172"/>
  <c r="E31"/>
  <c r="K31" i="362"/>
  <c r="H31" i="260"/>
  <c r="E31" i="259"/>
  <c r="E31" i="256"/>
  <c r="H31"/>
  <c r="H31" i="255"/>
  <c r="H31" i="254"/>
  <c r="K31" i="252"/>
  <c r="H31" i="251"/>
  <c r="H31" i="244"/>
  <c r="H31" i="249"/>
  <c r="H31" i="248"/>
  <c r="E31"/>
  <c r="H31" i="250"/>
  <c r="H31" i="247"/>
  <c r="H31" i="243"/>
  <c r="K31" i="239"/>
  <c r="N20"/>
  <c r="N29"/>
  <c r="K31" i="238"/>
  <c r="N31" i="252" l="1"/>
  <c r="N31" i="253"/>
  <c r="N31" i="238"/>
  <c r="N31" i="254"/>
  <c r="N31" i="362"/>
  <c r="N31" i="239"/>
  <c r="I29" i="171"/>
  <c r="F29"/>
  <c r="C29"/>
  <c r="L28"/>
  <c r="L27"/>
  <c r="L26"/>
  <c r="L25"/>
  <c r="L24"/>
  <c r="L23"/>
  <c r="I20"/>
  <c r="F20"/>
  <c r="L7"/>
  <c r="L23" i="237"/>
  <c r="L29" s="1"/>
  <c r="L7"/>
  <c r="I20"/>
  <c r="J8" i="171" l="1"/>
  <c r="J12"/>
  <c r="J16"/>
  <c r="J9"/>
  <c r="J13"/>
  <c r="J10"/>
  <c r="J14"/>
  <c r="J18"/>
  <c r="J11"/>
  <c r="J15"/>
  <c r="J19"/>
  <c r="G8"/>
  <c r="G12"/>
  <c r="G16"/>
  <c r="G9"/>
  <c r="G13"/>
  <c r="G10"/>
  <c r="G14"/>
  <c r="G18"/>
  <c r="G11"/>
  <c r="G15"/>
  <c r="G19"/>
  <c r="J8" i="237"/>
  <c r="J12"/>
  <c r="J16"/>
  <c r="J9"/>
  <c r="J13"/>
  <c r="J10"/>
  <c r="J14"/>
  <c r="J18"/>
  <c r="J11"/>
  <c r="J15"/>
  <c r="J19"/>
  <c r="G7" i="171"/>
  <c r="D7"/>
  <c r="L20"/>
  <c r="L29"/>
  <c r="J7" i="237"/>
  <c r="I31" i="171"/>
  <c r="J7"/>
  <c r="F31"/>
  <c r="C31"/>
  <c r="K8" l="1"/>
  <c r="K12"/>
  <c r="K16"/>
  <c r="K9"/>
  <c r="K13"/>
  <c r="K10"/>
  <c r="K14"/>
  <c r="K18"/>
  <c r="K11"/>
  <c r="K15"/>
  <c r="K19"/>
  <c r="H8"/>
  <c r="H12"/>
  <c r="H16"/>
  <c r="H9"/>
  <c r="H13"/>
  <c r="H10"/>
  <c r="H14"/>
  <c r="H18"/>
  <c r="H11"/>
  <c r="H15"/>
  <c r="H19"/>
  <c r="E8"/>
  <c r="E12"/>
  <c r="E16"/>
  <c r="E10"/>
  <c r="E14"/>
  <c r="E18"/>
  <c r="E9"/>
  <c r="E11"/>
  <c r="E15"/>
  <c r="E19"/>
  <c r="E13"/>
  <c r="M8"/>
  <c r="M19"/>
  <c r="M15"/>
  <c r="M16"/>
  <c r="M10"/>
  <c r="M9"/>
  <c r="D20"/>
  <c r="G20"/>
  <c r="L31"/>
  <c r="M7"/>
  <c r="J20" i="237"/>
  <c r="H25" i="171"/>
  <c r="H7"/>
  <c r="H28"/>
  <c r="H24"/>
  <c r="H27"/>
  <c r="H23"/>
  <c r="H26"/>
  <c r="J20"/>
  <c r="E27"/>
  <c r="E23"/>
  <c r="E7"/>
  <c r="E25"/>
  <c r="E26"/>
  <c r="E28"/>
  <c r="E24"/>
  <c r="K27"/>
  <c r="K23"/>
  <c r="K7"/>
  <c r="K28"/>
  <c r="K26"/>
  <c r="K25"/>
  <c r="K24"/>
  <c r="N12" l="1"/>
  <c r="N13"/>
  <c r="N11"/>
  <c r="N9"/>
  <c r="N15"/>
  <c r="N19"/>
  <c r="N8"/>
  <c r="N10"/>
  <c r="N16"/>
  <c r="N28"/>
  <c r="N24"/>
  <c r="N25"/>
  <c r="M20"/>
  <c r="N27"/>
  <c r="N23"/>
  <c r="N7"/>
  <c r="N26"/>
  <c r="K31" i="175"/>
  <c r="H29" i="171"/>
  <c r="K20"/>
  <c r="E20"/>
  <c r="H20"/>
  <c r="K29"/>
  <c r="E29"/>
  <c r="H31" l="1"/>
  <c r="N20"/>
  <c r="N29"/>
  <c r="E31"/>
  <c r="K31"/>
  <c r="N31" l="1"/>
  <c r="F29" i="240" l="1"/>
  <c r="F20"/>
  <c r="C29"/>
  <c r="C20"/>
  <c r="I29" i="237"/>
  <c r="F29"/>
  <c r="F20"/>
  <c r="C29"/>
  <c r="C20"/>
  <c r="J19" i="240" l="1"/>
  <c r="G8"/>
  <c r="G12"/>
  <c r="G9"/>
  <c r="G13"/>
  <c r="G10"/>
  <c r="G14"/>
  <c r="G18"/>
  <c r="G11"/>
  <c r="G15"/>
  <c r="G19"/>
  <c r="D8"/>
  <c r="D12"/>
  <c r="D9"/>
  <c r="D13"/>
  <c r="D10"/>
  <c r="D14"/>
  <c r="D18"/>
  <c r="D11"/>
  <c r="D15"/>
  <c r="D19"/>
  <c r="G8" i="237"/>
  <c r="G12"/>
  <c r="G16"/>
  <c r="G9"/>
  <c r="G13"/>
  <c r="G11"/>
  <c r="G10"/>
  <c r="G14"/>
  <c r="G18"/>
  <c r="G15"/>
  <c r="G19"/>
  <c r="D9"/>
  <c r="D13"/>
  <c r="D16"/>
  <c r="D10"/>
  <c r="D14"/>
  <c r="D18"/>
  <c r="D8"/>
  <c r="D11"/>
  <c r="D15"/>
  <c r="D19"/>
  <c r="D12"/>
  <c r="D7" i="240"/>
  <c r="G7"/>
  <c r="J7"/>
  <c r="G7" i="237"/>
  <c r="D7"/>
  <c r="I31" i="240"/>
  <c r="C31" i="237"/>
  <c r="I31"/>
  <c r="F31"/>
  <c r="F31" i="240"/>
  <c r="C31"/>
  <c r="K10" l="1"/>
  <c r="K14"/>
  <c r="K18"/>
  <c r="K12"/>
  <c r="K11"/>
  <c r="K15"/>
  <c r="K8"/>
  <c r="K16"/>
  <c r="K24"/>
  <c r="K9"/>
  <c r="K13"/>
  <c r="K17"/>
  <c r="H17"/>
  <c r="H16"/>
  <c r="E16"/>
  <c r="E17"/>
  <c r="K19"/>
  <c r="H8"/>
  <c r="H12"/>
  <c r="H9"/>
  <c r="H13"/>
  <c r="H10"/>
  <c r="H14"/>
  <c r="H18"/>
  <c r="H11"/>
  <c r="H15"/>
  <c r="H19"/>
  <c r="E8"/>
  <c r="E12"/>
  <c r="E9"/>
  <c r="E13"/>
  <c r="E10"/>
  <c r="E14"/>
  <c r="E18"/>
  <c r="E11"/>
  <c r="E15"/>
  <c r="E19"/>
  <c r="K8" i="237"/>
  <c r="K12"/>
  <c r="K16"/>
  <c r="K9"/>
  <c r="K13"/>
  <c r="K10"/>
  <c r="K14"/>
  <c r="K18"/>
  <c r="K11"/>
  <c r="K15"/>
  <c r="K19"/>
  <c r="H8"/>
  <c r="H12"/>
  <c r="H16"/>
  <c r="H9"/>
  <c r="H13"/>
  <c r="H11"/>
  <c r="H10"/>
  <c r="H14"/>
  <c r="H18"/>
  <c r="H15"/>
  <c r="H19"/>
  <c r="E8"/>
  <c r="E9"/>
  <c r="E13"/>
  <c r="E10"/>
  <c r="E14"/>
  <c r="E18"/>
  <c r="E16"/>
  <c r="E11"/>
  <c r="E15"/>
  <c r="E19"/>
  <c r="E12"/>
  <c r="E7" i="240"/>
  <c r="H7"/>
  <c r="K7"/>
  <c r="J20"/>
  <c r="K25"/>
  <c r="K28"/>
  <c r="K27"/>
  <c r="K23"/>
  <c r="K26"/>
  <c r="G20"/>
  <c r="H27"/>
  <c r="H23"/>
  <c r="H26"/>
  <c r="H25"/>
  <c r="H28"/>
  <c r="H24"/>
  <c r="D20"/>
  <c r="E25"/>
  <c r="E28"/>
  <c r="E24"/>
  <c r="E27"/>
  <c r="E23"/>
  <c r="E26"/>
  <c r="K23" i="237"/>
  <c r="K7"/>
  <c r="H28"/>
  <c r="H24"/>
  <c r="H27"/>
  <c r="H23"/>
  <c r="H26"/>
  <c r="H25"/>
  <c r="H7"/>
  <c r="G20"/>
  <c r="E28"/>
  <c r="E24"/>
  <c r="E27"/>
  <c r="E23"/>
  <c r="E7"/>
  <c r="E26"/>
  <c r="E25"/>
  <c r="D20"/>
  <c r="L20"/>
  <c r="K24"/>
  <c r="K28"/>
  <c r="K25"/>
  <c r="K27"/>
  <c r="K26"/>
  <c r="L31" l="1"/>
  <c r="M13"/>
  <c r="M12"/>
  <c r="M14"/>
  <c r="M16"/>
  <c r="M19"/>
  <c r="M10"/>
  <c r="M15"/>
  <c r="M18"/>
  <c r="M8"/>
  <c r="M11"/>
  <c r="M9"/>
  <c r="K29" i="240"/>
  <c r="K20"/>
  <c r="H20"/>
  <c r="H29"/>
  <c r="E29"/>
  <c r="E20"/>
  <c r="K20" i="237"/>
  <c r="H20"/>
  <c r="H29"/>
  <c r="E29"/>
  <c r="M7"/>
  <c r="E20"/>
  <c r="K29"/>
  <c r="N9" l="1"/>
  <c r="N16"/>
  <c r="N15"/>
  <c r="N13"/>
  <c r="N8"/>
  <c r="N11"/>
  <c r="N12"/>
  <c r="N10"/>
  <c r="N14"/>
  <c r="N19"/>
  <c r="H31"/>
  <c r="H31" i="240"/>
  <c r="N24" i="237"/>
  <c r="N26"/>
  <c r="N25"/>
  <c r="N28"/>
  <c r="N27"/>
  <c r="N23"/>
  <c r="N7"/>
  <c r="E31"/>
  <c r="K31" i="240"/>
  <c r="K31" i="237"/>
  <c r="M20"/>
  <c r="E31" i="240"/>
  <c r="N29" i="237" l="1"/>
  <c r="N20"/>
  <c r="N31" l="1"/>
  <c r="H20" i="179"/>
  <c r="H31" s="1"/>
</calcChain>
</file>

<file path=xl/sharedStrings.xml><?xml version="1.0" encoding="utf-8"?>
<sst xmlns="http://schemas.openxmlformats.org/spreadsheetml/2006/main" count="3429" uniqueCount="283">
  <si>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</si>
  <si>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</si>
  <si>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</si>
  <si>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</si>
  <si>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</si>
  <si>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</si>
  <si>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</si>
  <si>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</si>
  <si>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</si>
  <si>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</si>
  <si>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</si>
  <si>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</si>
  <si>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</si>
  <si>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</si>
  <si>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</si>
  <si>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</si>
  <si>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</si>
  <si>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</si>
  <si>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</si>
  <si>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</si>
  <si>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</si>
  <si>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</si>
  <si>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</si>
  <si>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</si>
  <si>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</si>
  <si>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</si>
  <si>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</si>
  <si>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</si>
  <si>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</si>
  <si>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</si>
  <si>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</si>
  <si>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</si>
  <si>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</si>
  <si>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</si>
  <si>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</si>
  <si>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</si>
  <si>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</si>
  <si>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</si>
  <si>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</si>
  <si>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</si>
  <si>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</si>
  <si>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</si>
  <si>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</si>
  <si>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</si>
  <si>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</si>
  <si>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</si>
  <si>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</si>
  <si>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</si>
  <si>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</si>
  <si>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</si>
  <si>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</si>
  <si>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</si>
  <si>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</si>
  <si>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</si>
  <si>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</si>
  <si>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</si>
  <si>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</si>
  <si>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</si>
  <si>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</si>
  <si>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</si>
  <si>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</si>
  <si>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</si>
  <si>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</si>
  <si>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</si>
  <si>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</si>
  <si>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</si>
  <si>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</si>
  <si>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</si>
  <si>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</si>
  <si>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</si>
  <si>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</si>
  <si>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</si>
  <si>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</si>
  <si>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</si>
  <si>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</si>
  <si>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</si>
  <si>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</si>
  <si>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</si>
  <si>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</si>
  <si>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</si>
  <si>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</si>
  <si>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</si>
  <si>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</si>
  <si>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</si>
  <si>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</si>
  <si>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</si>
  <si>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</si>
  <si>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</si>
  <si>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</si>
  <si>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</si>
  <si>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</si>
  <si>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</si>
  <si>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</si>
  <si>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</si>
  <si>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</si>
  <si>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</si>
  <si>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</si>
  <si>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</si>
  <si>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</si>
  <si>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</si>
  <si>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</si>
  <si>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</si>
  <si>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</si>
  <si>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</si>
  <si>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</si>
  <si>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</si>
  <si>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</si>
  <si>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</si>
  <si>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</si>
  <si>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</si>
  <si>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</si>
  <si>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</si>
  <si>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</si>
  <si>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</si>
  <si>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</si>
  <si>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</si>
  <si>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</si>
  <si>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</si>
  <si>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</si>
  <si>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</si>
  <si>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</si>
  <si>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</si>
  <si>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</si>
  <si>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</si>
  <si>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</si>
  <si>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</si>
  <si>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</si>
  <si>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</si>
  <si>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</si>
  <si>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</si>
  <si>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</si>
  <si>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</si>
  <si>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</si>
  <si>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</si>
  <si>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</si>
  <si>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</si>
  <si>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</si>
  <si>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</si>
  <si>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</si>
  <si>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</si>
  <si>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</si>
  <si>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</si>
  <si>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</si>
  <si>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</si>
  <si>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</si>
  <si>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</si>
  <si>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</si>
  <si>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</si>
  <si>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</si>
  <si>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</si>
  <si>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</si>
  <si>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</si>
  <si>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Anna Maria Bernini (Forza Italia)</t>
  </si>
  <si>
    <t>Andrea Orlando (Partito Democratico)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</si>
  <si>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</si>
  <si>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</si>
  <si>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</si>
  <si>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</si>
  <si>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</si>
  <si>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</si>
  <si>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</si>
  <si>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</si>
  <si>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</si>
  <si>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</si>
  <si>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Antonio Misiani (Governo/Ministri/Sottosegretari)</t>
  </si>
  <si>
    <t>Paolo Gentiloni (Unione Europea)</t>
  </si>
  <si>
    <t>Antonio Tajani (Forza Italia)</t>
  </si>
  <si>
    <t>Francesco Boccia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</si>
  <si>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</si>
  <si>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</si>
  <si>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</si>
  <si>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</si>
  <si>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</si>
  <si>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</si>
  <si>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</si>
  <si>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</si>
  <si>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</si>
  <si>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Roberto Speranza (Governo/Ministri/Sottosegretari)</t>
  </si>
  <si>
    <t>Lorenzo Guerini (Governo/Ministri/Sottosegretari)</t>
  </si>
  <si>
    <t>Giuseppe Sala (Partito Democratico)</t>
  </si>
  <si>
    <t>Gaetano Manfredi (Governo/Ministri/Sottosegretari)</t>
  </si>
  <si>
    <t>David Sassoli (Unione Europea)</t>
  </si>
  <si>
    <t>Lucia Azzolina (Governo/Ministri/Sottosegretari)</t>
  </si>
  <si>
    <t>Luigi De Magistris (Altro)</t>
  </si>
  <si>
    <t>Noi con l'Italia - Usei - Cambiamo! - Alleanza di Centro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</si>
  <si>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</si>
  <si>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</si>
  <si>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Attilio Fontana (Lega Salvini Premier)</t>
  </si>
  <si>
    <t>Luca Zaia (Lega Salvini Premier)</t>
  </si>
  <si>
    <t>Roberto Fico (Presidente della Camera)</t>
  </si>
  <si>
    <t>Massimiliano Fedriga (Lega Salvini Premier)</t>
  </si>
  <si>
    <t>Silvio Berlusconi (Forza Italia)</t>
  </si>
  <si>
    <t>Sandra Zampa (Governo/Ministri/Sottosegretari)</t>
  </si>
  <si>
    <t>Vincenzo Amendola (Governo/Ministri/Sottosegretari)</t>
  </si>
  <si>
    <t>Vito Crimi (MoVimento 5 Stelle)</t>
  </si>
  <si>
    <t>Vincenzo De Luca (Partito Democratico)</t>
  </si>
  <si>
    <t>Laura Castelli (Governo/Ministri/Sottosegretari)</t>
  </si>
  <si>
    <t>Marco Marsilio (Fratelli d'Italia)</t>
  </si>
  <si>
    <t>Giovanni Toti (Noi con l'Italia - Usei - Cambiamo! - Alleanza di Centro)</t>
  </si>
  <si>
    <t>Pierpaolo Sileri (Governo/Ministri/Sottosegretari)</t>
  </si>
  <si>
    <t>Eugenio Giani (Partito Democratico)</t>
  </si>
  <si>
    <t>Giorgio Gori (Partito Democratico)</t>
  </si>
  <si>
    <t>Matteo Mauri (Governo/Ministri/Sottosegretari)</t>
  </si>
  <si>
    <t>Pier Luigi Lopalco (Altro)</t>
  </si>
  <si>
    <t>Alessio D'Amato (Partito Democratico)</t>
  </si>
  <si>
    <t>Marina Sereni (Governo/Ministri/Sottosegretari)</t>
  </si>
  <si>
    <t>Rai RadioUno: i 20 soggetti politici e istituzionali che parlano di più - Programmi extraGr</t>
  </si>
  <si>
    <t>Rai RadioDue: i 20 soggetti politici e istituzionali che parlano di più - Programmi extraGr</t>
  </si>
  <si>
    <t>Rai RadioTre: i 20 soggetti politici e istituzionali che parlano di più - Programmi extraGr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</si>
  <si>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</si>
  <si>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</si>
  <si>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</si>
  <si>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</si>
  <si>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</si>
  <si>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</si>
  <si>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</si>
  <si>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Italia: i 20 soggetti politici e istituzionali che parlano di più - Programmi extraGr</t>
  </si>
  <si>
    <t>Radio Dimensione Suono: i 20 soggetti politici e istituzionali che parlano di più - Programmi extraGr</t>
  </si>
  <si>
    <t>RTL 102.5: i 20 soggetti politici e istituzionali che parlano di più - Programmi extraGr</t>
  </si>
  <si>
    <t>Radio Kiss Kiss: i 20 soggetti politici e istituzionali che parlano di più - Programmi extraGr</t>
  </si>
  <si>
    <t>Radio Capital: i 20 soggetti politici e istituzionali che parlano di più - Programmi extraGr</t>
  </si>
  <si>
    <t>Centro Democratico - Italiani in Europa</t>
  </si>
  <si>
    <t>Azione - +Europa - Radicali Italiani</t>
  </si>
  <si>
    <t>Periodo dal 01.12.2020 al 31.12.2020</t>
  </si>
  <si>
    <t>Tempo di Parola: indica il tempo in cui il soggetto politico/istituzionale parla direttamente in voce.
Radio Uno:
Radio Due: Caterpillar; Messaggio Presidente della Repubblica.
Radio Tre: Fahrenheit; Messaggio Presidente della Repubblica;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</si>
  <si>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Che giorno è; Forrest; Green zone; Il mix delle cinque; Inviato speciale; Italia sotto inchiesta; Messaggio Presidente della Repubblica; Moka; Radio anch'io; Radio1 in vivavoce; Speciale GR 1; Sportello Italia; Tra poco in edicola; Un giorno da pecora; Voci dal mondo; Zapping Radio1.
Radio Due: 
Radio Tre: </t>
    </r>
  </si>
  <si>
    <t>Tempo di Parola: indica il tempo in cui il soggetto politico/istituzionale parla direttamente in voce
Rete Radio 24: Mangia come parli.
Testata Radio 24: #autotrasporti; 24 Mattino; 24 Mattino - le interviste; Effetto giorno; Effetto notte; Europa Europa; Gli Speciali di Radio24; La zanzara; Nessun luogo è lontano.</t>
  </si>
  <si>
    <t xml:space="preserve">Tempo di Parola: indica il tempo in cui il soggetto politico/istituzionale parla direttamente in voce
Rete Radio 105 network: 
Testata News Mediaset: </t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</si>
  <si>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</si>
  <si>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
Testata Radio Capital: Tg zero; The breakfast club; The breakfast club weekend.</t>
  </si>
  <si>
    <t>Tempo di Parola: indica il tempo in cui il soggetto politico/istituzionale parla direttamente in voce
Rete RTL 102.5: Power hits Capodanno edition; Protagonisti; Suite 102.5.
Testata RTL 102.5: Non stop news.</t>
  </si>
  <si>
    <t>Luciana Lamorgese (Governo/Ministri/Sottosegretari)</t>
  </si>
  <si>
    <t>Luigi Di Maio (Governo/Ministri/Sottosegretari)</t>
  </si>
  <si>
    <t>Virginia Raggi (MoVimento 5 Stelle)</t>
  </si>
  <si>
    <t>Matteo Renzi (Italia Viva - PSI)</t>
  </si>
  <si>
    <t>Giuseppe Cassì (Fratelli d'Italia)</t>
  </si>
  <si>
    <t>Francesca Briani (Altro)</t>
  </si>
  <si>
    <t>Debora Serracchiani (Partito Democratico)</t>
  </si>
  <si>
    <t>Teresa Bellanova (Italia Viva - PSI)</t>
  </si>
  <si>
    <t>Teresa Bellanova (Governo/Ministri/Sottosegretari)</t>
  </si>
  <si>
    <t>Beppe Grillo (MoVimento 5 Stelle)</t>
  </si>
  <si>
    <t>Marco Granelli (Partito Democratico)</t>
  </si>
  <si>
    <t>Antonio Decaro (Partito Democratico)</t>
  </si>
  <si>
    <t>Marco Cavaleri (Unione Europea)</t>
  </si>
  <si>
    <t>Salvatore Quinci (Altro)</t>
  </si>
  <si>
    <t>Francesco Passerini (Lega Salvini Premier)</t>
  </si>
  <si>
    <t>Ciro Buonajuto (Partito Democratico)</t>
  </si>
  <si>
    <t>Stefano Bonaccini (Partito Democratico)</t>
  </si>
  <si>
    <t>Angelo Ciocca (Lega Salvini Premier)</t>
  </si>
  <si>
    <t>Vincenzo Spadafora (Governo/Ministri/Sottosegretari)</t>
  </si>
  <si>
    <t>Filippo Marinucci (Altro)</t>
  </si>
  <si>
    <t>Luigi Marattin (Italia Viva - PSI)</t>
  </si>
  <si>
    <t>Ettore Antonio Licheri (MoVimento 5 Stelle)</t>
  </si>
  <si>
    <t>Giampaolo Bottaccin (Lega Salvini Premier)</t>
  </si>
  <si>
    <t>Goffredo Maria Bettini (Partito Democratico)</t>
  </si>
  <si>
    <t>Ettore Rosato (Italia Viva - PSI)</t>
  </si>
  <si>
    <t>Gianni Tonelli (Lega Salvini Premier)</t>
  </si>
  <si>
    <t>Donato Toma (Forza Italia)</t>
  </si>
  <si>
    <t>Maurizio Gasparri (Forza Italia)</t>
  </si>
  <si>
    <t>Fabio Massimo Castaldo (MoVimento 5 Stelle)</t>
  </si>
  <si>
    <t>Fulvio Bonavitacola (Partito Democratico)</t>
  </si>
  <si>
    <t>Irene Testa (Azione - +Europa - Radicali Italiani)</t>
  </si>
  <si>
    <t>Brando Benifei  (Partito Democratico)</t>
  </si>
  <si>
    <t>Mario Turco (Governo/Ministri/Sottosegretari)</t>
  </si>
  <si>
    <t>Mercedes Bresso (Partito Democratico)</t>
  </si>
  <si>
    <t>Luciana Castellina (Liberi e Uguali)</t>
  </si>
  <si>
    <t>Nerina Dirindin (Liberi e Uguali)</t>
  </si>
  <si>
    <t>Giuseppe Provenzano (Governo/Ministri/Sottosegretari)</t>
  </si>
  <si>
    <t>Alfonso Bonafede (MoVimento 5 Stelle)</t>
  </si>
  <si>
    <t>Nicola Fratoianni (Liberi e Uguali)</t>
  </si>
  <si>
    <t>Roberto Morassut (Governo/Ministri/Sottosegretari)</t>
  </si>
  <si>
    <t>Fabiana Dadone (Governo/Ministri/Sottosegretari)</t>
  </si>
  <si>
    <t>Valeria Valente (Partito Democratico)</t>
  </si>
  <si>
    <t>Carlo Calenda (Azione - +Europa - Radicali Italiani)</t>
  </si>
  <si>
    <t>Matteo Ricci (Partito Democratico)</t>
  </si>
  <si>
    <t>Francesco Acquaroli (Fratelli d'Italia)</t>
  </si>
  <si>
    <t>Achille Variati (Governo/Ministri/Sottosegretari)</t>
  </si>
  <si>
    <t>Elena Bonetti (Italia Viva - PSI)</t>
  </si>
  <si>
    <t>Giovanni Paglia (Liberi e Uguali)</t>
  </si>
  <si>
    <t>Erik Lavévaz (Altro)</t>
  </si>
  <si>
    <t>Fulvio Pedone (Altro)</t>
  </si>
  <si>
    <t>Marinella Franzetti (Partito Democratico)</t>
  </si>
  <si>
    <t>Mauro Carena (Altro)</t>
  </si>
</sst>
</file>

<file path=xl/styles.xml><?xml version="1.0" encoding="utf-8"?>
<styleSheet xmlns="http://schemas.openxmlformats.org/spreadsheetml/2006/main">
  <numFmts count="1">
    <numFmt numFmtId="164" formatCode="[h]:mm:ss;@"/>
  </numFmts>
  <fonts count="44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0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0" fillId="0" borderId="64" xfId="97" applyFont="1" applyFill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46" fontId="36" fillId="0" borderId="0" xfId="159" applyNumberFormat="1"/>
    <xf numFmtId="46" fontId="43" fillId="0" borderId="0" xfId="159" applyNumberFormat="1" applyFont="1"/>
    <xf numFmtId="164" fontId="39" fillId="0" borderId="11" xfId="0" applyNumberFormat="1" applyFont="1" applyBorder="1" applyAlignment="1">
      <alignment horizontal="center" vertical="center"/>
    </xf>
    <xf numFmtId="10" fontId="39" fillId="0" borderId="12" xfId="0" applyNumberFormat="1" applyFont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690607821667173"/>
          <c:y val="9.5424118755380163E-2"/>
          <c:w val="0.54808673139098718"/>
          <c:h val="0.8783493792611119"/>
        </c:manualLayout>
      </c:layout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2.1412037037037038E-3</c:v>
                </c:pt>
                <c:pt idx="2">
                  <c:v>5.1736111111111106E-3</c:v>
                </c:pt>
                <c:pt idx="3">
                  <c:v>0</c:v>
                </c:pt>
                <c:pt idx="4">
                  <c:v>6.2500000000000001E-4</c:v>
                </c:pt>
                <c:pt idx="5">
                  <c:v>3.2407407407407406E-4</c:v>
                </c:pt>
                <c:pt idx="6">
                  <c:v>0</c:v>
                </c:pt>
                <c:pt idx="7">
                  <c:v>0</c:v>
                </c:pt>
                <c:pt idx="8">
                  <c:v>1.9675925925925926E-4</c:v>
                </c:pt>
                <c:pt idx="9">
                  <c:v>0</c:v>
                </c:pt>
                <c:pt idx="10">
                  <c:v>0</c:v>
                </c:pt>
                <c:pt idx="11">
                  <c:v>1.0405092592592594E-2</c:v>
                </c:pt>
                <c:pt idx="12">
                  <c:v>2.7430555555555554E-3</c:v>
                </c:pt>
                <c:pt idx="13">
                  <c:v>9.4907407407407408E-4</c:v>
                </c:pt>
                <c:pt idx="14">
                  <c:v>8.4953703703703684E-3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9.8495370370370369E-3</c:v>
                </c:pt>
                <c:pt idx="2">
                  <c:v>9.525462962962963E-3</c:v>
                </c:pt>
                <c:pt idx="3">
                  <c:v>5.9027777777777778E-4</c:v>
                </c:pt>
                <c:pt idx="4">
                  <c:v>8.1134259259259267E-3</c:v>
                </c:pt>
                <c:pt idx="5">
                  <c:v>1.4467592592592594E-3</c:v>
                </c:pt>
                <c:pt idx="6">
                  <c:v>0</c:v>
                </c:pt>
                <c:pt idx="7">
                  <c:v>0</c:v>
                </c:pt>
                <c:pt idx="8">
                  <c:v>3.3564814814814818E-4</c:v>
                </c:pt>
                <c:pt idx="9">
                  <c:v>0</c:v>
                </c:pt>
                <c:pt idx="10">
                  <c:v>0</c:v>
                </c:pt>
                <c:pt idx="11">
                  <c:v>1.0057870370370372E-2</c:v>
                </c:pt>
                <c:pt idx="12">
                  <c:v>2.2106481481481486E-3</c:v>
                </c:pt>
                <c:pt idx="13">
                  <c:v>1.7013888888888888E-3</c:v>
                </c:pt>
                <c:pt idx="14">
                  <c:v>7.9166666666666639E-3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6.8287037037037036E-4</c:v>
                </c:pt>
                <c:pt idx="2">
                  <c:v>1.4236111111111112E-3</c:v>
                </c:pt>
                <c:pt idx="3">
                  <c:v>0</c:v>
                </c:pt>
                <c:pt idx="4">
                  <c:v>8.2175925925925927E-4</c:v>
                </c:pt>
                <c:pt idx="5">
                  <c:v>0</c:v>
                </c:pt>
                <c:pt idx="7">
                  <c:v>0</c:v>
                </c:pt>
                <c:pt idx="8">
                  <c:v>1.3888888888888889E-4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3.3680555555555556E-3</c:v>
                </c:pt>
                <c:pt idx="13">
                  <c:v>1.4004629629629632E-3</c:v>
                </c:pt>
                <c:pt idx="14">
                  <c:v>7.0370370370370361E-3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6.0416666666666648E-3</c:v>
                </c:pt>
                <c:pt idx="2">
                  <c:v>4.6874999999999998E-3</c:v>
                </c:pt>
                <c:pt idx="3">
                  <c:v>5.7870370370370366E-5</c:v>
                </c:pt>
                <c:pt idx="4">
                  <c:v>5.7870370370370376E-3</c:v>
                </c:pt>
                <c:pt idx="5">
                  <c:v>2.5462962962962961E-4</c:v>
                </c:pt>
                <c:pt idx="7">
                  <c:v>0</c:v>
                </c:pt>
                <c:pt idx="8">
                  <c:v>4.6296296296296298E-4</c:v>
                </c:pt>
                <c:pt idx="9">
                  <c:v>0</c:v>
                </c:pt>
                <c:pt idx="10">
                  <c:v>0</c:v>
                </c:pt>
                <c:pt idx="11">
                  <c:v>1.2523148148148148E-2</c:v>
                </c:pt>
                <c:pt idx="12">
                  <c:v>3.5532407407407405E-3</c:v>
                </c:pt>
                <c:pt idx="13">
                  <c:v>1.5509259259259256E-3</c:v>
                </c:pt>
                <c:pt idx="14">
                  <c:v>9.2708333333333271E-3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3.4722222222222224E-4</c:v>
                </c:pt>
                <c:pt idx="2">
                  <c:v>1.9328703703703706E-3</c:v>
                </c:pt>
                <c:pt idx="3">
                  <c:v>2.6620370370370372E-4</c:v>
                </c:pt>
                <c:pt idx="4">
                  <c:v>1.4467592592592592E-3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1.5162037037037036E-3</c:v>
                </c:pt>
                <c:pt idx="12">
                  <c:v>1.8402777777777779E-3</c:v>
                </c:pt>
                <c:pt idx="13">
                  <c:v>9.2592592592592596E-4</c:v>
                </c:pt>
                <c:pt idx="14">
                  <c:v>5.4629629629629603E-3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3.9004629629629632E-3</c:v>
                </c:pt>
                <c:pt idx="2">
                  <c:v>5.0347222222222225E-3</c:v>
                </c:pt>
                <c:pt idx="3">
                  <c:v>3.4722222222222222E-5</c:v>
                </c:pt>
                <c:pt idx="4">
                  <c:v>1.6087962962962963E-3</c:v>
                </c:pt>
                <c:pt idx="5">
                  <c:v>3.9351851851851852E-4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1.2604166666666668E-2</c:v>
                </c:pt>
                <c:pt idx="12">
                  <c:v>8.4490740740740728E-4</c:v>
                </c:pt>
                <c:pt idx="13">
                  <c:v>4.861111111111111E-4</c:v>
                </c:pt>
                <c:pt idx="14">
                  <c:v>2.5115740740740732E-3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4.6296296296296294E-5</c:v>
                </c:pt>
                <c:pt idx="14">
                  <c:v>4.7453703703703704E-4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">
                  <c:v>0</c:v>
                </c:pt>
                <c:pt idx="11">
                  <c:v>3.9351851851851852E-4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1">
                  <c:v>8.1018518518518505E-4</c:v>
                </c:pt>
                <c:pt idx="2">
                  <c:v>2.0833333333333335E-4</c:v>
                </c:pt>
                <c:pt idx="4">
                  <c:v>4.5138888888888892E-4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1.7592592592592595E-3</c:v>
                </c:pt>
                <c:pt idx="13">
                  <c:v>1.273148148148148E-4</c:v>
                </c:pt>
                <c:pt idx="14">
                  <c:v>8.1018518518518516E-5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Italiani in 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4">
                  <c:v>3.4722222222222224E-4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4.6296296296296293E-4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2.4305555555555552E-4</c:v>
                </c:pt>
                <c:pt idx="2">
                  <c:v>9.4907407407407408E-4</c:v>
                </c:pt>
                <c:pt idx="3">
                  <c:v>0</c:v>
                </c:pt>
                <c:pt idx="4">
                  <c:v>4.108796296296297E-3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3.3564814814814818E-4</c:v>
                </c:pt>
                <c:pt idx="12">
                  <c:v>8.2175925925925927E-4</c:v>
                </c:pt>
                <c:pt idx="13">
                  <c:v>5.0925925925925921E-4</c:v>
                </c:pt>
                <c:pt idx="14">
                  <c:v>2.8703703703703703E-3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2.1180555555555558E-3</c:v>
                </c:pt>
                <c:pt idx="2">
                  <c:v>2.8587962962962955E-3</c:v>
                </c:pt>
                <c:pt idx="3">
                  <c:v>2.6620370370370372E-4</c:v>
                </c:pt>
                <c:pt idx="4">
                  <c:v>1.2268518518518518E-3</c:v>
                </c:pt>
                <c:pt idx="5">
                  <c:v>4.9768518518518521E-4</c:v>
                </c:pt>
                <c:pt idx="7">
                  <c:v>0</c:v>
                </c:pt>
                <c:pt idx="8">
                  <c:v>2.0833333333333335E-4</c:v>
                </c:pt>
                <c:pt idx="9">
                  <c:v>0</c:v>
                </c:pt>
                <c:pt idx="10">
                  <c:v>0</c:v>
                </c:pt>
                <c:pt idx="11">
                  <c:v>1.1342592592592593E-3</c:v>
                </c:pt>
                <c:pt idx="12">
                  <c:v>2.8125000000000008E-3</c:v>
                </c:pt>
                <c:pt idx="13">
                  <c:v>3.1712962962962966E-3</c:v>
                </c:pt>
                <c:pt idx="14">
                  <c:v>8.6458333333333318E-3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8.3333333333333328E-4</c:v>
                </c:pt>
                <c:pt idx="2">
                  <c:v>6.9444444444444436E-4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4.8611111111111104E-4</c:v>
                </c:pt>
                <c:pt idx="12">
                  <c:v>5.4398148148148144E-4</c:v>
                </c:pt>
                <c:pt idx="13">
                  <c:v>3.9351851851851852E-4</c:v>
                </c:pt>
                <c:pt idx="14">
                  <c:v>1.284722222222222E-3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5.5555555555555556E-4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7.7546296296296304E-4</c:v>
                </c:pt>
                <c:pt idx="13">
                  <c:v>2.6620370370370372E-4</c:v>
                </c:pt>
                <c:pt idx="14">
                  <c:v>2.2569444444444447E-3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1.0532407407407407E-2</c:v>
                </c:pt>
                <c:pt idx="2">
                  <c:v>2.6539351851851845E-2</c:v>
                </c:pt>
                <c:pt idx="3">
                  <c:v>1.3541666666666667E-3</c:v>
                </c:pt>
                <c:pt idx="4">
                  <c:v>9.8842592592592593E-3</c:v>
                </c:pt>
                <c:pt idx="5">
                  <c:v>3.6921296296296294E-3</c:v>
                </c:pt>
                <c:pt idx="6">
                  <c:v>0</c:v>
                </c:pt>
                <c:pt idx="7">
                  <c:v>0</c:v>
                </c:pt>
                <c:pt idx="8">
                  <c:v>2.3148148148148149E-4</c:v>
                </c:pt>
                <c:pt idx="9">
                  <c:v>0</c:v>
                </c:pt>
                <c:pt idx="10">
                  <c:v>0</c:v>
                </c:pt>
                <c:pt idx="11">
                  <c:v>2.5613425925925897E-2</c:v>
                </c:pt>
                <c:pt idx="12">
                  <c:v>8.7152777777777784E-3</c:v>
                </c:pt>
                <c:pt idx="13">
                  <c:v>1.0243055555555556E-2</c:v>
                </c:pt>
                <c:pt idx="14">
                  <c:v>2.7928240740740729E-2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1.0706018518518516E-2</c:v>
                </c:pt>
                <c:pt idx="2">
                  <c:v>2.5162037037037031E-2</c:v>
                </c:pt>
                <c:pt idx="3">
                  <c:v>1.5856481481481481E-3</c:v>
                </c:pt>
                <c:pt idx="4">
                  <c:v>9.4444444444444445E-3</c:v>
                </c:pt>
                <c:pt idx="5">
                  <c:v>3.1597222222222222E-3</c:v>
                </c:pt>
                <c:pt idx="6">
                  <c:v>0</c:v>
                </c:pt>
                <c:pt idx="7">
                  <c:v>0</c:v>
                </c:pt>
                <c:pt idx="8">
                  <c:v>6.3657407407407413E-4</c:v>
                </c:pt>
                <c:pt idx="9">
                  <c:v>0</c:v>
                </c:pt>
                <c:pt idx="10">
                  <c:v>0</c:v>
                </c:pt>
                <c:pt idx="11">
                  <c:v>3.4884259259259261E-2</c:v>
                </c:pt>
                <c:pt idx="12">
                  <c:v>1.2592592592592593E-2</c:v>
                </c:pt>
                <c:pt idx="13">
                  <c:v>7.9745370370370387E-3</c:v>
                </c:pt>
                <c:pt idx="14">
                  <c:v>2.5775462962962951E-2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ser>
          <c:idx val="10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2.7777777777777778E-4</c:v>
                </c:pt>
                <c:pt idx="3">
                  <c:v>0</c:v>
                </c:pt>
                <c:pt idx="5">
                  <c:v>1.9675925925925926E-4</c:v>
                </c:pt>
                <c:pt idx="7">
                  <c:v>0</c:v>
                </c:pt>
                <c:pt idx="8">
                  <c:v>2.1990740740740738E-4</c:v>
                </c:pt>
                <c:pt idx="9">
                  <c:v>0</c:v>
                </c:pt>
                <c:pt idx="10">
                  <c:v>0</c:v>
                </c:pt>
                <c:pt idx="11">
                  <c:v>8.9120370370370362E-4</c:v>
                </c:pt>
                <c:pt idx="12">
                  <c:v>6.134259259259259E-4</c:v>
                </c:pt>
                <c:pt idx="13">
                  <c:v>0</c:v>
                </c:pt>
                <c:pt idx="14">
                  <c:v>9.1435185185185174E-4</c:v>
                </c:pt>
              </c:numCache>
            </c:numRef>
          </c:val>
        </c:ser>
        <c:gapWidth val="219"/>
        <c:overlap val="100"/>
        <c:axId val="105937920"/>
        <c:axId val="105964288"/>
      </c:barChart>
      <c:catAx>
        <c:axId val="10593792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964288"/>
        <c:crosses val="autoZero"/>
        <c:auto val="1"/>
        <c:lblAlgn val="ctr"/>
        <c:lblOffset val="100"/>
      </c:catAx>
      <c:valAx>
        <c:axId val="105964288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1059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73"/>
          <c:y val="0.12813796170131739"/>
          <c:w val="0.21556353532950534"/>
          <c:h val="0.8568305946387848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0.58779011099899081</c:v>
                </c:pt>
                <c:pt idx="1">
                  <c:v>0.93327280980481164</c:v>
                </c:pt>
                <c:pt idx="2">
                  <c:v>0.84800724637681157</c:v>
                </c:pt>
                <c:pt idx="3">
                  <c:v>0.75099002059242848</c:v>
                </c:pt>
                <c:pt idx="4">
                  <c:v>0.58126110124333918</c:v>
                </c:pt>
                <c:pt idx="5">
                  <c:v>0.81011608623548892</c:v>
                </c:pt>
                <c:pt idx="6">
                  <c:v>0.65992721391023046</c:v>
                </c:pt>
                <c:pt idx="7">
                  <c:v>0.2587904360056259</c:v>
                </c:pt>
                <c:pt idx="8">
                  <c:v>1</c:v>
                </c:pt>
                <c:pt idx="9">
                  <c:v>0</c:v>
                </c:pt>
                <c:pt idx="10">
                  <c:v>0.60845332094751514</c:v>
                </c:pt>
                <c:pt idx="11">
                  <c:v>0</c:v>
                </c:pt>
                <c:pt idx="12">
                  <c:v>0.88445792266868839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0.58192403659550884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0.41220988900100913</c:v>
                </c:pt>
                <c:pt idx="1">
                  <c:v>6.6727190195188413E-2</c:v>
                </c:pt>
                <c:pt idx="2">
                  <c:v>0.15199275362318845</c:v>
                </c:pt>
                <c:pt idx="3">
                  <c:v>0.24900997940757147</c:v>
                </c:pt>
                <c:pt idx="4">
                  <c:v>0.4187388987566607</c:v>
                </c:pt>
                <c:pt idx="5">
                  <c:v>0.189883913764511</c:v>
                </c:pt>
                <c:pt idx="6">
                  <c:v>0.3400727860897696</c:v>
                </c:pt>
                <c:pt idx="7">
                  <c:v>0.7412095639943741</c:v>
                </c:pt>
                <c:pt idx="8">
                  <c:v>0</c:v>
                </c:pt>
                <c:pt idx="9">
                  <c:v>0</c:v>
                </c:pt>
                <c:pt idx="10">
                  <c:v>0.39154667905248486</c:v>
                </c:pt>
                <c:pt idx="11">
                  <c:v>0</c:v>
                </c:pt>
                <c:pt idx="12">
                  <c:v>0.11554207733131153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0.41807596340449121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108025344"/>
        <c:axId val="108026880"/>
      </c:barChart>
      <c:catAx>
        <c:axId val="1080253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026880"/>
        <c:crosses val="autoZero"/>
        <c:auto val="1"/>
        <c:lblAlgn val="ctr"/>
        <c:lblOffset val="100"/>
      </c:catAx>
      <c:valAx>
        <c:axId val="1080268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02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263"/>
          <c:y val="9.5555555555555616E-2"/>
          <c:w val="0.66379909764857281"/>
          <c:h val="0.87818181818181862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139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0.75009366804046451</c:v>
                </c:pt>
                <c:pt idx="4">
                  <c:v>0.94713656387665202</c:v>
                </c:pt>
                <c:pt idx="5">
                  <c:v>0.8923766816143498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0.71255813953488367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0.44786814761734145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0.24990633195953543</c:v>
                </c:pt>
                <c:pt idx="4">
                  <c:v>5.2863436123348019E-2</c:v>
                </c:pt>
                <c:pt idx="5">
                  <c:v>0.10762331838565022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0.28744186046511627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0.55213185238265849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108499712"/>
        <c:axId val="108501248"/>
      </c:barChart>
      <c:catAx>
        <c:axId val="1084997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501248"/>
        <c:crosses val="autoZero"/>
        <c:auto val="1"/>
        <c:lblAlgn val="ctr"/>
        <c:lblOffset val="100"/>
      </c:catAx>
      <c:valAx>
        <c:axId val="1085012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499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108617088"/>
        <c:axId val="108631168"/>
      </c:barChart>
      <c:catAx>
        <c:axId val="1086170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631168"/>
        <c:crosses val="autoZero"/>
        <c:auto val="1"/>
        <c:lblAlgn val="ctr"/>
        <c:lblOffset val="100"/>
      </c:catAx>
      <c:valAx>
        <c:axId val="1086311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6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3"/>
          <c:y val="1.656708820488348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8"/>
              <c:layout>
                <c:manualLayout>
                  <c:x val="1.322834601927473E-2"/>
                  <c:y val="1.5907102521275757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0.81703470031545744</c:v>
                </c:pt>
                <c:pt idx="4">
                  <c:v>0.92066115702479334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0.43381955699621833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0.18296529968454259</c:v>
                </c:pt>
                <c:pt idx="4">
                  <c:v>7.9338842975206603E-2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0.56618044300378167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108944000"/>
        <c:axId val="108958080"/>
      </c:barChart>
      <c:catAx>
        <c:axId val="1089440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58080"/>
        <c:crosses val="autoZero"/>
        <c:auto val="1"/>
        <c:lblAlgn val="ctr"/>
        <c:lblOffset val="100"/>
      </c:catAx>
      <c:valAx>
        <c:axId val="1089580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89440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219"/>
        <c:overlap val="100"/>
        <c:axId val="109000576"/>
        <c:axId val="109002112"/>
      </c:barChart>
      <c:catAx>
        <c:axId val="1090005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002112"/>
        <c:crosses val="autoZero"/>
        <c:auto val="1"/>
        <c:lblAlgn val="ctr"/>
        <c:lblOffset val="100"/>
      </c:catAx>
      <c:valAx>
        <c:axId val="10900211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900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109032576"/>
        <c:axId val="109034112"/>
      </c:barChart>
      <c:catAx>
        <c:axId val="1090325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034112"/>
        <c:crosses val="autoZero"/>
        <c:auto val="1"/>
        <c:lblAlgn val="ctr"/>
        <c:lblOffset val="100"/>
      </c:catAx>
      <c:valAx>
        <c:axId val="10903411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903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5"/>
          <c:y val="1.656708820488348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122868096"/>
        <c:axId val="122869632"/>
      </c:barChart>
      <c:catAx>
        <c:axId val="12286809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869632"/>
        <c:crosses val="autoZero"/>
        <c:auto val="1"/>
        <c:lblAlgn val="ctr"/>
        <c:lblOffset val="100"/>
      </c:catAx>
      <c:valAx>
        <c:axId val="12286963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2286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34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123170176"/>
        <c:axId val="123192448"/>
      </c:barChart>
      <c:catAx>
        <c:axId val="1231701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192448"/>
        <c:crosses val="autoZero"/>
        <c:auto val="1"/>
        <c:lblAlgn val="ctr"/>
        <c:lblOffset val="100"/>
      </c:catAx>
      <c:valAx>
        <c:axId val="1231924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2317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0.67996201329534656</c:v>
                </c:pt>
                <c:pt idx="1">
                  <c:v>1</c:v>
                </c:pt>
                <c:pt idx="2">
                  <c:v>0.64215686274509798</c:v>
                </c:pt>
                <c:pt idx="3">
                  <c:v>0.81400966183574885</c:v>
                </c:pt>
                <c:pt idx="4">
                  <c:v>0.54008438818565396</c:v>
                </c:pt>
                <c:pt idx="5">
                  <c:v>0.77108433734939763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0.71625344352617082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0.68606393606393612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0.3200379867046535</c:v>
                </c:pt>
                <c:pt idx="1">
                  <c:v>0</c:v>
                </c:pt>
                <c:pt idx="2">
                  <c:v>0.35784313725490197</c:v>
                </c:pt>
                <c:pt idx="3">
                  <c:v>0.1859903381642512</c:v>
                </c:pt>
                <c:pt idx="4">
                  <c:v>0.45991561181434604</c:v>
                </c:pt>
                <c:pt idx="5">
                  <c:v>0.22891566265060243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0.28374655647382924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0.31393606393606399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106379904"/>
        <c:axId val="106389888"/>
      </c:barChart>
      <c:catAx>
        <c:axId val="10637990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389888"/>
        <c:crosses val="autoZero"/>
        <c:auto val="1"/>
        <c:lblAlgn val="ctr"/>
        <c:lblOffset val="100"/>
      </c:catAx>
      <c:valAx>
        <c:axId val="1063898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3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69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0.87096774193548399</c:v>
                </c:pt>
                <c:pt idx="1">
                  <c:v>1</c:v>
                </c:pt>
                <c:pt idx="2">
                  <c:v>0</c:v>
                </c:pt>
                <c:pt idx="3">
                  <c:v>0.90480591497227358</c:v>
                </c:pt>
                <c:pt idx="4">
                  <c:v>0.74045801526717558</c:v>
                </c:pt>
                <c:pt idx="5">
                  <c:v>0.67493112947658396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0.6383543463835436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0.12903225806451613</c:v>
                </c:pt>
                <c:pt idx="1">
                  <c:v>0</c:v>
                </c:pt>
                <c:pt idx="2">
                  <c:v>0</c:v>
                </c:pt>
                <c:pt idx="3">
                  <c:v>9.519408502772643E-2</c:v>
                </c:pt>
                <c:pt idx="4">
                  <c:v>0.25954198473282442</c:v>
                </c:pt>
                <c:pt idx="5">
                  <c:v>0.32506887052341599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0.36164565361645645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106567552"/>
        <c:axId val="106569088"/>
      </c:barChart>
      <c:catAx>
        <c:axId val="1065675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569088"/>
        <c:crosses val="autoZero"/>
        <c:auto val="1"/>
        <c:lblAlgn val="ctr"/>
        <c:lblOffset val="100"/>
      </c:catAx>
      <c:valAx>
        <c:axId val="1065690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5675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69"/>
          <c:y val="1.656708820488348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75"/>
        <c:overlap val="100"/>
        <c:axId val="106804736"/>
        <c:axId val="106806272"/>
      </c:barChart>
      <c:catAx>
        <c:axId val="10680473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806272"/>
        <c:crosses val="autoZero"/>
        <c:auto val="1"/>
        <c:lblAlgn val="ctr"/>
        <c:lblOffset val="100"/>
      </c:catAx>
      <c:valAx>
        <c:axId val="10680627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680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6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'gr1-Eleumedia'!$D$2:$D$20</c:f>
              <c:numCache>
                <c:formatCode>0.00%</c:formatCode>
                <c:ptCount val="19"/>
                <c:pt idx="0">
                  <c:v>0</c:v>
                </c:pt>
                <c:pt idx="1">
                  <c:v>0.96489104116222768</c:v>
                </c:pt>
                <c:pt idx="2">
                  <c:v>1</c:v>
                </c:pt>
                <c:pt idx="3">
                  <c:v>0.95210727969348652</c:v>
                </c:pt>
                <c:pt idx="4">
                  <c:v>1</c:v>
                </c:pt>
                <c:pt idx="5">
                  <c:v>0.83815028901734101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0.63177226813590459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'gr1-Eleumedia'!$E$2:$E$20</c:f>
              <c:numCache>
                <c:formatCode>0.00%</c:formatCode>
                <c:ptCount val="19"/>
                <c:pt idx="0">
                  <c:v>1</c:v>
                </c:pt>
                <c:pt idx="1">
                  <c:v>3.5108958837772403E-2</c:v>
                </c:pt>
                <c:pt idx="2">
                  <c:v>0</c:v>
                </c:pt>
                <c:pt idx="3">
                  <c:v>4.7892720306513405E-2</c:v>
                </c:pt>
                <c:pt idx="4">
                  <c:v>0</c:v>
                </c:pt>
                <c:pt idx="5">
                  <c:v>0.16184971098265896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0.36822773186409546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107102976"/>
        <c:axId val="107104512"/>
      </c:barChart>
      <c:catAx>
        <c:axId val="1071029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104512"/>
        <c:crosses val="autoZero"/>
        <c:auto val="1"/>
        <c:lblAlgn val="ctr"/>
        <c:lblOffset val="100"/>
      </c:catAx>
      <c:valAx>
        <c:axId val="10710451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1029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9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0.64963503649635024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0.35036496350364965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107151360"/>
        <c:axId val="107152896"/>
      </c:barChart>
      <c:catAx>
        <c:axId val="10715136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152896"/>
        <c:crosses val="autoZero"/>
        <c:auto val="1"/>
        <c:lblAlgn val="ctr"/>
        <c:lblOffset val="100"/>
      </c:catAx>
      <c:valAx>
        <c:axId val="1071528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15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3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0.77852348993288589</c:v>
                </c:pt>
                <c:pt idx="1">
                  <c:v>1</c:v>
                </c:pt>
                <c:pt idx="2">
                  <c:v>0.14634146341463414</c:v>
                </c:pt>
                <c:pt idx="3">
                  <c:v>1</c:v>
                </c:pt>
                <c:pt idx="4">
                  <c:v>0.15568862275449102</c:v>
                </c:pt>
                <c:pt idx="5">
                  <c:v>0.8413793103448276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0.82014719411223547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0.22147651006711416</c:v>
                </c:pt>
                <c:pt idx="1">
                  <c:v>0</c:v>
                </c:pt>
                <c:pt idx="2">
                  <c:v>0.85365853658536583</c:v>
                </c:pt>
                <c:pt idx="3">
                  <c:v>0</c:v>
                </c:pt>
                <c:pt idx="4">
                  <c:v>0.84431137724550898</c:v>
                </c:pt>
                <c:pt idx="5">
                  <c:v>0.15862068965517243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0.17985280588776453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107281408"/>
        <c:axId val="107287296"/>
      </c:barChart>
      <c:catAx>
        <c:axId val="10728140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287296"/>
        <c:crosses val="autoZero"/>
        <c:auto val="1"/>
        <c:lblAlgn val="ctr"/>
        <c:lblOffset val="100"/>
      </c:catAx>
      <c:valAx>
        <c:axId val="1072872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2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333617518760864"/>
          <c:y val="1.050648214427742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0.78918918918918923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0.94065281899109798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0.86162162162162159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0.21081081081081079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5.9347181008902072E-2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0.13837837837837838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107501824"/>
        <c:axId val="107532288"/>
      </c:barChart>
      <c:catAx>
        <c:axId val="1075018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532288"/>
        <c:crosses val="autoZero"/>
        <c:auto val="1"/>
        <c:lblAlgn val="ctr"/>
        <c:lblOffset val="100"/>
      </c:catAx>
      <c:valAx>
        <c:axId val="1075322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50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01.12.2020 al 31.12.2020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1"/>
          <c:y val="1.656708820488348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107837312"/>
        <c:axId val="107838848"/>
      </c:barChart>
      <c:catAx>
        <c:axId val="1078373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838848"/>
        <c:crosses val="autoZero"/>
        <c:auto val="1"/>
        <c:lblAlgn val="ctr"/>
        <c:lblOffset val="100"/>
      </c:catAx>
      <c:valAx>
        <c:axId val="1078388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07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6533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2"/>
  <sheetViews>
    <sheetView showGridLines="0" showZeros="0" view="pageBreakPreview" zoomScale="80" zoomScaleNormal="70" zoomScaleSheetLayoutView="80" workbookViewId="0">
      <selection activeCell="I23" sqref="I23:I28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88" t="s">
        <v>28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8.4953703703703684E-3</v>
      </c>
      <c r="D7" s="12">
        <f t="shared" ref="D7:D19" si="0">IFERROR(C7/C$20,0)</f>
        <v>0.19254984260230851</v>
      </c>
      <c r="E7" s="12">
        <f t="shared" ref="E7:E19" si="1">IFERROR(C7/C$31,0)</f>
        <v>7.6585976627712854E-2</v>
      </c>
      <c r="F7" s="11">
        <v>9.4907407407407408E-4</v>
      </c>
      <c r="G7" s="12">
        <f t="shared" ref="G7:G19" si="2">IFERROR(F7/F$20,0)</f>
        <v>0.12405446293494705</v>
      </c>
      <c r="H7" s="12">
        <f t="shared" ref="H7:H19" si="3">IFERROR(F7/F$31,0)</f>
        <v>3.1956352299298517E-2</v>
      </c>
      <c r="I7" s="11">
        <v>2.7430555555555554E-3</v>
      </c>
      <c r="J7" s="12">
        <f t="shared" ref="J7:J19" si="4">IFERROR(I7/I$20,0)</f>
        <v>0.17779444861215304</v>
      </c>
      <c r="K7" s="12">
        <f t="shared" ref="K7:K19" si="5">IFERROR(I7/I$31,0)</f>
        <v>6.6127232142857137E-2</v>
      </c>
      <c r="L7" s="13">
        <f>SUM(C7,F7,I7)</f>
        <v>1.2187499999999999E-2</v>
      </c>
      <c r="M7" s="12">
        <f t="shared" ref="M7:M19" si="6">IFERROR(L7/L$20,0)</f>
        <v>0.1813641060971409</v>
      </c>
      <c r="N7" s="14">
        <f t="shared" ref="N7:N16" si="7">IFERROR(L7/L$31,0)</f>
        <v>6.692513029108936E-2</v>
      </c>
    </row>
    <row r="8" spans="2:14">
      <c r="B8" s="145" t="s">
        <v>100</v>
      </c>
      <c r="C8" s="11">
        <v>7.9166666666666639E-3</v>
      </c>
      <c r="D8" s="12">
        <f t="shared" si="0"/>
        <v>0.17943336831059808</v>
      </c>
      <c r="E8" s="12">
        <f t="shared" si="1"/>
        <v>7.1368948247078456E-2</v>
      </c>
      <c r="F8" s="11">
        <v>1.7013888888888888E-3</v>
      </c>
      <c r="G8" s="12">
        <f t="shared" si="2"/>
        <v>0.22239031770045384</v>
      </c>
      <c r="H8" s="12">
        <f t="shared" si="3"/>
        <v>5.7287607170693679E-2</v>
      </c>
      <c r="I8" s="11">
        <v>2.2106481481481486E-3</v>
      </c>
      <c r="J8" s="12">
        <f t="shared" si="4"/>
        <v>0.14328582145536387</v>
      </c>
      <c r="K8" s="12">
        <f t="shared" si="5"/>
        <v>5.3292410714285719E-2</v>
      </c>
      <c r="L8" s="13">
        <f t="shared" ref="L8:L19" si="8">SUM(C8,F8,I8)</f>
        <v>1.1828703703703702E-2</v>
      </c>
      <c r="M8" s="12">
        <f t="shared" si="6"/>
        <v>0.17602480192903894</v>
      </c>
      <c r="N8" s="14">
        <f t="shared" si="7"/>
        <v>6.4954874793440961E-2</v>
      </c>
    </row>
    <row r="9" spans="2:14">
      <c r="B9" s="10" t="s">
        <v>51</v>
      </c>
      <c r="C9" s="11">
        <v>7.0370370370370361E-3</v>
      </c>
      <c r="D9" s="12">
        <f t="shared" si="0"/>
        <v>0.15949632738719835</v>
      </c>
      <c r="E9" s="12">
        <f t="shared" si="1"/>
        <v>6.34390651085142E-2</v>
      </c>
      <c r="F9" s="11">
        <v>1.4004629629629632E-3</v>
      </c>
      <c r="G9" s="12">
        <f t="shared" si="2"/>
        <v>0.18305597579425115</v>
      </c>
      <c r="H9" s="12">
        <f t="shared" si="3"/>
        <v>4.7155105222135625E-2</v>
      </c>
      <c r="I9" s="11">
        <v>3.3680555555555556E-3</v>
      </c>
      <c r="J9" s="12">
        <f t="shared" si="4"/>
        <v>0.21830457614403601</v>
      </c>
      <c r="K9" s="12">
        <f t="shared" si="5"/>
        <v>8.1194196428571411E-2</v>
      </c>
      <c r="L9" s="13">
        <f t="shared" si="8"/>
        <v>1.1805555555555555E-2</v>
      </c>
      <c r="M9" s="12">
        <f t="shared" si="6"/>
        <v>0.1756803306923872</v>
      </c>
      <c r="N9" s="14">
        <f t="shared" si="7"/>
        <v>6.4827761535528161E-2</v>
      </c>
    </row>
    <row r="10" spans="2:14">
      <c r="B10" s="10" t="s">
        <v>11</v>
      </c>
      <c r="C10" s="11">
        <v>9.2708333333333271E-3</v>
      </c>
      <c r="D10" s="12">
        <f t="shared" si="0"/>
        <v>0.21012591815320034</v>
      </c>
      <c r="E10" s="12">
        <f t="shared" si="1"/>
        <v>8.3576794657762896E-2</v>
      </c>
      <c r="F10" s="11">
        <v>1.5509259259259256E-3</v>
      </c>
      <c r="G10" s="12">
        <f t="shared" si="2"/>
        <v>0.20272314674735245</v>
      </c>
      <c r="H10" s="12">
        <f t="shared" si="3"/>
        <v>5.2221356196414638E-2</v>
      </c>
      <c r="I10" s="11">
        <v>3.5532407407407405E-3</v>
      </c>
      <c r="J10" s="12">
        <f t="shared" si="4"/>
        <v>0.23030757689422354</v>
      </c>
      <c r="K10" s="12">
        <f t="shared" si="5"/>
        <v>8.5658482142857123E-2</v>
      </c>
      <c r="L10" s="13">
        <f t="shared" si="8"/>
        <v>1.4374999999999994E-2</v>
      </c>
      <c r="M10" s="12">
        <f t="shared" si="6"/>
        <v>0.21391663796073021</v>
      </c>
      <c r="N10" s="14">
        <f t="shared" si="7"/>
        <v>7.8937333163848961E-2</v>
      </c>
    </row>
    <row r="11" spans="2:14">
      <c r="B11" s="10" t="s">
        <v>12</v>
      </c>
      <c r="C11" s="11">
        <v>5.4629629629629603E-3</v>
      </c>
      <c r="D11" s="12">
        <f t="shared" si="0"/>
        <v>0.12381951731374603</v>
      </c>
      <c r="E11" s="12">
        <f t="shared" si="1"/>
        <v>4.9248747913188638E-2</v>
      </c>
      <c r="F11" s="11">
        <v>9.2592592592592596E-4</v>
      </c>
      <c r="G11" s="12">
        <f t="shared" si="2"/>
        <v>0.12102874432677761</v>
      </c>
      <c r="H11" s="12">
        <f t="shared" si="3"/>
        <v>3.117692907248636E-2</v>
      </c>
      <c r="I11" s="11">
        <v>1.8402777777777779E-3</v>
      </c>
      <c r="J11" s="12">
        <f t="shared" si="4"/>
        <v>0.11927981995498876</v>
      </c>
      <c r="K11" s="12">
        <f t="shared" si="5"/>
        <v>4.4363839285714281E-2</v>
      </c>
      <c r="L11" s="13">
        <f t="shared" si="8"/>
        <v>8.2291666666666641E-3</v>
      </c>
      <c r="M11" s="12">
        <f t="shared" si="6"/>
        <v>0.12245952462969339</v>
      </c>
      <c r="N11" s="14">
        <f t="shared" si="7"/>
        <v>4.5188763188000504E-2</v>
      </c>
    </row>
    <row r="12" spans="2:14">
      <c r="B12" s="10" t="s">
        <v>161</v>
      </c>
      <c r="C12" s="11">
        <v>2.5115740740740732E-3</v>
      </c>
      <c r="D12" s="12">
        <f t="shared" si="0"/>
        <v>5.6925498426023083E-2</v>
      </c>
      <c r="E12" s="12">
        <f t="shared" si="1"/>
        <v>2.2641903171953252E-2</v>
      </c>
      <c r="F12" s="11">
        <v>4.861111111111111E-4</v>
      </c>
      <c r="G12" s="12">
        <f t="shared" si="2"/>
        <v>6.3540090771558241E-2</v>
      </c>
      <c r="H12" s="12">
        <f t="shared" si="3"/>
        <v>1.6367887763055339E-2</v>
      </c>
      <c r="I12" s="11">
        <v>8.4490740740740728E-4</v>
      </c>
      <c r="J12" s="12">
        <f t="shared" si="4"/>
        <v>5.4763690922730673E-2</v>
      </c>
      <c r="K12" s="12">
        <f t="shared" si="5"/>
        <v>2.0368303571428565E-2</v>
      </c>
      <c r="L12" s="13">
        <f t="shared" si="8"/>
        <v>3.8425925925925919E-3</v>
      </c>
      <c r="M12" s="12">
        <f t="shared" si="6"/>
        <v>5.7182225284188766E-2</v>
      </c>
      <c r="N12" s="14">
        <f t="shared" si="7"/>
        <v>2.1100800813524851E-2</v>
      </c>
    </row>
    <row r="13" spans="2:14">
      <c r="B13" s="10" t="s">
        <v>106</v>
      </c>
      <c r="C13" s="11">
        <v>4.7453703703703704E-4</v>
      </c>
      <c r="D13" s="12">
        <f t="shared" si="0"/>
        <v>1.0755508919202522E-2</v>
      </c>
      <c r="E13" s="12">
        <f t="shared" si="1"/>
        <v>4.2779632721202015E-3</v>
      </c>
      <c r="F13" s="11"/>
      <c r="G13" s="12">
        <f t="shared" si="2"/>
        <v>0</v>
      </c>
      <c r="H13" s="12">
        <f t="shared" si="3"/>
        <v>0</v>
      </c>
      <c r="I13" s="11">
        <v>4.6296296296296294E-5</v>
      </c>
      <c r="J13" s="12">
        <f t="shared" si="4"/>
        <v>3.0007501875468864E-3</v>
      </c>
      <c r="K13" s="12">
        <f t="shared" si="5"/>
        <v>1.1160714285714283E-3</v>
      </c>
      <c r="L13" s="13">
        <f t="shared" si="8"/>
        <v>5.2083333333333333E-4</v>
      </c>
      <c r="M13" s="12">
        <f t="shared" si="6"/>
        <v>7.7506028246641413E-3</v>
      </c>
      <c r="N13" s="14">
        <f t="shared" si="7"/>
        <v>2.8600483030380075E-3</v>
      </c>
    </row>
    <row r="14" spans="2:14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45" t="s">
        <v>184</v>
      </c>
      <c r="C15" s="11">
        <v>8.1018518518518516E-5</v>
      </c>
      <c r="D15" s="12">
        <f t="shared" si="0"/>
        <v>1.8363064008394547E-3</v>
      </c>
      <c r="E15" s="12">
        <f t="shared" si="1"/>
        <v>7.3038397328881481E-4</v>
      </c>
      <c r="F15" s="15">
        <v>1.273148148148148E-4</v>
      </c>
      <c r="G15" s="12">
        <f t="shared" si="2"/>
        <v>1.6641452344931921E-2</v>
      </c>
      <c r="H15" s="12">
        <f t="shared" si="3"/>
        <v>4.286827747466874E-3</v>
      </c>
      <c r="I15" s="11"/>
      <c r="J15" s="12">
        <f t="shared" si="4"/>
        <v>0</v>
      </c>
      <c r="K15" s="12">
        <f t="shared" si="5"/>
        <v>0</v>
      </c>
      <c r="L15" s="13">
        <f t="shared" si="8"/>
        <v>2.0833333333333332E-4</v>
      </c>
      <c r="M15" s="12">
        <f t="shared" si="6"/>
        <v>3.1002411298656565E-3</v>
      </c>
      <c r="N15" s="14">
        <f t="shared" si="7"/>
        <v>1.1440193212152029E-3</v>
      </c>
    </row>
    <row r="16" spans="2:14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222</v>
      </c>
      <c r="C17" s="11">
        <v>0</v>
      </c>
      <c r="D17" s="12"/>
      <c r="E17" s="12"/>
      <c r="F17" s="11"/>
      <c r="G17" s="12"/>
      <c r="H17" s="12"/>
      <c r="I17" s="11"/>
      <c r="J17" s="12"/>
      <c r="K17" s="12"/>
      <c r="L17" s="13"/>
      <c r="M17" s="12"/>
      <c r="N17" s="14"/>
    </row>
    <row r="18" spans="2:14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/>
    </row>
    <row r="19" spans="2:14" ht="15.75" thickBot="1">
      <c r="B19" s="10" t="s">
        <v>13</v>
      </c>
      <c r="C19" s="11">
        <v>2.8703703703703703E-3</v>
      </c>
      <c r="D19" s="12">
        <f t="shared" si="0"/>
        <v>6.5057712486883537E-2</v>
      </c>
      <c r="E19" s="12">
        <f t="shared" si="1"/>
        <v>2.5876460767946582E-2</v>
      </c>
      <c r="F19" s="11">
        <v>5.0925925925925921E-4</v>
      </c>
      <c r="G19" s="12">
        <f t="shared" si="2"/>
        <v>6.6565809379727683E-2</v>
      </c>
      <c r="H19" s="12">
        <f t="shared" si="3"/>
        <v>1.7147310989867496E-2</v>
      </c>
      <c r="I19" s="11">
        <v>8.2175925925925927E-4</v>
      </c>
      <c r="J19" s="12">
        <f t="shared" si="4"/>
        <v>5.3263315828957242E-2</v>
      </c>
      <c r="K19" s="12">
        <f t="shared" si="5"/>
        <v>1.9810267857142856E-2</v>
      </c>
      <c r="L19" s="13">
        <f t="shared" si="8"/>
        <v>4.2013888888888891E-3</v>
      </c>
      <c r="M19" s="12">
        <f t="shared" si="6"/>
        <v>6.2521529452290739E-2</v>
      </c>
      <c r="N19" s="14">
        <f>IFERROR(L19/L$31,0)</f>
        <v>2.307105631117326E-2</v>
      </c>
    </row>
    <row r="20" spans="2:14" ht="16.5" thickTop="1" thickBot="1">
      <c r="B20" s="31" t="s">
        <v>3</v>
      </c>
      <c r="C20" s="32">
        <f>SUM(C7:C19)</f>
        <v>4.4120370370370358E-2</v>
      </c>
      <c r="D20" s="33">
        <f>IFERROR(SUM(D7:D19),0)</f>
        <v>1</v>
      </c>
      <c r="E20" s="33">
        <f>IFERROR(SUM(E7:E19),0)</f>
        <v>0.39774624373956591</v>
      </c>
      <c r="F20" s="32">
        <f>SUM(F7:F19)</f>
        <v>7.6504629629629631E-3</v>
      </c>
      <c r="G20" s="33">
        <f>IFERROR(SUM(G7:G19),0)</f>
        <v>1</v>
      </c>
      <c r="H20" s="33">
        <f>IFERROR(SUM(H7:H19),0)</f>
        <v>0.25759937646141856</v>
      </c>
      <c r="I20" s="32">
        <f>SUM(I7:I19)</f>
        <v>1.5428240740740741E-2</v>
      </c>
      <c r="J20" s="33">
        <f>IFERROR(SUM(J7:J19),0)</f>
        <v>1</v>
      </c>
      <c r="K20" s="33">
        <f>IFERROR(SUM(K7:K19),0)</f>
        <v>0.37193080357142855</v>
      </c>
      <c r="L20" s="32">
        <f>SUM(L7:L19)</f>
        <v>6.7199074074074064E-2</v>
      </c>
      <c r="M20" s="33">
        <f>IFERROR(SUM(M7:M19),0)</f>
        <v>1</v>
      </c>
      <c r="N20" s="34">
        <f>IFERROR(SUM(N7:N19),0)</f>
        <v>0.36900978772085924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>
      <c r="B23" s="18" t="s">
        <v>15</v>
      </c>
      <c r="C23" s="11">
        <v>8.6458333333333318E-3</v>
      </c>
      <c r="D23" s="19"/>
      <c r="E23" s="12">
        <f>IFERROR(C23/C$31,0)</f>
        <v>7.7942404006677804E-2</v>
      </c>
      <c r="F23" s="11">
        <v>3.1712962962962966E-3</v>
      </c>
      <c r="G23" s="19"/>
      <c r="H23" s="12">
        <f>IFERROR(F23/F$31,0)</f>
        <v>0.10678098207326579</v>
      </c>
      <c r="I23" s="11">
        <v>2.8125000000000008E-3</v>
      </c>
      <c r="J23" s="19"/>
      <c r="K23" s="12">
        <f>IFERROR(I23/I$31,0)</f>
        <v>6.7801339285714302E-2</v>
      </c>
      <c r="L23" s="13">
        <f>SUM(C23,F23,I23)</f>
        <v>1.462962962962963E-2</v>
      </c>
      <c r="M23" s="19"/>
      <c r="N23" s="14">
        <f>IFERROR(L23/L$31,0)</f>
        <v>8.0335579000889806E-2</v>
      </c>
    </row>
    <row r="24" spans="2:14">
      <c r="B24" s="18" t="s">
        <v>16</v>
      </c>
      <c r="C24" s="11">
        <v>1.284722222222222E-3</v>
      </c>
      <c r="D24" s="19"/>
      <c r="E24" s="12">
        <f t="shared" ref="E24:E28" si="9">IFERROR(C24/C$31,0)</f>
        <v>1.1581803005008348E-2</v>
      </c>
      <c r="F24" s="11">
        <v>3.9351851851851852E-4</v>
      </c>
      <c r="G24" s="19"/>
      <c r="H24" s="12">
        <f t="shared" ref="H24:H28" si="10">IFERROR(F24/F$31,0)</f>
        <v>1.3250194855806703E-2</v>
      </c>
      <c r="I24" s="11">
        <v>5.4398148148148144E-4</v>
      </c>
      <c r="J24" s="19"/>
      <c r="K24" s="12">
        <f t="shared" ref="K24:K28" si="11">IFERROR(I24/I$31,0)</f>
        <v>1.3113839285714282E-2</v>
      </c>
      <c r="L24" s="13">
        <f t="shared" ref="L24:L28" si="12">SUM(C24,F24,I24)</f>
        <v>2.2222222222222218E-3</v>
      </c>
      <c r="M24" s="19"/>
      <c r="N24" s="14">
        <f t="shared" ref="N24:N28" si="13">IFERROR(L24/L$31,0)</f>
        <v>1.2202872759628829E-2</v>
      </c>
    </row>
    <row r="25" spans="2:14">
      <c r="B25" s="18" t="s">
        <v>17</v>
      </c>
      <c r="C25" s="11">
        <v>2.2569444444444447E-3</v>
      </c>
      <c r="D25" s="19"/>
      <c r="E25" s="12">
        <f t="shared" si="9"/>
        <v>2.0346410684474129E-2</v>
      </c>
      <c r="F25" s="11">
        <v>2.6620370370370372E-4</v>
      </c>
      <c r="G25" s="19"/>
      <c r="H25" s="12">
        <f t="shared" si="10"/>
        <v>8.9633671083398283E-3</v>
      </c>
      <c r="I25" s="11">
        <v>7.7546296296296304E-4</v>
      </c>
      <c r="J25" s="19"/>
      <c r="K25" s="12">
        <f t="shared" si="11"/>
        <v>1.8694196428571428E-2</v>
      </c>
      <c r="L25" s="13">
        <f t="shared" si="12"/>
        <v>3.2986111111111115E-3</v>
      </c>
      <c r="M25" s="19"/>
      <c r="N25" s="14">
        <f t="shared" si="13"/>
        <v>1.8113639252574049E-2</v>
      </c>
    </row>
    <row r="26" spans="2:14">
      <c r="B26" s="18" t="s">
        <v>18</v>
      </c>
      <c r="C26" s="11">
        <v>2.7928240740740729E-2</v>
      </c>
      <c r="D26" s="19"/>
      <c r="E26" s="12">
        <f t="shared" si="9"/>
        <v>0.25177378964941566</v>
      </c>
      <c r="F26" s="11">
        <v>1.0243055555555556E-2</v>
      </c>
      <c r="G26" s="19"/>
      <c r="H26" s="12">
        <f t="shared" si="10"/>
        <v>0.34489477786438033</v>
      </c>
      <c r="I26" s="11">
        <v>8.7152777777777784E-3</v>
      </c>
      <c r="J26" s="19"/>
      <c r="K26" s="12">
        <f t="shared" si="11"/>
        <v>0.21010044642857142</v>
      </c>
      <c r="L26" s="13">
        <f t="shared" si="12"/>
        <v>4.6886574074074067E-2</v>
      </c>
      <c r="M26" s="19"/>
      <c r="N26" s="14">
        <f t="shared" si="13"/>
        <v>0.257467903902377</v>
      </c>
    </row>
    <row r="27" spans="2:14">
      <c r="B27" s="18" t="s">
        <v>19</v>
      </c>
      <c r="C27" s="11">
        <v>2.5775462962962951E-2</v>
      </c>
      <c r="D27" s="19"/>
      <c r="E27" s="12">
        <f t="shared" si="9"/>
        <v>0.23236644407345572</v>
      </c>
      <c r="F27" s="11">
        <v>7.9745370370370387E-3</v>
      </c>
      <c r="G27" s="19"/>
      <c r="H27" s="12">
        <f t="shared" si="10"/>
        <v>0.26851130163678882</v>
      </c>
      <c r="I27" s="11">
        <v>1.2592592592592593E-2</v>
      </c>
      <c r="J27" s="19"/>
      <c r="K27" s="12">
        <f t="shared" si="11"/>
        <v>0.30357142857142855</v>
      </c>
      <c r="L27" s="13">
        <f t="shared" si="12"/>
        <v>4.6342592592592581E-2</v>
      </c>
      <c r="M27" s="19"/>
      <c r="N27" s="14">
        <f t="shared" si="13"/>
        <v>0.2544807423414262</v>
      </c>
    </row>
    <row r="28" spans="2:14" ht="15.75" thickBot="1">
      <c r="B28" s="23" t="s">
        <v>20</v>
      </c>
      <c r="C28" s="20">
        <v>9.1435185185185174E-4</v>
      </c>
      <c r="D28" s="24"/>
      <c r="E28" s="21">
        <f t="shared" si="9"/>
        <v>8.242904841402339E-3</v>
      </c>
      <c r="F28" s="20">
        <v>0</v>
      </c>
      <c r="G28" s="24"/>
      <c r="H28" s="21">
        <f t="shared" si="10"/>
        <v>0</v>
      </c>
      <c r="I28" s="20">
        <v>6.134259259259259E-4</v>
      </c>
      <c r="J28" s="24"/>
      <c r="K28" s="21">
        <f t="shared" si="11"/>
        <v>1.4787946428571426E-2</v>
      </c>
      <c r="L28" s="13">
        <f t="shared" si="12"/>
        <v>1.5277777777777776E-3</v>
      </c>
      <c r="M28" s="24"/>
      <c r="N28" s="22">
        <f t="shared" si="13"/>
        <v>8.389475022244821E-3</v>
      </c>
    </row>
    <row r="29" spans="2:14" ht="16.5" thickTop="1" thickBot="1">
      <c r="B29" s="31" t="s">
        <v>3</v>
      </c>
      <c r="C29" s="32">
        <f>SUM(C23:C28)</f>
        <v>6.6805555555555535E-2</v>
      </c>
      <c r="D29" s="33"/>
      <c r="E29" s="33">
        <f>IFERROR(SUM(E23:E28),0)</f>
        <v>0.60225375626043398</v>
      </c>
      <c r="F29" s="32">
        <f>SUM(F23:F28)</f>
        <v>2.2048611111111113E-2</v>
      </c>
      <c r="G29" s="33"/>
      <c r="H29" s="33">
        <f>IFERROR(SUM(H23:H28),0)</f>
        <v>0.74240062353858149</v>
      </c>
      <c r="I29" s="32">
        <f>SUM(I23:I28)</f>
        <v>2.6053240740740745E-2</v>
      </c>
      <c r="J29" s="33"/>
      <c r="K29" s="33">
        <f>IFERROR(SUM(K23:K28),0)</f>
        <v>0.6280691964285714</v>
      </c>
      <c r="L29" s="32">
        <f>SUM(L23:L28)</f>
        <v>0.11490740740740739</v>
      </c>
      <c r="M29" s="33"/>
      <c r="N29" s="34">
        <f>IFERROR(SUM(N23:N28),0)</f>
        <v>0.63099021227914076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0.1109259259259259</v>
      </c>
      <c r="D31" s="35"/>
      <c r="E31" s="36">
        <f>IFERROR(SUM(E20,E29),0)</f>
        <v>0.99999999999999989</v>
      </c>
      <c r="F31" s="32">
        <f>SUM(F20,F29)</f>
        <v>2.9699074074074076E-2</v>
      </c>
      <c r="G31" s="35"/>
      <c r="H31" s="36">
        <f>IFERROR(SUM(H20,H29),0)</f>
        <v>1</v>
      </c>
      <c r="I31" s="32">
        <f>SUM(I20,I29)</f>
        <v>4.1481481481481487E-2</v>
      </c>
      <c r="J31" s="35"/>
      <c r="K31" s="36">
        <f>IFERROR(SUM(K20,K29),0)</f>
        <v>1</v>
      </c>
      <c r="L31" s="37">
        <f>SUM(L20,L29)</f>
        <v>0.18210648148148145</v>
      </c>
      <c r="M31" s="35"/>
      <c r="N31" s="38">
        <f>IFERROR(SUM(N20,N29),0)</f>
        <v>1</v>
      </c>
    </row>
    <row r="32" spans="2:14" ht="66" customHeight="1" thickTop="1" thickBot="1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2"/>
  <sheetViews>
    <sheetView showGridLines="0" showZeros="0" view="pageBreakPreview" zoomScale="110" zoomScaleNormal="80" zoomScaleSheetLayoutView="110" workbookViewId="0">
      <selection activeCell="M19" sqref="M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8" t="s">
        <v>42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3.1250000000000001E-4</v>
      </c>
      <c r="D7" s="12">
        <f t="shared" ref="D7:D19" si="0">IFERROR(C7/C$20,0)</f>
        <v>4.4850498338870434E-2</v>
      </c>
      <c r="E7" s="12">
        <f t="shared" ref="E7:E19" si="1">IFERROR(C7/C$31,0)</f>
        <v>3.7473976405274093E-3</v>
      </c>
      <c r="F7" s="11">
        <v>3.2407407407407406E-4</v>
      </c>
      <c r="G7" s="12">
        <f t="shared" ref="G7:G19" si="2">IFERROR(F7/F$20,0)</f>
        <v>0.13397129186602869</v>
      </c>
      <c r="H7" s="12">
        <f t="shared" ref="H7:H19" si="3">IFERROR(F7/F$31,0)</f>
        <v>3.2520325203252029E-2</v>
      </c>
      <c r="I7" s="11">
        <f>C7+F7</f>
        <v>6.3657407407407413E-4</v>
      </c>
      <c r="J7" s="12">
        <f t="shared" ref="J7:J19" si="4">IFERROR(I7/I$20,0)</f>
        <v>6.7817509247842175E-2</v>
      </c>
      <c r="K7" s="14">
        <f t="shared" ref="K7:K19" si="5">IFERROR(I7/I$31,0)</f>
        <v>6.8187453508554395E-3</v>
      </c>
    </row>
    <row r="8" spans="2:11">
      <c r="B8" s="145" t="s">
        <v>100</v>
      </c>
      <c r="C8" s="11">
        <v>1.8287037037037037E-3</v>
      </c>
      <c r="D8" s="12">
        <f t="shared" si="0"/>
        <v>0.26245847176079734</v>
      </c>
      <c r="E8" s="12">
        <f t="shared" si="1"/>
        <v>2.1929215822345579E-2</v>
      </c>
      <c r="F8" s="11">
        <v>1.4467592592592594E-3</v>
      </c>
      <c r="G8" s="12">
        <f t="shared" si="2"/>
        <v>0.59808612440191378</v>
      </c>
      <c r="H8" s="12">
        <f t="shared" si="3"/>
        <v>0.14518002322880372</v>
      </c>
      <c r="I8" s="11">
        <f t="shared" ref="I8:I19" si="6">C8+F8</f>
        <v>3.2754629629629631E-3</v>
      </c>
      <c r="J8" s="12">
        <f t="shared" si="4"/>
        <v>0.34895191122071523</v>
      </c>
      <c r="K8" s="14">
        <f t="shared" si="5"/>
        <v>3.5085544259856168E-2</v>
      </c>
    </row>
    <row r="9" spans="2:11">
      <c r="B9" s="10" t="s">
        <v>51</v>
      </c>
      <c r="C9" s="11">
        <v>4.861111111111111E-4</v>
      </c>
      <c r="D9" s="12">
        <f t="shared" si="0"/>
        <v>6.9767441860465115E-2</v>
      </c>
      <c r="E9" s="12">
        <f t="shared" si="1"/>
        <v>5.8292852185981917E-3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4.861111111111111E-4</v>
      </c>
      <c r="J9" s="12">
        <f t="shared" si="4"/>
        <v>5.1787916152897663E-2</v>
      </c>
      <c r="K9" s="14">
        <f t="shared" si="5"/>
        <v>5.2070419042896084E-3</v>
      </c>
    </row>
    <row r="10" spans="2:11">
      <c r="B10" s="10" t="s">
        <v>11</v>
      </c>
      <c r="C10" s="11">
        <v>8.2175925925925927E-4</v>
      </c>
      <c r="D10" s="12">
        <f t="shared" si="0"/>
        <v>0.11794019933554818</v>
      </c>
      <c r="E10" s="12">
        <f t="shared" si="1"/>
        <v>9.8542678695350393E-3</v>
      </c>
      <c r="F10" s="11">
        <v>2.5462962962962961E-4</v>
      </c>
      <c r="G10" s="12">
        <f t="shared" si="2"/>
        <v>0.10526315789473681</v>
      </c>
      <c r="H10" s="12">
        <f t="shared" si="3"/>
        <v>2.5551684088269452E-2</v>
      </c>
      <c r="I10" s="11">
        <f t="shared" si="6"/>
        <v>1.0763888888888889E-3</v>
      </c>
      <c r="J10" s="12">
        <f t="shared" si="4"/>
        <v>0.11467324290998768</v>
      </c>
      <c r="K10" s="14">
        <f t="shared" si="5"/>
        <v>1.152987850235556E-2</v>
      </c>
    </row>
    <row r="11" spans="2:11">
      <c r="B11" s="10" t="s">
        <v>12</v>
      </c>
      <c r="C11" s="11">
        <v>1.0995370370370369E-3</v>
      </c>
      <c r="D11" s="12">
        <f t="shared" si="0"/>
        <v>0.15780730897009965</v>
      </c>
      <c r="E11" s="12">
        <f t="shared" si="1"/>
        <v>1.318528799444829E-2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1.0995370370370369E-3</v>
      </c>
      <c r="J11" s="12">
        <f t="shared" si="4"/>
        <v>0.11713933415536375</v>
      </c>
      <c r="K11" s="14">
        <f t="shared" si="5"/>
        <v>1.1777832878750302E-2</v>
      </c>
    </row>
    <row r="12" spans="2:11">
      <c r="B12" s="10" t="s">
        <v>161</v>
      </c>
      <c r="C12" s="11">
        <v>2.2569444444444442E-3</v>
      </c>
      <c r="D12" s="12">
        <f t="shared" si="0"/>
        <v>0.32392026578073091</v>
      </c>
      <c r="E12" s="12">
        <f t="shared" si="1"/>
        <v>2.7064538514920175E-2</v>
      </c>
      <c r="F12" s="11">
        <v>3.9351851851851852E-4</v>
      </c>
      <c r="G12" s="12">
        <f t="shared" si="2"/>
        <v>0.16267942583732053</v>
      </c>
      <c r="H12" s="12">
        <f t="shared" si="3"/>
        <v>3.9488966318234613E-2</v>
      </c>
      <c r="I12" s="11">
        <f t="shared" si="6"/>
        <v>2.650462962962963E-3</v>
      </c>
      <c r="J12" s="12">
        <f t="shared" si="4"/>
        <v>0.28236744759556104</v>
      </c>
      <c r="K12" s="14">
        <f t="shared" si="5"/>
        <v>2.8390776097198103E-2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6.9444444444444444E-5</v>
      </c>
      <c r="D15" s="12">
        <f t="shared" si="0"/>
        <v>9.9667774086378749E-3</v>
      </c>
      <c r="E15" s="12">
        <f t="shared" si="1"/>
        <v>8.3275503122831314E-4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6.9444444444444444E-5</v>
      </c>
      <c r="J15" s="12">
        <f t="shared" si="4"/>
        <v>7.3982737361282377E-3</v>
      </c>
      <c r="K15" s="14">
        <f t="shared" si="5"/>
        <v>7.4386312918422971E-4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9.2592592592592588E-5</v>
      </c>
      <c r="D19" s="12">
        <f t="shared" si="0"/>
        <v>1.3289036544850499E-2</v>
      </c>
      <c r="E19" s="12">
        <f t="shared" si="1"/>
        <v>1.1103400416377508E-3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9.2592592592592588E-5</v>
      </c>
      <c r="J19" s="12">
        <f t="shared" si="4"/>
        <v>9.8643649815043158E-3</v>
      </c>
      <c r="K19" s="14">
        <f t="shared" si="5"/>
        <v>9.9181750557897287E-4</v>
      </c>
    </row>
    <row r="20" spans="2:11" ht="16.5" thickTop="1" thickBot="1">
      <c r="B20" s="31" t="s">
        <v>3</v>
      </c>
      <c r="C20" s="32">
        <f>SUM(C7:C19)</f>
        <v>6.9675925925925921E-3</v>
      </c>
      <c r="D20" s="33">
        <f>IFERROR(SUM(D7:D19),0)</f>
        <v>0.99999999999999989</v>
      </c>
      <c r="E20" s="33">
        <f>IFERROR(SUM(E7:E19),0)</f>
        <v>8.3553088133240749E-2</v>
      </c>
      <c r="F20" s="32">
        <f>SUM(F7:F19)</f>
        <v>2.418981481481482E-3</v>
      </c>
      <c r="G20" s="33">
        <f>IFERROR(SUM(G7:G19),0)</f>
        <v>0.99999999999999989</v>
      </c>
      <c r="H20" s="33">
        <f>IFERROR(SUM(H7:H19),0)</f>
        <v>0.24274099883855982</v>
      </c>
      <c r="I20" s="32">
        <f>SUM(I7:I19)</f>
        <v>9.3865740740740732E-3</v>
      </c>
      <c r="J20" s="33">
        <f>IFERROR(SUM(J7:J19),0)</f>
        <v>1</v>
      </c>
      <c r="K20" s="34">
        <f>IFERROR(SUM(K7:K19),0)</f>
        <v>0.10054549962806839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1.7361111111111112E-3</v>
      </c>
      <c r="D23" s="19"/>
      <c r="E23" s="12">
        <f>IFERROR(C23/C$31,0)</f>
        <v>2.0818875780707829E-2</v>
      </c>
      <c r="F23" s="11">
        <v>4.9768518518518521E-4</v>
      </c>
      <c r="G23" s="19"/>
      <c r="H23" s="12">
        <f>IFERROR(F23/F$31,0)</f>
        <v>4.9941927990708478E-2</v>
      </c>
      <c r="I23" s="11">
        <f>C23+F23</f>
        <v>2.2337962962962962E-3</v>
      </c>
      <c r="J23" s="19"/>
      <c r="K23" s="14">
        <f>IFERROR(I23/I$31,0)</f>
        <v>2.3927597322092722E-2</v>
      </c>
    </row>
    <row r="24" spans="2:11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>
      <c r="B25" s="18" t="s">
        <v>17</v>
      </c>
      <c r="C25" s="11">
        <v>4.1666666666666669E-4</v>
      </c>
      <c r="D25" s="19"/>
      <c r="E25" s="12">
        <f t="shared" si="7"/>
        <v>4.9965301873698791E-3</v>
      </c>
      <c r="F25" s="11">
        <v>0</v>
      </c>
      <c r="G25" s="19"/>
      <c r="H25" s="12">
        <f t="shared" si="8"/>
        <v>0</v>
      </c>
      <c r="I25" s="11">
        <f t="shared" si="9"/>
        <v>4.1666666666666669E-4</v>
      </c>
      <c r="J25" s="19"/>
      <c r="K25" s="14">
        <f t="shared" si="10"/>
        <v>4.4631787751053791E-3</v>
      </c>
    </row>
    <row r="26" spans="2:11">
      <c r="B26" s="18" t="s">
        <v>18</v>
      </c>
      <c r="C26" s="11">
        <v>7.6620370370370375E-3</v>
      </c>
      <c r="D26" s="19"/>
      <c r="E26" s="12">
        <f t="shared" si="7"/>
        <v>9.1880638445523882E-2</v>
      </c>
      <c r="F26" s="11">
        <v>3.6921296296296294E-3</v>
      </c>
      <c r="G26" s="19"/>
      <c r="H26" s="12">
        <f t="shared" si="8"/>
        <v>0.37049941927990704</v>
      </c>
      <c r="I26" s="11">
        <f t="shared" si="9"/>
        <v>1.1354166666666667E-2</v>
      </c>
      <c r="J26" s="19"/>
      <c r="K26" s="14">
        <f t="shared" si="10"/>
        <v>0.12162162162162156</v>
      </c>
    </row>
    <row r="27" spans="2:11">
      <c r="B27" s="18" t="s">
        <v>19</v>
      </c>
      <c r="C27" s="11">
        <v>6.6435185185185236E-2</v>
      </c>
      <c r="D27" s="19"/>
      <c r="E27" s="12">
        <f t="shared" si="7"/>
        <v>0.79666897987508678</v>
      </c>
      <c r="F27" s="11">
        <v>3.1597222222222222E-3</v>
      </c>
      <c r="G27" s="19"/>
      <c r="H27" s="12">
        <f t="shared" si="8"/>
        <v>0.31707317073170732</v>
      </c>
      <c r="I27" s="11">
        <f t="shared" si="9"/>
        <v>6.9594907407407453E-2</v>
      </c>
      <c r="J27" s="19"/>
      <c r="K27" s="14">
        <f t="shared" si="10"/>
        <v>0.74547483263079606</v>
      </c>
    </row>
    <row r="28" spans="2:11" ht="15.75" thickBot="1">
      <c r="B28" s="23" t="s">
        <v>20</v>
      </c>
      <c r="C28" s="20">
        <v>1.7361111111111112E-4</v>
      </c>
      <c r="D28" s="24"/>
      <c r="E28" s="21">
        <f t="shared" si="7"/>
        <v>2.0818875780707828E-3</v>
      </c>
      <c r="F28" s="20">
        <v>1.9675925925925926E-4</v>
      </c>
      <c r="G28" s="24"/>
      <c r="H28" s="21">
        <f t="shared" si="8"/>
        <v>1.9744483159117306E-2</v>
      </c>
      <c r="I28" s="11">
        <f t="shared" si="9"/>
        <v>3.7037037037037041E-4</v>
      </c>
      <c r="J28" s="24"/>
      <c r="K28" s="22">
        <f t="shared" si="10"/>
        <v>3.9672700223158924E-3</v>
      </c>
    </row>
    <row r="29" spans="2:11" ht="16.5" thickTop="1" thickBot="1">
      <c r="B29" s="31" t="s">
        <v>3</v>
      </c>
      <c r="C29" s="32">
        <f>SUM(C23:C28)</f>
        <v>7.6423611111111164E-2</v>
      </c>
      <c r="D29" s="33"/>
      <c r="E29" s="33">
        <f>IFERROR(SUM(E23:E28),0)</f>
        <v>0.9164469118667592</v>
      </c>
      <c r="F29" s="32">
        <f>SUM(F23:F28)</f>
        <v>7.5462962962962957E-3</v>
      </c>
      <c r="G29" s="33"/>
      <c r="H29" s="33">
        <f>IFERROR(SUM(H23:H28),0)</f>
        <v>0.75725900116144007</v>
      </c>
      <c r="I29" s="32">
        <f>SUM(I23:I28)</f>
        <v>8.3969907407407451E-2</v>
      </c>
      <c r="J29" s="33"/>
      <c r="K29" s="34">
        <f>IFERROR(SUM(K23:K28),0)</f>
        <v>0.89945450037193164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8.3391203703703759E-2</v>
      </c>
      <c r="D31" s="35"/>
      <c r="E31" s="36">
        <f>IFERROR(SUM(E20,E29),0)</f>
        <v>1</v>
      </c>
      <c r="F31" s="32">
        <f>SUM(F20,F29)</f>
        <v>9.9652777777777778E-3</v>
      </c>
      <c r="G31" s="35"/>
      <c r="H31" s="36">
        <f>IFERROR(SUM(H20,H29),0)</f>
        <v>0.99999999999999989</v>
      </c>
      <c r="I31" s="32">
        <f>SUM(I20,I29)</f>
        <v>9.3356481481481526E-2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2"/>
  <sheetViews>
    <sheetView showGridLines="0" showZeros="0" view="pageBreakPreview" zoomScale="110" zoomScaleNormal="80" zoomScaleSheetLayoutView="110" workbookViewId="0">
      <selection activeCell="F20" sqref="F20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88" t="s">
        <v>45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3.2060185185185191E-3</v>
      </c>
      <c r="D7" s="12">
        <f t="shared" ref="D7:D19" si="0">IFERROR(C7/C$20,0)</f>
        <v>0.1140386990531083</v>
      </c>
      <c r="E7" s="12">
        <f t="shared" ref="E7:E19" si="1">IFERROR(C7/C$31,0)</f>
        <v>2.936499522951341E-2</v>
      </c>
      <c r="F7" s="11">
        <v>6.2500000000000001E-4</v>
      </c>
      <c r="G7" s="12">
        <f t="shared" ref="G7:G19" si="2">IFERROR(F7/F$20,0)</f>
        <v>2.6812313803376363E-2</v>
      </c>
      <c r="H7" s="12">
        <f t="shared" ref="H7:H19" si="3">IFERROR(F7/F$31,0)</f>
        <v>1.4248021108179418E-2</v>
      </c>
      <c r="I7" s="11">
        <f>C7+F7</f>
        <v>3.8310185185185192E-3</v>
      </c>
      <c r="J7" s="12">
        <f t="shared" ref="J7:J19" si="4">IFERROR(I7/I$20,0)</f>
        <v>7.4499212243979304E-2</v>
      </c>
      <c r="K7" s="14">
        <f t="shared" ref="K7:K19" si="5">IFERROR(I7/I$31,0)</f>
        <v>2.5032140966497769E-2</v>
      </c>
    </row>
    <row r="8" spans="2:11">
      <c r="B8" s="145" t="s">
        <v>100</v>
      </c>
      <c r="C8" s="11">
        <v>7.1874999999999994E-3</v>
      </c>
      <c r="D8" s="12">
        <f t="shared" si="0"/>
        <v>0.25566076574722107</v>
      </c>
      <c r="E8" s="12">
        <f t="shared" si="1"/>
        <v>6.5832714936923553E-2</v>
      </c>
      <c r="F8" s="11">
        <v>8.1134259259259267E-3</v>
      </c>
      <c r="G8" s="12">
        <f t="shared" si="2"/>
        <v>0.34806355511420062</v>
      </c>
      <c r="H8" s="12">
        <f t="shared" si="3"/>
        <v>0.18496042216358838</v>
      </c>
      <c r="I8" s="11">
        <f t="shared" ref="I8:I19" si="6">C8+F8</f>
        <v>1.5300925925925926E-2</v>
      </c>
      <c r="J8" s="12">
        <f t="shared" si="4"/>
        <v>0.29754670267837047</v>
      </c>
      <c r="K8" s="14">
        <f t="shared" si="5"/>
        <v>9.9977312258942727E-2</v>
      </c>
    </row>
    <row r="9" spans="2:11">
      <c r="B9" s="10" t="s">
        <v>51</v>
      </c>
      <c r="C9" s="11">
        <v>1.8518518518518517E-3</v>
      </c>
      <c r="D9" s="12">
        <f t="shared" si="0"/>
        <v>6.5870728694936181E-2</v>
      </c>
      <c r="E9" s="12">
        <f t="shared" si="1"/>
        <v>1.6961730096469837E-2</v>
      </c>
      <c r="F9" s="11">
        <v>8.2175925925925927E-4</v>
      </c>
      <c r="G9" s="12">
        <f t="shared" si="2"/>
        <v>3.5253227408142997E-2</v>
      </c>
      <c r="H9" s="12">
        <f t="shared" si="3"/>
        <v>1.8733509234828492E-2</v>
      </c>
      <c r="I9" s="11">
        <f t="shared" si="6"/>
        <v>2.673611111111111E-3</v>
      </c>
      <c r="J9" s="12">
        <f t="shared" si="4"/>
        <v>5.1991897366644155E-2</v>
      </c>
      <c r="K9" s="14">
        <f t="shared" si="5"/>
        <v>1.746956061408152E-2</v>
      </c>
    </row>
    <row r="10" spans="2:11">
      <c r="B10" s="10" t="s">
        <v>11</v>
      </c>
      <c r="C10" s="11">
        <v>7.6157407407407398E-3</v>
      </c>
      <c r="D10" s="12">
        <f t="shared" si="0"/>
        <v>0.27089337175792505</v>
      </c>
      <c r="E10" s="12">
        <f t="shared" si="1"/>
        <v>6.9755115021732192E-2</v>
      </c>
      <c r="F10" s="11">
        <v>5.7870370370370376E-3</v>
      </c>
      <c r="G10" s="12">
        <f t="shared" si="2"/>
        <v>0.24826216484607747</v>
      </c>
      <c r="H10" s="12">
        <f t="shared" si="3"/>
        <v>0.13192612137203166</v>
      </c>
      <c r="I10" s="11">
        <f t="shared" si="6"/>
        <v>1.3402777777777777E-2</v>
      </c>
      <c r="J10" s="12">
        <f t="shared" si="4"/>
        <v>0.26063470627954083</v>
      </c>
      <c r="K10" s="14">
        <f t="shared" si="5"/>
        <v>8.7574680480980091E-2</v>
      </c>
    </row>
    <row r="11" spans="2:11">
      <c r="B11" s="10" t="s">
        <v>12</v>
      </c>
      <c r="C11" s="11">
        <v>1.7592592592592592E-3</v>
      </c>
      <c r="D11" s="12">
        <f t="shared" si="0"/>
        <v>6.2577192260189388E-2</v>
      </c>
      <c r="E11" s="12">
        <f t="shared" si="1"/>
        <v>1.6113643591646347E-2</v>
      </c>
      <c r="F11" s="11">
        <v>1.4467592592592592E-3</v>
      </c>
      <c r="G11" s="12">
        <f t="shared" si="2"/>
        <v>6.2065541211519352E-2</v>
      </c>
      <c r="H11" s="12">
        <f t="shared" si="3"/>
        <v>3.2981530343007909E-2</v>
      </c>
      <c r="I11" s="11">
        <f t="shared" si="6"/>
        <v>3.2060185185185186E-3</v>
      </c>
      <c r="J11" s="12">
        <f t="shared" si="4"/>
        <v>6.234526221021832E-2</v>
      </c>
      <c r="K11" s="14">
        <f t="shared" si="5"/>
        <v>2.0948347576192992E-2</v>
      </c>
    </row>
    <row r="12" spans="2:11">
      <c r="B12" s="10" t="s">
        <v>161</v>
      </c>
      <c r="C12" s="11">
        <v>3.8194444444444443E-3</v>
      </c>
      <c r="D12" s="12">
        <f t="shared" si="0"/>
        <v>0.13585837793330591</v>
      </c>
      <c r="E12" s="12">
        <f t="shared" si="1"/>
        <v>3.4983568323969039E-2</v>
      </c>
      <c r="F12" s="11">
        <v>1.6087962962962963E-3</v>
      </c>
      <c r="G12" s="12">
        <f t="shared" si="2"/>
        <v>6.9016881827209525E-2</v>
      </c>
      <c r="H12" s="12">
        <f t="shared" si="3"/>
        <v>3.6675461741424796E-2</v>
      </c>
      <c r="I12" s="11">
        <f t="shared" si="6"/>
        <v>5.4282407407407404E-3</v>
      </c>
      <c r="J12" s="12">
        <f t="shared" si="4"/>
        <v>0.10555930677470177</v>
      </c>
      <c r="K12" s="14">
        <f t="shared" si="5"/>
        <v>3.5468501852832179E-2</v>
      </c>
    </row>
    <row r="13" spans="2:11">
      <c r="B13" s="10" t="s">
        <v>106</v>
      </c>
      <c r="C13" s="11">
        <v>5.7870370370370366E-5</v>
      </c>
      <c r="D13" s="12">
        <f t="shared" si="0"/>
        <v>2.0584602717167557E-3</v>
      </c>
      <c r="E13" s="12">
        <f t="shared" si="1"/>
        <v>5.300540655146824E-4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5.7870370370370366E-5</v>
      </c>
      <c r="J13" s="12">
        <f t="shared" si="4"/>
        <v>1.1253657438667565E-3</v>
      </c>
      <c r="K13" s="14">
        <f t="shared" si="5"/>
        <v>3.7812901762081209E-4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1.8518518518518518E-4</v>
      </c>
      <c r="D15" s="12">
        <f t="shared" si="0"/>
        <v>6.5870728694936188E-3</v>
      </c>
      <c r="E15" s="12">
        <f t="shared" si="1"/>
        <v>1.6961730096469838E-3</v>
      </c>
      <c r="F15" s="11">
        <v>4.5138888888888892E-4</v>
      </c>
      <c r="G15" s="12">
        <f t="shared" si="2"/>
        <v>1.936444885799404E-2</v>
      </c>
      <c r="H15" s="12">
        <f t="shared" si="3"/>
        <v>1.029023746701847E-2</v>
      </c>
      <c r="I15" s="11">
        <f t="shared" si="6"/>
        <v>6.3657407407407413E-4</v>
      </c>
      <c r="J15" s="12">
        <f t="shared" si="4"/>
        <v>1.2379023182534324E-2</v>
      </c>
      <c r="K15" s="14">
        <f t="shared" si="5"/>
        <v>4.1594191938289339E-3</v>
      </c>
    </row>
    <row r="16" spans="2:11">
      <c r="B16" s="10" t="s">
        <v>221</v>
      </c>
      <c r="C16" s="11">
        <v>1.0416666666666667E-4</v>
      </c>
      <c r="D16" s="12">
        <f t="shared" si="0"/>
        <v>3.7052284890901612E-3</v>
      </c>
      <c r="E16" s="12">
        <f t="shared" si="1"/>
        <v>9.5409731792642845E-4</v>
      </c>
      <c r="F16" s="11">
        <v>0</v>
      </c>
      <c r="G16" s="12">
        <f t="shared" ref="G16:G17" si="7">IFERROR(F16/F$20,0)</f>
        <v>0</v>
      </c>
      <c r="H16" s="12">
        <f t="shared" ref="H16:H17" si="8">IFERROR(F16/F$31,0)</f>
        <v>0</v>
      </c>
      <c r="I16" s="11">
        <f t="shared" si="6"/>
        <v>1.0416666666666667E-4</v>
      </c>
      <c r="J16" s="12">
        <f t="shared" si="4"/>
        <v>2.0256583389601621E-3</v>
      </c>
      <c r="K16" s="14">
        <f t="shared" si="5"/>
        <v>6.8063223171746187E-4</v>
      </c>
    </row>
    <row r="17" spans="2:11">
      <c r="B17" s="10" t="s">
        <v>222</v>
      </c>
      <c r="C17" s="11">
        <v>9.2592592592592588E-5</v>
      </c>
      <c r="D17" s="12">
        <f t="shared" ref="D17" si="9">IFERROR(C17/C$20,0)</f>
        <v>3.2935364347468094E-3</v>
      </c>
      <c r="E17" s="12">
        <f t="shared" ref="E17" si="10">IFERROR(C17/C$31,0)</f>
        <v>8.4808650482349189E-4</v>
      </c>
      <c r="F17" s="11">
        <v>3.4722222222222224E-4</v>
      </c>
      <c r="G17" s="12">
        <f t="shared" si="7"/>
        <v>1.4895729890764646E-2</v>
      </c>
      <c r="H17" s="12">
        <f t="shared" si="8"/>
        <v>7.9155672823218986E-3</v>
      </c>
      <c r="I17" s="11">
        <f t="shared" si="6"/>
        <v>4.3981481481481481E-4</v>
      </c>
      <c r="J17" s="12">
        <f t="shared" ref="J17" si="11">IFERROR(I17/I$20,0)</f>
        <v>8.5527796533873511E-3</v>
      </c>
      <c r="K17" s="14">
        <f t="shared" ref="K17" si="12">IFERROR(I17/I$31,0)</f>
        <v>2.8737805339181721E-3</v>
      </c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2.2337962962962962E-3</v>
      </c>
      <c r="D19" s="12">
        <f t="shared" si="0"/>
        <v>7.945656648826678E-2</v>
      </c>
      <c r="E19" s="12">
        <f t="shared" si="1"/>
        <v>2.0460086928866739E-2</v>
      </c>
      <c r="F19" s="11">
        <v>4.108796296296297E-3</v>
      </c>
      <c r="G19" s="12">
        <f t="shared" si="2"/>
        <v>0.176266137040715</v>
      </c>
      <c r="H19" s="12">
        <f t="shared" si="3"/>
        <v>9.3667546174142483E-2</v>
      </c>
      <c r="I19" s="11">
        <f t="shared" si="6"/>
        <v>6.3425925925925932E-3</v>
      </c>
      <c r="J19" s="12">
        <f t="shared" si="4"/>
        <v>0.12334008552779654</v>
      </c>
      <c r="K19" s="14">
        <f t="shared" si="5"/>
        <v>4.1442940331241011E-2</v>
      </c>
    </row>
    <row r="20" spans="2:11" ht="16.5" thickTop="1" thickBot="1">
      <c r="B20" s="31" t="s">
        <v>3</v>
      </c>
      <c r="C20" s="32">
        <f>SUM(C7:C19)</f>
        <v>2.8113425925925924E-2</v>
      </c>
      <c r="D20" s="33">
        <f>IFERROR(SUM(D7:D19),0)</f>
        <v>1.0000000000000002</v>
      </c>
      <c r="E20" s="33">
        <f>IFERROR(SUM(E7:E19),0)</f>
        <v>0.25750026502703272</v>
      </c>
      <c r="F20" s="32">
        <f>SUM(F7:F19)</f>
        <v>2.3310185185185187E-2</v>
      </c>
      <c r="G20" s="33">
        <f>IFERROR(SUM(G7:G19),0)</f>
        <v>1</v>
      </c>
      <c r="H20" s="33">
        <f>IFERROR(SUM(H7:H19),0)</f>
        <v>0.53139841688654343</v>
      </c>
      <c r="I20" s="32">
        <f>SUM(I7:I19)</f>
        <v>5.1423611111111114E-2</v>
      </c>
      <c r="J20" s="33">
        <f>IFERROR(SUM(J7:J19),0)</f>
        <v>1</v>
      </c>
      <c r="K20" s="34">
        <f>IFERROR(SUM(K7:K19),0)</f>
        <v>0.33600544505785368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1.1226851851851849E-3</v>
      </c>
      <c r="D23" s="19"/>
      <c r="E23" s="12">
        <f>IFERROR(C23/C$31,0)</f>
        <v>1.0283048870984836E-2</v>
      </c>
      <c r="F23" s="11">
        <v>1.2268518518518518E-3</v>
      </c>
      <c r="G23" s="19"/>
      <c r="H23" s="12">
        <f>IFERROR(F23/F$31,0)</f>
        <v>2.7968337730870707E-2</v>
      </c>
      <c r="I23" s="11">
        <f>C23+F23</f>
        <v>2.3495370370370367E-3</v>
      </c>
      <c r="J23" s="19"/>
      <c r="K23" s="14">
        <f>IFERROR(I23/I$31,0)</f>
        <v>1.535203811540497E-2</v>
      </c>
    </row>
    <row r="24" spans="2:11">
      <c r="B24" s="18" t="s">
        <v>16</v>
      </c>
      <c r="C24" s="11"/>
      <c r="D24" s="19"/>
      <c r="E24" s="12">
        <f t="shared" ref="E24:E28" si="13">IFERROR(C24/C$31,0)</f>
        <v>0</v>
      </c>
      <c r="F24" s="11"/>
      <c r="G24" s="19"/>
      <c r="H24" s="12">
        <f t="shared" ref="H24:H28" si="14">IFERROR(F24/F$31,0)</f>
        <v>0</v>
      </c>
      <c r="I24" s="11">
        <f t="shared" ref="I24:I28" si="15">C24+F24</f>
        <v>0</v>
      </c>
      <c r="J24" s="19"/>
      <c r="K24" s="14">
        <f t="shared" ref="K24:K28" si="16">IFERROR(I24/I$31,0)</f>
        <v>0</v>
      </c>
    </row>
    <row r="25" spans="2:11">
      <c r="B25" s="18" t="s">
        <v>17</v>
      </c>
      <c r="C25" s="11"/>
      <c r="D25" s="19"/>
      <c r="E25" s="12">
        <f t="shared" si="13"/>
        <v>0</v>
      </c>
      <c r="F25" s="11"/>
      <c r="G25" s="19"/>
      <c r="H25" s="12">
        <f t="shared" si="14"/>
        <v>0</v>
      </c>
      <c r="I25" s="11">
        <f t="shared" si="15"/>
        <v>0</v>
      </c>
      <c r="J25" s="19"/>
      <c r="K25" s="14">
        <f t="shared" si="16"/>
        <v>0</v>
      </c>
    </row>
    <row r="26" spans="2:11">
      <c r="B26" s="18" t="s">
        <v>18</v>
      </c>
      <c r="C26" s="11">
        <v>1.5879629629629636E-2</v>
      </c>
      <c r="D26" s="19"/>
      <c r="E26" s="12">
        <f t="shared" si="13"/>
        <v>0.14544683557722893</v>
      </c>
      <c r="F26" s="11">
        <v>9.8842592592592593E-3</v>
      </c>
      <c r="G26" s="19"/>
      <c r="H26" s="12">
        <f t="shared" si="14"/>
        <v>0.22532981530343005</v>
      </c>
      <c r="I26" s="11">
        <f t="shared" si="15"/>
        <v>2.5763888888888895E-2</v>
      </c>
      <c r="J26" s="19"/>
      <c r="K26" s="14">
        <f t="shared" si="16"/>
        <v>0.16834303864478561</v>
      </c>
    </row>
    <row r="27" spans="2:11">
      <c r="B27" s="18" t="s">
        <v>19</v>
      </c>
      <c r="C27" s="11">
        <v>6.4062500000000022E-2</v>
      </c>
      <c r="D27" s="19"/>
      <c r="E27" s="12">
        <f t="shared" si="13"/>
        <v>0.58676985052475361</v>
      </c>
      <c r="F27" s="11">
        <v>9.4444444444444445E-3</v>
      </c>
      <c r="G27" s="19"/>
      <c r="H27" s="12">
        <f t="shared" si="14"/>
        <v>0.21530343007915564</v>
      </c>
      <c r="I27" s="11">
        <f t="shared" si="15"/>
        <v>7.3506944444444472E-2</v>
      </c>
      <c r="J27" s="19"/>
      <c r="K27" s="14">
        <f t="shared" si="16"/>
        <v>0.48029947818195573</v>
      </c>
    </row>
    <row r="28" spans="2:11" ht="15.75" thickBot="1">
      <c r="B28" s="23" t="s">
        <v>20</v>
      </c>
      <c r="C28" s="20"/>
      <c r="D28" s="24"/>
      <c r="E28" s="21">
        <f t="shared" si="13"/>
        <v>0</v>
      </c>
      <c r="F28" s="20"/>
      <c r="G28" s="24"/>
      <c r="H28" s="21">
        <f t="shared" si="14"/>
        <v>0</v>
      </c>
      <c r="I28" s="11">
        <f t="shared" si="15"/>
        <v>0</v>
      </c>
      <c r="J28" s="24"/>
      <c r="K28" s="22">
        <f t="shared" si="16"/>
        <v>0</v>
      </c>
    </row>
    <row r="29" spans="2:11" ht="16.5" thickTop="1" thickBot="1">
      <c r="B29" s="31" t="s">
        <v>3</v>
      </c>
      <c r="C29" s="32">
        <f>SUM(C23:C28)</f>
        <v>8.106481481481484E-2</v>
      </c>
      <c r="D29" s="33"/>
      <c r="E29" s="33">
        <f>IFERROR(SUM(E23:E28),0)</f>
        <v>0.7424997349729674</v>
      </c>
      <c r="F29" s="32">
        <f>SUM(F23:F28)</f>
        <v>2.0555555555555556E-2</v>
      </c>
      <c r="G29" s="33"/>
      <c r="H29" s="33">
        <f>IFERROR(SUM(H23:H28),0)</f>
        <v>0.4686015831134564</v>
      </c>
      <c r="I29" s="32">
        <f>SUM(I23:I28)</f>
        <v>0.1016203703703704</v>
      </c>
      <c r="J29" s="33"/>
      <c r="K29" s="34">
        <f>IFERROR(SUM(K23:K28),0)</f>
        <v>0.66399455494214632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0.10917824074074076</v>
      </c>
      <c r="D31" s="35"/>
      <c r="E31" s="36">
        <f>IFERROR(SUM(E20,E29),0)</f>
        <v>1</v>
      </c>
      <c r="F31" s="32">
        <f>SUM(F20,F29)</f>
        <v>4.3865740740740747E-2</v>
      </c>
      <c r="G31" s="35"/>
      <c r="H31" s="36">
        <f>IFERROR(SUM(H20,H29),0)</f>
        <v>0.99999999999999978</v>
      </c>
      <c r="I31" s="32">
        <f>SUM(I20,I29)</f>
        <v>0.15304398148148152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2"/>
  <sheetViews>
    <sheetView showGridLines="0" showZeros="0" view="pageBreakPreview" zoomScale="110" zoomScaleNormal="80" zoomScaleSheetLayoutView="11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8" t="s">
        <v>39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2.0254629629629629E-3</v>
      </c>
      <c r="D7" s="12">
        <f t="shared" ref="D7:D19" si="0">IFERROR(C7/C$20,0)</f>
        <v>0.34584980237154145</v>
      </c>
      <c r="E7" s="12">
        <f t="shared" ref="E7:E19" si="1">IFERROR(C7/C$31,0)</f>
        <v>2.1604938271604944E-2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2.0254629629629629E-3</v>
      </c>
      <c r="J7" s="12">
        <f t="shared" ref="J7:J19" si="4">IFERROR(I7/I$20,0)</f>
        <v>0.29761904761904756</v>
      </c>
      <c r="K7" s="14">
        <f t="shared" ref="K7:K19" si="5">IFERROR(I7/I$31,0)</f>
        <v>2.0688024589194946E-2</v>
      </c>
    </row>
    <row r="8" spans="2:11">
      <c r="B8" s="145" t="s">
        <v>100</v>
      </c>
      <c r="C8" s="11">
        <v>1.4351851851851852E-3</v>
      </c>
      <c r="D8" s="12">
        <f t="shared" si="0"/>
        <v>0.24505928853754941</v>
      </c>
      <c r="E8" s="12">
        <f t="shared" si="1"/>
        <v>1.5308641975308646E-2</v>
      </c>
      <c r="F8" s="11">
        <v>5.9027777777777778E-4</v>
      </c>
      <c r="G8" s="12">
        <f t="shared" si="2"/>
        <v>0.62195121951219512</v>
      </c>
      <c r="H8" s="12">
        <f t="shared" si="3"/>
        <v>0.14206128133704735</v>
      </c>
      <c r="I8" s="11">
        <f t="shared" ref="I8:I19" si="6">C8+F8</f>
        <v>2.0254629629629629E-3</v>
      </c>
      <c r="J8" s="12">
        <f t="shared" si="4"/>
        <v>0.29761904761904756</v>
      </c>
      <c r="K8" s="14">
        <f t="shared" si="5"/>
        <v>2.0688024589194946E-2</v>
      </c>
    </row>
    <row r="9" spans="2:11">
      <c r="B9" s="10" t="s">
        <v>51</v>
      </c>
      <c r="C9" s="11">
        <v>2.5462962962962961E-4</v>
      </c>
      <c r="D9" s="12">
        <f t="shared" si="0"/>
        <v>4.3478260869565209E-2</v>
      </c>
      <c r="E9" s="12">
        <f t="shared" si="1"/>
        <v>2.7160493827160502E-3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2.5462962962962961E-4</v>
      </c>
      <c r="J9" s="12">
        <f t="shared" si="4"/>
        <v>3.7414965986394551E-2</v>
      </c>
      <c r="K9" s="14">
        <f t="shared" si="5"/>
        <v>2.6007802340702216E-3</v>
      </c>
    </row>
    <row r="10" spans="2:11">
      <c r="B10" s="10" t="s">
        <v>11</v>
      </c>
      <c r="C10" s="11">
        <v>4.7453703703703709E-4</v>
      </c>
      <c r="D10" s="12">
        <f t="shared" si="0"/>
        <v>8.1027667984189727E-2</v>
      </c>
      <c r="E10" s="12">
        <f t="shared" si="1"/>
        <v>5.0617283950617304E-3</v>
      </c>
      <c r="F10" s="11">
        <v>5.7870370370370366E-5</v>
      </c>
      <c r="G10" s="12">
        <f t="shared" si="2"/>
        <v>6.0975609756097553E-2</v>
      </c>
      <c r="H10" s="12">
        <f t="shared" si="3"/>
        <v>1.3927576601671307E-2</v>
      </c>
      <c r="I10" s="11">
        <f t="shared" si="6"/>
        <v>5.3240740740740744E-4</v>
      </c>
      <c r="J10" s="12">
        <f t="shared" si="4"/>
        <v>7.8231292517006806E-2</v>
      </c>
      <c r="K10" s="14">
        <f t="shared" si="5"/>
        <v>5.4379950348741012E-3</v>
      </c>
    </row>
    <row r="11" spans="2:11">
      <c r="B11" s="10" t="s">
        <v>12</v>
      </c>
      <c r="C11" s="11">
        <v>1.0416666666666666E-4</v>
      </c>
      <c r="D11" s="12">
        <f t="shared" si="0"/>
        <v>1.7786561264822132E-2</v>
      </c>
      <c r="E11" s="12">
        <f t="shared" si="1"/>
        <v>1.1111111111111113E-3</v>
      </c>
      <c r="F11" s="11">
        <v>2.6620370370370372E-4</v>
      </c>
      <c r="G11" s="12">
        <f t="shared" si="2"/>
        <v>0.28048780487804881</v>
      </c>
      <c r="H11" s="12">
        <f t="shared" si="3"/>
        <v>6.4066852367688013E-2</v>
      </c>
      <c r="I11" s="11">
        <f t="shared" si="6"/>
        <v>3.7037037037037041E-4</v>
      </c>
      <c r="J11" s="12">
        <f t="shared" si="4"/>
        <v>5.4421768707482998E-2</v>
      </c>
      <c r="K11" s="14">
        <f t="shared" si="5"/>
        <v>3.7829530677385053E-3</v>
      </c>
    </row>
    <row r="12" spans="2:11">
      <c r="B12" s="10" t="s">
        <v>161</v>
      </c>
      <c r="C12" s="11">
        <v>6.4814814814814824E-4</v>
      </c>
      <c r="D12" s="12">
        <f t="shared" si="0"/>
        <v>0.11067193675889329</v>
      </c>
      <c r="E12" s="12">
        <f t="shared" si="1"/>
        <v>6.9135802469135832E-3</v>
      </c>
      <c r="F12" s="11">
        <v>3.4722222222222222E-5</v>
      </c>
      <c r="G12" s="12">
        <f t="shared" si="2"/>
        <v>3.6585365853658534E-2</v>
      </c>
      <c r="H12" s="12">
        <f t="shared" si="3"/>
        <v>8.3565459610027842E-3</v>
      </c>
      <c r="I12" s="11">
        <f t="shared" si="6"/>
        <v>6.8287037037037047E-4</v>
      </c>
      <c r="J12" s="12">
        <f t="shared" si="4"/>
        <v>0.10034013605442178</v>
      </c>
      <c r="K12" s="14">
        <f t="shared" si="5"/>
        <v>6.9748197186428693E-3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/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9.1435185185185174E-4</v>
      </c>
      <c r="D19" s="12">
        <f t="shared" si="0"/>
        <v>0.15612648221343872</v>
      </c>
      <c r="E19" s="12">
        <f t="shared" si="1"/>
        <v>9.7530864197530875E-3</v>
      </c>
      <c r="F19" s="11"/>
      <c r="G19" s="12">
        <f t="shared" si="2"/>
        <v>0</v>
      </c>
      <c r="H19" s="12">
        <f t="shared" si="3"/>
        <v>0</v>
      </c>
      <c r="I19" s="11">
        <f t="shared" si="6"/>
        <v>9.1435185185185174E-4</v>
      </c>
      <c r="J19" s="12">
        <f t="shared" si="4"/>
        <v>0.13435374149659862</v>
      </c>
      <c r="K19" s="14">
        <f t="shared" si="5"/>
        <v>9.3391653859794324E-3</v>
      </c>
    </row>
    <row r="20" spans="2:11" ht="16.5" thickTop="1" thickBot="1">
      <c r="B20" s="31" t="s">
        <v>3</v>
      </c>
      <c r="C20" s="32">
        <f>SUM(C6:C19)</f>
        <v>5.8564814814814816E-3</v>
      </c>
      <c r="D20" s="33">
        <f>IFERROR(SUM(D7:D19),0)</f>
        <v>0.99999999999999989</v>
      </c>
      <c r="E20" s="33">
        <f>IFERROR(SUM(E7:E19),0)</f>
        <v>6.2469135802469149E-2</v>
      </c>
      <c r="F20" s="32">
        <f>SUM(F7:F19)</f>
        <v>9.4907407407407408E-4</v>
      </c>
      <c r="G20" s="33">
        <f>IFERROR(SUM(G7:G19),0)</f>
        <v>1</v>
      </c>
      <c r="H20" s="33">
        <f>IFERROR(SUM(H7:H19),0)</f>
        <v>0.22841225626740941</v>
      </c>
      <c r="I20" s="32">
        <f>SUM(I7:I19)</f>
        <v>6.805555555555556E-3</v>
      </c>
      <c r="J20" s="33">
        <f>IFERROR(SUM(J7:J19),0)</f>
        <v>0.99999999999999989</v>
      </c>
      <c r="K20" s="34">
        <f>IFERROR(SUM(K7:K19),0)</f>
        <v>6.9511762619695022E-2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1.9675925925925928E-3</v>
      </c>
      <c r="D23" s="19"/>
      <c r="E23" s="12">
        <f>IFERROR(C23/C$31,0)</f>
        <v>2.0987654320987661E-2</v>
      </c>
      <c r="F23" s="11">
        <v>2.6620370370370372E-4</v>
      </c>
      <c r="G23" s="19"/>
      <c r="H23" s="12">
        <f>IFERROR(F23/F$31,0)</f>
        <v>6.4066852367688013E-2</v>
      </c>
      <c r="I23" s="11">
        <f>C23+F23</f>
        <v>2.2337962962962967E-3</v>
      </c>
      <c r="J23" s="19"/>
      <c r="K23" s="14">
        <f>IFERROR(I23/I$31,0)</f>
        <v>2.281593568979786E-2</v>
      </c>
    </row>
    <row r="24" spans="2:11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>
      <c r="B25" s="18" t="s">
        <v>17</v>
      </c>
      <c r="C25" s="11"/>
      <c r="D25" s="19"/>
      <c r="E25" s="12">
        <f t="shared" si="7"/>
        <v>0</v>
      </c>
      <c r="F25" s="11"/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>
      <c r="B26" s="18" t="s">
        <v>18</v>
      </c>
      <c r="C26" s="11">
        <v>7.4421296296296284E-3</v>
      </c>
      <c r="D26" s="19"/>
      <c r="E26" s="12">
        <f t="shared" si="7"/>
        <v>7.9382716049382726E-2</v>
      </c>
      <c r="F26" s="11">
        <v>1.3541666666666667E-3</v>
      </c>
      <c r="G26" s="19"/>
      <c r="H26" s="12">
        <f t="shared" si="8"/>
        <v>0.3259052924791086</v>
      </c>
      <c r="I26" s="11">
        <f t="shared" si="9"/>
        <v>8.7962962962962951E-3</v>
      </c>
      <c r="J26" s="19"/>
      <c r="K26" s="14">
        <f t="shared" si="10"/>
        <v>8.9845135358789477E-2</v>
      </c>
    </row>
    <row r="27" spans="2:11">
      <c r="B27" s="18" t="s">
        <v>19</v>
      </c>
      <c r="C27" s="11">
        <v>7.8229166666666641E-2</v>
      </c>
      <c r="D27" s="19"/>
      <c r="E27" s="12">
        <f t="shared" si="7"/>
        <v>0.83444444444444443</v>
      </c>
      <c r="F27" s="11">
        <v>1.5856481481481481E-3</v>
      </c>
      <c r="G27" s="19"/>
      <c r="H27" s="12">
        <f t="shared" si="8"/>
        <v>0.38161559888579383</v>
      </c>
      <c r="I27" s="11">
        <f t="shared" si="9"/>
        <v>7.9814814814814783E-2</v>
      </c>
      <c r="J27" s="19"/>
      <c r="K27" s="14">
        <f t="shared" si="10"/>
        <v>0.81522638609764742</v>
      </c>
    </row>
    <row r="28" spans="2:11" ht="15.75" thickBot="1">
      <c r="B28" s="23" t="s">
        <v>20</v>
      </c>
      <c r="C28" s="20">
        <v>2.5462962962962961E-4</v>
      </c>
      <c r="D28" s="24"/>
      <c r="E28" s="21">
        <f t="shared" si="7"/>
        <v>2.7160493827160502E-3</v>
      </c>
      <c r="F28" s="20">
        <v>0</v>
      </c>
      <c r="G28" s="24"/>
      <c r="H28" s="21">
        <f t="shared" si="8"/>
        <v>0</v>
      </c>
      <c r="I28" s="11">
        <f t="shared" si="9"/>
        <v>2.5462962962962961E-4</v>
      </c>
      <c r="J28" s="24"/>
      <c r="K28" s="22">
        <f t="shared" si="10"/>
        <v>2.6007802340702216E-3</v>
      </c>
    </row>
    <row r="29" spans="2:11" ht="16.5" thickTop="1" thickBot="1">
      <c r="B29" s="31" t="s">
        <v>3</v>
      </c>
      <c r="C29" s="32">
        <f>SUM(C23:C28)</f>
        <v>8.7893518518518496E-2</v>
      </c>
      <c r="D29" s="33"/>
      <c r="E29" s="33">
        <f>IFERROR(SUM(E23:E28),0)</f>
        <v>0.93753086419753084</v>
      </c>
      <c r="F29" s="32">
        <f>SUM(F23:F28)</f>
        <v>3.2060185185185186E-3</v>
      </c>
      <c r="G29" s="33"/>
      <c r="H29" s="33">
        <f>IFERROR(SUM(H23:H28),0)</f>
        <v>0.77158774373259043</v>
      </c>
      <c r="I29" s="32">
        <f>SUM(I23:I28)</f>
        <v>9.1099537037037007E-2</v>
      </c>
      <c r="J29" s="33"/>
      <c r="K29" s="34">
        <f>IFERROR(SUM(K23:K28),0)</f>
        <v>0.93048823738030495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9.3749999999999972E-2</v>
      </c>
      <c r="D31" s="35"/>
      <c r="E31" s="36">
        <f>IFERROR(SUM(E20,E29),0)</f>
        <v>1</v>
      </c>
      <c r="F31" s="32">
        <f>SUM(F20,F29)</f>
        <v>4.155092592592593E-3</v>
      </c>
      <c r="G31" s="35"/>
      <c r="H31" s="36">
        <f>IFERROR(SUM(H20,H29),0)</f>
        <v>0.99999999999999978</v>
      </c>
      <c r="I31" s="32">
        <f>SUM(I20,I29)</f>
        <v>9.7905092592592557E-2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2"/>
  <sheetViews>
    <sheetView showGridLines="0" showZeros="0" view="pageBreakPreview" zoomScale="110" zoomScaleNormal="80" zoomScaleSheetLayoutView="11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8" t="s">
        <v>41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1.7546296296296299E-2</v>
      </c>
      <c r="D7" s="12">
        <f t="shared" ref="D7:D19" si="0">IFERROR(C7/C$20,0)</f>
        <v>0.28183677263431867</v>
      </c>
      <c r="E7" s="12">
        <f t="shared" ref="E7:E19" si="1">IFERROR(C7/C$31,0)</f>
        <v>4.0213268256452425E-2</v>
      </c>
      <c r="F7" s="11">
        <v>5.1736111111111106E-3</v>
      </c>
      <c r="G7" s="12">
        <f t="shared" ref="G7:G19" si="2">IFERROR(F7/F$20,0)</f>
        <v>0.17879999999999999</v>
      </c>
      <c r="H7" s="12">
        <f t="shared" ref="H7:H19" si="3">IFERROR(F7/F$31,0)</f>
        <v>6.1451745944459721E-2</v>
      </c>
      <c r="I7" s="11">
        <f>C7+F7</f>
        <v>2.2719907407407411E-2</v>
      </c>
      <c r="J7" s="12">
        <f t="shared" ref="J7:J19" si="4">IFERROR(I7/I$20,0)</f>
        <v>0.24914329229597662</v>
      </c>
      <c r="K7" s="14">
        <f t="shared" ref="K7:K19" si="5">IFERROR(I7/I$31,0)</f>
        <v>4.3648411268983611E-2</v>
      </c>
    </row>
    <row r="8" spans="2:11">
      <c r="B8" s="145" t="s">
        <v>100</v>
      </c>
      <c r="C8" s="11">
        <v>1.1180555555555555E-2</v>
      </c>
      <c r="D8" s="12">
        <f t="shared" si="0"/>
        <v>0.17958728388176237</v>
      </c>
      <c r="E8" s="12">
        <f t="shared" si="1"/>
        <v>2.5624021857343686E-2</v>
      </c>
      <c r="F8" s="11">
        <v>9.525462962962963E-3</v>
      </c>
      <c r="G8" s="12">
        <f t="shared" si="2"/>
        <v>0.32919999999999999</v>
      </c>
      <c r="H8" s="12">
        <f t="shared" si="3"/>
        <v>0.11314270002749521</v>
      </c>
      <c r="I8" s="11">
        <f t="shared" ref="I8:I19" si="6">C8+F8</f>
        <v>2.0706018518518519E-2</v>
      </c>
      <c r="J8" s="12">
        <f t="shared" si="4"/>
        <v>0.22705927148115237</v>
      </c>
      <c r="K8" s="14">
        <f t="shared" si="5"/>
        <v>3.9779423209481239E-2</v>
      </c>
    </row>
    <row r="9" spans="2:11">
      <c r="B9" s="10" t="s">
        <v>51</v>
      </c>
      <c r="C9" s="11">
        <v>8.0787037037037043E-3</v>
      </c>
      <c r="D9" s="12">
        <f t="shared" si="0"/>
        <v>0.12976389663506227</v>
      </c>
      <c r="E9" s="12">
        <f t="shared" si="1"/>
        <v>1.8515079975596167E-2</v>
      </c>
      <c r="F9" s="11">
        <v>1.4236111111111112E-3</v>
      </c>
      <c r="G9" s="12">
        <f t="shared" si="2"/>
        <v>4.9200000000000001E-2</v>
      </c>
      <c r="H9" s="12">
        <f t="shared" si="3"/>
        <v>1.6909540830354692E-2</v>
      </c>
      <c r="I9" s="11">
        <f t="shared" si="6"/>
        <v>9.5023148148148159E-3</v>
      </c>
      <c r="J9" s="12">
        <f t="shared" si="4"/>
        <v>0.1042010407412108</v>
      </c>
      <c r="K9" s="14">
        <f t="shared" si="5"/>
        <v>1.8255397683054276E-2</v>
      </c>
    </row>
    <row r="10" spans="2:11">
      <c r="B10" s="10" t="s">
        <v>11</v>
      </c>
      <c r="C10" s="11">
        <v>3.6111111111111105E-3</v>
      </c>
      <c r="D10" s="12">
        <f t="shared" si="0"/>
        <v>5.8003346346904613E-2</v>
      </c>
      <c r="E10" s="12">
        <f t="shared" si="1"/>
        <v>8.2760815936762221E-3</v>
      </c>
      <c r="F10" s="11">
        <v>4.6874999999999998E-3</v>
      </c>
      <c r="G10" s="12">
        <f t="shared" si="2"/>
        <v>0.16200000000000001</v>
      </c>
      <c r="H10" s="12">
        <f t="shared" si="3"/>
        <v>5.5677756392631297E-2</v>
      </c>
      <c r="I10" s="11">
        <f t="shared" si="6"/>
        <v>8.2986111111111108E-3</v>
      </c>
      <c r="J10" s="12">
        <f t="shared" si="4"/>
        <v>9.100139611625839E-2</v>
      </c>
      <c r="K10" s="14">
        <f t="shared" si="5"/>
        <v>1.5942899072776996E-2</v>
      </c>
    </row>
    <row r="11" spans="2:11">
      <c r="B11" s="10" t="s">
        <v>12</v>
      </c>
      <c r="C11" s="11">
        <v>7.9861111111111105E-4</v>
      </c>
      <c r="D11" s="12">
        <f t="shared" si="0"/>
        <v>1.2827663134411599E-2</v>
      </c>
      <c r="E11" s="12">
        <f t="shared" si="1"/>
        <v>1.830287275524549E-3</v>
      </c>
      <c r="F11" s="11">
        <v>1.9328703703703706E-3</v>
      </c>
      <c r="G11" s="12">
        <f t="shared" si="2"/>
        <v>6.6800000000000012E-2</v>
      </c>
      <c r="H11" s="12">
        <f t="shared" si="3"/>
        <v>2.2958482265603528E-2</v>
      </c>
      <c r="I11" s="11">
        <f t="shared" si="6"/>
        <v>2.7314814814814814E-3</v>
      </c>
      <c r="J11" s="12">
        <f t="shared" si="4"/>
        <v>2.9953039725853527E-2</v>
      </c>
      <c r="K11" s="14">
        <f t="shared" si="5"/>
        <v>5.24759300024459E-3</v>
      </c>
    </row>
    <row r="12" spans="2:11">
      <c r="B12" s="10" t="s">
        <v>161</v>
      </c>
      <c r="C12" s="11">
        <v>1.6099537037037041E-2</v>
      </c>
      <c r="D12" s="12">
        <f t="shared" si="0"/>
        <v>0.25859825246328316</v>
      </c>
      <c r="E12" s="12">
        <f t="shared" si="1"/>
        <v>3.6897530438473165E-2</v>
      </c>
      <c r="F12" s="11">
        <v>5.0347222222222225E-3</v>
      </c>
      <c r="G12" s="12">
        <f t="shared" si="2"/>
        <v>0.17400000000000002</v>
      </c>
      <c r="H12" s="12">
        <f t="shared" si="3"/>
        <v>5.9802034643937324E-2</v>
      </c>
      <c r="I12" s="11">
        <f t="shared" si="6"/>
        <v>2.1134259259259262E-2</v>
      </c>
      <c r="J12" s="12">
        <f t="shared" si="4"/>
        <v>0.23175529889579893</v>
      </c>
      <c r="K12" s="14">
        <f t="shared" si="5"/>
        <v>4.0602139061214508E-2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0</v>
      </c>
      <c r="D15" s="12">
        <f t="shared" si="0"/>
        <v>0</v>
      </c>
      <c r="E15" s="12">
        <f t="shared" si="1"/>
        <v>0</v>
      </c>
      <c r="F15" s="11">
        <v>2.0833333333333335E-4</v>
      </c>
      <c r="G15" s="12">
        <f t="shared" si="2"/>
        <v>7.2000000000000007E-3</v>
      </c>
      <c r="H15" s="12">
        <f t="shared" si="3"/>
        <v>2.4745669507836134E-3</v>
      </c>
      <c r="I15" s="11">
        <f t="shared" si="6"/>
        <v>2.0833333333333335E-4</v>
      </c>
      <c r="J15" s="12">
        <f t="shared" si="4"/>
        <v>2.2845538773956084E-3</v>
      </c>
      <c r="K15" s="14">
        <f t="shared" si="5"/>
        <v>4.0024014408645181E-4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4.9421296296296288E-3</v>
      </c>
      <c r="D19" s="12">
        <f t="shared" si="0"/>
        <v>7.9382784904257278E-2</v>
      </c>
      <c r="E19" s="12">
        <f t="shared" si="1"/>
        <v>1.1326560386217136E-2</v>
      </c>
      <c r="F19" s="11">
        <v>9.4907407407407408E-4</v>
      </c>
      <c r="G19" s="12">
        <f t="shared" si="2"/>
        <v>3.2800000000000003E-2</v>
      </c>
      <c r="H19" s="12">
        <f t="shared" si="3"/>
        <v>1.1273027220236461E-2</v>
      </c>
      <c r="I19" s="11">
        <f t="shared" si="6"/>
        <v>5.8912037037037032E-3</v>
      </c>
      <c r="J19" s="12">
        <f t="shared" si="4"/>
        <v>6.4602106866353579E-2</v>
      </c>
      <c r="K19" s="14">
        <f t="shared" si="5"/>
        <v>1.1317901852222442E-2</v>
      </c>
    </row>
    <row r="20" spans="2:11" ht="16.5" thickTop="1" thickBot="1">
      <c r="B20" s="31" t="s">
        <v>3</v>
      </c>
      <c r="C20" s="32">
        <f>SUM(C7:C19)</f>
        <v>6.2256944444444448E-2</v>
      </c>
      <c r="D20" s="33">
        <f>IFERROR(SUM(D7:D19),0)</f>
        <v>1</v>
      </c>
      <c r="E20" s="33">
        <f>IFERROR(SUM(E7:E19),0)</f>
        <v>0.14268282978328334</v>
      </c>
      <c r="F20" s="32">
        <f>SUM(F7:F19)</f>
        <v>2.8935185185185185E-2</v>
      </c>
      <c r="G20" s="33">
        <f>IFERROR(SUM(G7:G19),0)</f>
        <v>1</v>
      </c>
      <c r="H20" s="33">
        <f>IFERROR(SUM(H7:H19),0)</f>
        <v>0.34368985427550192</v>
      </c>
      <c r="I20" s="32">
        <f>SUM(I7:I19)</f>
        <v>9.1192129629629651E-2</v>
      </c>
      <c r="J20" s="33">
        <f>IFERROR(SUM(J7:J19),0)</f>
        <v>0.99999999999999978</v>
      </c>
      <c r="K20" s="34">
        <f>IFERROR(SUM(K7:K19),0)</f>
        <v>0.17519400529206414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7.7430555555555534E-3</v>
      </c>
      <c r="D23" s="19"/>
      <c r="E23" s="12">
        <f>IFERROR(C23/C$31,0)</f>
        <v>1.7745828801824973E-2</v>
      </c>
      <c r="F23" s="11">
        <v>2.8587962962962955E-3</v>
      </c>
      <c r="G23" s="19"/>
      <c r="H23" s="12">
        <f>IFERROR(F23/F$31,0)</f>
        <v>3.3956557602419571E-2</v>
      </c>
      <c r="I23" s="11">
        <f>C23+F23</f>
        <v>1.0601851851851848E-2</v>
      </c>
      <c r="J23" s="19"/>
      <c r="K23" s="14">
        <f>IFERROR(I23/I$31,0)</f>
        <v>2.0367776221288318E-2</v>
      </c>
    </row>
    <row r="24" spans="2:11">
      <c r="B24" s="18" t="s">
        <v>16</v>
      </c>
      <c r="C24" s="11">
        <v>0</v>
      </c>
      <c r="D24" s="19"/>
      <c r="E24" s="12">
        <f t="shared" ref="E24:E28" si="7">IFERROR(C24/C$31,0)</f>
        <v>0</v>
      </c>
      <c r="F24" s="11">
        <v>6.9444444444444436E-4</v>
      </c>
      <c r="G24" s="19"/>
      <c r="H24" s="12">
        <f t="shared" ref="H24:H28" si="8">IFERROR(F24/F$31,0)</f>
        <v>8.2485565026120429E-3</v>
      </c>
      <c r="I24" s="11">
        <f t="shared" ref="I24:I28" si="9">C24+F24</f>
        <v>6.9444444444444436E-4</v>
      </c>
      <c r="J24" s="19"/>
      <c r="K24" s="14">
        <f t="shared" ref="K24:K28" si="10">IFERROR(I24/I$31,0)</f>
        <v>1.3341338136215058E-3</v>
      </c>
    </row>
    <row r="25" spans="2:11">
      <c r="B25" s="18" t="s">
        <v>17</v>
      </c>
      <c r="C25" s="11"/>
      <c r="D25" s="19"/>
      <c r="E25" s="12">
        <f t="shared" si="7"/>
        <v>0</v>
      </c>
      <c r="F25" s="11"/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>
      <c r="B26" s="18" t="s">
        <v>18</v>
      </c>
      <c r="C26" s="11">
        <v>0.11658564814814819</v>
      </c>
      <c r="D26" s="19"/>
      <c r="E26" s="12">
        <f t="shared" si="7"/>
        <v>0.26719541632404042</v>
      </c>
      <c r="F26" s="11">
        <v>2.6539351851851845E-2</v>
      </c>
      <c r="G26" s="19"/>
      <c r="H26" s="12">
        <f t="shared" si="8"/>
        <v>0.31523233434149023</v>
      </c>
      <c r="I26" s="11">
        <f t="shared" si="9"/>
        <v>0.14312500000000003</v>
      </c>
      <c r="J26" s="19"/>
      <c r="K26" s="14">
        <f t="shared" si="10"/>
        <v>0.27496497898739242</v>
      </c>
    </row>
    <row r="27" spans="2:11">
      <c r="B27" s="18" t="s">
        <v>19</v>
      </c>
      <c r="C27" s="11">
        <v>0.24974537037037042</v>
      </c>
      <c r="D27" s="19"/>
      <c r="E27" s="12">
        <f t="shared" si="7"/>
        <v>0.57237592509085122</v>
      </c>
      <c r="F27" s="11">
        <v>2.5162037037037031E-2</v>
      </c>
      <c r="G27" s="19"/>
      <c r="H27" s="12">
        <f t="shared" si="8"/>
        <v>0.29887269727797633</v>
      </c>
      <c r="I27" s="11">
        <f t="shared" si="9"/>
        <v>0.27490740740740743</v>
      </c>
      <c r="J27" s="19"/>
      <c r="K27" s="14">
        <f t="shared" si="10"/>
        <v>0.5281391056856336</v>
      </c>
    </row>
    <row r="28" spans="2:11" ht="15.75" thickBot="1">
      <c r="B28" s="23" t="s">
        <v>20</v>
      </c>
      <c r="C28" s="20"/>
      <c r="D28" s="24"/>
      <c r="E28" s="21">
        <f t="shared" si="7"/>
        <v>0</v>
      </c>
      <c r="F28" s="20"/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ht="16.5" thickTop="1" thickBot="1">
      <c r="B29" s="31" t="s">
        <v>3</v>
      </c>
      <c r="C29" s="32">
        <f>SUM(C23:C28)</f>
        <v>0.37407407407407417</v>
      </c>
      <c r="D29" s="33"/>
      <c r="E29" s="33">
        <f>IFERROR(SUM(E23:E28),0)</f>
        <v>0.85731717021671661</v>
      </c>
      <c r="F29" s="32">
        <f>SUM(F23:F28)</f>
        <v>5.5254629629629612E-2</v>
      </c>
      <c r="G29" s="33"/>
      <c r="H29" s="33">
        <f>IFERROR(SUM(H23:H28),0)</f>
        <v>0.6563101457244982</v>
      </c>
      <c r="I29" s="32">
        <f>SUM(I23:I28)</f>
        <v>0.4293287037037038</v>
      </c>
      <c r="J29" s="33"/>
      <c r="K29" s="34">
        <f>IFERROR(SUM(K23:K28),0)</f>
        <v>0.82480599470793581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0.43633101851851863</v>
      </c>
      <c r="D31" s="35"/>
      <c r="E31" s="36">
        <f>IFERROR(SUM(E20,E29),0)</f>
        <v>1</v>
      </c>
      <c r="F31" s="32">
        <f>SUM(F20,F29)</f>
        <v>8.4189814814814801E-2</v>
      </c>
      <c r="G31" s="35"/>
      <c r="H31" s="36">
        <f>IFERROR(SUM(H20,H29),0)</f>
        <v>1</v>
      </c>
      <c r="I31" s="32">
        <f>SUM(I20,I29)</f>
        <v>0.52052083333333343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2"/>
  <sheetViews>
    <sheetView showGridLines="0" showZeros="0" view="pageBreakPreview" zoomScale="110" zoomScaleNormal="80" zoomScaleSheetLayoutView="11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8" t="s">
        <v>43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3.738425925925925E-3</v>
      </c>
      <c r="D7" s="12">
        <f t="shared" ref="D7:D19" si="0">IFERROR(C7/C$20,0)</f>
        <v>0.13922413793103447</v>
      </c>
      <c r="E7" s="12">
        <f t="shared" ref="E7:E19" si="1">IFERROR(C7/C$31,0)</f>
        <v>3.5135429130860443E-2</v>
      </c>
      <c r="F7" s="11">
        <v>2.1412037037037038E-3</v>
      </c>
      <c r="G7" s="12">
        <f t="shared" ref="G7:G19" si="2">IFERROR(F7/F$20,0)</f>
        <v>8.9156626506024114E-2</v>
      </c>
      <c r="H7" s="12">
        <f t="shared" ref="H7:H19" si="3">IFERROR(F7/F$31,0)</f>
        <v>4.3662969081897575E-2</v>
      </c>
      <c r="I7" s="11">
        <f>C7+F7</f>
        <v>5.8796296296296287E-3</v>
      </c>
      <c r="J7" s="12">
        <f t="shared" ref="J7:J19" si="4">IFERROR(I7/I$20,0)</f>
        <v>0.11558589306029579</v>
      </c>
      <c r="K7" s="14">
        <f t="shared" ref="K7:K19" si="5">IFERROR(I7/I$31,0)</f>
        <v>3.7825763216679083E-2</v>
      </c>
    </row>
    <row r="8" spans="2:11">
      <c r="B8" s="145" t="s">
        <v>100</v>
      </c>
      <c r="C8" s="11">
        <v>5.1388888888888864E-3</v>
      </c>
      <c r="D8" s="12">
        <f t="shared" si="0"/>
        <v>0.19137931034482755</v>
      </c>
      <c r="E8" s="12">
        <f t="shared" si="1"/>
        <v>4.8297617752637877E-2</v>
      </c>
      <c r="F8" s="11">
        <v>9.8495370370370369E-3</v>
      </c>
      <c r="G8" s="12">
        <f t="shared" si="2"/>
        <v>0.41012048192771089</v>
      </c>
      <c r="H8" s="12">
        <f t="shared" si="3"/>
        <v>0.20084965777672883</v>
      </c>
      <c r="I8" s="11">
        <f t="shared" ref="I8:I19" si="6">C8+F8</f>
        <v>1.4988425925925922E-2</v>
      </c>
      <c r="J8" s="12">
        <f t="shared" si="4"/>
        <v>0.29465301478953354</v>
      </c>
      <c r="K8" s="14">
        <f t="shared" si="5"/>
        <v>9.64259121370067E-2</v>
      </c>
    </row>
    <row r="9" spans="2:11">
      <c r="B9" s="10" t="s">
        <v>51</v>
      </c>
      <c r="C9" s="11">
        <v>7.7546296296296293E-4</v>
      </c>
      <c r="D9" s="12">
        <f t="shared" si="0"/>
        <v>2.8879310344827592E-2</v>
      </c>
      <c r="E9" s="12">
        <f t="shared" si="1"/>
        <v>7.2881540302404029E-3</v>
      </c>
      <c r="F9" s="11">
        <v>6.8287037037037036E-4</v>
      </c>
      <c r="G9" s="12">
        <f t="shared" si="2"/>
        <v>2.843373493975904E-2</v>
      </c>
      <c r="H9" s="12">
        <f t="shared" si="3"/>
        <v>1.3924946896388955E-2</v>
      </c>
      <c r="I9" s="11">
        <f t="shared" si="6"/>
        <v>1.4583333333333332E-3</v>
      </c>
      <c r="J9" s="12">
        <f t="shared" si="4"/>
        <v>2.8668941979522185E-2</v>
      </c>
      <c r="K9" s="14">
        <f t="shared" si="5"/>
        <v>9.3819806403574093E-3</v>
      </c>
    </row>
    <row r="10" spans="2:11">
      <c r="B10" s="10" t="s">
        <v>11</v>
      </c>
      <c r="C10" s="11">
        <v>5.081018518518516E-3</v>
      </c>
      <c r="D10" s="12">
        <f t="shared" si="0"/>
        <v>0.18922413793103443</v>
      </c>
      <c r="E10" s="12">
        <f t="shared" si="1"/>
        <v>4.7753725660828888E-2</v>
      </c>
      <c r="F10" s="11">
        <v>6.0416666666666648E-3</v>
      </c>
      <c r="G10" s="12">
        <f t="shared" si="2"/>
        <v>0.25156626506024093</v>
      </c>
      <c r="H10" s="12">
        <f t="shared" si="3"/>
        <v>0.12320037762567852</v>
      </c>
      <c r="I10" s="11">
        <f t="shared" si="6"/>
        <v>1.112268518518518E-2</v>
      </c>
      <c r="J10" s="12">
        <f t="shared" si="4"/>
        <v>0.21865756541524453</v>
      </c>
      <c r="K10" s="14">
        <f t="shared" si="5"/>
        <v>7.155621742367832E-2</v>
      </c>
    </row>
    <row r="11" spans="2:11">
      <c r="B11" s="10" t="s">
        <v>12</v>
      </c>
      <c r="C11" s="11">
        <v>1.9560185185185188E-3</v>
      </c>
      <c r="D11" s="12">
        <f t="shared" si="0"/>
        <v>7.2844827586206931E-2</v>
      </c>
      <c r="E11" s="12">
        <f t="shared" si="1"/>
        <v>1.8383552703143707E-2</v>
      </c>
      <c r="F11" s="11">
        <v>3.4722222222222224E-4</v>
      </c>
      <c r="G11" s="12">
        <f t="shared" si="2"/>
        <v>1.4457831325301209E-2</v>
      </c>
      <c r="H11" s="12">
        <f t="shared" si="3"/>
        <v>7.080481472740147E-3</v>
      </c>
      <c r="I11" s="11">
        <f t="shared" si="6"/>
        <v>2.3032407407407411E-3</v>
      </c>
      <c r="J11" s="12">
        <f t="shared" si="4"/>
        <v>4.5278725824800921E-2</v>
      </c>
      <c r="K11" s="14">
        <f t="shared" si="5"/>
        <v>1.4817572598659724E-2</v>
      </c>
    </row>
    <row r="12" spans="2:11">
      <c r="B12" s="10" t="s">
        <v>161</v>
      </c>
      <c r="C12" s="11">
        <v>8.5416666666666644E-3</v>
      </c>
      <c r="D12" s="12">
        <f t="shared" si="0"/>
        <v>0.31810344827586207</v>
      </c>
      <c r="E12" s="12">
        <f t="shared" si="1"/>
        <v>8.0278472751006219E-2</v>
      </c>
      <c r="F12" s="11">
        <v>3.9004629629629632E-3</v>
      </c>
      <c r="G12" s="12">
        <f t="shared" si="2"/>
        <v>0.16240963855421692</v>
      </c>
      <c r="H12" s="12">
        <f t="shared" si="3"/>
        <v>7.9537408543780982E-2</v>
      </c>
      <c r="I12" s="11">
        <f t="shared" si="6"/>
        <v>1.2442129629629628E-2</v>
      </c>
      <c r="J12" s="12">
        <f t="shared" si="4"/>
        <v>0.24459613196814561</v>
      </c>
      <c r="K12" s="14">
        <f t="shared" si="5"/>
        <v>8.0044676098287415E-2</v>
      </c>
    </row>
    <row r="13" spans="2:11">
      <c r="B13" s="10" t="s">
        <v>106</v>
      </c>
      <c r="C13" s="11">
        <v>3.7037037037037041E-4</v>
      </c>
      <c r="D13" s="12">
        <f t="shared" si="0"/>
        <v>1.3793103448275867E-2</v>
      </c>
      <c r="E13" s="12">
        <f t="shared" si="1"/>
        <v>3.4809093875775065E-3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3.7037037037037041E-4</v>
      </c>
      <c r="J13" s="12">
        <f t="shared" si="4"/>
        <v>7.2810011376564293E-3</v>
      </c>
      <c r="K13" s="14">
        <f t="shared" si="5"/>
        <v>2.382725241995533E-3</v>
      </c>
    </row>
    <row r="14" spans="2:11">
      <c r="B14" s="10" t="s">
        <v>107</v>
      </c>
      <c r="C14" s="11">
        <v>1.3888888888888889E-4</v>
      </c>
      <c r="D14" s="12">
        <f t="shared" si="0"/>
        <v>5.1724137931034491E-3</v>
      </c>
      <c r="E14" s="12">
        <f t="shared" si="1"/>
        <v>1.3053410203415648E-3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1.3888888888888889E-4</v>
      </c>
      <c r="J14" s="12">
        <f t="shared" si="4"/>
        <v>2.7303754266211609E-3</v>
      </c>
      <c r="K14" s="14">
        <f t="shared" si="5"/>
        <v>8.9352196574832483E-4</v>
      </c>
    </row>
    <row r="15" spans="2:11">
      <c r="B15" s="10" t="s">
        <v>184</v>
      </c>
      <c r="C15" s="11">
        <v>2.4305555555555555E-4</v>
      </c>
      <c r="D15" s="12">
        <f t="shared" si="0"/>
        <v>9.051724137931037E-3</v>
      </c>
      <c r="E15" s="12">
        <f t="shared" si="1"/>
        <v>2.2843467855977384E-3</v>
      </c>
      <c r="F15" s="11">
        <v>8.1018518518518505E-4</v>
      </c>
      <c r="G15" s="12">
        <f t="shared" si="2"/>
        <v>3.3734939759036145E-2</v>
      </c>
      <c r="H15" s="12">
        <f t="shared" si="3"/>
        <v>1.6521123436393673E-2</v>
      </c>
      <c r="I15" s="11">
        <f t="shared" si="6"/>
        <v>1.0532407407407407E-3</v>
      </c>
      <c r="J15" s="12">
        <f t="shared" si="4"/>
        <v>2.0705346985210468E-2</v>
      </c>
      <c r="K15" s="14">
        <f t="shared" si="5"/>
        <v>6.775874906924796E-3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8.6805555555555551E-4</v>
      </c>
      <c r="D19" s="12">
        <f t="shared" si="0"/>
        <v>3.2327586206896561E-2</v>
      </c>
      <c r="E19" s="12">
        <f t="shared" si="1"/>
        <v>8.1583813771347793E-3</v>
      </c>
      <c r="F19" s="11">
        <v>2.4305555555555552E-4</v>
      </c>
      <c r="G19" s="12">
        <f t="shared" si="2"/>
        <v>1.0120481927710845E-2</v>
      </c>
      <c r="H19" s="12">
        <f t="shared" si="3"/>
        <v>4.9563370309181022E-3</v>
      </c>
      <c r="I19" s="11">
        <f t="shared" si="6"/>
        <v>1.1111111111111111E-3</v>
      </c>
      <c r="J19" s="12">
        <f t="shared" si="4"/>
        <v>2.1843003412969287E-2</v>
      </c>
      <c r="K19" s="14">
        <f t="shared" si="5"/>
        <v>7.1481757259865986E-3</v>
      </c>
    </row>
    <row r="20" spans="2:11" ht="16.5" thickTop="1" thickBot="1">
      <c r="B20" s="31" t="s">
        <v>3</v>
      </c>
      <c r="C20" s="32">
        <f>SUM(C7:C19)</f>
        <v>2.6851851851851846E-2</v>
      </c>
      <c r="D20" s="33">
        <f>IFERROR(SUM(D7:D19),0)</f>
        <v>1</v>
      </c>
      <c r="E20" s="33">
        <f>IFERROR(SUM(E7:E19),0)</f>
        <v>0.25236593059936913</v>
      </c>
      <c r="F20" s="32">
        <f>SUM(F7:F19)</f>
        <v>2.4016203703703699E-2</v>
      </c>
      <c r="G20" s="33">
        <f>IFERROR(SUM(G7:G19),0)</f>
        <v>1.0000000000000002</v>
      </c>
      <c r="H20" s="33">
        <f>IFERROR(SUM(H7:H19),0)</f>
        <v>0.48973330186452679</v>
      </c>
      <c r="I20" s="32">
        <f>SUM(I7:I19)</f>
        <v>5.0868055555555548E-2</v>
      </c>
      <c r="J20" s="33">
        <f>IFERROR(SUM(J7:J19),0)</f>
        <v>0.99999999999999989</v>
      </c>
      <c r="K20" s="34">
        <f>IFERROR(SUM(K7:K19),0)</f>
        <v>0.32725241995532389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3.1944444444444446E-3</v>
      </c>
      <c r="D23" s="19"/>
      <c r="E23" s="12">
        <f>IFERROR(C23/C$31,0)</f>
        <v>3.0022843467855991E-2</v>
      </c>
      <c r="F23" s="11">
        <v>2.1180555555555558E-3</v>
      </c>
      <c r="G23" s="19"/>
      <c r="H23" s="12">
        <f>IFERROR(F23/F$31,0)</f>
        <v>4.31909369837149E-2</v>
      </c>
      <c r="I23" s="11">
        <f>C23+F23</f>
        <v>5.3125000000000004E-3</v>
      </c>
      <c r="J23" s="19"/>
      <c r="K23" s="14">
        <f>IFERROR(I23/I$31,0)</f>
        <v>3.4177215189873426E-2</v>
      </c>
    </row>
    <row r="24" spans="2:11">
      <c r="B24" s="18" t="s">
        <v>16</v>
      </c>
      <c r="C24" s="11">
        <v>6.134259259259259E-4</v>
      </c>
      <c r="D24" s="19"/>
      <c r="E24" s="12">
        <f t="shared" ref="E24:E28" si="7">IFERROR(C24/C$31,0)</f>
        <v>5.765256173175244E-3</v>
      </c>
      <c r="F24" s="11">
        <v>8.3333333333333328E-4</v>
      </c>
      <c r="G24" s="19"/>
      <c r="H24" s="12">
        <f t="shared" ref="H24:H28" si="8">IFERROR(F24/F$31,0)</f>
        <v>1.6993155534576351E-2</v>
      </c>
      <c r="I24" s="11">
        <f t="shared" ref="I24:I28" si="9">C24+F24</f>
        <v>1.4467592592592592E-3</v>
      </c>
      <c r="J24" s="19"/>
      <c r="K24" s="14">
        <f t="shared" ref="K24:K28" si="10">IFERROR(I24/I$31,0)</f>
        <v>9.3075204765450496E-3</v>
      </c>
    </row>
    <row r="25" spans="2:11">
      <c r="B25" s="18" t="s">
        <v>17</v>
      </c>
      <c r="C25" s="11">
        <v>2.5462962962962961E-4</v>
      </c>
      <c r="D25" s="19"/>
      <c r="E25" s="12">
        <f t="shared" si="7"/>
        <v>2.3931252039595353E-3</v>
      </c>
      <c r="F25" s="11">
        <v>5.5555555555555556E-4</v>
      </c>
      <c r="G25" s="19"/>
      <c r="H25" s="12">
        <f t="shared" si="8"/>
        <v>1.1328770356384235E-2</v>
      </c>
      <c r="I25" s="11">
        <f t="shared" si="9"/>
        <v>8.1018518518518516E-4</v>
      </c>
      <c r="J25" s="19"/>
      <c r="K25" s="14">
        <f t="shared" si="10"/>
        <v>5.2122114668652283E-3</v>
      </c>
    </row>
    <row r="26" spans="2:11">
      <c r="B26" s="18" t="s">
        <v>18</v>
      </c>
      <c r="C26" s="11">
        <v>2.6377314814814815E-2</v>
      </c>
      <c r="D26" s="19"/>
      <c r="E26" s="12">
        <f t="shared" si="7"/>
        <v>0.24790601544653551</v>
      </c>
      <c r="F26" s="11">
        <v>1.0532407407407407E-2</v>
      </c>
      <c r="G26" s="19"/>
      <c r="H26" s="12">
        <f t="shared" si="8"/>
        <v>0.21477460467311779</v>
      </c>
      <c r="I26" s="11">
        <f t="shared" si="9"/>
        <v>3.6909722222222219E-2</v>
      </c>
      <c r="J26" s="19"/>
      <c r="K26" s="14">
        <f t="shared" si="10"/>
        <v>0.2374534623976173</v>
      </c>
    </row>
    <row r="27" spans="2:11">
      <c r="B27" s="18" t="s">
        <v>19</v>
      </c>
      <c r="C27" s="11">
        <v>4.886574074074071E-2</v>
      </c>
      <c r="D27" s="19"/>
      <c r="E27" s="12">
        <f t="shared" si="7"/>
        <v>0.45926248232350692</v>
      </c>
      <c r="F27" s="11">
        <v>1.0706018518518516E-2</v>
      </c>
      <c r="G27" s="19"/>
      <c r="H27" s="12">
        <f t="shared" si="8"/>
        <v>0.21831484540948781</v>
      </c>
      <c r="I27" s="11">
        <f t="shared" si="9"/>
        <v>5.9571759259259227E-2</v>
      </c>
      <c r="J27" s="19"/>
      <c r="K27" s="14">
        <f t="shared" si="10"/>
        <v>0.38324646314221877</v>
      </c>
    </row>
    <row r="28" spans="2:11" ht="15.75" thickBot="1">
      <c r="B28" s="23" t="s">
        <v>20</v>
      </c>
      <c r="C28" s="20">
        <v>2.4305555555555555E-4</v>
      </c>
      <c r="D28" s="24"/>
      <c r="E28" s="21">
        <f t="shared" si="7"/>
        <v>2.2843467855977384E-3</v>
      </c>
      <c r="F28" s="20">
        <v>2.7777777777777778E-4</v>
      </c>
      <c r="G28" s="24"/>
      <c r="H28" s="21">
        <f t="shared" si="8"/>
        <v>5.6643851781921174E-3</v>
      </c>
      <c r="I28" s="11">
        <f t="shared" si="9"/>
        <v>5.2083333333333333E-4</v>
      </c>
      <c r="J28" s="24"/>
      <c r="K28" s="22">
        <f t="shared" si="10"/>
        <v>3.3507073715562182E-3</v>
      </c>
    </row>
    <row r="29" spans="2:11" ht="16.5" thickTop="1" thickBot="1">
      <c r="B29" s="31" t="s">
        <v>3</v>
      </c>
      <c r="C29" s="32">
        <f>SUM(C23:C28)</f>
        <v>7.954861111111107E-2</v>
      </c>
      <c r="D29" s="33"/>
      <c r="E29" s="33">
        <f>IFERROR(SUM(E23:E28),0)</f>
        <v>0.74763406940063093</v>
      </c>
      <c r="F29" s="32">
        <f>SUM(F23:F28)</f>
        <v>2.5023148148148145E-2</v>
      </c>
      <c r="G29" s="33"/>
      <c r="H29" s="33">
        <f>IFERROR(SUM(H23:H28),0)</f>
        <v>0.51026669813547321</v>
      </c>
      <c r="I29" s="32">
        <f>SUM(I23:I28)</f>
        <v>0.10457175925925923</v>
      </c>
      <c r="J29" s="33"/>
      <c r="K29" s="34">
        <f>IFERROR(SUM(K23:K28),0)</f>
        <v>0.67274758004467594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0.10640046296296292</v>
      </c>
      <c r="D31" s="35"/>
      <c r="E31" s="36">
        <f>IFERROR(SUM(E20,E29),0)</f>
        <v>1</v>
      </c>
      <c r="F31" s="32">
        <f>SUM(F20,F29)</f>
        <v>4.9039351851851848E-2</v>
      </c>
      <c r="G31" s="35"/>
      <c r="H31" s="36">
        <f>IFERROR(SUM(H20,H29),0)</f>
        <v>1</v>
      </c>
      <c r="I31" s="32">
        <f>SUM(I20,I29)</f>
        <v>0.15543981481481478</v>
      </c>
      <c r="J31" s="35"/>
      <c r="K31" s="38">
        <f>IFERROR(SUM(K20,K29),0)</f>
        <v>0.99999999999999978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7"/>
  <sheetViews>
    <sheetView showGridLines="0" showZeros="0" view="pageBreakPreview" topLeftCell="A4" zoomScale="110" zoomScaleNormal="80" zoomScaleSheetLayoutView="11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8" t="s">
        <v>32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2.0601851851851862E-3</v>
      </c>
      <c r="D7" s="12">
        <f t="shared" ref="D7:D19" si="0">IFERROR(C7/C$20,0)</f>
        <v>0.13906250000000009</v>
      </c>
      <c r="E7" s="12">
        <f t="shared" ref="E7:E19" si="1">IFERROR(C7/C$31,0)</f>
        <v>3.0437756497948065E-2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2.0601851851851862E-3</v>
      </c>
      <c r="J7" s="12">
        <f t="shared" ref="J7:J19" si="4">IFERROR(I7/I$20,0)</f>
        <v>0.13906250000000009</v>
      </c>
      <c r="K7" s="14">
        <f t="shared" ref="K7:K19" si="5">IFERROR(I7/I$31,0)</f>
        <v>3.0437756497948065E-2</v>
      </c>
    </row>
    <row r="8" spans="2:11" s="5" customFormat="1">
      <c r="B8" s="145" t="s">
        <v>100</v>
      </c>
      <c r="C8" s="11">
        <v>2.0138888888888888E-3</v>
      </c>
      <c r="D8" s="12">
        <f t="shared" si="0"/>
        <v>0.13593750000000002</v>
      </c>
      <c r="E8" s="12">
        <f t="shared" si="1"/>
        <v>2.9753761969904272E-2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2.0138888888888888E-3</v>
      </c>
      <c r="J8" s="12">
        <f t="shared" si="4"/>
        <v>0.13593750000000002</v>
      </c>
      <c r="K8" s="14">
        <f t="shared" si="5"/>
        <v>2.9753761969904272E-2</v>
      </c>
    </row>
    <row r="9" spans="2:11" s="5" customFormat="1">
      <c r="B9" s="10" t="s">
        <v>51</v>
      </c>
      <c r="C9" s="11">
        <v>7.6388888888888893E-4</v>
      </c>
      <c r="D9" s="12">
        <f t="shared" si="0"/>
        <v>5.1562500000000004E-2</v>
      </c>
      <c r="E9" s="12">
        <f t="shared" si="1"/>
        <v>1.128590971272231E-2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7.6388888888888893E-4</v>
      </c>
      <c r="J9" s="12">
        <f t="shared" si="4"/>
        <v>5.1562500000000004E-2</v>
      </c>
      <c r="K9" s="14">
        <f t="shared" si="5"/>
        <v>1.128590971272231E-2</v>
      </c>
    </row>
    <row r="10" spans="2:11" s="5" customFormat="1">
      <c r="B10" s="10" t="s">
        <v>11</v>
      </c>
      <c r="C10" s="11">
        <v>1.9907407407407408E-3</v>
      </c>
      <c r="D10" s="12">
        <f t="shared" si="0"/>
        <v>0.13437500000000002</v>
      </c>
      <c r="E10" s="12">
        <f t="shared" si="1"/>
        <v>2.9411764705882387E-2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1.9907407407407408E-3</v>
      </c>
      <c r="J10" s="12">
        <f t="shared" si="4"/>
        <v>0.13437500000000002</v>
      </c>
      <c r="K10" s="14">
        <f t="shared" si="5"/>
        <v>2.9411764705882387E-2</v>
      </c>
    </row>
    <row r="11" spans="2:11" s="5" customFormat="1">
      <c r="B11" s="10" t="s">
        <v>12</v>
      </c>
      <c r="C11" s="11">
        <v>1.6203703703703703E-4</v>
      </c>
      <c r="D11" s="12">
        <f t="shared" si="0"/>
        <v>1.0937500000000001E-2</v>
      </c>
      <c r="E11" s="12">
        <f t="shared" si="1"/>
        <v>2.3939808481532173E-3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1.6203703703703703E-4</v>
      </c>
      <c r="J11" s="12">
        <f t="shared" si="4"/>
        <v>1.0937500000000001E-2</v>
      </c>
      <c r="K11" s="14">
        <f t="shared" si="5"/>
        <v>2.3939808481532173E-3</v>
      </c>
    </row>
    <row r="12" spans="2:11" s="5" customFormat="1">
      <c r="B12" s="10" t="s">
        <v>161</v>
      </c>
      <c r="C12" s="11">
        <v>4.4328703703703691E-3</v>
      </c>
      <c r="D12" s="12">
        <f t="shared" si="0"/>
        <v>0.29921874999999992</v>
      </c>
      <c r="E12" s="12">
        <f t="shared" si="1"/>
        <v>6.5492476060191568E-2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4.4328703703703691E-3</v>
      </c>
      <c r="J12" s="12">
        <f t="shared" si="4"/>
        <v>0.29921874999999992</v>
      </c>
      <c r="K12" s="14">
        <f t="shared" si="5"/>
        <v>6.5492476060191568E-2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3.3912037037037036E-3</v>
      </c>
      <c r="D19" s="12">
        <f t="shared" si="0"/>
        <v>0.22890625000000001</v>
      </c>
      <c r="E19" s="12">
        <f t="shared" si="1"/>
        <v>5.0102599179206619E-2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3.3912037037037036E-3</v>
      </c>
      <c r="J19" s="12">
        <f t="shared" si="4"/>
        <v>0.22890625000000001</v>
      </c>
      <c r="K19" s="14">
        <f t="shared" si="5"/>
        <v>5.0102599179206619E-2</v>
      </c>
    </row>
    <row r="20" spans="2:11" s="5" customFormat="1" ht="16.5" thickTop="1" thickBot="1">
      <c r="B20" s="31" t="s">
        <v>3</v>
      </c>
      <c r="C20" s="32">
        <f>SUM(C7:C19)</f>
        <v>1.4814814814814814E-2</v>
      </c>
      <c r="D20" s="33">
        <f>IFERROR(SUM(D7:D19),0)</f>
        <v>1.0000000000000002</v>
      </c>
      <c r="E20" s="33">
        <f>IFERROR(SUM(E7:E19),0)</f>
        <v>0.21887824897400843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1.4814814814814814E-2</v>
      </c>
      <c r="J20" s="33">
        <f>IFERROR(SUM(J7:J19),0)</f>
        <v>1.0000000000000002</v>
      </c>
      <c r="K20" s="34">
        <f>IFERROR(SUM(K7:K19),0)</f>
        <v>0.21887824897400843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3.7152777777777765E-3</v>
      </c>
      <c r="D23" s="19"/>
      <c r="E23" s="12">
        <f>IFERROR(C23/C$31,0)</f>
        <v>5.4890560875513035E-2</v>
      </c>
      <c r="F23" s="11">
        <v>0</v>
      </c>
      <c r="G23" s="19"/>
      <c r="H23" s="12">
        <f>IFERROR(F23/F$31,0)</f>
        <v>0</v>
      </c>
      <c r="I23" s="11">
        <f>C23+F23</f>
        <v>3.7152777777777765E-3</v>
      </c>
      <c r="J23" s="19"/>
      <c r="K23" s="14">
        <f>IFERROR(I23/I$31,0)</f>
        <v>5.4890560875513035E-2</v>
      </c>
    </row>
    <row r="24" spans="2:11" s="5" customFormat="1">
      <c r="B24" s="18" t="s">
        <v>16</v>
      </c>
      <c r="C24" s="11">
        <v>1.273148148148148E-4</v>
      </c>
      <c r="D24" s="19"/>
      <c r="E24" s="12">
        <f t="shared" ref="E24:E28" si="7">IFERROR(C24/C$31,0)</f>
        <v>1.880984952120385E-3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1.273148148148148E-4</v>
      </c>
      <c r="J24" s="19"/>
      <c r="K24" s="14">
        <f t="shared" ref="K24:K28" si="10">IFERROR(I24/I$31,0)</f>
        <v>1.880984952120385E-3</v>
      </c>
    </row>
    <row r="25" spans="2:11" s="5" customFormat="1">
      <c r="B25" s="18" t="s">
        <v>17</v>
      </c>
      <c r="C25" s="11">
        <v>1.8518518518518518E-4</v>
      </c>
      <c r="D25" s="19"/>
      <c r="E25" s="12">
        <f t="shared" si="7"/>
        <v>2.7359781121751056E-3</v>
      </c>
      <c r="F25" s="11">
        <v>0</v>
      </c>
      <c r="G25" s="19"/>
      <c r="H25" s="12">
        <f t="shared" si="8"/>
        <v>0</v>
      </c>
      <c r="I25" s="11">
        <f t="shared" si="9"/>
        <v>1.8518518518518518E-4</v>
      </c>
      <c r="J25" s="19"/>
      <c r="K25" s="14">
        <f t="shared" si="10"/>
        <v>2.7359781121751056E-3</v>
      </c>
    </row>
    <row r="26" spans="2:11" s="5" customFormat="1">
      <c r="B26" s="18" t="s">
        <v>18</v>
      </c>
      <c r="C26" s="11">
        <v>1.3298611111111107E-2</v>
      </c>
      <c r="D26" s="19"/>
      <c r="E26" s="12">
        <f t="shared" si="7"/>
        <v>0.1964774281805747</v>
      </c>
      <c r="F26" s="11">
        <v>0</v>
      </c>
      <c r="G26" s="19"/>
      <c r="H26" s="12">
        <f t="shared" si="8"/>
        <v>0</v>
      </c>
      <c r="I26" s="11">
        <f t="shared" si="9"/>
        <v>1.3298611111111107E-2</v>
      </c>
      <c r="J26" s="19"/>
      <c r="K26" s="14">
        <f t="shared" si="10"/>
        <v>0.1964774281805747</v>
      </c>
    </row>
    <row r="27" spans="2:11" s="5" customFormat="1">
      <c r="B27" s="18" t="s">
        <v>19</v>
      </c>
      <c r="C27" s="11">
        <v>3.5347222222222155E-2</v>
      </c>
      <c r="D27" s="19"/>
      <c r="E27" s="12">
        <f t="shared" si="7"/>
        <v>0.52222982216142233</v>
      </c>
      <c r="F27" s="11">
        <v>0</v>
      </c>
      <c r="G27" s="19"/>
      <c r="H27" s="12">
        <f t="shared" si="8"/>
        <v>0</v>
      </c>
      <c r="I27" s="11">
        <f t="shared" si="9"/>
        <v>3.5347222222222155E-2</v>
      </c>
      <c r="J27" s="19"/>
      <c r="K27" s="14">
        <f t="shared" si="10"/>
        <v>0.52222982216142233</v>
      </c>
    </row>
    <row r="28" spans="2:11" s="5" customFormat="1" ht="15.75" thickBot="1">
      <c r="B28" s="23" t="s">
        <v>20</v>
      </c>
      <c r="C28" s="20">
        <v>1.9675925925925926E-4</v>
      </c>
      <c r="D28" s="24"/>
      <c r="E28" s="21">
        <f t="shared" si="7"/>
        <v>2.9069767441860495E-3</v>
      </c>
      <c r="F28" s="20">
        <v>0</v>
      </c>
      <c r="G28" s="24"/>
      <c r="H28" s="21">
        <f t="shared" si="8"/>
        <v>0</v>
      </c>
      <c r="I28" s="11">
        <f t="shared" si="9"/>
        <v>1.9675925925925926E-4</v>
      </c>
      <c r="J28" s="24"/>
      <c r="K28" s="22">
        <f t="shared" si="10"/>
        <v>2.9069767441860495E-3</v>
      </c>
    </row>
    <row r="29" spans="2:11" s="5" customFormat="1" ht="16.5" thickTop="1" thickBot="1">
      <c r="B29" s="31" t="s">
        <v>3</v>
      </c>
      <c r="C29" s="32">
        <f>SUM(C23:C28)</f>
        <v>5.2870370370370297E-2</v>
      </c>
      <c r="D29" s="33"/>
      <c r="E29" s="33">
        <f>IFERROR(SUM(E23:E28),0)</f>
        <v>0.78112175102599157</v>
      </c>
      <c r="F29" s="32">
        <f>SUM(F23:F28)</f>
        <v>0</v>
      </c>
      <c r="G29" s="33"/>
      <c r="H29" s="33">
        <f>IFERROR(SUM(H23:H28),0)</f>
        <v>0</v>
      </c>
      <c r="I29" s="32">
        <f>SUM(I23:I28)</f>
        <v>5.2870370370370297E-2</v>
      </c>
      <c r="J29" s="33"/>
      <c r="K29" s="34">
        <f>IFERROR(SUM(K23:K28),0)</f>
        <v>0.78112175102599157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6.7685185185185112E-2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6.7685185185185112E-2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2"/>
  <sheetViews>
    <sheetView showGridLines="0" showZeros="0" view="pageBreakPreview" zoomScale="90" zoomScaleSheetLayoutView="90" workbookViewId="0">
      <selection activeCell="L23" sqref="L23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88" t="s">
        <v>33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4.4907407407407413E-3</v>
      </c>
      <c r="D7" s="12">
        <f t="shared" ref="D7:D19" si="0">IFERROR(C7/C$20,0)</f>
        <v>0.18880778588807795</v>
      </c>
      <c r="E7" s="12">
        <f t="shared" ref="E7:E19" si="1">IFERROR(C7/C$31,0)</f>
        <v>9.1660760689818141E-2</v>
      </c>
      <c r="F7" s="11">
        <v>7.5231481481481482E-4</v>
      </c>
      <c r="G7" s="12">
        <f t="shared" ref="G7:G19" si="2">IFERROR(F7/F$20,0)</f>
        <v>0.15476190476190477</v>
      </c>
      <c r="H7" s="12">
        <f t="shared" ref="H7:H19" si="3">IFERROR(F7/F$31,0)</f>
        <v>4.4735030970406056E-2</v>
      </c>
      <c r="I7" s="11">
        <v>2.3379629629629631E-3</v>
      </c>
      <c r="J7" s="12">
        <f t="shared" ref="J7:J19" si="4">IFERROR(I7/I$20,0)</f>
        <v>0.16503267973856212</v>
      </c>
      <c r="K7" s="12">
        <f t="shared" ref="K7:K19" si="5">IFERROR(I7/I$31,0)</f>
        <v>6.6403681788297184E-2</v>
      </c>
      <c r="L7" s="13">
        <f>SUM(C7,F7,I7)</f>
        <v>7.5810185185185199E-3</v>
      </c>
      <c r="M7" s="12">
        <f t="shared" ref="M7:M14" si="6">IFERROR(L7/L$20,0)</f>
        <v>0.17707488510408223</v>
      </c>
      <c r="N7" s="14">
        <f t="shared" ref="N7:N14" si="7">IFERROR(L7/L$31,0)</f>
        <v>7.5045829514207171E-2</v>
      </c>
    </row>
    <row r="8" spans="2:14">
      <c r="B8" s="145" t="s">
        <v>100</v>
      </c>
      <c r="C8" s="11">
        <v>4.2013888888888882E-3</v>
      </c>
      <c r="D8" s="12">
        <f t="shared" si="0"/>
        <v>0.17664233576642338</v>
      </c>
      <c r="E8" s="12">
        <f t="shared" si="1"/>
        <v>8.5754783841247351E-2</v>
      </c>
      <c r="F8" s="11">
        <v>8.4490740740740739E-4</v>
      </c>
      <c r="G8" s="12">
        <f t="shared" si="2"/>
        <v>0.1738095238095238</v>
      </c>
      <c r="H8" s="12">
        <f t="shared" si="3"/>
        <v>5.0240880935994492E-2</v>
      </c>
      <c r="I8" s="11">
        <v>1.9444444444444444E-3</v>
      </c>
      <c r="J8" s="12">
        <f t="shared" si="4"/>
        <v>0.13725490196078433</v>
      </c>
      <c r="K8" s="12">
        <f t="shared" si="5"/>
        <v>5.5226824457593693E-2</v>
      </c>
      <c r="L8" s="13">
        <f t="shared" ref="L8:L19" si="8">SUM(C8,F8,I8)</f>
        <v>6.9907407407407401E-3</v>
      </c>
      <c r="M8" s="12">
        <f t="shared" si="6"/>
        <v>0.16328737496620707</v>
      </c>
      <c r="N8" s="14">
        <f t="shared" si="7"/>
        <v>6.92025664527956E-2</v>
      </c>
    </row>
    <row r="9" spans="2:14">
      <c r="B9" s="10" t="s">
        <v>51</v>
      </c>
      <c r="C9" s="11">
        <v>4.2824074074074058E-3</v>
      </c>
      <c r="D9" s="12">
        <f t="shared" si="0"/>
        <v>0.18004866180048662</v>
      </c>
      <c r="E9" s="12">
        <f t="shared" si="1"/>
        <v>8.7408457358847155E-2</v>
      </c>
      <c r="F9" s="11">
        <v>1.0532407407407409E-3</v>
      </c>
      <c r="G9" s="12">
        <f t="shared" si="2"/>
        <v>0.2166666666666667</v>
      </c>
      <c r="H9" s="12">
        <f t="shared" si="3"/>
        <v>6.262904335856849E-2</v>
      </c>
      <c r="I9" s="11">
        <v>3.0092592592592588E-3</v>
      </c>
      <c r="J9" s="12">
        <f t="shared" si="4"/>
        <v>0.21241830065359474</v>
      </c>
      <c r="K9" s="12">
        <f t="shared" si="5"/>
        <v>8.5470085470085472E-2</v>
      </c>
      <c r="L9" s="13">
        <f t="shared" si="8"/>
        <v>8.3449074074074051E-3</v>
      </c>
      <c r="M9" s="12">
        <f t="shared" si="6"/>
        <v>0.19491754528250874</v>
      </c>
      <c r="N9" s="14">
        <f t="shared" si="7"/>
        <v>8.2607699358386785E-2</v>
      </c>
    </row>
    <row r="10" spans="2:14">
      <c r="B10" s="10" t="s">
        <v>11</v>
      </c>
      <c r="C10" s="11">
        <v>5.3356481481481467E-3</v>
      </c>
      <c r="D10" s="12">
        <f t="shared" si="0"/>
        <v>0.22433090024330901</v>
      </c>
      <c r="E10" s="12">
        <f t="shared" si="1"/>
        <v>0.1089062130876447</v>
      </c>
      <c r="F10" s="11">
        <v>1.3310185185185185E-3</v>
      </c>
      <c r="G10" s="12">
        <f t="shared" si="2"/>
        <v>0.27380952380952378</v>
      </c>
      <c r="H10" s="12">
        <f t="shared" si="3"/>
        <v>7.9146593255333783E-2</v>
      </c>
      <c r="I10" s="11">
        <v>3.4374999999999996E-3</v>
      </c>
      <c r="J10" s="12">
        <f t="shared" si="4"/>
        <v>0.24264705882352938</v>
      </c>
      <c r="K10" s="12">
        <f t="shared" si="5"/>
        <v>9.7633136094674555E-2</v>
      </c>
      <c r="L10" s="13">
        <f t="shared" si="8"/>
        <v>1.0104166666666664E-2</v>
      </c>
      <c r="M10" s="12">
        <f t="shared" si="6"/>
        <v>0.23600973236009729</v>
      </c>
      <c r="N10" s="14">
        <f t="shared" si="7"/>
        <v>0.10002291475710356</v>
      </c>
    </row>
    <row r="11" spans="2:14">
      <c r="B11" s="10" t="s">
        <v>12</v>
      </c>
      <c r="C11" s="11">
        <v>3.1828703703703698E-3</v>
      </c>
      <c r="D11" s="12">
        <f t="shared" si="0"/>
        <v>0.13381995133819954</v>
      </c>
      <c r="E11" s="12">
        <f t="shared" si="1"/>
        <v>6.4965745334278305E-2</v>
      </c>
      <c r="F11" s="11">
        <v>5.5555555555555556E-4</v>
      </c>
      <c r="G11" s="12">
        <f t="shared" si="2"/>
        <v>0.11428571428571428</v>
      </c>
      <c r="H11" s="12">
        <f t="shared" si="3"/>
        <v>3.3035099793530628E-2</v>
      </c>
      <c r="I11" s="11">
        <v>1.8402777777777779E-3</v>
      </c>
      <c r="J11" s="12">
        <f t="shared" si="4"/>
        <v>0.12990196078431374</v>
      </c>
      <c r="K11" s="12">
        <f t="shared" si="5"/>
        <v>5.2268244575936894E-2</v>
      </c>
      <c r="L11" s="13">
        <f t="shared" si="8"/>
        <v>5.5787037037037038E-3</v>
      </c>
      <c r="M11" s="12">
        <f t="shared" si="6"/>
        <v>0.13030548796972155</v>
      </c>
      <c r="N11" s="14">
        <f t="shared" si="7"/>
        <v>5.5224564619615037E-2</v>
      </c>
    </row>
    <row r="12" spans="2:14">
      <c r="B12" s="10" t="s">
        <v>161</v>
      </c>
      <c r="C12" s="11">
        <v>1.2268518518518518E-3</v>
      </c>
      <c r="D12" s="12">
        <f t="shared" si="0"/>
        <v>5.1581508515815104E-2</v>
      </c>
      <c r="E12" s="12">
        <f t="shared" si="1"/>
        <v>2.5041341837940004E-2</v>
      </c>
      <c r="F12" s="11">
        <v>3.2407407407407406E-4</v>
      </c>
      <c r="G12" s="12">
        <f t="shared" si="2"/>
        <v>6.6666666666666666E-2</v>
      </c>
      <c r="H12" s="12">
        <f t="shared" si="3"/>
        <v>1.9270474879559532E-2</v>
      </c>
      <c r="I12" s="11">
        <v>7.2916666666666659E-4</v>
      </c>
      <c r="J12" s="12">
        <f t="shared" si="4"/>
        <v>5.1470588235294115E-2</v>
      </c>
      <c r="K12" s="12">
        <f t="shared" si="5"/>
        <v>2.0710059171597635E-2</v>
      </c>
      <c r="L12" s="13">
        <f t="shared" si="8"/>
        <v>2.2800925925925922E-3</v>
      </c>
      <c r="M12" s="12">
        <f t="shared" si="6"/>
        <v>5.3257637199243035E-2</v>
      </c>
      <c r="N12" s="14">
        <f t="shared" si="7"/>
        <v>2.257103574702108E-2</v>
      </c>
    </row>
    <row r="13" spans="2:14">
      <c r="B13" s="10" t="s">
        <v>106</v>
      </c>
      <c r="C13" s="11">
        <v>2.4305555555555555E-4</v>
      </c>
      <c r="D13" s="12">
        <f t="shared" si="0"/>
        <v>1.0218978102189785E-2</v>
      </c>
      <c r="E13" s="12">
        <f t="shared" si="1"/>
        <v>4.9610205527994347E-3</v>
      </c>
      <c r="F13" s="11"/>
      <c r="G13" s="12">
        <f t="shared" si="2"/>
        <v>0</v>
      </c>
      <c r="H13" s="12">
        <f t="shared" si="3"/>
        <v>0</v>
      </c>
      <c r="I13" s="11">
        <v>4.6296296296296294E-5</v>
      </c>
      <c r="J13" s="12">
        <f t="shared" si="4"/>
        <v>3.2679738562091504E-3</v>
      </c>
      <c r="K13" s="12">
        <f t="shared" si="5"/>
        <v>1.3149243918474688E-3</v>
      </c>
      <c r="L13" s="13">
        <f t="shared" si="8"/>
        <v>2.8935185185185184E-4</v>
      </c>
      <c r="M13" s="12">
        <f t="shared" si="6"/>
        <v>6.758583400919168E-3</v>
      </c>
      <c r="N13" s="14">
        <f t="shared" si="7"/>
        <v>2.8643446379468377E-3</v>
      </c>
    </row>
    <row r="14" spans="2:14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184</v>
      </c>
      <c r="C15" s="15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/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IFERROR(L15/L$20,0)</f>
        <v>0</v>
      </c>
      <c r="N15" s="14">
        <f>IFERROR(L15/L$31,0)</f>
        <v>0</v>
      </c>
    </row>
    <row r="16" spans="2:14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IFERROR(L16/L$20,0)</f>
        <v>0</v>
      </c>
      <c r="N16" s="14">
        <f>IFERROR(L16/L$31,0)</f>
        <v>0</v>
      </c>
    </row>
    <row r="17" spans="2:14">
      <c r="B17" s="10" t="s">
        <v>222</v>
      </c>
      <c r="C17" s="11">
        <v>0</v>
      </c>
      <c r="D17" s="12"/>
      <c r="E17" s="12"/>
      <c r="F17" s="11"/>
      <c r="G17" s="12"/>
      <c r="H17" s="12"/>
      <c r="I17" s="11"/>
      <c r="J17" s="12"/>
      <c r="K17" s="12"/>
      <c r="L17" s="13">
        <f t="shared" si="8"/>
        <v>0</v>
      </c>
      <c r="M17" s="12"/>
      <c r="N17" s="14"/>
    </row>
    <row r="18" spans="2:14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si="8"/>
        <v>0</v>
      </c>
      <c r="M18" s="12"/>
      <c r="N18" s="14"/>
    </row>
    <row r="19" spans="2:14" ht="15.75" thickBot="1">
      <c r="B19" s="10" t="s">
        <v>13</v>
      </c>
      <c r="C19" s="11">
        <v>8.2175925925925927E-4</v>
      </c>
      <c r="D19" s="12">
        <f t="shared" si="0"/>
        <v>3.4549878345498795E-2</v>
      </c>
      <c r="E19" s="12">
        <f t="shared" si="1"/>
        <v>1.6772974249940946E-2</v>
      </c>
      <c r="F19" s="11">
        <v>0</v>
      </c>
      <c r="G19" s="12">
        <f t="shared" si="2"/>
        <v>0</v>
      </c>
      <c r="H19" s="12">
        <f t="shared" si="3"/>
        <v>0</v>
      </c>
      <c r="I19" s="11">
        <v>8.2175925925925927E-4</v>
      </c>
      <c r="J19" s="12">
        <f t="shared" si="4"/>
        <v>5.800653594771242E-2</v>
      </c>
      <c r="K19" s="12">
        <f t="shared" si="5"/>
        <v>2.3339907955292574E-2</v>
      </c>
      <c r="L19" s="13">
        <f t="shared" si="8"/>
        <v>1.6435185185185185E-3</v>
      </c>
      <c r="M19" s="12">
        <f>IFERROR(L19/L$20,0)</f>
        <v>3.8388753717220878E-2</v>
      </c>
      <c r="N19" s="14">
        <f>IFERROR(L19/L$31,0)</f>
        <v>1.6269477543538042E-2</v>
      </c>
    </row>
    <row r="20" spans="2:14" ht="16.5" thickTop="1" thickBot="1">
      <c r="B20" s="31" t="s">
        <v>3</v>
      </c>
      <c r="C20" s="32">
        <f>SUM(C7:C19)</f>
        <v>2.3784722222222214E-2</v>
      </c>
      <c r="D20" s="33">
        <f>IFERROR(SUM(D7:D19),0)</f>
        <v>1.0000000000000002</v>
      </c>
      <c r="E20" s="33">
        <f>IFERROR(SUM(E7:E19),0)</f>
        <v>0.48547129695251606</v>
      </c>
      <c r="F20" s="32">
        <f>SUM(F7:F19)</f>
        <v>4.8611111111111112E-3</v>
      </c>
      <c r="G20" s="33">
        <f>IFERROR(SUM(G7:G19),0)</f>
        <v>1</v>
      </c>
      <c r="H20" s="33">
        <f>IFERROR(SUM(H7:H19),0)</f>
        <v>0.289057123193393</v>
      </c>
      <c r="I20" s="32">
        <f>SUM(I7:I19)</f>
        <v>1.4166666666666666E-2</v>
      </c>
      <c r="J20" s="33">
        <f>IFERROR(SUM(J7:J19),0)</f>
        <v>1</v>
      </c>
      <c r="K20" s="33">
        <f>IFERROR(SUM(K7:K19),0)</f>
        <v>0.40236686390532544</v>
      </c>
      <c r="L20" s="32">
        <f>SUM(L7:L19)</f>
        <v>4.2812499999999996E-2</v>
      </c>
      <c r="M20" s="33">
        <f>IFERROR(SUM(M7:M19),0)</f>
        <v>0.99999999999999989</v>
      </c>
      <c r="N20" s="34">
        <f>IFERROR(SUM(N7:N19),0)</f>
        <v>0.42380843263061413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>
      <c r="B23" s="18" t="s">
        <v>15</v>
      </c>
      <c r="C23" s="11">
        <v>2.4421296296296296E-3</v>
      </c>
      <c r="D23" s="19"/>
      <c r="E23" s="12">
        <f>IFERROR(C23/C$31,0)</f>
        <v>4.9846444601937177E-2</v>
      </c>
      <c r="F23" s="11">
        <v>1.8749999999999999E-3</v>
      </c>
      <c r="G23" s="19"/>
      <c r="H23" s="12">
        <f>IFERROR(F23/F$31,0)</f>
        <v>0.11149346180316586</v>
      </c>
      <c r="I23" s="11">
        <v>1.9791666666666668E-3</v>
      </c>
      <c r="J23" s="19"/>
      <c r="K23" s="12">
        <f>IFERROR(I23/I$31,0)</f>
        <v>5.6213017751479306E-2</v>
      </c>
      <c r="L23" s="13">
        <f>SUM(C23,F23,I23)</f>
        <v>6.2962962962962964E-3</v>
      </c>
      <c r="M23" s="19"/>
      <c r="N23" s="14">
        <f>IFERROR(L23/L$31,0)</f>
        <v>6.2328139321723194E-2</v>
      </c>
    </row>
    <row r="24" spans="2:14">
      <c r="B24" s="18" t="s">
        <v>16</v>
      </c>
      <c r="C24" s="11">
        <v>7.1759259259259259E-4</v>
      </c>
      <c r="D24" s="19"/>
      <c r="E24" s="12">
        <f t="shared" ref="E24:E28" si="9">IFERROR(C24/C$31,0)</f>
        <v>1.4646822584455474E-2</v>
      </c>
      <c r="F24" s="11">
        <v>1.3888888888888889E-4</v>
      </c>
      <c r="G24" s="19"/>
      <c r="H24" s="12">
        <f t="shared" ref="H24:H28" si="10">IFERROR(F24/F$31,0)</f>
        <v>8.2587749483826571E-3</v>
      </c>
      <c r="I24" s="11">
        <v>5.4398148148148144E-4</v>
      </c>
      <c r="J24" s="19"/>
      <c r="K24" s="12">
        <f t="shared" ref="K24:K28" si="11">IFERROR(I24/I$31,0)</f>
        <v>1.5450361604207759E-2</v>
      </c>
      <c r="L24" s="13">
        <f t="shared" ref="L24:L28" si="12">SUM(C24,F24,I24)</f>
        <v>1.4004629629629629E-3</v>
      </c>
      <c r="M24" s="19"/>
      <c r="N24" s="14">
        <f t="shared" ref="N24:N28" si="13">IFERROR(L24/L$31,0)</f>
        <v>1.3863428047662696E-2</v>
      </c>
    </row>
    <row r="25" spans="2:14">
      <c r="B25" s="18" t="s">
        <v>17</v>
      </c>
      <c r="C25" s="11">
        <v>1.4814814814814814E-3</v>
      </c>
      <c r="D25" s="19"/>
      <c r="E25" s="12">
        <f t="shared" si="9"/>
        <v>3.0238601464682265E-2</v>
      </c>
      <c r="F25" s="11">
        <v>2.6620370370370372E-4</v>
      </c>
      <c r="G25" s="19"/>
      <c r="H25" s="12">
        <f t="shared" si="10"/>
        <v>1.5829318651066758E-2</v>
      </c>
      <c r="I25" s="11">
        <v>7.7546296296296293E-4</v>
      </c>
      <c r="J25" s="19"/>
      <c r="K25" s="12">
        <f t="shared" si="11"/>
        <v>2.2024983563445105E-2</v>
      </c>
      <c r="L25" s="13">
        <f t="shared" si="12"/>
        <v>2.5231481481481481E-3</v>
      </c>
      <c r="M25" s="19"/>
      <c r="N25" s="14">
        <f t="shared" si="13"/>
        <v>2.4977085242896428E-2</v>
      </c>
    </row>
    <row r="26" spans="2:14">
      <c r="B26" s="18" t="s">
        <v>18</v>
      </c>
      <c r="C26" s="11">
        <v>9.1550925925925897E-3</v>
      </c>
      <c r="D26" s="19"/>
      <c r="E26" s="12">
        <f t="shared" si="9"/>
        <v>0.18686510748877863</v>
      </c>
      <c r="F26" s="11">
        <v>4.4444444444444444E-3</v>
      </c>
      <c r="G26" s="19"/>
      <c r="H26" s="12">
        <f t="shared" si="10"/>
        <v>0.26428079834824503</v>
      </c>
      <c r="I26" s="11">
        <v>6.215277777777777E-3</v>
      </c>
      <c r="J26" s="19"/>
      <c r="K26" s="12">
        <f t="shared" si="11"/>
        <v>0.1765285996055227</v>
      </c>
      <c r="L26" s="13">
        <f t="shared" si="12"/>
        <v>1.9814814814814813E-2</v>
      </c>
      <c r="M26" s="19"/>
      <c r="N26" s="14">
        <f t="shared" si="13"/>
        <v>0.19615032080659944</v>
      </c>
    </row>
    <row r="27" spans="2:14">
      <c r="B27" s="18" t="s">
        <v>19</v>
      </c>
      <c r="C27" s="11">
        <v>1.0844907407407404E-2</v>
      </c>
      <c r="D27" s="19"/>
      <c r="E27" s="12">
        <f t="shared" si="9"/>
        <v>0.22135601228443183</v>
      </c>
      <c r="F27" s="11">
        <v>5.2314814814814819E-3</v>
      </c>
      <c r="G27" s="19"/>
      <c r="H27" s="12">
        <f t="shared" si="10"/>
        <v>0.31108052305574674</v>
      </c>
      <c r="I27" s="11">
        <v>1.0914351851851849E-2</v>
      </c>
      <c r="J27" s="19"/>
      <c r="K27" s="12">
        <f t="shared" si="11"/>
        <v>0.3099934253780407</v>
      </c>
      <c r="L27" s="13">
        <f t="shared" si="12"/>
        <v>2.6990740740740735E-2</v>
      </c>
      <c r="M27" s="19"/>
      <c r="N27" s="14">
        <f t="shared" si="13"/>
        <v>0.26718606782768101</v>
      </c>
    </row>
    <row r="28" spans="2:14" ht="15.75" thickBot="1">
      <c r="B28" s="23" t="s">
        <v>20</v>
      </c>
      <c r="C28" s="20">
        <v>5.6712962962962967E-4</v>
      </c>
      <c r="D28" s="24"/>
      <c r="E28" s="21">
        <f t="shared" si="9"/>
        <v>1.1575714623198681E-2</v>
      </c>
      <c r="F28" s="20"/>
      <c r="G28" s="24"/>
      <c r="H28" s="21">
        <f t="shared" si="10"/>
        <v>0</v>
      </c>
      <c r="I28" s="20">
        <v>6.134259259259259E-4</v>
      </c>
      <c r="J28" s="24"/>
      <c r="K28" s="21">
        <f t="shared" si="11"/>
        <v>1.7422748191978962E-2</v>
      </c>
      <c r="L28" s="13">
        <f t="shared" si="12"/>
        <v>1.1805555555555556E-3</v>
      </c>
      <c r="M28" s="24"/>
      <c r="N28" s="22">
        <f t="shared" si="13"/>
        <v>1.16865261228231E-2</v>
      </c>
    </row>
    <row r="29" spans="2:14" ht="16.5" thickTop="1" thickBot="1">
      <c r="B29" s="31" t="s">
        <v>3</v>
      </c>
      <c r="C29" s="32">
        <f>SUM(C23:C28)</f>
        <v>2.5208333333333326E-2</v>
      </c>
      <c r="D29" s="33"/>
      <c r="E29" s="33">
        <f>IFERROR(SUM(E23:E28),0)</f>
        <v>0.5145287030474841</v>
      </c>
      <c r="F29" s="32">
        <f>SUM(F23:F28)</f>
        <v>1.1956018518518519E-2</v>
      </c>
      <c r="G29" s="33"/>
      <c r="H29" s="33">
        <f>IFERROR(SUM(H23:H28),0)</f>
        <v>0.71094287680660706</v>
      </c>
      <c r="I29" s="32">
        <f>SUM(I23:I28)</f>
        <v>2.1041666666666663E-2</v>
      </c>
      <c r="J29" s="33"/>
      <c r="K29" s="33">
        <f>IFERROR(SUM(K23:K28),0)</f>
        <v>0.59763313609467461</v>
      </c>
      <c r="L29" s="32">
        <f>SUM(L23:L28)</f>
        <v>5.8206018518518511E-2</v>
      </c>
      <c r="M29" s="33"/>
      <c r="N29" s="34">
        <f>IFERROR(SUM(N23:N28),0)</f>
        <v>0.57619156736938582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4.899305555555554E-2</v>
      </c>
      <c r="D31" s="35"/>
      <c r="E31" s="36">
        <f>IFERROR(SUM(E20,E29),0)</f>
        <v>1.0000000000000002</v>
      </c>
      <c r="F31" s="32">
        <f>SUM(F20,F29)</f>
        <v>1.681712962962963E-2</v>
      </c>
      <c r="G31" s="35"/>
      <c r="H31" s="36">
        <f>IFERROR(SUM(H20,H29),0)</f>
        <v>1</v>
      </c>
      <c r="I31" s="32">
        <f>SUM(I20,I29)</f>
        <v>3.5208333333333328E-2</v>
      </c>
      <c r="J31" s="35"/>
      <c r="K31" s="36">
        <f>IFERROR(SUM(K20,K29),0)</f>
        <v>1</v>
      </c>
      <c r="L31" s="37">
        <f>SUM(L20,L29)</f>
        <v>0.10101851851851851</v>
      </c>
      <c r="M31" s="35"/>
      <c r="N31" s="38">
        <f>IFERROR(SUM(N20,N29),0)</f>
        <v>1</v>
      </c>
    </row>
    <row r="32" spans="2:14" ht="66" customHeight="1" thickTop="1" thickBot="1">
      <c r="B32" s="185" t="s">
        <v>156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7"/>
  <sheetViews>
    <sheetView showGridLines="0" showZeros="0" view="pageBreakPreview" zoomScale="110" zoomScaleNormal="80" zoomScaleSheetLayoutView="110" zoomScalePageLayoutView="50" workbookViewId="0">
      <selection activeCell="L15" sqref="L15:N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8" t="s">
        <v>34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s="5" customFormat="1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2.2210648148148139E-2</v>
      </c>
      <c r="D7" s="12">
        <f t="shared" ref="D7:D19" si="0">IFERROR(C7/C$20,0)</f>
        <v>0.19573643410852712</v>
      </c>
      <c r="E7" s="12">
        <f t="shared" ref="E7:E19" si="1">IFERROR(C7/C$31,0)</f>
        <v>6.5640499401402388E-2</v>
      </c>
      <c r="F7" s="11">
        <v>1.5972222222222223E-3</v>
      </c>
      <c r="G7" s="12">
        <f t="shared" ref="G7:G19" si="2">IFERROR(F7/F$20,0)</f>
        <v>5.0328227571115977E-2</v>
      </c>
      <c r="H7" s="12">
        <f t="shared" ref="H7:H19" si="3">IFERROR(F7/F$31,0)</f>
        <v>1.1075441412520062E-2</v>
      </c>
      <c r="I7" s="11">
        <v>1.4872685185185187E-2</v>
      </c>
      <c r="J7" s="12">
        <f t="shared" ref="J7:J19" si="4">IFERROR(I7/I$20,0)</f>
        <v>0.20755936036181558</v>
      </c>
      <c r="K7" s="12">
        <f t="shared" ref="K7:K19" si="5">IFERROR(I7/I$31,0)</f>
        <v>6.9568512803854704E-2</v>
      </c>
      <c r="L7" s="13">
        <f>SUM(C7,F7,I7)</f>
        <v>3.8680555555555551E-2</v>
      </c>
      <c r="M7" s="12">
        <f t="shared" ref="M7:M15" si="6">IFERROR(L7/L$20,0)</f>
        <v>0.17836366547472912</v>
      </c>
      <c r="N7" s="14">
        <f t="shared" ref="N7:N15" si="7">IFERROR(L7/L$31,0)</f>
        <v>5.5546321842901279E-2</v>
      </c>
    </row>
    <row r="8" spans="2:14" s="5" customFormat="1">
      <c r="B8" s="145" t="s">
        <v>100</v>
      </c>
      <c r="C8" s="11">
        <v>1.7430555555555553E-2</v>
      </c>
      <c r="D8" s="12">
        <f t="shared" si="0"/>
        <v>0.15361077111383112</v>
      </c>
      <c r="E8" s="12">
        <f t="shared" si="1"/>
        <v>5.151359671626473E-2</v>
      </c>
      <c r="F8" s="11">
        <v>2.3842592592592596E-3</v>
      </c>
      <c r="G8" s="12">
        <f t="shared" si="2"/>
        <v>7.5127644055433998E-2</v>
      </c>
      <c r="H8" s="12">
        <f t="shared" si="3"/>
        <v>1.6532905296950236E-2</v>
      </c>
      <c r="I8" s="11">
        <v>1.2222222222222221E-2</v>
      </c>
      <c r="J8" s="12">
        <f t="shared" si="4"/>
        <v>0.17057018252301728</v>
      </c>
      <c r="K8" s="12">
        <f t="shared" si="5"/>
        <v>5.7170700016241673E-2</v>
      </c>
      <c r="L8" s="13">
        <f t="shared" ref="L8:L19" si="8">SUM(C8,F8,I8)</f>
        <v>3.2037037037037031E-2</v>
      </c>
      <c r="M8" s="12">
        <f t="shared" si="6"/>
        <v>0.14772909217057156</v>
      </c>
      <c r="N8" s="14">
        <f t="shared" si="7"/>
        <v>4.6006049928531037E-2</v>
      </c>
    </row>
    <row r="9" spans="2:14" s="5" customFormat="1">
      <c r="B9" s="10" t="s">
        <v>51</v>
      </c>
      <c r="C9" s="11">
        <v>1.4687499999999996E-2</v>
      </c>
      <c r="D9" s="12">
        <f t="shared" si="0"/>
        <v>0.12943696450428396</v>
      </c>
      <c r="E9" s="12">
        <f t="shared" si="1"/>
        <v>4.3406875320677246E-2</v>
      </c>
      <c r="F9" s="11">
        <v>0</v>
      </c>
      <c r="G9" s="12">
        <f t="shared" si="2"/>
        <v>0</v>
      </c>
      <c r="H9" s="12">
        <f t="shared" si="3"/>
        <v>0</v>
      </c>
      <c r="I9" s="11">
        <v>8.2523148148148165E-3</v>
      </c>
      <c r="J9" s="12">
        <f t="shared" si="4"/>
        <v>0.11516717816184788</v>
      </c>
      <c r="K9" s="12">
        <f t="shared" si="5"/>
        <v>3.8601050295057122E-2</v>
      </c>
      <c r="L9" s="13">
        <f t="shared" si="8"/>
        <v>2.2939814814814812E-2</v>
      </c>
      <c r="M9" s="12">
        <f t="shared" si="6"/>
        <v>0.10578000747184713</v>
      </c>
      <c r="N9" s="14">
        <f t="shared" si="7"/>
        <v>3.2942193265299326E-2</v>
      </c>
    </row>
    <row r="10" spans="2:14" s="5" customFormat="1">
      <c r="B10" s="10" t="s">
        <v>11</v>
      </c>
      <c r="C10" s="11">
        <v>1.6990740740740737E-2</v>
      </c>
      <c r="D10" s="12">
        <f t="shared" si="0"/>
        <v>0.14973480212158305</v>
      </c>
      <c r="E10" s="12">
        <f t="shared" si="1"/>
        <v>5.0213784846930024E-2</v>
      </c>
      <c r="F10" s="11">
        <v>1.0300925925925926E-3</v>
      </c>
      <c r="G10" s="12">
        <f t="shared" si="2"/>
        <v>3.2458059810357404E-2</v>
      </c>
      <c r="H10" s="12">
        <f t="shared" si="3"/>
        <v>7.1428571428571409E-3</v>
      </c>
      <c r="I10" s="11">
        <v>1.5138888888888896E-2</v>
      </c>
      <c r="J10" s="12">
        <f t="shared" si="4"/>
        <v>0.21127443062510107</v>
      </c>
      <c r="K10" s="12">
        <f t="shared" si="5"/>
        <v>7.081370797466302E-2</v>
      </c>
      <c r="L10" s="13">
        <f t="shared" si="8"/>
        <v>3.3159722222222229E-2</v>
      </c>
      <c r="M10" s="12">
        <f t="shared" si="6"/>
        <v>0.15290601483695365</v>
      </c>
      <c r="N10" s="14">
        <f t="shared" si="7"/>
        <v>4.761825615796296E-2</v>
      </c>
    </row>
    <row r="11" spans="2:14" s="5" customFormat="1">
      <c r="B11" s="10" t="s">
        <v>12</v>
      </c>
      <c r="C11" s="11">
        <v>1.1030092592592584E-2</v>
      </c>
      <c r="D11" s="12">
        <f t="shared" si="0"/>
        <v>9.7205222358221099E-2</v>
      </c>
      <c r="E11" s="12">
        <f t="shared" si="1"/>
        <v>3.2597913459893928E-2</v>
      </c>
      <c r="F11" s="11">
        <v>1.5046296296296296E-3</v>
      </c>
      <c r="G11" s="12">
        <f t="shared" si="2"/>
        <v>4.7410649161196208E-2</v>
      </c>
      <c r="H11" s="12">
        <f t="shared" si="3"/>
        <v>1.0433386837881217E-2</v>
      </c>
      <c r="I11" s="11">
        <v>6.3310185185185171E-3</v>
      </c>
      <c r="J11" s="12">
        <f t="shared" si="4"/>
        <v>8.8354062348570489E-2</v>
      </c>
      <c r="K11" s="12">
        <f t="shared" si="5"/>
        <v>2.9613989497049423E-2</v>
      </c>
      <c r="L11" s="13">
        <f t="shared" si="8"/>
        <v>1.8865740740740732E-2</v>
      </c>
      <c r="M11" s="12">
        <f t="shared" si="6"/>
        <v>8.69936489299247E-2</v>
      </c>
      <c r="N11" s="14">
        <f t="shared" si="7"/>
        <v>2.7091712927567041E-2</v>
      </c>
    </row>
    <row r="12" spans="2:14" s="5" customFormat="1">
      <c r="B12" s="10" t="s">
        <v>161</v>
      </c>
      <c r="C12" s="11">
        <v>1.9872685185185181E-2</v>
      </c>
      <c r="D12" s="12">
        <f t="shared" si="0"/>
        <v>0.17513259893920852</v>
      </c>
      <c r="E12" s="12">
        <f t="shared" si="1"/>
        <v>5.8730973148623196E-2</v>
      </c>
      <c r="F12" s="11">
        <v>1.1689814814814813E-3</v>
      </c>
      <c r="G12" s="12">
        <f t="shared" si="2"/>
        <v>3.683442742523705E-2</v>
      </c>
      <c r="H12" s="12">
        <f t="shared" si="3"/>
        <v>8.1059390048154063E-3</v>
      </c>
      <c r="I12" s="11">
        <v>1.4097222222222219E-2</v>
      </c>
      <c r="J12" s="12">
        <f t="shared" si="4"/>
        <v>0.19673719916007104</v>
      </c>
      <c r="K12" s="12">
        <f t="shared" si="5"/>
        <v>6.5941205132369646E-2</v>
      </c>
      <c r="L12" s="13">
        <f t="shared" si="8"/>
        <v>3.5138888888888886E-2</v>
      </c>
      <c r="M12" s="12">
        <f t="shared" si="6"/>
        <v>0.16203234242408066</v>
      </c>
      <c r="N12" s="14">
        <f t="shared" si="7"/>
        <v>5.0460392912940841E-2</v>
      </c>
    </row>
    <row r="13" spans="2:14" s="5" customFormat="1">
      <c r="B13" s="10" t="s">
        <v>106</v>
      </c>
      <c r="C13" s="11">
        <v>1.7939814814814817E-3</v>
      </c>
      <c r="D13" s="12">
        <f t="shared" si="0"/>
        <v>1.580987352101184E-2</v>
      </c>
      <c r="E13" s="12">
        <f t="shared" si="1"/>
        <v>5.3018642038652293E-3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:L14" si="9">SUM(C13,F13,I13)</f>
        <v>1.7939814814814817E-3</v>
      </c>
      <c r="M13" s="12">
        <f t="shared" si="6"/>
        <v>8.2724021988578745E-3</v>
      </c>
      <c r="N13" s="14">
        <f t="shared" si="7"/>
        <v>2.5762058305355178E-3</v>
      </c>
    </row>
    <row r="14" spans="2:14" s="5" customFormat="1">
      <c r="B14" s="10" t="s">
        <v>107</v>
      </c>
      <c r="C14" s="11">
        <v>7.407407407407407E-4</v>
      </c>
      <c r="D14" s="12">
        <f t="shared" si="0"/>
        <v>6.5279477764177904E-3</v>
      </c>
      <c r="E14" s="12">
        <f t="shared" si="1"/>
        <v>2.189156832563707E-3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7.407407407407407E-4</v>
      </c>
      <c r="M14" s="12">
        <f t="shared" si="6"/>
        <v>3.4157015530767994E-3</v>
      </c>
      <c r="N14" s="14">
        <f t="shared" si="7"/>
        <v>1.063723697769504E-3</v>
      </c>
    </row>
    <row r="15" spans="2:14" s="5" customFormat="1">
      <c r="B15" s="10" t="s">
        <v>184</v>
      </c>
      <c r="C15" s="15">
        <v>7.2916666666666659E-4</v>
      </c>
      <c r="D15" s="12">
        <f t="shared" si="0"/>
        <v>6.4259485924112623E-3</v>
      </c>
      <c r="E15" s="12">
        <f t="shared" si="1"/>
        <v>2.1549512570548991E-3</v>
      </c>
      <c r="F15" s="15"/>
      <c r="G15" s="12">
        <f t="shared" si="2"/>
        <v>0</v>
      </c>
      <c r="H15" s="12">
        <f t="shared" si="3"/>
        <v>0</v>
      </c>
      <c r="I15" s="11"/>
      <c r="J15" s="12">
        <f t="shared" si="4"/>
        <v>0</v>
      </c>
      <c r="K15" s="12">
        <f t="shared" si="5"/>
        <v>0</v>
      </c>
      <c r="L15" s="13">
        <f t="shared" si="8"/>
        <v>7.2916666666666659E-4</v>
      </c>
      <c r="M15" s="12">
        <f t="shared" si="6"/>
        <v>3.3623312163099744E-3</v>
      </c>
      <c r="N15" s="14">
        <f t="shared" si="7"/>
        <v>1.0471030149918554E-3</v>
      </c>
    </row>
    <row r="16" spans="2:14" s="5" customFormat="1">
      <c r="B16" s="10" t="s">
        <v>221</v>
      </c>
      <c r="C16" s="11"/>
      <c r="D16" s="12">
        <f t="shared" ref="D16:D17" si="10">IFERROR(C16/C$20,0)</f>
        <v>0</v>
      </c>
      <c r="E16" s="12">
        <f t="shared" ref="E16:E17" si="11">IFERROR(C16/C$31,0)</f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ref="L16:L17" si="12">SUM(C16,F16,I16)</f>
        <v>0</v>
      </c>
      <c r="M16" s="12">
        <f t="shared" ref="M16:M17" si="13">IFERROR(L16/L$20,0)</f>
        <v>0</v>
      </c>
      <c r="N16" s="14">
        <f t="shared" ref="N16:N17" si="14">IFERROR(L16/L$31,0)</f>
        <v>0</v>
      </c>
    </row>
    <row r="17" spans="2:14" s="5" customFormat="1">
      <c r="B17" s="10" t="s">
        <v>222</v>
      </c>
      <c r="C17" s="11">
        <v>1.9675925925925926E-4</v>
      </c>
      <c r="D17" s="12">
        <f t="shared" si="10"/>
        <v>1.7339861281109757E-3</v>
      </c>
      <c r="E17" s="12">
        <f t="shared" si="11"/>
        <v>5.8149478364973473E-4</v>
      </c>
      <c r="F17" s="11"/>
      <c r="G17" s="12"/>
      <c r="H17" s="12"/>
      <c r="I17" s="11"/>
      <c r="J17" s="12"/>
      <c r="K17" s="12"/>
      <c r="L17" s="13">
        <f t="shared" si="12"/>
        <v>1.9675925925925926E-4</v>
      </c>
      <c r="M17" s="12">
        <f t="shared" si="13"/>
        <v>9.0729572503602494E-4</v>
      </c>
      <c r="N17" s="14">
        <f t="shared" si="14"/>
        <v>2.8255160722002451E-4</v>
      </c>
    </row>
    <row r="18" spans="2:14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s="5" customFormat="1" ht="15.75" thickBot="1">
      <c r="B19" s="10" t="s">
        <v>13</v>
      </c>
      <c r="C19" s="11">
        <v>7.7893518518518494E-3</v>
      </c>
      <c r="D19" s="12">
        <f t="shared" si="0"/>
        <v>6.8645450836393312E-2</v>
      </c>
      <c r="E19" s="12">
        <f t="shared" si="1"/>
        <v>2.3020352317427727E-2</v>
      </c>
      <c r="F19" s="11">
        <v>2.4050925925925927E-2</v>
      </c>
      <c r="G19" s="12">
        <f t="shared" si="2"/>
        <v>0.75784099197665944</v>
      </c>
      <c r="H19" s="12">
        <f t="shared" si="3"/>
        <v>0.16677367576243976</v>
      </c>
      <c r="I19" s="11">
        <v>7.407407407407407E-4</v>
      </c>
      <c r="J19" s="12">
        <f t="shared" si="4"/>
        <v>1.0337586819576805E-2</v>
      </c>
      <c r="K19" s="12">
        <f t="shared" si="5"/>
        <v>3.464890910075253E-3</v>
      </c>
      <c r="L19" s="13">
        <f t="shared" si="8"/>
        <v>3.2581018518518516E-2</v>
      </c>
      <c r="M19" s="12">
        <f>IFERROR(L19/L$20,0)</f>
        <v>0.15023749799861236</v>
      </c>
      <c r="N19" s="14">
        <f>IFERROR(L19/L$31,0)</f>
        <v>4.6787222019080525E-2</v>
      </c>
    </row>
    <row r="20" spans="2:14" s="5" customFormat="1" ht="16.5" thickTop="1" thickBot="1">
      <c r="B20" s="31" t="s">
        <v>3</v>
      </c>
      <c r="C20" s="32">
        <f>SUM(C7:C19)</f>
        <v>0.11347222222222218</v>
      </c>
      <c r="D20" s="33">
        <f>IFERROR(SUM(D7:D19),0)</f>
        <v>0.99999999999999989</v>
      </c>
      <c r="E20" s="33">
        <f>IFERROR(SUM(E7:E19),0)</f>
        <v>0.33535146228835278</v>
      </c>
      <c r="F20" s="32">
        <f>SUM(F7:F19)</f>
        <v>3.1736111111111111E-2</v>
      </c>
      <c r="G20" s="33">
        <f>IFERROR(SUM(G7:G19),0)</f>
        <v>1</v>
      </c>
      <c r="H20" s="33">
        <f>IFERROR(SUM(H7:H19),0)</f>
        <v>0.22006420545746383</v>
      </c>
      <c r="I20" s="32">
        <f>SUM(I7:I19)</f>
        <v>7.165509259259259E-2</v>
      </c>
      <c r="J20" s="33">
        <f>IFERROR(SUM(J7:J19),0)</f>
        <v>1.0000000000000002</v>
      </c>
      <c r="K20" s="33">
        <f>IFERROR(SUM(K7:K19),0)</f>
        <v>0.33517405662931082</v>
      </c>
      <c r="L20" s="32">
        <f>SUM(L7:L19)</f>
        <v>0.21686342592592595</v>
      </c>
      <c r="M20" s="33">
        <f>IFERROR(SUM(M7:M19),0)</f>
        <v>0.99999999999999978</v>
      </c>
      <c r="N20" s="34">
        <f>IFERROR(SUM(N7:N19),0)</f>
        <v>0.31142173320479988</v>
      </c>
    </row>
    <row r="21" spans="2:14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>
      <c r="B23" s="18" t="s">
        <v>15</v>
      </c>
      <c r="C23" s="11">
        <v>2.3379629629629632E-2</v>
      </c>
      <c r="D23" s="19"/>
      <c r="E23" s="12">
        <f>IFERROR(C23/C$31,0)</f>
        <v>6.9095262527792023E-2</v>
      </c>
      <c r="F23" s="11">
        <v>7.905092592592592E-3</v>
      </c>
      <c r="G23" s="19"/>
      <c r="H23" s="12">
        <f>IFERROR(F23/F$31,0)</f>
        <v>5.4815409309791306E-2</v>
      </c>
      <c r="I23" s="11">
        <v>1.7511574074074072E-2</v>
      </c>
      <c r="J23" s="19"/>
      <c r="K23" s="12">
        <f>IFERROR(I23/I$31,0)</f>
        <v>8.1912186670997769E-2</v>
      </c>
      <c r="L23" s="13">
        <f>SUM(C23,F23,I23)</f>
        <v>4.8796296296296296E-2</v>
      </c>
      <c r="M23" s="19"/>
      <c r="N23" s="14">
        <f>IFERROR(L23/L$31,0)</f>
        <v>7.0072798590566074E-2</v>
      </c>
    </row>
    <row r="24" spans="2:14" s="5" customFormat="1">
      <c r="B24" s="18" t="s">
        <v>16</v>
      </c>
      <c r="C24" s="11">
        <v>1.2384259259259258E-3</v>
      </c>
      <c r="D24" s="19"/>
      <c r="E24" s="12">
        <f t="shared" ref="E24:E28" si="15">IFERROR(C24/C$31,0)</f>
        <v>3.6599965794424476E-3</v>
      </c>
      <c r="F24" s="11">
        <v>2.8935185185185184E-4</v>
      </c>
      <c r="G24" s="19"/>
      <c r="H24" s="12">
        <f t="shared" ref="H24:H28" si="16">IFERROR(F24/F$31,0)</f>
        <v>2.0064205457463874E-3</v>
      </c>
      <c r="I24" s="11">
        <v>7.8703703703703705E-4</v>
      </c>
      <c r="J24" s="19"/>
      <c r="K24" s="12">
        <f t="shared" ref="K24:K28" si="17">IFERROR(I24/I$31,0)</f>
        <v>3.6814465919549565E-3</v>
      </c>
      <c r="L24" s="13">
        <f t="shared" ref="L24:L28" si="18">SUM(C24,F24,I24)</f>
        <v>2.3148148148148147E-3</v>
      </c>
      <c r="M24" s="19"/>
      <c r="N24" s="14">
        <f t="shared" ref="N24:N28" si="19">IFERROR(L24/L$31,0)</f>
        <v>3.3241365555297E-3</v>
      </c>
    </row>
    <row r="25" spans="2:14" s="5" customFormat="1">
      <c r="B25" s="18" t="s">
        <v>17</v>
      </c>
      <c r="C25" s="11">
        <v>6.5740740740740716E-3</v>
      </c>
      <c r="D25" s="19"/>
      <c r="E25" s="12">
        <f t="shared" si="15"/>
        <v>1.9428766889002896E-2</v>
      </c>
      <c r="F25" s="11">
        <v>3.8194444444444446E-4</v>
      </c>
      <c r="G25" s="19"/>
      <c r="H25" s="12">
        <f t="shared" si="16"/>
        <v>2.6484751203852321E-3</v>
      </c>
      <c r="I25" s="11">
        <v>3.1018518518518513E-3</v>
      </c>
      <c r="J25" s="19"/>
      <c r="K25" s="12">
        <f t="shared" si="17"/>
        <v>1.450923068594012E-2</v>
      </c>
      <c r="L25" s="13">
        <f t="shared" si="18"/>
        <v>1.0057870370370366E-2</v>
      </c>
      <c r="M25" s="19"/>
      <c r="N25" s="14">
        <f t="shared" si="19"/>
        <v>1.444337333377654E-2</v>
      </c>
    </row>
    <row r="26" spans="2:14" s="5" customFormat="1">
      <c r="B26" s="18" t="s">
        <v>18</v>
      </c>
      <c r="C26" s="11">
        <v>5.7696759259259281E-2</v>
      </c>
      <c r="D26" s="19"/>
      <c r="E26" s="12">
        <f t="shared" si="15"/>
        <v>0.17051479391140756</v>
      </c>
      <c r="F26" s="11">
        <v>2.5451388888888881E-2</v>
      </c>
      <c r="G26" s="19"/>
      <c r="H26" s="12">
        <f t="shared" si="16"/>
        <v>0.17648475120385221</v>
      </c>
      <c r="I26" s="11">
        <v>4.042824074074073E-2</v>
      </c>
      <c r="J26" s="19"/>
      <c r="K26" s="12">
        <f t="shared" si="17"/>
        <v>0.18910724920145086</v>
      </c>
      <c r="L26" s="13">
        <f t="shared" si="18"/>
        <v>0.12357638888888889</v>
      </c>
      <c r="M26" s="19"/>
      <c r="N26" s="14">
        <f t="shared" si="19"/>
        <v>0.17745903001695304</v>
      </c>
    </row>
    <row r="27" spans="2:14" s="5" customFormat="1">
      <c r="B27" s="18" t="s">
        <v>19</v>
      </c>
      <c r="C27" s="11">
        <v>0.13375000000000015</v>
      </c>
      <c r="D27" s="19"/>
      <c r="E27" s="12">
        <f t="shared" si="15"/>
        <v>0.39527963057978482</v>
      </c>
      <c r="F27" s="11">
        <v>7.8449074074074143E-2</v>
      </c>
      <c r="G27" s="19"/>
      <c r="H27" s="12">
        <f t="shared" si="16"/>
        <v>0.54398073836276106</v>
      </c>
      <c r="I27" s="11">
        <v>7.841435185185186E-2</v>
      </c>
      <c r="J27" s="19"/>
      <c r="K27" s="12">
        <f t="shared" si="17"/>
        <v>0.36679118618374751</v>
      </c>
      <c r="L27" s="13">
        <f t="shared" si="18"/>
        <v>0.29061342592592615</v>
      </c>
      <c r="M27" s="19"/>
      <c r="N27" s="14">
        <f t="shared" si="19"/>
        <v>0.41732872386397651</v>
      </c>
    </row>
    <row r="28" spans="2:14" s="5" customFormat="1" ht="15.75" thickBot="1">
      <c r="B28" s="23" t="s">
        <v>20</v>
      </c>
      <c r="C28" s="20">
        <v>2.2569444444444447E-3</v>
      </c>
      <c r="D28" s="24"/>
      <c r="E28" s="21">
        <f t="shared" si="15"/>
        <v>6.6700872242175463E-3</v>
      </c>
      <c r="F28" s="20"/>
      <c r="G28" s="24"/>
      <c r="H28" s="21">
        <f t="shared" si="16"/>
        <v>0</v>
      </c>
      <c r="I28" s="20">
        <v>1.8865740740740739E-3</v>
      </c>
      <c r="J28" s="24"/>
      <c r="K28" s="21">
        <f t="shared" si="17"/>
        <v>8.82464403659791E-3</v>
      </c>
      <c r="L28" s="13">
        <f t="shared" si="18"/>
        <v>4.1435185185185186E-3</v>
      </c>
      <c r="M28" s="24"/>
      <c r="N28" s="22">
        <f t="shared" si="19"/>
        <v>5.950204434398163E-3</v>
      </c>
    </row>
    <row r="29" spans="2:14" s="5" customFormat="1" ht="16.5" thickTop="1" thickBot="1">
      <c r="B29" s="31" t="s">
        <v>3</v>
      </c>
      <c r="C29" s="32">
        <f>SUM(C23:C28)</f>
        <v>0.22489583333333349</v>
      </c>
      <c r="D29" s="33"/>
      <c r="E29" s="33">
        <f>IFERROR(SUM(E23:E28),0)</f>
        <v>0.66464853771164734</v>
      </c>
      <c r="F29" s="32">
        <f>SUM(F23:F28)</f>
        <v>0.11247685185185191</v>
      </c>
      <c r="G29" s="33"/>
      <c r="H29" s="33">
        <f>IFERROR(SUM(H23:H28),0)</f>
        <v>0.77993579454253625</v>
      </c>
      <c r="I29" s="32">
        <f>SUM(I23:I28)</f>
        <v>0.14212962962962963</v>
      </c>
      <c r="J29" s="33"/>
      <c r="K29" s="33">
        <f>IFERROR(SUM(K23:K28),0)</f>
        <v>0.66482594337068912</v>
      </c>
      <c r="L29" s="32">
        <f>SUM(L23:L28)</f>
        <v>0.47950231481481503</v>
      </c>
      <c r="M29" s="33"/>
      <c r="N29" s="34">
        <f>IFERROR(SUM(N23:N28),0)</f>
        <v>0.68857826679520007</v>
      </c>
    </row>
    <row r="30" spans="2:14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>
      <c r="B31" s="31" t="s">
        <v>6</v>
      </c>
      <c r="C31" s="32">
        <f>SUM(C20,C29)</f>
        <v>0.33836805555555566</v>
      </c>
      <c r="D31" s="35"/>
      <c r="E31" s="36">
        <f>IFERROR(SUM(E20,E29),0)</f>
        <v>1</v>
      </c>
      <c r="F31" s="32">
        <f>SUM(F20,F29)</f>
        <v>0.14421296296296301</v>
      </c>
      <c r="G31" s="35"/>
      <c r="H31" s="36">
        <f>IFERROR(SUM(H20,H29),0)</f>
        <v>1</v>
      </c>
      <c r="I31" s="32">
        <f>SUM(I20,I29)</f>
        <v>0.21378472222222222</v>
      </c>
      <c r="J31" s="35"/>
      <c r="K31" s="36">
        <f>IFERROR(SUM(K20,K29),0)</f>
        <v>1</v>
      </c>
      <c r="L31" s="37">
        <f>SUM(L20,L29)</f>
        <v>0.69636574074074098</v>
      </c>
      <c r="M31" s="35"/>
      <c r="N31" s="38">
        <f>IFERROR(SUM(N20,N29),0)</f>
        <v>1</v>
      </c>
    </row>
    <row r="32" spans="2:14" s="5" customFormat="1" ht="66" customHeight="1" thickTop="1" thickBot="1">
      <c r="B32" s="185" t="s">
        <v>159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2"/>
  <sheetViews>
    <sheetView showGridLines="0" showZeros="0" view="pageBreakPreview" zoomScale="110" zoomScaleNormal="80" zoomScaleSheetLayoutView="110" workbookViewId="0">
      <selection activeCell="L7" sqref="L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88" t="s">
        <v>35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2.6701388888888868E-2</v>
      </c>
      <c r="D7" s="12">
        <f t="shared" ref="D7:D19" si="0">IFERROR(C7/C$20,0)</f>
        <v>0.19453579559827974</v>
      </c>
      <c r="E7" s="12">
        <f t="shared" ref="E7:E19" si="1">IFERROR(C7/C$31,0)</f>
        <v>6.8931516672642454E-2</v>
      </c>
      <c r="F7" s="11">
        <v>2.3495370370370371E-3</v>
      </c>
      <c r="G7" s="12">
        <f t="shared" ref="G7:G19" si="2">IFERROR(F7/F$20,0)</f>
        <v>6.4199873497786206E-2</v>
      </c>
      <c r="H7" s="12">
        <f t="shared" ref="H7:H19" si="3">IFERROR(F7/F$31,0)</f>
        <v>1.4590670595845609E-2</v>
      </c>
      <c r="I7" s="11">
        <v>1.7210648148148149E-2</v>
      </c>
      <c r="J7" s="12">
        <f t="shared" ref="J7:J19" si="4">IFERROR(I7/I$20,0)</f>
        <v>0.20053944706675661</v>
      </c>
      <c r="K7" s="12">
        <f t="shared" ref="K7:K19" si="5">IFERROR(I7/I$31,0)</f>
        <v>6.9120996606702928E-2</v>
      </c>
      <c r="L7" s="13">
        <f>SUM(C7,F7,I7)</f>
        <v>4.6261574074074052E-2</v>
      </c>
      <c r="M7" s="12">
        <f t="shared" ref="M7:M15" si="6">IFERROR(L7/L$20,0)</f>
        <v>0.1781511855945801</v>
      </c>
      <c r="N7" s="14">
        <f t="shared" ref="N7:N15" si="7">IFERROR(L7/L$31,0)</f>
        <v>5.8016663279821128E-2</v>
      </c>
    </row>
    <row r="8" spans="2:14">
      <c r="B8" s="145" t="s">
        <v>100</v>
      </c>
      <c r="C8" s="11">
        <v>2.1631944444444443E-2</v>
      </c>
      <c r="D8" s="12">
        <f t="shared" si="0"/>
        <v>0.15760182140146733</v>
      </c>
      <c r="E8" s="12">
        <f t="shared" si="1"/>
        <v>5.5844388669774092E-2</v>
      </c>
      <c r="F8" s="11">
        <v>3.2291666666666666E-3</v>
      </c>
      <c r="G8" s="12">
        <f t="shared" si="2"/>
        <v>8.8235294117647051E-2</v>
      </c>
      <c r="H8" s="12">
        <f t="shared" si="3"/>
        <v>2.0053187666211454E-2</v>
      </c>
      <c r="I8" s="11">
        <v>1.4166666666666668E-2</v>
      </c>
      <c r="J8" s="12">
        <f t="shared" si="4"/>
        <v>0.16507080242751182</v>
      </c>
      <c r="K8" s="12">
        <f t="shared" si="5"/>
        <v>5.6895830428113241E-2</v>
      </c>
      <c r="L8" s="13">
        <f t="shared" ref="L8:L19" si="8">SUM(C8,F8,I8)</f>
        <v>3.9027777777777779E-2</v>
      </c>
      <c r="M8" s="12">
        <f t="shared" si="6"/>
        <v>0.15029417008379395</v>
      </c>
      <c r="N8" s="14">
        <f t="shared" si="7"/>
        <v>4.8944755711672991E-2</v>
      </c>
    </row>
    <row r="9" spans="2:14">
      <c r="B9" s="10" t="s">
        <v>51</v>
      </c>
      <c r="C9" s="11">
        <v>1.8969907407407387E-2</v>
      </c>
      <c r="D9" s="12">
        <f t="shared" si="0"/>
        <v>0.1382072687410405</v>
      </c>
      <c r="E9" s="12">
        <f t="shared" si="1"/>
        <v>4.8972152503884245E-2</v>
      </c>
      <c r="F9" s="11">
        <v>1.0532407407407409E-3</v>
      </c>
      <c r="G9" s="12">
        <f t="shared" si="2"/>
        <v>2.8779253636938649E-2</v>
      </c>
      <c r="H9" s="12">
        <f t="shared" si="3"/>
        <v>6.5406454395169978E-3</v>
      </c>
      <c r="I9" s="11">
        <v>1.1261574074074071E-2</v>
      </c>
      <c r="J9" s="12">
        <f t="shared" si="4"/>
        <v>0.13122049898853674</v>
      </c>
      <c r="K9" s="12">
        <f t="shared" si="5"/>
        <v>4.5228466508622688E-2</v>
      </c>
      <c r="L9" s="13">
        <f t="shared" si="8"/>
        <v>3.12847222222222E-2</v>
      </c>
      <c r="M9" s="12">
        <f t="shared" si="6"/>
        <v>0.12047602068104826</v>
      </c>
      <c r="N9" s="14">
        <f t="shared" si="7"/>
        <v>3.9234185850727167E-2</v>
      </c>
    </row>
    <row r="10" spans="2:14">
      <c r="B10" s="10" t="s">
        <v>11</v>
      </c>
      <c r="C10" s="11">
        <v>2.2326388888888871E-2</v>
      </c>
      <c r="D10" s="12">
        <f t="shared" si="0"/>
        <v>0.16266126992157851</v>
      </c>
      <c r="E10" s="12">
        <f t="shared" si="1"/>
        <v>5.7637145930440961E-2</v>
      </c>
      <c r="F10" s="11">
        <v>2.3611111111111111E-3</v>
      </c>
      <c r="G10" s="12">
        <f t="shared" si="2"/>
        <v>6.4516129032258063E-2</v>
      </c>
      <c r="H10" s="12">
        <f t="shared" si="3"/>
        <v>1.4662545820455685E-2</v>
      </c>
      <c r="I10" s="11">
        <v>1.8576388888888889E-2</v>
      </c>
      <c r="J10" s="12">
        <f t="shared" si="4"/>
        <v>0.21645313553607554</v>
      </c>
      <c r="K10" s="12">
        <f t="shared" si="5"/>
        <v>7.4606052154511229E-2</v>
      </c>
      <c r="L10" s="13">
        <f t="shared" si="8"/>
        <v>4.3263888888888873E-2</v>
      </c>
      <c r="M10" s="12">
        <f t="shared" si="6"/>
        <v>0.1666072383669103</v>
      </c>
      <c r="N10" s="14">
        <f t="shared" si="7"/>
        <v>5.425726478358054E-2</v>
      </c>
    </row>
    <row r="11" spans="2:14">
      <c r="B11" s="10" t="s">
        <v>12</v>
      </c>
      <c r="C11" s="11">
        <v>1.4212962962962958E-2</v>
      </c>
      <c r="D11" s="12">
        <f t="shared" si="0"/>
        <v>0.10355004637827812</v>
      </c>
      <c r="E11" s="12">
        <f t="shared" si="1"/>
        <v>3.6691765268315982E-2</v>
      </c>
      <c r="F11" s="11">
        <v>2.0601851851851849E-3</v>
      </c>
      <c r="G11" s="12">
        <f t="shared" si="2"/>
        <v>5.6293485135989869E-2</v>
      </c>
      <c r="H11" s="12">
        <f t="shared" si="3"/>
        <v>1.2793789980593684E-2</v>
      </c>
      <c r="I11" s="11">
        <v>8.1712962962962963E-3</v>
      </c>
      <c r="J11" s="12">
        <f t="shared" si="4"/>
        <v>9.5212407282535411E-2</v>
      </c>
      <c r="K11" s="12">
        <f t="shared" si="5"/>
        <v>3.2817366243666622E-2</v>
      </c>
      <c r="L11" s="13">
        <f t="shared" si="8"/>
        <v>2.4444444444444442E-2</v>
      </c>
      <c r="M11" s="12">
        <f t="shared" si="6"/>
        <v>9.4134426814048863E-2</v>
      </c>
      <c r="N11" s="14">
        <f t="shared" si="7"/>
        <v>3.0655790054286283E-2</v>
      </c>
    </row>
    <row r="12" spans="2:14">
      <c r="B12" s="10" t="s">
        <v>161</v>
      </c>
      <c r="C12" s="11">
        <v>2.1099537037037035E-2</v>
      </c>
      <c r="D12" s="12">
        <f t="shared" si="0"/>
        <v>0.15372291086938197</v>
      </c>
      <c r="E12" s="12">
        <f t="shared" si="1"/>
        <v>5.4469941436596128E-2</v>
      </c>
      <c r="F12" s="11">
        <v>1.4930555555555554E-3</v>
      </c>
      <c r="G12" s="12">
        <f t="shared" si="2"/>
        <v>4.0796963946869061E-2</v>
      </c>
      <c r="H12" s="12">
        <f t="shared" si="3"/>
        <v>9.2719039746999177E-3</v>
      </c>
      <c r="I12" s="11">
        <v>1.4826388888888885E-2</v>
      </c>
      <c r="J12" s="12">
        <f t="shared" si="4"/>
        <v>0.17275792312879296</v>
      </c>
      <c r="K12" s="12">
        <f t="shared" si="5"/>
        <v>5.9545391158834185E-2</v>
      </c>
      <c r="L12" s="13">
        <f t="shared" si="8"/>
        <v>3.7418981481481477E-2</v>
      </c>
      <c r="M12" s="12">
        <f t="shared" si="6"/>
        <v>0.14409876983419506</v>
      </c>
      <c r="N12" s="14">
        <f t="shared" si="7"/>
        <v>4.692716346851683E-2</v>
      </c>
    </row>
    <row r="13" spans="2:14">
      <c r="B13" s="10" t="s">
        <v>106</v>
      </c>
      <c r="C13" s="11">
        <v>2.0370370370370373E-3</v>
      </c>
      <c r="D13" s="12">
        <f t="shared" si="0"/>
        <v>1.4841048992326513E-2</v>
      </c>
      <c r="E13" s="12">
        <f t="shared" si="1"/>
        <v>5.2587546312895892E-3</v>
      </c>
      <c r="F13" s="11"/>
      <c r="G13" s="12">
        <f t="shared" si="2"/>
        <v>0</v>
      </c>
      <c r="H13" s="12">
        <f t="shared" si="3"/>
        <v>0</v>
      </c>
      <c r="I13" s="11">
        <v>4.6296296296296294E-5</v>
      </c>
      <c r="J13" s="12">
        <f t="shared" si="4"/>
        <v>5.3944706675657453E-4</v>
      </c>
      <c r="K13" s="12">
        <f t="shared" si="5"/>
        <v>1.8593408636638313E-4</v>
      </c>
      <c r="L13" s="13">
        <f t="shared" ref="L13:L14" si="9">SUM(C13,F13,I13)</f>
        <v>2.0833333333333337E-3</v>
      </c>
      <c r="M13" s="12">
        <f t="shared" si="6"/>
        <v>8.0228204671064403E-3</v>
      </c>
      <c r="N13" s="14">
        <f t="shared" si="7"/>
        <v>2.6127093796266725E-3</v>
      </c>
    </row>
    <row r="14" spans="2:14">
      <c r="B14" s="10" t="s">
        <v>107</v>
      </c>
      <c r="C14" s="11">
        <v>7.407407407407407E-4</v>
      </c>
      <c r="D14" s="12">
        <f t="shared" si="0"/>
        <v>5.3967450881187316E-3</v>
      </c>
      <c r="E14" s="12">
        <f t="shared" si="1"/>
        <v>1.9122744113780322E-3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7.407407407407407E-4</v>
      </c>
      <c r="M14" s="12">
        <f t="shared" si="6"/>
        <v>2.8525583883045112E-3</v>
      </c>
      <c r="N14" s="14">
        <f t="shared" si="7"/>
        <v>9.2896333497837229E-4</v>
      </c>
    </row>
    <row r="15" spans="2:14">
      <c r="B15" s="10" t="s">
        <v>184</v>
      </c>
      <c r="C15" s="15">
        <v>7.2916666666666659E-4</v>
      </c>
      <c r="D15" s="12">
        <f t="shared" si="0"/>
        <v>5.3124209461168758E-3</v>
      </c>
      <c r="E15" s="12">
        <f t="shared" si="1"/>
        <v>1.8823951237002504E-3</v>
      </c>
      <c r="F15" s="15"/>
      <c r="G15" s="12">
        <f t="shared" si="2"/>
        <v>0</v>
      </c>
      <c r="H15" s="12">
        <f t="shared" si="3"/>
        <v>0</v>
      </c>
      <c r="I15" s="11"/>
      <c r="J15" s="12">
        <f t="shared" si="4"/>
        <v>0</v>
      </c>
      <c r="K15" s="12">
        <f t="shared" si="5"/>
        <v>0</v>
      </c>
      <c r="L15" s="13">
        <f t="shared" si="8"/>
        <v>7.2916666666666659E-4</v>
      </c>
      <c r="M15" s="12">
        <f t="shared" si="6"/>
        <v>2.8079871634872529E-3</v>
      </c>
      <c r="N15" s="14">
        <f t="shared" si="7"/>
        <v>9.1444828286933516E-4</v>
      </c>
    </row>
    <row r="16" spans="2:14">
      <c r="B16" s="10" t="s">
        <v>221</v>
      </c>
      <c r="C16" s="11"/>
      <c r="D16" s="12">
        <f t="shared" ref="D16:D17" si="10">IFERROR(C16/C$20,0)</f>
        <v>0</v>
      </c>
      <c r="E16" s="12">
        <f t="shared" ref="E16:E17" si="11">IFERROR(C16/C$31,0)</f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ref="L16:L17" si="12">SUM(C16,F16,I16)</f>
        <v>0</v>
      </c>
      <c r="M16" s="12">
        <f t="shared" ref="M16:M17" si="13">IFERROR(L16/L$20,0)</f>
        <v>0</v>
      </c>
      <c r="N16" s="14">
        <f t="shared" ref="N16:N17" si="14">IFERROR(L16/L$31,0)</f>
        <v>0</v>
      </c>
    </row>
    <row r="17" spans="2:14">
      <c r="B17" s="10" t="s">
        <v>222</v>
      </c>
      <c r="C17" s="11">
        <v>1.9675925925925926E-4</v>
      </c>
      <c r="D17" s="12">
        <f t="shared" si="10"/>
        <v>1.433510414031538E-3</v>
      </c>
      <c r="E17" s="12">
        <f t="shared" si="11"/>
        <v>5.0794789052228983E-4</v>
      </c>
      <c r="F17" s="11"/>
      <c r="G17" s="12"/>
      <c r="H17" s="12"/>
      <c r="I17" s="11"/>
      <c r="J17" s="12"/>
      <c r="K17" s="12"/>
      <c r="L17" s="13">
        <f t="shared" si="12"/>
        <v>1.9675925925925926E-4</v>
      </c>
      <c r="M17" s="12">
        <f t="shared" si="13"/>
        <v>7.577108218933858E-4</v>
      </c>
      <c r="N17" s="14">
        <f t="shared" si="14"/>
        <v>2.4675588585363012E-4</v>
      </c>
    </row>
    <row r="18" spans="2:14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ht="15.75" thickBot="1">
      <c r="B19" s="10" t="s">
        <v>13</v>
      </c>
      <c r="C19" s="11">
        <v>8.6111111111111076E-3</v>
      </c>
      <c r="D19" s="12">
        <f t="shared" si="0"/>
        <v>6.273716164938023E-2</v>
      </c>
      <c r="E19" s="12">
        <f t="shared" si="1"/>
        <v>2.2230190032269614E-2</v>
      </c>
      <c r="F19" s="11">
        <v>2.4050925925925927E-2</v>
      </c>
      <c r="G19" s="12">
        <f t="shared" si="2"/>
        <v>0.657179000632511</v>
      </c>
      <c r="H19" s="12">
        <f t="shared" si="3"/>
        <v>0.1493567167397398</v>
      </c>
      <c r="I19" s="11">
        <v>1.5625000000000001E-3</v>
      </c>
      <c r="J19" s="12">
        <f t="shared" si="4"/>
        <v>1.8206338503034391E-2</v>
      </c>
      <c r="K19" s="12">
        <f t="shared" si="5"/>
        <v>6.2752754148654314E-3</v>
      </c>
      <c r="L19" s="13">
        <f t="shared" si="8"/>
        <v>3.4224537037037032E-2</v>
      </c>
      <c r="M19" s="12">
        <f>IFERROR(L19/L$20,0)</f>
        <v>0.13179711178463185</v>
      </c>
      <c r="N19" s="14">
        <f>IFERROR(L19/L$31,0)</f>
        <v>4.2921009086422601E-2</v>
      </c>
    </row>
    <row r="20" spans="2:14" ht="16.5" thickTop="1" thickBot="1">
      <c r="B20" s="31" t="s">
        <v>3</v>
      </c>
      <c r="C20" s="32">
        <f>SUM(C7:C19)</f>
        <v>0.13725694444444436</v>
      </c>
      <c r="D20" s="33">
        <f>IFERROR(SUM(D7:D19),0)</f>
        <v>1</v>
      </c>
      <c r="E20" s="33">
        <f>IFERROR(SUM(E7:E19),0)</f>
        <v>0.35433847257081363</v>
      </c>
      <c r="F20" s="32">
        <f>SUM(F7:F19)</f>
        <v>3.6597222222222225E-2</v>
      </c>
      <c r="G20" s="33">
        <f>IFERROR(SUM(G7:G19),0)</f>
        <v>0.99999999999999989</v>
      </c>
      <c r="H20" s="33">
        <f>IFERROR(SUM(H7:H19),0)</f>
        <v>0.22726946021706315</v>
      </c>
      <c r="I20" s="32">
        <f>SUM(I7:I19)</f>
        <v>8.582175925925925E-2</v>
      </c>
      <c r="J20" s="33">
        <f>IFERROR(SUM(J7:J19),0)</f>
        <v>1</v>
      </c>
      <c r="K20" s="33">
        <f>IFERROR(SUM(K7:K19),0)</f>
        <v>0.34467531260168266</v>
      </c>
      <c r="L20" s="32">
        <f>SUM(L7:L19)</f>
        <v>0.25967592592592587</v>
      </c>
      <c r="M20" s="33">
        <f>IFERROR(SUM(M7:M19),0)</f>
        <v>0.99999999999999989</v>
      </c>
      <c r="N20" s="34">
        <f>IFERROR(SUM(N7:N19),0)</f>
        <v>0.32565970911835557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>
      <c r="B23" s="18" t="s">
        <v>15</v>
      </c>
      <c r="C23" s="11">
        <v>2.582175925925927E-2</v>
      </c>
      <c r="D23" s="19"/>
      <c r="E23" s="12">
        <f>IFERROR(C23/C$31,0)</f>
        <v>6.6660690809131118E-2</v>
      </c>
      <c r="F23" s="11">
        <v>9.7800925925925885E-3</v>
      </c>
      <c r="G23" s="19"/>
      <c r="H23" s="12">
        <f>IFERROR(F23/F$31,0)</f>
        <v>6.073456479551495E-2</v>
      </c>
      <c r="I23" s="11">
        <v>1.9490740740740739E-2</v>
      </c>
      <c r="J23" s="19"/>
      <c r="K23" s="12">
        <f>IFERROR(I23/I$31,0)</f>
        <v>7.8278250360247298E-2</v>
      </c>
      <c r="L23" s="13">
        <f>SUM(C23,F23,I23)</f>
        <v>5.5092592592592596E-2</v>
      </c>
      <c r="M23" s="19"/>
      <c r="N23" s="14">
        <f>IFERROR(L23/L$31,0)</f>
        <v>6.9091648039016448E-2</v>
      </c>
    </row>
    <row r="24" spans="2:14">
      <c r="B24" s="18" t="s">
        <v>16</v>
      </c>
      <c r="C24" s="11">
        <v>1.9560185185185188E-3</v>
      </c>
      <c r="D24" s="19"/>
      <c r="E24" s="12">
        <f t="shared" ref="E24:E28" si="15">IFERROR(C24/C$31,0)</f>
        <v>5.0495996175451176E-3</v>
      </c>
      <c r="F24" s="11">
        <v>4.2824074074074075E-4</v>
      </c>
      <c r="G24" s="19"/>
      <c r="H24" s="12">
        <f t="shared" ref="H24:H28" si="16">IFERROR(F24/F$31,0)</f>
        <v>2.6593833105728452E-3</v>
      </c>
      <c r="I24" s="11">
        <v>1.3310185185185185E-3</v>
      </c>
      <c r="J24" s="19"/>
      <c r="K24" s="12">
        <f t="shared" ref="K24:K28" si="17">IFERROR(I24/I$31,0)</f>
        <v>5.3456049830335152E-3</v>
      </c>
      <c r="L24" s="13">
        <f t="shared" ref="L24:L28" si="18">SUM(C24,F24,I24)</f>
        <v>3.7152777777777783E-3</v>
      </c>
      <c r="M24" s="19"/>
      <c r="N24" s="14">
        <f t="shared" ref="N24:N28" si="19">IFERROR(L24/L$31,0)</f>
        <v>4.6593317270008996E-3</v>
      </c>
    </row>
    <row r="25" spans="2:14">
      <c r="B25" s="18" t="s">
        <v>17</v>
      </c>
      <c r="C25" s="11">
        <v>8.0555555555555537E-3</v>
      </c>
      <c r="D25" s="19"/>
      <c r="E25" s="12">
        <f t="shared" si="15"/>
        <v>2.0795984223736096E-2</v>
      </c>
      <c r="F25" s="11">
        <v>6.4814814814814813E-4</v>
      </c>
      <c r="G25" s="19"/>
      <c r="H25" s="12">
        <f t="shared" si="16"/>
        <v>4.025012578164306E-3</v>
      </c>
      <c r="I25" s="11">
        <v>3.8773148148148143E-3</v>
      </c>
      <c r="J25" s="19"/>
      <c r="K25" s="12">
        <f t="shared" si="17"/>
        <v>1.5571979733184586E-2</v>
      </c>
      <c r="L25" s="13">
        <f t="shared" si="18"/>
        <v>1.2581018518518516E-2</v>
      </c>
      <c r="M25" s="19"/>
      <c r="N25" s="14">
        <f t="shared" si="19"/>
        <v>1.5777861642523289E-2</v>
      </c>
    </row>
    <row r="26" spans="2:14">
      <c r="B26" s="18" t="s">
        <v>18</v>
      </c>
      <c r="C26" s="11">
        <v>6.6851851851851829E-2</v>
      </c>
      <c r="D26" s="19"/>
      <c r="E26" s="12">
        <f t="shared" si="15"/>
        <v>0.17258276562686736</v>
      </c>
      <c r="F26" s="11">
        <v>2.9895833333333319E-2</v>
      </c>
      <c r="G26" s="19"/>
      <c r="H26" s="12">
        <f t="shared" si="16"/>
        <v>0.18565370516782853</v>
      </c>
      <c r="I26" s="11">
        <v>4.6643518518518508E-2</v>
      </c>
      <c r="J26" s="19"/>
      <c r="K26" s="12">
        <f t="shared" si="17"/>
        <v>0.18732859201413096</v>
      </c>
      <c r="L26" s="13">
        <f t="shared" si="18"/>
        <v>0.14339120370370365</v>
      </c>
      <c r="M26" s="19"/>
      <c r="N26" s="14">
        <f t="shared" si="19"/>
        <v>0.17982698057886015</v>
      </c>
    </row>
    <row r="27" spans="2:14">
      <c r="B27" s="18" t="s">
        <v>19</v>
      </c>
      <c r="C27" s="11">
        <v>0.14459490740740757</v>
      </c>
      <c r="D27" s="19"/>
      <c r="E27" s="12">
        <f t="shared" si="15"/>
        <v>0.3732819409585279</v>
      </c>
      <c r="F27" s="11">
        <v>8.3680555555555605E-2</v>
      </c>
      <c r="G27" s="19"/>
      <c r="H27" s="12">
        <f t="shared" si="16"/>
        <v>0.51965787393085627</v>
      </c>
      <c r="I27" s="11">
        <v>8.9328703703703688E-2</v>
      </c>
      <c r="J27" s="19"/>
      <c r="K27" s="12">
        <f t="shared" si="17"/>
        <v>0.35875981964393616</v>
      </c>
      <c r="L27" s="13">
        <f t="shared" si="18"/>
        <v>0.31760416666666691</v>
      </c>
      <c r="M27" s="19"/>
      <c r="N27" s="14">
        <f t="shared" si="19"/>
        <v>0.39830754492408649</v>
      </c>
    </row>
    <row r="28" spans="2:14" ht="15.75" thickBot="1">
      <c r="B28" s="23" t="s">
        <v>20</v>
      </c>
      <c r="C28" s="20">
        <v>2.8240740740740735E-3</v>
      </c>
      <c r="D28" s="24"/>
      <c r="E28" s="21">
        <f t="shared" si="15"/>
        <v>7.2905461933787464E-3</v>
      </c>
      <c r="F28" s="20"/>
      <c r="G28" s="24"/>
      <c r="H28" s="21">
        <f t="shared" si="16"/>
        <v>0</v>
      </c>
      <c r="I28" s="20">
        <v>2.4999999999999996E-3</v>
      </c>
      <c r="J28" s="24"/>
      <c r="K28" s="21">
        <f t="shared" si="17"/>
        <v>1.0040440663784688E-2</v>
      </c>
      <c r="L28" s="13">
        <f t="shared" si="18"/>
        <v>5.3240740740740731E-3</v>
      </c>
      <c r="M28" s="24"/>
      <c r="N28" s="22">
        <f t="shared" si="19"/>
        <v>6.6769239701570497E-3</v>
      </c>
    </row>
    <row r="29" spans="2:14" ht="16.5" thickTop="1" thickBot="1">
      <c r="B29" s="31" t="s">
        <v>3</v>
      </c>
      <c r="C29" s="32">
        <f>SUM(C23:C28)</f>
        <v>0.25010416666666685</v>
      </c>
      <c r="D29" s="33"/>
      <c r="E29" s="33">
        <f>IFERROR(SUM(E23:E28),0)</f>
        <v>0.64566152742918637</v>
      </c>
      <c r="F29" s="32">
        <f>SUM(F23:F28)</f>
        <v>0.1244328703703704</v>
      </c>
      <c r="G29" s="33"/>
      <c r="H29" s="33">
        <f>IFERROR(SUM(H23:H28),0)</f>
        <v>0.77273053978293693</v>
      </c>
      <c r="I29" s="32">
        <f>SUM(I23:I28)</f>
        <v>0.16317129629629629</v>
      </c>
      <c r="J29" s="33"/>
      <c r="K29" s="33">
        <f>IFERROR(SUM(K23:K28),0)</f>
        <v>0.65532468739831728</v>
      </c>
      <c r="L29" s="32">
        <f>SUM(L23:L28)</f>
        <v>0.53770833333333357</v>
      </c>
      <c r="M29" s="33"/>
      <c r="N29" s="34">
        <f>IFERROR(SUM(N23:N28),0)</f>
        <v>0.67434029088164438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0.38736111111111121</v>
      </c>
      <c r="D31" s="35"/>
      <c r="E31" s="36">
        <f>IFERROR(SUM(E20,E29),0)</f>
        <v>1</v>
      </c>
      <c r="F31" s="32">
        <f>SUM(F20,F29)</f>
        <v>0.16103009259259263</v>
      </c>
      <c r="G31" s="35"/>
      <c r="H31" s="36">
        <f>IFERROR(SUM(H20,H29),0)</f>
        <v>1</v>
      </c>
      <c r="I31" s="32">
        <f>SUM(I20,I29)</f>
        <v>0.24899305555555554</v>
      </c>
      <c r="J31" s="35"/>
      <c r="K31" s="36">
        <f>IFERROR(SUM(K20,K29),0)</f>
        <v>1</v>
      </c>
      <c r="L31" s="37">
        <f>SUM(L20,L29)</f>
        <v>0.79738425925925949</v>
      </c>
      <c r="M31" s="35"/>
      <c r="N31" s="38">
        <f>IFERROR(SUM(N20,N29),0)</f>
        <v>1</v>
      </c>
    </row>
    <row r="32" spans="2:14" ht="66" customHeight="1" thickTop="1" thickBot="1">
      <c r="B32" s="185" t="s">
        <v>158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7"/>
  <sheetViews>
    <sheetView showGridLines="0" showZeros="0" view="pageBreakPreview" zoomScale="110" zoomScaleNormal="80" zoomScaleSheetLayoutView="110" workbookViewId="0">
      <selection activeCell="O23" sqref="O23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8" t="s">
        <v>36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6.3888888888888875E-3</v>
      </c>
      <c r="D7" s="12">
        <f t="shared" ref="D7:D19" si="0">IFERROR(C7/C$20,0)</f>
        <v>0.28380462724935729</v>
      </c>
      <c r="E7" s="12">
        <f t="shared" ref="E7:E19" si="1">IFERROR(C7/C$31,0)</f>
        <v>2.9858819711148361E-2</v>
      </c>
      <c r="F7" s="11">
        <v>2.3958333333333331E-3</v>
      </c>
      <c r="G7" s="12">
        <f t="shared" ref="G7:G19" si="2">IFERROR(F7/F$20,0)</f>
        <v>0.18482142857142853</v>
      </c>
      <c r="H7" s="12">
        <f t="shared" ref="H7:H19" si="3">IFERROR(F7/F$31,0)</f>
        <v>8.6357947434292842E-2</v>
      </c>
      <c r="I7" s="11">
        <f>C7+F7</f>
        <v>8.7847222222222215E-3</v>
      </c>
      <c r="J7" s="12">
        <f t="shared" ref="J7:J19" si="4">IFERROR(I7/I$20,0)</f>
        <v>0.24763458401305058</v>
      </c>
      <c r="K7" s="14">
        <f t="shared" ref="K7:K19" si="5">IFERROR(I7/I$31,0)</f>
        <v>3.6343612334801753E-2</v>
      </c>
    </row>
    <row r="8" spans="2:11" s="5" customFormat="1">
      <c r="B8" s="145" t="s">
        <v>100</v>
      </c>
      <c r="C8" s="11">
        <v>3.9351851851851857E-3</v>
      </c>
      <c r="D8" s="12">
        <f t="shared" si="0"/>
        <v>0.17480719794344476</v>
      </c>
      <c r="E8" s="12">
        <f t="shared" si="1"/>
        <v>1.8391301995997186E-2</v>
      </c>
      <c r="F8" s="11">
        <v>3.3564814814814816E-3</v>
      </c>
      <c r="G8" s="12">
        <f t="shared" si="2"/>
        <v>0.2589285714285714</v>
      </c>
      <c r="H8" s="12">
        <f t="shared" si="3"/>
        <v>0.1209845640383813</v>
      </c>
      <c r="I8" s="11">
        <f t="shared" ref="I8:I19" si="6">C8+F8</f>
        <v>7.2916666666666668E-3</v>
      </c>
      <c r="J8" s="12">
        <f t="shared" si="4"/>
        <v>0.20554649265905386</v>
      </c>
      <c r="K8" s="14">
        <f t="shared" si="5"/>
        <v>3.0166634744301854E-2</v>
      </c>
    </row>
    <row r="9" spans="2:11" s="5" customFormat="1">
      <c r="B9" s="10" t="s">
        <v>51</v>
      </c>
      <c r="C9" s="11">
        <v>2.1759259259259258E-3</v>
      </c>
      <c r="D9" s="12">
        <f t="shared" si="0"/>
        <v>9.6658097686375316E-2</v>
      </c>
      <c r="E9" s="12">
        <f t="shared" si="1"/>
        <v>1.016930816249256E-2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2.1759259259259258E-3</v>
      </c>
      <c r="J9" s="12">
        <f t="shared" si="4"/>
        <v>6.1337683523654159E-2</v>
      </c>
      <c r="K9" s="14">
        <f t="shared" si="5"/>
        <v>9.0021068760773783E-3</v>
      </c>
    </row>
    <row r="10" spans="2:11" s="5" customFormat="1">
      <c r="B10" s="10" t="s">
        <v>11</v>
      </c>
      <c r="C10" s="11">
        <v>4.7106481481481478E-3</v>
      </c>
      <c r="D10" s="12">
        <f t="shared" si="0"/>
        <v>0.20925449871465296</v>
      </c>
      <c r="E10" s="12">
        <f t="shared" si="1"/>
        <v>2.201547033050251E-2</v>
      </c>
      <c r="F10" s="11">
        <v>3.7037037037037034E-3</v>
      </c>
      <c r="G10" s="12">
        <f t="shared" si="2"/>
        <v>0.28571428571428564</v>
      </c>
      <c r="H10" s="12">
        <f t="shared" si="3"/>
        <v>0.13350020859407591</v>
      </c>
      <c r="I10" s="11">
        <f t="shared" si="6"/>
        <v>8.4143518518518517E-3</v>
      </c>
      <c r="J10" s="12">
        <f t="shared" si="4"/>
        <v>0.2371941272430669</v>
      </c>
      <c r="K10" s="14">
        <f t="shared" si="5"/>
        <v>3.4811338823980076E-2</v>
      </c>
    </row>
    <row r="11" spans="2:11" s="5" customFormat="1">
      <c r="B11" s="10" t="s">
        <v>12</v>
      </c>
      <c r="C11" s="11">
        <v>3.2407407407407406E-4</v>
      </c>
      <c r="D11" s="12">
        <f t="shared" si="0"/>
        <v>1.4395886889460155E-2</v>
      </c>
      <c r="E11" s="12">
        <f t="shared" si="1"/>
        <v>1.5145778114350622E-3</v>
      </c>
      <c r="F11" s="11">
        <v>6.5972222222222213E-4</v>
      </c>
      <c r="G11" s="12">
        <f t="shared" si="2"/>
        <v>5.0892857142857129E-2</v>
      </c>
      <c r="H11" s="12">
        <f t="shared" si="3"/>
        <v>2.3779724655819769E-2</v>
      </c>
      <c r="I11" s="11">
        <f t="shared" si="6"/>
        <v>9.837962962962962E-4</v>
      </c>
      <c r="J11" s="12">
        <f t="shared" si="4"/>
        <v>2.7732463295269169E-2</v>
      </c>
      <c r="K11" s="14">
        <f t="shared" si="5"/>
        <v>4.0701015131200911E-3</v>
      </c>
    </row>
    <row r="12" spans="2:11" s="5" customFormat="1">
      <c r="B12" s="10" t="s">
        <v>161</v>
      </c>
      <c r="C12" s="11">
        <v>3.8657407407407408E-3</v>
      </c>
      <c r="D12" s="12">
        <f t="shared" si="0"/>
        <v>0.17172236503856042</v>
      </c>
      <c r="E12" s="12">
        <f t="shared" si="1"/>
        <v>1.8066749607832527E-2</v>
      </c>
      <c r="F12" s="11">
        <v>1.8981481481481482E-3</v>
      </c>
      <c r="G12" s="12">
        <f t="shared" si="2"/>
        <v>0.14642857142857141</v>
      </c>
      <c r="H12" s="12">
        <f t="shared" si="3"/>
        <v>6.8418856904463907E-2</v>
      </c>
      <c r="I12" s="11">
        <f t="shared" si="6"/>
        <v>5.7638888888888887E-3</v>
      </c>
      <c r="J12" s="12">
        <f t="shared" si="4"/>
        <v>0.16247960848287113</v>
      </c>
      <c r="K12" s="14">
        <f t="shared" si="5"/>
        <v>2.3846006512162416E-2</v>
      </c>
    </row>
    <row r="13" spans="2:11" s="5" customFormat="1">
      <c r="B13" s="10" t="s">
        <v>106</v>
      </c>
      <c r="C13" s="11">
        <v>4.5138888888888892E-4</v>
      </c>
      <c r="D13" s="12">
        <f t="shared" si="0"/>
        <v>2.0051413881748074E-2</v>
      </c>
      <c r="E13" s="12">
        <f t="shared" si="1"/>
        <v>2.1095905230702652E-3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4.5138888888888892E-4</v>
      </c>
      <c r="J13" s="12">
        <f t="shared" si="4"/>
        <v>1.2724306688417621E-2</v>
      </c>
      <c r="K13" s="14">
        <f t="shared" si="5"/>
        <v>1.8674583413139244E-3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1.6203703703703703E-4</v>
      </c>
      <c r="D15" s="12">
        <f t="shared" si="0"/>
        <v>7.1979434447300775E-3</v>
      </c>
      <c r="E15" s="12">
        <f t="shared" si="1"/>
        <v>7.5728890571753109E-4</v>
      </c>
      <c r="F15" s="11">
        <v>4.8611111111111115E-4</v>
      </c>
      <c r="G15" s="12">
        <f t="shared" si="2"/>
        <v>3.7499999999999999E-2</v>
      </c>
      <c r="H15" s="12">
        <f t="shared" si="3"/>
        <v>1.7521902377972465E-2</v>
      </c>
      <c r="I15" s="11">
        <f t="shared" si="6"/>
        <v>6.4814814814814813E-4</v>
      </c>
      <c r="J15" s="12">
        <f t="shared" si="4"/>
        <v>1.8270799347471452E-2</v>
      </c>
      <c r="K15" s="14">
        <f t="shared" si="5"/>
        <v>2.6814786439379426E-3</v>
      </c>
    </row>
    <row r="16" spans="2:11" s="5" customFormat="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/>
      <c r="G16" s="12">
        <f t="shared" ref="G16:G17" si="9">IFERROR(F16/F$20,0)</f>
        <v>0</v>
      </c>
      <c r="H16" s="12">
        <f t="shared" ref="H16:H17" si="10">IFERROR(F16/F$31,0)</f>
        <v>0</v>
      </c>
      <c r="I16" s="11">
        <f t="shared" si="6"/>
        <v>0</v>
      </c>
      <c r="J16" s="12">
        <f t="shared" ref="J16:J17" si="11">IFERROR(I16/I$20,0)</f>
        <v>0</v>
      </c>
      <c r="K16" s="14">
        <f t="shared" ref="K16:K17" si="12">IFERROR(I16/I$31,0)</f>
        <v>0</v>
      </c>
    </row>
    <row r="17" spans="2:11" s="5" customFormat="1">
      <c r="B17" s="10" t="s">
        <v>222</v>
      </c>
      <c r="C17" s="11">
        <v>1.1574074074074073E-4</v>
      </c>
      <c r="D17" s="12">
        <f t="shared" si="7"/>
        <v>5.1413881748071976E-3</v>
      </c>
      <c r="E17" s="12">
        <f t="shared" si="8"/>
        <v>5.4092064694109354E-4</v>
      </c>
      <c r="F17" s="11">
        <v>4.6296296296296293E-4</v>
      </c>
      <c r="G17" s="12">
        <f t="shared" si="9"/>
        <v>3.5714285714285705E-2</v>
      </c>
      <c r="H17" s="12">
        <f t="shared" si="10"/>
        <v>1.6687526074259489E-2</v>
      </c>
      <c r="I17" s="11">
        <f t="shared" si="6"/>
        <v>5.7870370370370367E-4</v>
      </c>
      <c r="J17" s="12">
        <f t="shared" si="11"/>
        <v>1.6313213703099513E-2</v>
      </c>
      <c r="K17" s="14">
        <f t="shared" si="12"/>
        <v>2.3941773606588773E-3</v>
      </c>
    </row>
    <row r="18" spans="2:11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3.8194444444444446E-4</v>
      </c>
      <c r="D19" s="12">
        <f t="shared" si="0"/>
        <v>1.6966580976863755E-2</v>
      </c>
      <c r="E19" s="12">
        <f t="shared" si="1"/>
        <v>1.7850381349056091E-3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3.8194444444444446E-4</v>
      </c>
      <c r="J19" s="12">
        <f t="shared" si="4"/>
        <v>1.0766721044045678E-2</v>
      </c>
      <c r="K19" s="14">
        <f t="shared" si="5"/>
        <v>1.580157058034859E-3</v>
      </c>
    </row>
    <row r="20" spans="2:11" s="5" customFormat="1" ht="16.5" thickTop="1" thickBot="1">
      <c r="B20" s="31" t="s">
        <v>3</v>
      </c>
      <c r="C20" s="32">
        <f>SUM(C7:C19)</f>
        <v>2.2511574074074073E-2</v>
      </c>
      <c r="D20" s="33">
        <f>IFERROR(SUM(D7:D19),0)</f>
        <v>1</v>
      </c>
      <c r="E20" s="33">
        <f>IFERROR(SUM(E7:E19),0)</f>
        <v>0.10520906583004271</v>
      </c>
      <c r="F20" s="32">
        <f>SUM(F7:F19)</f>
        <v>1.2962962962962964E-2</v>
      </c>
      <c r="G20" s="33">
        <f>IFERROR(SUM(G7:G19),0)</f>
        <v>0.99999999999999978</v>
      </c>
      <c r="H20" s="33">
        <f>IFERROR(SUM(H7:H19),0)</f>
        <v>0.46725073007926571</v>
      </c>
      <c r="I20" s="32">
        <f>SUM(I7:I19)</f>
        <v>3.5474537037037034E-2</v>
      </c>
      <c r="J20" s="33">
        <f>IFERROR(SUM(J7:J19),0)</f>
        <v>0.99999999999999989</v>
      </c>
      <c r="K20" s="34">
        <f>IFERROR(SUM(K7:K19),0)</f>
        <v>0.14676307220838919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1.6203703703703701E-3</v>
      </c>
      <c r="D23" s="19"/>
      <c r="E23" s="12">
        <f>IFERROR(C23/C$31,0)</f>
        <v>7.5728890571753098E-3</v>
      </c>
      <c r="F23" s="11">
        <v>0</v>
      </c>
      <c r="G23" s="19"/>
      <c r="H23" s="12">
        <f>IFERROR(F23/F$31,0)</f>
        <v>0</v>
      </c>
      <c r="I23" s="11">
        <f>C23+F23</f>
        <v>1.6203703703703701E-3</v>
      </c>
      <c r="J23" s="19"/>
      <c r="K23" s="14">
        <f>IFERROR(I23/I$31,0)</f>
        <v>6.7036966098448555E-3</v>
      </c>
    </row>
    <row r="24" spans="2:11" s="5" customFormat="1">
      <c r="B24" s="18" t="s">
        <v>16</v>
      </c>
      <c r="C24" s="11"/>
      <c r="D24" s="19"/>
      <c r="E24" s="12">
        <f t="shared" ref="E24:E28" si="13">IFERROR(C24/C$31,0)</f>
        <v>0</v>
      </c>
      <c r="F24" s="11"/>
      <c r="G24" s="19"/>
      <c r="H24" s="12">
        <f t="shared" ref="H24:H28" si="14">IFERROR(F24/F$31,0)</f>
        <v>0</v>
      </c>
      <c r="I24" s="11">
        <f t="shared" ref="I24:I28" si="15">C24+F24</f>
        <v>0</v>
      </c>
      <c r="J24" s="19"/>
      <c r="K24" s="14">
        <f t="shared" ref="K24:K28" si="16">IFERROR(I24/I$31,0)</f>
        <v>0</v>
      </c>
    </row>
    <row r="25" spans="2:11" s="5" customFormat="1">
      <c r="B25" s="18" t="s">
        <v>17</v>
      </c>
      <c r="C25" s="11">
        <v>3.1250000000000001E-4</v>
      </c>
      <c r="D25" s="19"/>
      <c r="E25" s="12">
        <f t="shared" si="13"/>
        <v>1.4604857467409528E-3</v>
      </c>
      <c r="F25" s="11">
        <v>0</v>
      </c>
      <c r="G25" s="19"/>
      <c r="H25" s="12">
        <f t="shared" si="14"/>
        <v>0</v>
      </c>
      <c r="I25" s="11">
        <f t="shared" si="15"/>
        <v>3.1250000000000001E-4</v>
      </c>
      <c r="J25" s="19"/>
      <c r="K25" s="14">
        <f t="shared" si="16"/>
        <v>1.2928557747557937E-3</v>
      </c>
    </row>
    <row r="26" spans="2:11" s="5" customFormat="1">
      <c r="B26" s="18" t="s">
        <v>18</v>
      </c>
      <c r="C26" s="11">
        <v>1.0567129629629628E-2</v>
      </c>
      <c r="D26" s="19"/>
      <c r="E26" s="12">
        <f t="shared" si="13"/>
        <v>4.9386055065721836E-2</v>
      </c>
      <c r="F26" s="11">
        <v>6.3310185185185188E-3</v>
      </c>
      <c r="G26" s="19"/>
      <c r="H26" s="12">
        <f t="shared" si="14"/>
        <v>0.22820191906549853</v>
      </c>
      <c r="I26" s="11">
        <f t="shared" si="15"/>
        <v>1.6898148148148148E-2</v>
      </c>
      <c r="J26" s="19"/>
      <c r="K26" s="14">
        <f t="shared" si="16"/>
        <v>6.9909978931239222E-2</v>
      </c>
    </row>
    <row r="27" spans="2:11" s="5" customFormat="1">
      <c r="B27" s="18" t="s">
        <v>19</v>
      </c>
      <c r="C27" s="11">
        <v>0.17853009259259262</v>
      </c>
      <c r="D27" s="19"/>
      <c r="E27" s="12">
        <f t="shared" si="13"/>
        <v>0.83437009790663696</v>
      </c>
      <c r="F27" s="11">
        <v>7.7893518518518529E-3</v>
      </c>
      <c r="G27" s="19"/>
      <c r="H27" s="12">
        <f t="shared" si="14"/>
        <v>0.28076762619941592</v>
      </c>
      <c r="I27" s="11">
        <f t="shared" si="15"/>
        <v>0.18631944444444448</v>
      </c>
      <c r="J27" s="19"/>
      <c r="K27" s="14">
        <f t="shared" si="16"/>
        <v>0.77082934303773232</v>
      </c>
    </row>
    <row r="28" spans="2:11" s="5" customFormat="1" ht="15.75" thickBot="1">
      <c r="B28" s="23" t="s">
        <v>20</v>
      </c>
      <c r="C28" s="20">
        <v>4.2824074074074075E-4</v>
      </c>
      <c r="D28" s="24"/>
      <c r="E28" s="21">
        <f t="shared" si="13"/>
        <v>2.0014063936820464E-3</v>
      </c>
      <c r="F28" s="20">
        <v>6.5972222222222213E-4</v>
      </c>
      <c r="G28" s="24"/>
      <c r="H28" s="21">
        <f t="shared" si="14"/>
        <v>2.3779724655819769E-2</v>
      </c>
      <c r="I28" s="11">
        <f t="shared" si="15"/>
        <v>1.0879629629629629E-3</v>
      </c>
      <c r="J28" s="24"/>
      <c r="K28" s="22">
        <f t="shared" si="16"/>
        <v>4.5010534380386892E-3</v>
      </c>
    </row>
    <row r="29" spans="2:11" s="5" customFormat="1" ht="16.5" thickTop="1" thickBot="1">
      <c r="B29" s="31" t="s">
        <v>3</v>
      </c>
      <c r="C29" s="32">
        <f>SUM(C23:C28)</f>
        <v>0.19145833333333337</v>
      </c>
      <c r="D29" s="33"/>
      <c r="E29" s="33">
        <f>IFERROR(SUM(E23:E28),0)</f>
        <v>0.89479093416995714</v>
      </c>
      <c r="F29" s="32">
        <f>SUM(F23:F28)</f>
        <v>1.4780092592592595E-2</v>
      </c>
      <c r="G29" s="33"/>
      <c r="H29" s="33">
        <f>IFERROR(SUM(H23:H28),0)</f>
        <v>0.53274926992073424</v>
      </c>
      <c r="I29" s="32">
        <f>SUM(I23:I28)</f>
        <v>0.20623842592592595</v>
      </c>
      <c r="J29" s="33"/>
      <c r="K29" s="34">
        <f>IFERROR(SUM(K23:K28),0)</f>
        <v>0.85323692779161087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0.21396990740740746</v>
      </c>
      <c r="D31" s="35"/>
      <c r="E31" s="36">
        <f>IFERROR(SUM(E20,E29),0)</f>
        <v>0.99999999999999989</v>
      </c>
      <c r="F31" s="32">
        <f>SUM(F20,F29)</f>
        <v>2.7743055555555559E-2</v>
      </c>
      <c r="G31" s="35"/>
      <c r="H31" s="36">
        <f>IFERROR(SUM(H20,H29),0)</f>
        <v>1</v>
      </c>
      <c r="I31" s="32">
        <f>SUM(I20,I29)</f>
        <v>0.24171296296296299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/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2"/>
  <sheetViews>
    <sheetView showGridLines="0" showZeros="0" view="pageBreakPreview" zoomScale="80" zoomScaleNormal="80" zoomScaleSheetLayoutView="80" zoomScalePageLayoutView="60" workbookViewId="0">
      <selection activeCell="I16" sqref="I16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88" t="s">
        <v>29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6.0057870370370289E-2</v>
      </c>
      <c r="D7" s="12">
        <f t="shared" ref="D7:D19" si="0">IFERROR(C7/C$20,0)</f>
        <v>0.20963115581949643</v>
      </c>
      <c r="E7" s="12">
        <f t="shared" ref="E7:E19" si="1">IFERROR(C7/C$31,0)</f>
        <v>6.2337818356559278E-2</v>
      </c>
      <c r="F7" s="11">
        <v>3.0787037037037037E-3</v>
      </c>
      <c r="G7" s="12">
        <f t="shared" ref="G7:G19" si="2">IFERROR(F7/F$20,0)</f>
        <v>6.1121323529411763E-2</v>
      </c>
      <c r="H7" s="12">
        <f t="shared" ref="H7:H19" si="3">IFERROR(F7/F$31,0)</f>
        <v>1.0924024640657086E-2</v>
      </c>
      <c r="I7" s="11">
        <v>2.1446759259259263E-2</v>
      </c>
      <c r="J7" s="12">
        <f t="shared" ref="J7:J19" si="4">IFERROR(I7/I$20,0)</f>
        <v>0.23311108315511389</v>
      </c>
      <c r="K7" s="12">
        <f t="shared" ref="K7:K19" si="5">IFERROR(I7/I$31,0)</f>
        <v>7.2298088177916525E-2</v>
      </c>
      <c r="L7" s="13">
        <f>SUM(C7,F7,I7)</f>
        <v>8.458333333333326E-2</v>
      </c>
      <c r="M7" s="12">
        <f t="shared" ref="M7:M19" si="6">IFERROR(L7/L$20,0)</f>
        <v>0.19722567064284549</v>
      </c>
      <c r="N7" s="14">
        <f t="shared" ref="N7:N19" si="7">IFERROR(L7/L$31,0)</f>
        <v>5.4856628133913794E-2</v>
      </c>
    </row>
    <row r="8" spans="2:14">
      <c r="B8" s="145" t="s">
        <v>100</v>
      </c>
      <c r="C8" s="11">
        <v>4.5358796296296265E-2</v>
      </c>
      <c r="D8" s="12">
        <f t="shared" si="0"/>
        <v>0.15832424352603722</v>
      </c>
      <c r="E8" s="12">
        <f t="shared" si="1"/>
        <v>4.7080730418068213E-2</v>
      </c>
      <c r="F8" s="11">
        <v>5.2314814814814811E-3</v>
      </c>
      <c r="G8" s="12">
        <f t="shared" si="2"/>
        <v>0.10386029411764705</v>
      </c>
      <c r="H8" s="12">
        <f t="shared" si="3"/>
        <v>1.8562628336755649E-2</v>
      </c>
      <c r="I8" s="11">
        <v>1.5729166666666666E-2</v>
      </c>
      <c r="J8" s="12">
        <f t="shared" si="4"/>
        <v>0.17096490124543967</v>
      </c>
      <c r="K8" s="12">
        <f t="shared" si="5"/>
        <v>5.3023800234100665E-2</v>
      </c>
      <c r="L8" s="13">
        <f t="shared" ref="L8:L19" si="8">SUM(C8,F8,I8)</f>
        <v>6.6319444444444417E-2</v>
      </c>
      <c r="M8" s="12">
        <f t="shared" si="6"/>
        <v>0.15463917525773196</v>
      </c>
      <c r="N8" s="14">
        <f t="shared" si="7"/>
        <v>4.3011559825851968E-2</v>
      </c>
    </row>
    <row r="9" spans="2:14">
      <c r="B9" s="10" t="s">
        <v>51</v>
      </c>
      <c r="C9" s="11">
        <v>2.9849537037037008E-2</v>
      </c>
      <c r="D9" s="12">
        <f t="shared" si="0"/>
        <v>0.10418939118490682</v>
      </c>
      <c r="E9" s="12">
        <f t="shared" si="1"/>
        <v>3.0982700624699641E-2</v>
      </c>
      <c r="F9" s="11">
        <v>1.0416666666666667E-3</v>
      </c>
      <c r="G9" s="12">
        <f t="shared" si="2"/>
        <v>2.0680147058823529E-2</v>
      </c>
      <c r="H9" s="12">
        <f t="shared" si="3"/>
        <v>3.6960985626283372E-3</v>
      </c>
      <c r="I9" s="11">
        <v>9.6759259259259281E-3</v>
      </c>
      <c r="J9" s="12">
        <f t="shared" si="4"/>
        <v>0.10517046169329478</v>
      </c>
      <c r="K9" s="12">
        <f t="shared" si="5"/>
        <v>3.261802575107297E-2</v>
      </c>
      <c r="L9" s="13">
        <f t="shared" si="8"/>
        <v>4.0567129629629606E-2</v>
      </c>
      <c r="M9" s="12">
        <f t="shared" si="6"/>
        <v>9.4591677011928513E-2</v>
      </c>
      <c r="N9" s="14">
        <f t="shared" si="7"/>
        <v>2.6309863383876288E-2</v>
      </c>
    </row>
    <row r="10" spans="2:14">
      <c r="B10" s="10" t="s">
        <v>11</v>
      </c>
      <c r="C10" s="11">
        <v>4.3402777777777755E-2</v>
      </c>
      <c r="D10" s="12">
        <f t="shared" si="0"/>
        <v>0.15149678826808871</v>
      </c>
      <c r="E10" s="12">
        <f t="shared" si="1"/>
        <v>4.5050456511292636E-2</v>
      </c>
      <c r="F10" s="11">
        <v>1.6319444444444445E-3</v>
      </c>
      <c r="G10" s="12">
        <f t="shared" si="2"/>
        <v>3.2398897058823532E-2</v>
      </c>
      <c r="H10" s="12">
        <f t="shared" si="3"/>
        <v>5.790554414784395E-3</v>
      </c>
      <c r="I10" s="11">
        <v>1.8969907407407404E-2</v>
      </c>
      <c r="J10" s="12">
        <f t="shared" si="4"/>
        <v>0.20618945779343309</v>
      </c>
      <c r="K10" s="12">
        <f t="shared" si="5"/>
        <v>6.3948497854077246E-2</v>
      </c>
      <c r="L10" s="13">
        <f t="shared" si="8"/>
        <v>6.4004629629629606E-2</v>
      </c>
      <c r="M10" s="12">
        <f t="shared" si="6"/>
        <v>0.14924164732552492</v>
      </c>
      <c r="N10" s="14">
        <f t="shared" si="7"/>
        <v>4.1510283741180001E-2</v>
      </c>
    </row>
    <row r="11" spans="2:14">
      <c r="B11" s="10" t="s">
        <v>12</v>
      </c>
      <c r="C11" s="11">
        <v>2.628472222222222E-2</v>
      </c>
      <c r="D11" s="12">
        <f t="shared" si="0"/>
        <v>9.1746454975154559E-2</v>
      </c>
      <c r="E11" s="12">
        <f t="shared" si="1"/>
        <v>2.7282556463238832E-2</v>
      </c>
      <c r="F11" s="11">
        <v>1.7013888888888888E-3</v>
      </c>
      <c r="G11" s="12">
        <f t="shared" si="2"/>
        <v>3.3777573529411763E-2</v>
      </c>
      <c r="H11" s="12">
        <f t="shared" si="3"/>
        <v>6.0369609856262838E-3</v>
      </c>
      <c r="I11" s="11">
        <v>7.3495370370370364E-3</v>
      </c>
      <c r="J11" s="12">
        <f t="shared" si="4"/>
        <v>7.9884262171342299E-2</v>
      </c>
      <c r="K11" s="12">
        <f t="shared" si="5"/>
        <v>2.4775653531018339E-2</v>
      </c>
      <c r="L11" s="13">
        <f t="shared" si="8"/>
        <v>3.5335648148148144E-2</v>
      </c>
      <c r="M11" s="12">
        <f t="shared" si="6"/>
        <v>8.2393263885140622E-2</v>
      </c>
      <c r="N11" s="14">
        <f t="shared" si="7"/>
        <v>2.2916979432517644E-2</v>
      </c>
    </row>
    <row r="12" spans="2:14">
      <c r="B12" s="10" t="s">
        <v>161</v>
      </c>
      <c r="C12" s="11">
        <v>5.408564814814816E-2</v>
      </c>
      <c r="D12" s="12">
        <f t="shared" si="0"/>
        <v>0.18878519775380775</v>
      </c>
      <c r="E12" s="12">
        <f t="shared" si="1"/>
        <v>5.6138875540605503E-2</v>
      </c>
      <c r="F12" s="11">
        <v>4.0162037037037041E-3</v>
      </c>
      <c r="G12" s="12">
        <f t="shared" si="2"/>
        <v>7.9733455882352949E-2</v>
      </c>
      <c r="H12" s="12">
        <f t="shared" si="3"/>
        <v>1.4250513347022591E-2</v>
      </c>
      <c r="I12" s="11">
        <v>1.7893518518518524E-2</v>
      </c>
      <c r="J12" s="12">
        <f t="shared" si="4"/>
        <v>0.19448987293999251</v>
      </c>
      <c r="K12" s="12">
        <f t="shared" si="5"/>
        <v>6.0319937573156478E-2</v>
      </c>
      <c r="L12" s="13">
        <f t="shared" si="8"/>
        <v>7.599537037037038E-2</v>
      </c>
      <c r="M12" s="12">
        <f t="shared" si="6"/>
        <v>0.17720084201435751</v>
      </c>
      <c r="N12" s="14">
        <f t="shared" si="7"/>
        <v>4.9286893859780835E-2</v>
      </c>
    </row>
    <row r="13" spans="2:14">
      <c r="B13" s="10" t="s">
        <v>106</v>
      </c>
      <c r="C13" s="11">
        <v>4.027777777777776E-3</v>
      </c>
      <c r="D13" s="12">
        <f t="shared" si="0"/>
        <v>1.4058901951278633E-2</v>
      </c>
      <c r="E13" s="12">
        <f t="shared" si="1"/>
        <v>4.1806823642479571E-3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8"/>
        <v>4.027777777777776E-3</v>
      </c>
      <c r="M13" s="12">
        <f t="shared" si="6"/>
        <v>9.3916986020402653E-3</v>
      </c>
      <c r="N13" s="14">
        <f t="shared" si="7"/>
        <v>2.6122203873292292E-3</v>
      </c>
    </row>
    <row r="14" spans="2:14">
      <c r="B14" s="10" t="s">
        <v>107</v>
      </c>
      <c r="C14" s="11">
        <v>7.407407407407407E-4</v>
      </c>
      <c r="D14" s="12">
        <f t="shared" si="0"/>
        <v>2.5855451864420483E-3</v>
      </c>
      <c r="E14" s="12">
        <f t="shared" si="1"/>
        <v>7.6886112445939464E-4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7.407407407407407E-4</v>
      </c>
      <c r="M14" s="12">
        <f t="shared" si="6"/>
        <v>1.7272089383062563E-3</v>
      </c>
      <c r="N14" s="14">
        <f t="shared" si="7"/>
        <v>4.8040834709503087E-4</v>
      </c>
    </row>
    <row r="15" spans="2:14">
      <c r="B15" s="10" t="s">
        <v>184</v>
      </c>
      <c r="C15" s="11">
        <v>2.0138888888888893E-3</v>
      </c>
      <c r="D15" s="12">
        <f t="shared" si="0"/>
        <v>7.0294509756393207E-3</v>
      </c>
      <c r="E15" s="12">
        <f t="shared" si="1"/>
        <v>2.0903411821239799E-3</v>
      </c>
      <c r="F15" s="15">
        <v>0</v>
      </c>
      <c r="G15" s="12">
        <f t="shared" si="2"/>
        <v>0</v>
      </c>
      <c r="H15" s="12">
        <f t="shared" si="3"/>
        <v>0</v>
      </c>
      <c r="I15" s="11"/>
      <c r="J15" s="12">
        <f t="shared" si="4"/>
        <v>0</v>
      </c>
      <c r="K15" s="12">
        <f t="shared" si="5"/>
        <v>0</v>
      </c>
      <c r="L15" s="13">
        <f t="shared" si="8"/>
        <v>2.0138888888888893E-3</v>
      </c>
      <c r="M15" s="12">
        <f t="shared" si="6"/>
        <v>4.6958493010201352E-3</v>
      </c>
      <c r="N15" s="14">
        <f t="shared" si="7"/>
        <v>1.3061101936646155E-3</v>
      </c>
    </row>
    <row r="16" spans="2:14">
      <c r="B16" s="10" t="s">
        <v>221</v>
      </c>
      <c r="C16" s="11"/>
      <c r="D16" s="12">
        <f t="shared" ref="D16:D17" si="9">IFERROR(C16/C$20,0)</f>
        <v>0</v>
      </c>
      <c r="E16" s="12">
        <f t="shared" ref="E16:E17" si="10">IFERROR(C16/C$31,0)</f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ref="L16:L17" si="11">SUM(C16,F16,I16)</f>
        <v>0</v>
      </c>
      <c r="M16" s="12">
        <f t="shared" ref="M16:M17" si="12">IFERROR(L16/L$20,0)</f>
        <v>0</v>
      </c>
      <c r="N16" s="14">
        <f t="shared" ref="N16:N17" si="13">IFERROR(L16/L$31,0)</f>
        <v>0</v>
      </c>
    </row>
    <row r="17" spans="2:14">
      <c r="B17" s="10" t="s">
        <v>222</v>
      </c>
      <c r="C17" s="11">
        <v>2.4305555555555555E-4</v>
      </c>
      <c r="D17" s="12">
        <f t="shared" si="9"/>
        <v>8.4838201430129719E-4</v>
      </c>
      <c r="E17" s="12">
        <f t="shared" si="10"/>
        <v>2.5228255646323887E-4</v>
      </c>
      <c r="F17" s="11"/>
      <c r="G17" s="12"/>
      <c r="H17" s="12"/>
      <c r="I17" s="11"/>
      <c r="J17" s="12"/>
      <c r="K17" s="12"/>
      <c r="L17" s="13">
        <f t="shared" si="11"/>
        <v>2.4305555555555555E-4</v>
      </c>
      <c r="M17" s="12">
        <f t="shared" si="12"/>
        <v>5.6674043288174037E-4</v>
      </c>
      <c r="N17" s="14">
        <f t="shared" si="13"/>
        <v>1.5763398889055702E-4</v>
      </c>
    </row>
    <row r="18" spans="2:14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>
        <f t="shared" si="7"/>
        <v>0</v>
      </c>
    </row>
    <row r="19" spans="2:14" ht="15.75" thickBot="1">
      <c r="B19" s="10" t="s">
        <v>13</v>
      </c>
      <c r="C19" s="11">
        <v>2.0428240740740733E-2</v>
      </c>
      <c r="D19" s="12">
        <f t="shared" si="0"/>
        <v>7.1304488344847095E-2</v>
      </c>
      <c r="E19" s="12">
        <f t="shared" si="1"/>
        <v>2.1203748197981737E-2</v>
      </c>
      <c r="F19" s="11">
        <v>3.366898148148148E-2</v>
      </c>
      <c r="G19" s="12">
        <f t="shared" si="2"/>
        <v>0.66842830882352933</v>
      </c>
      <c r="H19" s="12">
        <f t="shared" si="3"/>
        <v>0.11946611909650925</v>
      </c>
      <c r="I19" s="11">
        <v>9.3750000000000007E-4</v>
      </c>
      <c r="J19" s="12">
        <f t="shared" si="4"/>
        <v>1.0189961001383823E-2</v>
      </c>
      <c r="K19" s="12">
        <f t="shared" si="5"/>
        <v>3.1603589543503711E-3</v>
      </c>
      <c r="L19" s="13">
        <f t="shared" si="8"/>
        <v>5.5034722222222214E-2</v>
      </c>
      <c r="M19" s="12">
        <f t="shared" si="6"/>
        <v>0.12832622658822262</v>
      </c>
      <c r="N19" s="14">
        <f t="shared" si="7"/>
        <v>3.5692838913076119E-2</v>
      </c>
    </row>
    <row r="20" spans="2:14" ht="16.5" thickTop="1" thickBot="1">
      <c r="B20" s="31" t="s">
        <v>3</v>
      </c>
      <c r="C20" s="32">
        <f>SUM(C7:C19)</f>
        <v>0.28649305555555543</v>
      </c>
      <c r="D20" s="33">
        <f>IFERROR(SUM(D7:D19),0)</f>
        <v>1</v>
      </c>
      <c r="E20" s="33">
        <f>IFERROR(SUM(E7:E19),0)</f>
        <v>0.2973690533397404</v>
      </c>
      <c r="F20" s="32">
        <f>SUM(F7:F19)</f>
        <v>5.0370370370370371E-2</v>
      </c>
      <c r="G20" s="33">
        <f>IFERROR(SUM(G7:G19),0)</f>
        <v>0.99999999999999989</v>
      </c>
      <c r="H20" s="33">
        <f>IFERROR(SUM(H7:H19),0)</f>
        <v>0.17872689938398359</v>
      </c>
      <c r="I20" s="32">
        <f>SUM(I7:I19)</f>
        <v>9.2002314814814815E-2</v>
      </c>
      <c r="J20" s="33">
        <f>IFERROR(SUM(J7:J19),0)</f>
        <v>1.0000000000000002</v>
      </c>
      <c r="K20" s="33">
        <f>IFERROR(SUM(K7:K19),0)</f>
        <v>0.31014436207569257</v>
      </c>
      <c r="L20" s="32">
        <f>SUM(L7:L19)</f>
        <v>0.42886574074074058</v>
      </c>
      <c r="M20" s="33">
        <f>IFERROR(SUM(M7:M19),0)</f>
        <v>1</v>
      </c>
      <c r="N20" s="34">
        <f>IFERROR(SUM(N7:N19),0)</f>
        <v>0.27814142020717608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>
      <c r="B23" s="18" t="s">
        <v>15</v>
      </c>
      <c r="C23" s="11">
        <v>6.6643518518518463E-2</v>
      </c>
      <c r="D23" s="19"/>
      <c r="E23" s="12">
        <f>IFERROR(C23/C$31,0)</f>
        <v>6.9173474291206113E-2</v>
      </c>
      <c r="F23" s="11">
        <v>1.6701388888888887E-2</v>
      </c>
      <c r="G23" s="19"/>
      <c r="H23" s="12">
        <f>IFERROR(F23/F$31,0)</f>
        <v>5.9260780287474335E-2</v>
      </c>
      <c r="I23" s="11">
        <v>2.1249999999999998E-2</v>
      </c>
      <c r="J23" s="19"/>
      <c r="K23" s="12">
        <f>IFERROR(I23/I$31,0)</f>
        <v>7.1634802965275066E-2</v>
      </c>
      <c r="L23" s="13">
        <f>SUM(C23,F23,I23)</f>
        <v>0.10459490740740734</v>
      </c>
      <c r="M23" s="19"/>
      <c r="N23" s="14">
        <f>IFERROR(L23/L$31,0)</f>
        <v>6.7835159885902996E-2</v>
      </c>
    </row>
    <row r="24" spans="2:14">
      <c r="B24" s="18" t="s">
        <v>16</v>
      </c>
      <c r="C24" s="11">
        <v>2.4884259259259256E-3</v>
      </c>
      <c r="D24" s="19"/>
      <c r="E24" s="12">
        <f t="shared" ref="E24:E28" si="14">IFERROR(C24/C$31,0)</f>
        <v>2.5828928399807788E-3</v>
      </c>
      <c r="F24" s="11">
        <v>4.861111111111111E-4</v>
      </c>
      <c r="G24" s="19"/>
      <c r="H24" s="12">
        <f t="shared" ref="H24:H28" si="15">IFERROR(F24/F$31,0)</f>
        <v>1.724845995893224E-3</v>
      </c>
      <c r="I24" s="11">
        <v>7.8703703703703705E-4</v>
      </c>
      <c r="J24" s="19"/>
      <c r="K24" s="12">
        <f t="shared" ref="K24:K28" si="16">IFERROR(I24/I$31,0)</f>
        <v>2.6531408505657433E-3</v>
      </c>
      <c r="L24" s="13">
        <f t="shared" ref="L24:L28" si="17">SUM(C24,F24,I24)</f>
        <v>3.7615740740740739E-3</v>
      </c>
      <c r="M24" s="19"/>
      <c r="N24" s="14">
        <f t="shared" ref="N24:N28" si="18">IFERROR(L24/L$31,0)</f>
        <v>2.4395736375919536E-3</v>
      </c>
    </row>
    <row r="25" spans="2:14">
      <c r="B25" s="18" t="s">
        <v>17</v>
      </c>
      <c r="C25" s="11">
        <v>1.1562499999999998E-2</v>
      </c>
      <c r="D25" s="19"/>
      <c r="E25" s="12">
        <f t="shared" si="14"/>
        <v>1.2001441614608362E-2</v>
      </c>
      <c r="F25" s="11">
        <v>1.5625000000000001E-3</v>
      </c>
      <c r="G25" s="19"/>
      <c r="H25" s="12">
        <f t="shared" si="15"/>
        <v>5.5441478439425063E-3</v>
      </c>
      <c r="I25" s="11">
        <v>4.1087962962962962E-3</v>
      </c>
      <c r="J25" s="19"/>
      <c r="K25" s="12">
        <f t="shared" si="16"/>
        <v>1.3850955911041749E-2</v>
      </c>
      <c r="L25" s="13">
        <f t="shared" si="17"/>
        <v>1.7233796296296296E-2</v>
      </c>
      <c r="M25" s="19"/>
      <c r="N25" s="14">
        <f t="shared" si="18"/>
        <v>1.1177000450382828E-2</v>
      </c>
    </row>
    <row r="26" spans="2:14">
      <c r="B26" s="18" t="s">
        <v>18</v>
      </c>
      <c r="C26" s="11">
        <v>0.17464120370370398</v>
      </c>
      <c r="D26" s="19"/>
      <c r="E26" s="12">
        <f t="shared" si="14"/>
        <v>0.18127102354637226</v>
      </c>
      <c r="F26" s="11">
        <v>4.2222222222222189E-2</v>
      </c>
      <c r="G26" s="19"/>
      <c r="H26" s="12">
        <f t="shared" si="15"/>
        <v>0.1498151950718685</v>
      </c>
      <c r="I26" s="11">
        <v>5.9537037037037034E-2</v>
      </c>
      <c r="J26" s="19"/>
      <c r="K26" s="12">
        <f t="shared" si="16"/>
        <v>0.20070230198985564</v>
      </c>
      <c r="L26" s="13">
        <f t="shared" si="17"/>
        <v>0.27640046296296322</v>
      </c>
      <c r="M26" s="19"/>
      <c r="N26" s="14">
        <f t="shared" si="18"/>
        <v>0.17925987089025694</v>
      </c>
    </row>
    <row r="27" spans="2:14">
      <c r="B27" s="18" t="s">
        <v>19</v>
      </c>
      <c r="C27" s="11">
        <v>0.41428240740740718</v>
      </c>
      <c r="D27" s="19"/>
      <c r="E27" s="12">
        <f t="shared" si="14"/>
        <v>0.43000961076405564</v>
      </c>
      <c r="F27" s="11">
        <v>0.16951388888888888</v>
      </c>
      <c r="G27" s="19"/>
      <c r="H27" s="12">
        <f t="shared" si="15"/>
        <v>0.60147843942505141</v>
      </c>
      <c r="I27" s="11">
        <v>0.11692129629629626</v>
      </c>
      <c r="J27" s="19"/>
      <c r="K27" s="12">
        <f t="shared" si="16"/>
        <v>0.39414748341786959</v>
      </c>
      <c r="L27" s="13">
        <f t="shared" si="17"/>
        <v>0.70071759259259225</v>
      </c>
      <c r="M27" s="19"/>
      <c r="N27" s="14">
        <f t="shared" si="18"/>
        <v>0.4544512835910523</v>
      </c>
    </row>
    <row r="28" spans="2:14" ht="15.75" thickBot="1">
      <c r="B28" s="23" t="s">
        <v>20</v>
      </c>
      <c r="C28" s="20">
        <v>7.3148148148148139E-3</v>
      </c>
      <c r="D28" s="24"/>
      <c r="E28" s="21">
        <f t="shared" si="14"/>
        <v>7.5925036040365218E-3</v>
      </c>
      <c r="F28" s="20">
        <v>9.7222222222222219E-4</v>
      </c>
      <c r="G28" s="24"/>
      <c r="H28" s="21">
        <f t="shared" si="15"/>
        <v>3.4496919917864481E-3</v>
      </c>
      <c r="I28" s="20">
        <v>2.0370370370370369E-3</v>
      </c>
      <c r="J28" s="24"/>
      <c r="K28" s="21">
        <f t="shared" si="16"/>
        <v>6.8669527896995704E-3</v>
      </c>
      <c r="L28" s="13">
        <f t="shared" si="17"/>
        <v>1.0324074074074072E-2</v>
      </c>
      <c r="M28" s="24"/>
      <c r="N28" s="22">
        <f t="shared" si="18"/>
        <v>6.6956913376369923E-3</v>
      </c>
    </row>
    <row r="29" spans="2:14" ht="16.5" thickTop="1" thickBot="1">
      <c r="B29" s="31" t="s">
        <v>3</v>
      </c>
      <c r="C29" s="32">
        <f>SUM(C23:C28)</f>
        <v>0.67693287037037031</v>
      </c>
      <c r="D29" s="33"/>
      <c r="E29" s="33">
        <f>IFERROR(SUM(E23:E28),0)</f>
        <v>0.7026309466602596</v>
      </c>
      <c r="F29" s="32">
        <f>SUM(F23:F28)</f>
        <v>0.23145833333333329</v>
      </c>
      <c r="G29" s="33"/>
      <c r="H29" s="33">
        <f>IFERROR(SUM(H23:H28),0)</f>
        <v>0.82127310061601644</v>
      </c>
      <c r="I29" s="32">
        <f>SUM(I23:I28)</f>
        <v>0.20464120370370367</v>
      </c>
      <c r="J29" s="33"/>
      <c r="K29" s="33">
        <f>IFERROR(SUM(K23:K28),0)</f>
        <v>0.68985563792430749</v>
      </c>
      <c r="L29" s="32">
        <f>SUM(L23:L28)</f>
        <v>1.1130324074074072</v>
      </c>
      <c r="M29" s="33"/>
      <c r="N29" s="34">
        <f>IFERROR(SUM(N23:N28),0)</f>
        <v>0.72185857979282408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0.96342592592592569</v>
      </c>
      <c r="D31" s="35"/>
      <c r="E31" s="36">
        <f>IFERROR(SUM(E20,E29),0)</f>
        <v>1</v>
      </c>
      <c r="F31" s="32">
        <f>SUM(F20,F29)</f>
        <v>0.28182870370370366</v>
      </c>
      <c r="G31" s="35"/>
      <c r="H31" s="36">
        <f>IFERROR(SUM(H20,H29),0)</f>
        <v>1</v>
      </c>
      <c r="I31" s="32">
        <f>SUM(I20,I29)</f>
        <v>0.2966435185185185</v>
      </c>
      <c r="J31" s="35"/>
      <c r="K31" s="36">
        <f>IFERROR(SUM(K20,K29),0)</f>
        <v>1</v>
      </c>
      <c r="L31" s="37">
        <f>SUM(L20,L29)</f>
        <v>1.5418981481481477</v>
      </c>
      <c r="M31" s="35"/>
      <c r="N31" s="38">
        <f>IFERROR(SUM(N20,N29),0)</f>
        <v>1.0000000000000002</v>
      </c>
    </row>
    <row r="32" spans="2:14" ht="66" customHeight="1" thickTop="1" thickBot="1">
      <c r="B32" s="185" t="s">
        <v>157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2"/>
  <sheetViews>
    <sheetView showGridLines="0" showZeros="0" view="pageBreakPreview" zoomScale="110" zoomScaleNormal="80" zoomScaleSheetLayoutView="110" workbookViewId="0">
      <selection activeCell="I23" sqref="I23:I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88" t="s">
        <v>52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2.0254629629629629E-3</v>
      </c>
      <c r="D7" s="12">
        <f t="shared" ref="D7:D19" si="0">IFERROR(C7/C$20,0)</f>
        <v>0.34584980237154145</v>
      </c>
      <c r="E7" s="12">
        <f t="shared" ref="E7:E19" si="1">IFERROR(C7/C$31,0)</f>
        <v>2.1604938271604947E-2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2.0254629629629629E-3</v>
      </c>
      <c r="J7" s="12">
        <f t="shared" ref="J7:J19" si="4">IFERROR(I7/I$20,0)</f>
        <v>0.29761904761904756</v>
      </c>
      <c r="K7" s="14">
        <f t="shared" ref="K7:K19" si="5">IFERROR(I7/I$31,0)</f>
        <v>2.0688024589194949E-2</v>
      </c>
    </row>
    <row r="8" spans="2:11">
      <c r="B8" s="145" t="s">
        <v>100</v>
      </c>
      <c r="C8" s="11">
        <v>1.4351851851851852E-3</v>
      </c>
      <c r="D8" s="12">
        <f t="shared" si="0"/>
        <v>0.24505928853754941</v>
      </c>
      <c r="E8" s="12">
        <f t="shared" si="1"/>
        <v>1.5308641975308649E-2</v>
      </c>
      <c r="F8" s="11">
        <v>5.9027777777777778E-4</v>
      </c>
      <c r="G8" s="12">
        <f t="shared" si="2"/>
        <v>0.62195121951219512</v>
      </c>
      <c r="H8" s="12">
        <f t="shared" si="3"/>
        <v>0.14206128133704735</v>
      </c>
      <c r="I8" s="11">
        <f t="shared" ref="I8:I19" si="6">C8+F8</f>
        <v>2.0254629629629629E-3</v>
      </c>
      <c r="J8" s="12">
        <f t="shared" si="4"/>
        <v>0.29761904761904756</v>
      </c>
      <c r="K8" s="14">
        <f t="shared" si="5"/>
        <v>2.0688024589194949E-2</v>
      </c>
    </row>
    <row r="9" spans="2:11">
      <c r="B9" s="10" t="s">
        <v>51</v>
      </c>
      <c r="C9" s="11">
        <v>2.5462962962962961E-4</v>
      </c>
      <c r="D9" s="12">
        <f t="shared" si="0"/>
        <v>4.3478260869565209E-2</v>
      </c>
      <c r="E9" s="12">
        <f t="shared" si="1"/>
        <v>2.7160493827160502E-3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2.5462962962962961E-4</v>
      </c>
      <c r="J9" s="12">
        <f t="shared" si="4"/>
        <v>3.7414965986394551E-2</v>
      </c>
      <c r="K9" s="14">
        <f t="shared" si="5"/>
        <v>2.600780234070222E-3</v>
      </c>
    </row>
    <row r="10" spans="2:11">
      <c r="B10" s="10" t="s">
        <v>11</v>
      </c>
      <c r="C10" s="11">
        <v>4.7453703703703709E-4</v>
      </c>
      <c r="D10" s="12">
        <f t="shared" si="0"/>
        <v>8.1027667984189727E-2</v>
      </c>
      <c r="E10" s="12">
        <f t="shared" si="1"/>
        <v>5.0617283950617313E-3</v>
      </c>
      <c r="F10" s="11">
        <v>5.7870370370370366E-5</v>
      </c>
      <c r="G10" s="12">
        <f t="shared" si="2"/>
        <v>6.0975609756097553E-2</v>
      </c>
      <c r="H10" s="12">
        <f t="shared" si="3"/>
        <v>1.3927576601671307E-2</v>
      </c>
      <c r="I10" s="11">
        <f t="shared" si="6"/>
        <v>5.3240740740740744E-4</v>
      </c>
      <c r="J10" s="12">
        <f t="shared" si="4"/>
        <v>7.8231292517006806E-2</v>
      </c>
      <c r="K10" s="14">
        <f t="shared" si="5"/>
        <v>5.437995034874102E-3</v>
      </c>
    </row>
    <row r="11" spans="2:11">
      <c r="B11" s="10" t="s">
        <v>12</v>
      </c>
      <c r="C11" s="11">
        <v>1.0416666666666666E-4</v>
      </c>
      <c r="D11" s="12">
        <f t="shared" si="0"/>
        <v>1.7786561264822132E-2</v>
      </c>
      <c r="E11" s="12">
        <f t="shared" si="1"/>
        <v>1.1111111111111115E-3</v>
      </c>
      <c r="F11" s="11">
        <v>2.6620370370370372E-4</v>
      </c>
      <c r="G11" s="12">
        <f t="shared" si="2"/>
        <v>0.28048780487804881</v>
      </c>
      <c r="H11" s="12">
        <f t="shared" si="3"/>
        <v>6.4066852367688013E-2</v>
      </c>
      <c r="I11" s="11">
        <f t="shared" si="6"/>
        <v>3.7037037037037041E-4</v>
      </c>
      <c r="J11" s="12">
        <f t="shared" si="4"/>
        <v>5.4421768707482998E-2</v>
      </c>
      <c r="K11" s="14">
        <f t="shared" si="5"/>
        <v>3.7829530677385057E-3</v>
      </c>
    </row>
    <row r="12" spans="2:11">
      <c r="B12" s="10" t="s">
        <v>161</v>
      </c>
      <c r="C12" s="11">
        <v>6.4814814814814824E-4</v>
      </c>
      <c r="D12" s="12">
        <f t="shared" si="0"/>
        <v>0.11067193675889329</v>
      </c>
      <c r="E12" s="12">
        <f t="shared" si="1"/>
        <v>6.9135802469135841E-3</v>
      </c>
      <c r="F12" s="11">
        <v>3.4722222222222222E-5</v>
      </c>
      <c r="G12" s="12">
        <f t="shared" si="2"/>
        <v>3.6585365853658534E-2</v>
      </c>
      <c r="H12" s="12">
        <f t="shared" si="3"/>
        <v>8.3565459610027842E-3</v>
      </c>
      <c r="I12" s="11">
        <f t="shared" si="6"/>
        <v>6.8287037037037047E-4</v>
      </c>
      <c r="J12" s="12">
        <f t="shared" si="4"/>
        <v>0.10034013605442178</v>
      </c>
      <c r="K12" s="14">
        <f t="shared" si="5"/>
        <v>6.9748197186428702E-3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4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4" ht="15.75" thickBot="1">
      <c r="B19" s="10" t="s">
        <v>13</v>
      </c>
      <c r="C19" s="11">
        <v>9.1435185185185174E-4</v>
      </c>
      <c r="D19" s="12">
        <f t="shared" si="0"/>
        <v>0.15612648221343872</v>
      </c>
      <c r="E19" s="12">
        <f t="shared" si="1"/>
        <v>9.7530864197530893E-3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9.1435185185185174E-4</v>
      </c>
      <c r="J19" s="12">
        <f t="shared" si="4"/>
        <v>0.13435374149659862</v>
      </c>
      <c r="K19" s="14">
        <f t="shared" si="5"/>
        <v>9.3391653859794341E-3</v>
      </c>
    </row>
    <row r="20" spans="2:14" ht="16.5" thickTop="1" thickBot="1">
      <c r="B20" s="31" t="s">
        <v>3</v>
      </c>
      <c r="C20" s="32">
        <f>SUM(C7:C19)</f>
        <v>5.8564814814814816E-3</v>
      </c>
      <c r="D20" s="33">
        <f>IFERROR(SUM(D7:D19),0)</f>
        <v>0.99999999999999989</v>
      </c>
      <c r="E20" s="33">
        <f>IFERROR(SUM(E7:E19),0)</f>
        <v>6.2469135802469156E-2</v>
      </c>
      <c r="F20" s="32">
        <f>SUM(F7:F19)</f>
        <v>9.4907407407407408E-4</v>
      </c>
      <c r="G20" s="33">
        <f>IFERROR(SUM(G7:G19),0)</f>
        <v>1</v>
      </c>
      <c r="H20" s="33">
        <f>IFERROR(SUM(H7:H19),0)</f>
        <v>0.22841225626740941</v>
      </c>
      <c r="I20" s="32">
        <f>SUM(I7:I19)</f>
        <v>6.805555555555556E-3</v>
      </c>
      <c r="J20" s="33">
        <f>IFERROR(SUM(J7:J19),0)</f>
        <v>0.99999999999999989</v>
      </c>
      <c r="K20" s="34">
        <f>IFERROR(SUM(K7:K19),0)</f>
        <v>6.9511762619695036E-2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4">
      <c r="B23" s="18" t="s">
        <v>15</v>
      </c>
      <c r="C23" s="11">
        <v>1.9675925925925928E-3</v>
      </c>
      <c r="D23" s="19"/>
      <c r="E23" s="12">
        <f>IFERROR(C23/C$31,0)</f>
        <v>2.0987654320987665E-2</v>
      </c>
      <c r="F23" s="11">
        <v>2.6620370370370372E-4</v>
      </c>
      <c r="G23" s="19"/>
      <c r="H23" s="12">
        <f>IFERROR(F23/F$31,0)</f>
        <v>6.4066852367688013E-2</v>
      </c>
      <c r="I23" s="11">
        <f>C23+F23</f>
        <v>2.2337962962962967E-3</v>
      </c>
      <c r="J23" s="19"/>
      <c r="K23" s="14">
        <f>IFERROR(I23/I$31,0)</f>
        <v>2.2815935689797864E-2</v>
      </c>
    </row>
    <row r="24" spans="2:14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4">
      <c r="B25" s="18" t="s">
        <v>17</v>
      </c>
      <c r="C25" s="11"/>
      <c r="D25" s="19"/>
      <c r="E25" s="12">
        <f t="shared" si="7"/>
        <v>0</v>
      </c>
      <c r="F25" s="11"/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4">
      <c r="B26" s="18" t="s">
        <v>18</v>
      </c>
      <c r="C26" s="11">
        <v>7.4421296296296284E-3</v>
      </c>
      <c r="D26" s="19"/>
      <c r="E26" s="12">
        <f t="shared" si="7"/>
        <v>7.938271604938274E-2</v>
      </c>
      <c r="F26" s="11">
        <v>1.3541666666666667E-3</v>
      </c>
      <c r="G26" s="19"/>
      <c r="H26" s="12">
        <f t="shared" si="8"/>
        <v>0.3259052924791086</v>
      </c>
      <c r="I26" s="11">
        <f t="shared" si="9"/>
        <v>8.7962962962962951E-3</v>
      </c>
      <c r="J26" s="19"/>
      <c r="K26" s="14">
        <f t="shared" si="10"/>
        <v>8.9845135358789491E-2</v>
      </c>
    </row>
    <row r="27" spans="2:14" s="2" customFormat="1">
      <c r="B27" s="18" t="s">
        <v>19</v>
      </c>
      <c r="C27" s="11">
        <v>7.8229166666666627E-2</v>
      </c>
      <c r="D27" s="19"/>
      <c r="E27" s="12">
        <f t="shared" si="7"/>
        <v>0.83444444444444443</v>
      </c>
      <c r="F27" s="11">
        <v>1.5856481481481481E-3</v>
      </c>
      <c r="G27" s="19"/>
      <c r="H27" s="12">
        <f t="shared" si="8"/>
        <v>0.38161559888579383</v>
      </c>
      <c r="I27" s="11">
        <f t="shared" si="9"/>
        <v>7.9814814814814769E-2</v>
      </c>
      <c r="J27" s="19"/>
      <c r="K27" s="14">
        <f t="shared" si="10"/>
        <v>0.81522638609764742</v>
      </c>
      <c r="L27" s="1"/>
      <c r="M27" s="1"/>
      <c r="N27" s="1"/>
    </row>
    <row r="28" spans="2:14" ht="15.75" thickBot="1">
      <c r="B28" s="23" t="s">
        <v>20</v>
      </c>
      <c r="C28" s="20">
        <v>2.5462962962962961E-4</v>
      </c>
      <c r="D28" s="24"/>
      <c r="E28" s="21">
        <f t="shared" si="7"/>
        <v>2.7160493827160502E-3</v>
      </c>
      <c r="F28" s="20">
        <v>0</v>
      </c>
      <c r="G28" s="24"/>
      <c r="H28" s="21">
        <f t="shared" si="8"/>
        <v>0</v>
      </c>
      <c r="I28" s="11">
        <f t="shared" si="9"/>
        <v>2.5462962962962961E-4</v>
      </c>
      <c r="J28" s="24"/>
      <c r="K28" s="22">
        <f t="shared" si="10"/>
        <v>2.600780234070222E-3</v>
      </c>
    </row>
    <row r="29" spans="2:14" s="3" customFormat="1" ht="16.5" thickTop="1" thickBot="1">
      <c r="B29" s="31" t="s">
        <v>3</v>
      </c>
      <c r="C29" s="32">
        <f>SUM(C23:C28)</f>
        <v>8.7893518518518482E-2</v>
      </c>
      <c r="D29" s="33"/>
      <c r="E29" s="33">
        <f>IFERROR(SUM(E23:E28),0)</f>
        <v>0.93753086419753096</v>
      </c>
      <c r="F29" s="32">
        <f>SUM(F23:F28)</f>
        <v>3.2060185185185186E-3</v>
      </c>
      <c r="G29" s="33"/>
      <c r="H29" s="33">
        <f>IFERROR(SUM(H23:H28),0)</f>
        <v>0.77158774373259043</v>
      </c>
      <c r="I29" s="32">
        <f>SUM(I23:I28)</f>
        <v>9.1099537037036993E-2</v>
      </c>
      <c r="J29" s="33"/>
      <c r="K29" s="34">
        <f>IFERROR(SUM(K23:K28),0)</f>
        <v>0.93048823738030495</v>
      </c>
      <c r="L29" s="1"/>
      <c r="M29" s="1"/>
      <c r="N29" s="1"/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6.5" thickTop="1" thickBot="1">
      <c r="B31" s="31" t="s">
        <v>6</v>
      </c>
      <c r="C31" s="32">
        <f>SUM(C20,C29)</f>
        <v>9.3749999999999958E-2</v>
      </c>
      <c r="D31" s="35"/>
      <c r="E31" s="36">
        <f>IFERROR(SUM(E20,E29),0)</f>
        <v>1</v>
      </c>
      <c r="F31" s="32">
        <f>SUM(F20,F29)</f>
        <v>4.155092592592593E-3</v>
      </c>
      <c r="G31" s="35"/>
      <c r="H31" s="36">
        <f>IFERROR(SUM(H20,H29),0)</f>
        <v>0.99999999999999978</v>
      </c>
      <c r="I31" s="32">
        <f>SUM(I20,I29)</f>
        <v>9.7905092592592544E-2</v>
      </c>
      <c r="J31" s="35"/>
      <c r="K31" s="38">
        <f>IFERROR(SUM(K20,K29),0)</f>
        <v>1</v>
      </c>
    </row>
    <row r="32" spans="2:14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7"/>
  <sheetViews>
    <sheetView showGridLines="0" showZeros="0" view="pageBreakPreview" zoomScale="110" zoomScaleNormal="90" zoomScaleSheetLayoutView="110" workbookViewId="0">
      <selection activeCell="I23" sqref="I23:I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8" t="s">
        <v>53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3.2523148148148151E-3</v>
      </c>
      <c r="D7" s="12">
        <f t="shared" ref="D7:D19" si="0">IFERROR(C7/C$20,0)</f>
        <v>0.25615314494074753</v>
      </c>
      <c r="E7" s="12">
        <f t="shared" ref="E7:E19" si="1">IFERROR(C7/C$31,0)</f>
        <v>4.3762653792244206E-2</v>
      </c>
      <c r="F7" s="11">
        <v>9.2592592592592596E-4</v>
      </c>
      <c r="G7" s="12">
        <f t="shared" ref="G7:G19" si="2">IFERROR(F7/F$20,0)</f>
        <v>0.13445378151260506</v>
      </c>
      <c r="H7" s="12">
        <f t="shared" ref="H7:H19" si="3">IFERROR(F7/F$31,0)</f>
        <v>6.2063615205585732E-2</v>
      </c>
      <c r="I7" s="11">
        <f>C7+F7</f>
        <v>4.178240740740741E-3</v>
      </c>
      <c r="J7" s="12">
        <f t="shared" ref="J7:J19" si="4">IFERROR(I7/I$20,0)</f>
        <v>0.21335697399527187</v>
      </c>
      <c r="K7" s="14">
        <f t="shared" ref="K7:K19" si="5">IFERROR(I7/I$31,0)</f>
        <v>4.6822308690012977E-2</v>
      </c>
    </row>
    <row r="8" spans="2:11" s="5" customFormat="1">
      <c r="B8" s="145" t="s">
        <v>100</v>
      </c>
      <c r="C8" s="11">
        <v>2.2569444444444442E-3</v>
      </c>
      <c r="D8" s="12">
        <f t="shared" si="0"/>
        <v>0.17775752051048313</v>
      </c>
      <c r="E8" s="12">
        <f t="shared" si="1"/>
        <v>3.0369101386076937E-2</v>
      </c>
      <c r="F8" s="11">
        <v>2.0370370370370369E-3</v>
      </c>
      <c r="G8" s="12">
        <f t="shared" si="2"/>
        <v>0.2957983193277311</v>
      </c>
      <c r="H8" s="12">
        <f t="shared" si="3"/>
        <v>0.13653995345228859</v>
      </c>
      <c r="I8" s="11">
        <f t="shared" ref="I8:I19" si="6">C8+F8</f>
        <v>4.2939814814814811E-3</v>
      </c>
      <c r="J8" s="12">
        <f t="shared" si="4"/>
        <v>0.21926713947990539</v>
      </c>
      <c r="K8" s="14">
        <f t="shared" si="5"/>
        <v>4.8119325551232169E-2</v>
      </c>
    </row>
    <row r="9" spans="2:11" s="5" customFormat="1">
      <c r="B9" s="10" t="s">
        <v>51</v>
      </c>
      <c r="C9" s="11">
        <v>1.6550925925925926E-3</v>
      </c>
      <c r="D9" s="12">
        <f t="shared" si="0"/>
        <v>0.13035551504102097</v>
      </c>
      <c r="E9" s="12">
        <f t="shared" si="1"/>
        <v>2.2270674349789753E-2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1.6550925925925926E-3</v>
      </c>
      <c r="J9" s="12">
        <f t="shared" si="4"/>
        <v>8.4515366430260044E-2</v>
      </c>
      <c r="K9" s="14">
        <f t="shared" si="5"/>
        <v>1.8547341115434504E-2</v>
      </c>
    </row>
    <row r="10" spans="2:11" s="5" customFormat="1">
      <c r="B10" s="10" t="s">
        <v>11</v>
      </c>
      <c r="C10" s="11">
        <v>1.4699074074074072E-3</v>
      </c>
      <c r="D10" s="12">
        <f t="shared" si="0"/>
        <v>0.11577028258887875</v>
      </c>
      <c r="E10" s="12">
        <f t="shared" si="1"/>
        <v>1.9778850646316772E-2</v>
      </c>
      <c r="F10" s="11">
        <v>9.4907407407407397E-4</v>
      </c>
      <c r="G10" s="12">
        <f t="shared" si="2"/>
        <v>0.13781512605042018</v>
      </c>
      <c r="H10" s="12">
        <f t="shared" si="3"/>
        <v>6.3615205585725365E-2</v>
      </c>
      <c r="I10" s="11">
        <f t="shared" si="6"/>
        <v>2.4189814814814812E-3</v>
      </c>
      <c r="J10" s="12">
        <f t="shared" si="4"/>
        <v>0.12352245862884158</v>
      </c>
      <c r="K10" s="14">
        <f t="shared" si="5"/>
        <v>2.7107652399481194E-2</v>
      </c>
    </row>
    <row r="11" spans="2:11" s="5" customFormat="1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5.2083333333333333E-4</v>
      </c>
      <c r="G11" s="12">
        <f t="shared" si="2"/>
        <v>7.5630252100840345E-2</v>
      </c>
      <c r="H11" s="12">
        <f t="shared" si="3"/>
        <v>3.4910783553141971E-2</v>
      </c>
      <c r="I11" s="11">
        <f t="shared" si="6"/>
        <v>5.2083333333333333E-4</v>
      </c>
      <c r="J11" s="12">
        <f t="shared" si="4"/>
        <v>2.6595744680851061E-2</v>
      </c>
      <c r="K11" s="14">
        <f t="shared" si="5"/>
        <v>5.8365758754863823E-3</v>
      </c>
    </row>
    <row r="12" spans="2:11" s="5" customFormat="1">
      <c r="B12" s="10" t="s">
        <v>161</v>
      </c>
      <c r="C12" s="11">
        <v>3.0208333333333337E-3</v>
      </c>
      <c r="D12" s="12">
        <f t="shared" si="0"/>
        <v>0.23792160437556978</v>
      </c>
      <c r="E12" s="12">
        <f t="shared" si="1"/>
        <v>4.0647874162902983E-2</v>
      </c>
      <c r="F12" s="11">
        <v>1.8055555555555555E-3</v>
      </c>
      <c r="G12" s="12">
        <f t="shared" si="2"/>
        <v>0.26218487394957984</v>
      </c>
      <c r="H12" s="12">
        <f t="shared" si="3"/>
        <v>0.12102404965089217</v>
      </c>
      <c r="I12" s="11">
        <f t="shared" si="6"/>
        <v>4.8263888888888887E-3</v>
      </c>
      <c r="J12" s="12">
        <f t="shared" si="4"/>
        <v>0.24645390070921983</v>
      </c>
      <c r="K12" s="14">
        <f t="shared" si="5"/>
        <v>5.4085603112840469E-2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0</v>
      </c>
      <c r="D15" s="12">
        <f t="shared" si="0"/>
        <v>0</v>
      </c>
      <c r="E15" s="12">
        <f t="shared" si="1"/>
        <v>0</v>
      </c>
      <c r="F15" s="11">
        <v>2.0833333333333335E-4</v>
      </c>
      <c r="G15" s="12">
        <f t="shared" si="2"/>
        <v>3.0252100840336141E-2</v>
      </c>
      <c r="H15" s="12">
        <f t="shared" si="3"/>
        <v>1.3964313421256789E-2</v>
      </c>
      <c r="I15" s="11">
        <f t="shared" si="6"/>
        <v>2.0833333333333335E-4</v>
      </c>
      <c r="J15" s="12">
        <f t="shared" si="4"/>
        <v>1.0638297872340425E-2</v>
      </c>
      <c r="K15" s="14">
        <f t="shared" si="5"/>
        <v>2.3346303501945529E-3</v>
      </c>
    </row>
    <row r="16" spans="2:11" s="5" customFormat="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1.0416666666666667E-3</v>
      </c>
      <c r="D19" s="12">
        <f t="shared" si="0"/>
        <v>8.2041932543299917E-2</v>
      </c>
      <c r="E19" s="12">
        <f t="shared" si="1"/>
        <v>1.4016508332035509E-2</v>
      </c>
      <c r="F19" s="11">
        <v>4.3981481481481481E-4</v>
      </c>
      <c r="G19" s="12">
        <f t="shared" si="2"/>
        <v>6.3865546218487404E-2</v>
      </c>
      <c r="H19" s="12">
        <f t="shared" si="3"/>
        <v>2.9480217222653222E-2</v>
      </c>
      <c r="I19" s="11">
        <f t="shared" si="6"/>
        <v>1.4814814814814814E-3</v>
      </c>
      <c r="J19" s="12">
        <f t="shared" si="4"/>
        <v>7.5650118203309691E-2</v>
      </c>
      <c r="K19" s="14">
        <f t="shared" si="5"/>
        <v>1.6601815823605707E-2</v>
      </c>
    </row>
    <row r="20" spans="2:11" s="5" customFormat="1" ht="16.5" thickTop="1" thickBot="1">
      <c r="B20" s="31" t="s">
        <v>3</v>
      </c>
      <c r="C20" s="32">
        <f>SUM(C7:C19)</f>
        <v>1.2696759259259258E-2</v>
      </c>
      <c r="D20" s="33">
        <f>IFERROR(SUM(D7:D19),0)</f>
        <v>1</v>
      </c>
      <c r="E20" s="33">
        <f>IFERROR(SUM(E7:E19),0)</f>
        <v>0.17084566266936616</v>
      </c>
      <c r="F20" s="32">
        <f>SUM(F7:F19)</f>
        <v>6.8865740740740727E-3</v>
      </c>
      <c r="G20" s="33">
        <f>IFERROR(SUM(G7:G19),0)</f>
        <v>0.99999999999999989</v>
      </c>
      <c r="H20" s="33">
        <f>IFERROR(SUM(H7:H19),0)</f>
        <v>0.46159813809154387</v>
      </c>
      <c r="I20" s="32">
        <f>SUM(I7:I19)</f>
        <v>1.9583333333333335E-2</v>
      </c>
      <c r="J20" s="33">
        <f>IFERROR(SUM(J7:J19),0)</f>
        <v>0.99999999999999978</v>
      </c>
      <c r="K20" s="34">
        <f>IFERROR(SUM(K7:K19),0)</f>
        <v>0.21945525291828794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1.2731481481481483E-3</v>
      </c>
      <c r="D23" s="19"/>
      <c r="E23" s="12">
        <f>IFERROR(C23/C$31,0)</f>
        <v>1.7131287961376737E-2</v>
      </c>
      <c r="F23" s="11">
        <v>4.5138888888888892E-4</v>
      </c>
      <c r="G23" s="19"/>
      <c r="H23" s="12">
        <f>IFERROR(F23/F$31,0)</f>
        <v>3.0256012412723046E-2</v>
      </c>
      <c r="I23" s="11">
        <f>C23+F23</f>
        <v>1.7245370370370372E-3</v>
      </c>
      <c r="J23" s="19"/>
      <c r="K23" s="14">
        <f>IFERROR(I23/I$31,0)</f>
        <v>1.9325551232166022E-2</v>
      </c>
    </row>
    <row r="24" spans="2:11" s="5" customFormat="1">
      <c r="B24" s="18" t="s">
        <v>16</v>
      </c>
      <c r="C24" s="11">
        <v>0</v>
      </c>
      <c r="D24" s="19"/>
      <c r="E24" s="12">
        <f t="shared" ref="E24:E28" si="7">IFERROR(C24/C$31,0)</f>
        <v>0</v>
      </c>
      <c r="F24" s="11">
        <v>4.6296296296296298E-4</v>
      </c>
      <c r="G24" s="19"/>
      <c r="H24" s="12">
        <f t="shared" ref="H24:H28" si="8">IFERROR(F24/F$31,0)</f>
        <v>3.1031807602792866E-2</v>
      </c>
      <c r="I24" s="11">
        <f t="shared" ref="I24:I28" si="9">C24+F24</f>
        <v>4.6296296296296298E-4</v>
      </c>
      <c r="J24" s="19"/>
      <c r="K24" s="14">
        <f t="shared" ref="K24:K28" si="10">IFERROR(I24/I$31,0)</f>
        <v>5.188067444876784E-3</v>
      </c>
    </row>
    <row r="25" spans="2:11" s="5" customFormat="1">
      <c r="B25" s="18" t="s">
        <v>17</v>
      </c>
      <c r="C25" s="11"/>
      <c r="D25" s="19"/>
      <c r="E25" s="12">
        <f t="shared" si="7"/>
        <v>0</v>
      </c>
      <c r="F25" s="11"/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 s="5" customFormat="1">
      <c r="B26" s="18" t="s">
        <v>18</v>
      </c>
      <c r="C26" s="11">
        <v>1.9166666666666665E-2</v>
      </c>
      <c r="D26" s="19"/>
      <c r="E26" s="12">
        <f t="shared" si="7"/>
        <v>0.25790375330945337</v>
      </c>
      <c r="F26" s="11">
        <v>4.0277777777777777E-3</v>
      </c>
      <c r="G26" s="19"/>
      <c r="H26" s="12">
        <f t="shared" si="8"/>
        <v>0.26997672614429791</v>
      </c>
      <c r="I26" s="11">
        <f t="shared" si="9"/>
        <v>2.3194444444444441E-2</v>
      </c>
      <c r="J26" s="19"/>
      <c r="K26" s="14">
        <f t="shared" si="10"/>
        <v>0.25992217898832687</v>
      </c>
    </row>
    <row r="27" spans="2:11" s="5" customFormat="1">
      <c r="B27" s="18" t="s">
        <v>19</v>
      </c>
      <c r="C27" s="11">
        <v>4.1180555555555554E-2</v>
      </c>
      <c r="D27" s="19"/>
      <c r="E27" s="12">
        <f t="shared" si="7"/>
        <v>0.55411929605980381</v>
      </c>
      <c r="F27" s="11">
        <v>3.0902777777777782E-3</v>
      </c>
      <c r="G27" s="19"/>
      <c r="H27" s="12">
        <f t="shared" si="8"/>
        <v>0.20713731574864239</v>
      </c>
      <c r="I27" s="11">
        <f t="shared" si="9"/>
        <v>4.4270833333333329E-2</v>
      </c>
      <c r="J27" s="19"/>
      <c r="K27" s="14">
        <f t="shared" si="10"/>
        <v>0.49610894941634243</v>
      </c>
    </row>
    <row r="28" spans="2:11" s="5" customFormat="1" ht="15.75" thickBot="1">
      <c r="B28" s="23" t="s">
        <v>20</v>
      </c>
      <c r="C28" s="20"/>
      <c r="D28" s="24"/>
      <c r="E28" s="21">
        <f t="shared" si="7"/>
        <v>0</v>
      </c>
      <c r="F28" s="20"/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s="5" customFormat="1" ht="16.5" thickTop="1" thickBot="1">
      <c r="B29" s="31" t="s">
        <v>3</v>
      </c>
      <c r="C29" s="32">
        <f>SUM(C23:C28)</f>
        <v>6.1620370370370367E-2</v>
      </c>
      <c r="D29" s="33"/>
      <c r="E29" s="33">
        <f>IFERROR(SUM(E23:E28),0)</f>
        <v>0.82915433733063393</v>
      </c>
      <c r="F29" s="32">
        <f>SUM(F23:F28)</f>
        <v>8.0324074074074082E-3</v>
      </c>
      <c r="G29" s="33"/>
      <c r="H29" s="33">
        <f>IFERROR(SUM(H23:H28),0)</f>
        <v>0.53840186190845618</v>
      </c>
      <c r="I29" s="32">
        <f>SUM(I23:I28)</f>
        <v>6.9652777777777772E-2</v>
      </c>
      <c r="J29" s="33"/>
      <c r="K29" s="34">
        <f>IFERROR(SUM(K23:K28),0)</f>
        <v>0.78054474708171218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7.4317129629629622E-2</v>
      </c>
      <c r="D31" s="35"/>
      <c r="E31" s="36">
        <f>IFERROR(SUM(E20,E29),0)</f>
        <v>1</v>
      </c>
      <c r="F31" s="32">
        <f>SUM(F20,F29)</f>
        <v>1.4918981481481481E-2</v>
      </c>
      <c r="G31" s="35"/>
      <c r="H31" s="36">
        <f>IFERROR(SUM(H20,H29),0)</f>
        <v>1</v>
      </c>
      <c r="I31" s="32">
        <f>SUM(I20,I29)</f>
        <v>8.9236111111111099E-2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/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2"/>
  <sheetViews>
    <sheetView showGridLines="0" showZeros="0" view="pageBreakPreview" zoomScale="110" zoomScaleNormal="80" zoomScaleSheetLayoutView="110" workbookViewId="0">
      <selection activeCell="I23" sqref="I23:I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88" t="s">
        <v>55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1.4236111111111114E-3</v>
      </c>
      <c r="D7" s="12">
        <f t="shared" ref="D7:D19" si="0">IFERROR(C7/C$20,0)</f>
        <v>0.12178217821782181</v>
      </c>
      <c r="E7" s="12">
        <f t="shared" ref="E7:E19" si="1">IFERROR(C7/C$31,0)</f>
        <v>2.9036827195467445E-2</v>
      </c>
      <c r="F7" s="11">
        <v>8.1018518518518516E-4</v>
      </c>
      <c r="G7" s="12">
        <f t="shared" ref="G7:G19" si="2">IFERROR(F7/F$20,0)</f>
        <v>8.2159624413145546E-2</v>
      </c>
      <c r="H7" s="12">
        <f t="shared" ref="H7:H19" si="3">IFERROR(F7/F$31,0)</f>
        <v>4.242424242424242E-2</v>
      </c>
      <c r="I7" s="11">
        <f>C7+F7</f>
        <v>2.2337962962962967E-3</v>
      </c>
      <c r="J7" s="12">
        <f t="shared" ref="J7:J19" si="4">IFERROR(I7/I$20,0)</f>
        <v>0.10365198711063375</v>
      </c>
      <c r="K7" s="14">
        <f t="shared" ref="K7:K19" si="5">IFERROR(I7/I$31,0)</f>
        <v>3.2789670404349325E-2</v>
      </c>
    </row>
    <row r="8" spans="2:11">
      <c r="B8" s="145" t="s">
        <v>100</v>
      </c>
      <c r="C8" s="11">
        <v>1.9328703703703704E-3</v>
      </c>
      <c r="D8" s="12">
        <f t="shared" si="0"/>
        <v>0.16534653465346535</v>
      </c>
      <c r="E8" s="12">
        <f t="shared" si="1"/>
        <v>3.9423984891407013E-2</v>
      </c>
      <c r="F8" s="11">
        <v>3.9120370370370368E-3</v>
      </c>
      <c r="G8" s="12">
        <f t="shared" si="2"/>
        <v>0.39671361502347419</v>
      </c>
      <c r="H8" s="12">
        <f t="shared" si="3"/>
        <v>0.20484848484848481</v>
      </c>
      <c r="I8" s="11">
        <f t="shared" ref="I8:I19" si="6">C8+F8</f>
        <v>5.8449074074074072E-3</v>
      </c>
      <c r="J8" s="12">
        <f t="shared" si="4"/>
        <v>0.2712137486573577</v>
      </c>
      <c r="K8" s="14">
        <f t="shared" si="5"/>
        <v>8.5796805980292268E-2</v>
      </c>
    </row>
    <row r="9" spans="2:11">
      <c r="B9" s="10" t="s">
        <v>51</v>
      </c>
      <c r="C9" s="11">
        <v>2.8935185185185189E-4</v>
      </c>
      <c r="D9" s="12">
        <f t="shared" si="0"/>
        <v>2.4752475247524757E-2</v>
      </c>
      <c r="E9" s="12">
        <f t="shared" si="1"/>
        <v>5.9017941454202125E-3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2.8935185185185189E-4</v>
      </c>
      <c r="J9" s="12">
        <f t="shared" si="4"/>
        <v>1.3426423200859294E-2</v>
      </c>
      <c r="K9" s="14">
        <f t="shared" si="5"/>
        <v>4.2473666326877362E-3</v>
      </c>
    </row>
    <row r="10" spans="2:11">
      <c r="B10" s="10" t="s">
        <v>11</v>
      </c>
      <c r="C10" s="11">
        <v>2.3032407407407407E-3</v>
      </c>
      <c r="D10" s="12">
        <f t="shared" si="0"/>
        <v>0.19702970297029704</v>
      </c>
      <c r="E10" s="12">
        <f t="shared" si="1"/>
        <v>4.6978281397544883E-2</v>
      </c>
      <c r="F10" s="11">
        <v>2.6967592592592594E-3</v>
      </c>
      <c r="G10" s="12">
        <f t="shared" si="2"/>
        <v>0.27347417840375593</v>
      </c>
      <c r="H10" s="12">
        <f t="shared" si="3"/>
        <v>0.14121212121212121</v>
      </c>
      <c r="I10" s="11">
        <f t="shared" si="6"/>
        <v>5.0000000000000001E-3</v>
      </c>
      <c r="J10" s="12">
        <f t="shared" si="4"/>
        <v>0.23200859291084858</v>
      </c>
      <c r="K10" s="14">
        <f t="shared" si="5"/>
        <v>7.3394495412844082E-2</v>
      </c>
    </row>
    <row r="11" spans="2:11">
      <c r="B11" s="10" t="s">
        <v>12</v>
      </c>
      <c r="C11" s="11">
        <v>8.2175925925925917E-4</v>
      </c>
      <c r="D11" s="12">
        <f t="shared" si="0"/>
        <v>7.029702970297029E-2</v>
      </c>
      <c r="E11" s="12">
        <f t="shared" si="1"/>
        <v>1.67610953729934E-2</v>
      </c>
      <c r="F11" s="11">
        <v>3.4722222222222224E-4</v>
      </c>
      <c r="G11" s="12">
        <f t="shared" si="2"/>
        <v>3.5211267605633804E-2</v>
      </c>
      <c r="H11" s="12">
        <f t="shared" si="3"/>
        <v>1.8181818181818181E-2</v>
      </c>
      <c r="I11" s="11">
        <f t="shared" si="6"/>
        <v>1.1689814814814813E-3</v>
      </c>
      <c r="J11" s="12">
        <f t="shared" si="4"/>
        <v>5.4242749731471536E-2</v>
      </c>
      <c r="K11" s="14">
        <f t="shared" si="5"/>
        <v>1.7159361196058452E-2</v>
      </c>
    </row>
    <row r="12" spans="2:11">
      <c r="B12" s="10" t="s">
        <v>161</v>
      </c>
      <c r="C12" s="11">
        <v>4.0624999999999993E-3</v>
      </c>
      <c r="D12" s="12">
        <f t="shared" si="0"/>
        <v>0.3475247524752475</v>
      </c>
      <c r="E12" s="12">
        <f t="shared" si="1"/>
        <v>8.286118980169975E-2</v>
      </c>
      <c r="F12" s="11">
        <v>1.7592592592592592E-3</v>
      </c>
      <c r="G12" s="12">
        <f t="shared" si="2"/>
        <v>0.17840375586854462</v>
      </c>
      <c r="H12" s="12">
        <f t="shared" si="3"/>
        <v>9.2121212121212118E-2</v>
      </c>
      <c r="I12" s="11">
        <f t="shared" si="6"/>
        <v>5.8217592592592583E-3</v>
      </c>
      <c r="J12" s="12">
        <f t="shared" si="4"/>
        <v>0.27013963480128889</v>
      </c>
      <c r="K12" s="14">
        <f t="shared" si="5"/>
        <v>8.5457016649677225E-2</v>
      </c>
    </row>
    <row r="13" spans="2:11">
      <c r="B13" s="10" t="s">
        <v>106</v>
      </c>
      <c r="C13" s="11">
        <v>1.9675925925925926E-4</v>
      </c>
      <c r="D13" s="12">
        <f t="shared" si="0"/>
        <v>1.6831683168316833E-2</v>
      </c>
      <c r="E13" s="12">
        <f t="shared" si="1"/>
        <v>4.0132200188857442E-3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1.9675925925925926E-4</v>
      </c>
      <c r="J13" s="12">
        <f t="shared" si="4"/>
        <v>9.1299677765843187E-3</v>
      </c>
      <c r="K13" s="14">
        <f t="shared" si="5"/>
        <v>2.8882093102276605E-3</v>
      </c>
    </row>
    <row r="14" spans="2:11">
      <c r="B14" s="10" t="s">
        <v>107</v>
      </c>
      <c r="C14" s="11">
        <v>1.3888888888888889E-4</v>
      </c>
      <c r="D14" s="12">
        <f t="shared" si="0"/>
        <v>1.1881188118811881E-2</v>
      </c>
      <c r="E14" s="12">
        <f t="shared" si="1"/>
        <v>2.8328611898017016E-3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1.3888888888888889E-4</v>
      </c>
      <c r="J14" s="12">
        <f t="shared" si="4"/>
        <v>6.44468313641246E-3</v>
      </c>
      <c r="K14" s="14">
        <f t="shared" si="5"/>
        <v>2.0387359836901132E-3</v>
      </c>
    </row>
    <row r="15" spans="2:11">
      <c r="B15" s="10" t="s">
        <v>184</v>
      </c>
      <c r="C15" s="11">
        <v>6.9444444444444444E-5</v>
      </c>
      <c r="D15" s="12">
        <f t="shared" si="0"/>
        <v>5.9405940594059407E-3</v>
      </c>
      <c r="E15" s="12">
        <f t="shared" si="1"/>
        <v>1.4164305949008508E-3</v>
      </c>
      <c r="F15" s="11">
        <v>3.3564814814814812E-4</v>
      </c>
      <c r="G15" s="12">
        <f t="shared" si="2"/>
        <v>3.4037558685446008E-2</v>
      </c>
      <c r="H15" s="12">
        <f t="shared" si="3"/>
        <v>1.7575757575757574E-2</v>
      </c>
      <c r="I15" s="11">
        <f t="shared" si="6"/>
        <v>4.0509259259259258E-4</v>
      </c>
      <c r="J15" s="12">
        <f t="shared" si="4"/>
        <v>1.8796992481203006E-2</v>
      </c>
      <c r="K15" s="14">
        <f t="shared" si="5"/>
        <v>5.94631328576283E-3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4.5138888888888887E-4</v>
      </c>
      <c r="D19" s="12">
        <f t="shared" si="0"/>
        <v>3.8613861386138613E-2</v>
      </c>
      <c r="E19" s="12">
        <f t="shared" si="1"/>
        <v>9.2067988668555287E-3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4.5138888888888887E-4</v>
      </c>
      <c r="J19" s="12">
        <f t="shared" si="4"/>
        <v>2.0945220193340493E-2</v>
      </c>
      <c r="K19" s="14">
        <f t="shared" si="5"/>
        <v>6.6258919469928679E-3</v>
      </c>
    </row>
    <row r="20" spans="2:11" ht="16.5" thickTop="1" thickBot="1">
      <c r="B20" s="31" t="s">
        <v>3</v>
      </c>
      <c r="C20" s="32">
        <f>SUM(C7:C19)</f>
        <v>1.1689814814814814E-2</v>
      </c>
      <c r="D20" s="33">
        <f>IFERROR(SUM(D7:D19),0)</f>
        <v>1</v>
      </c>
      <c r="E20" s="33">
        <f>IFERROR(SUM(E7:E19),0)</f>
        <v>0.2384324834749765</v>
      </c>
      <c r="F20" s="32">
        <f>SUM(F7:F19)</f>
        <v>9.8611111111111104E-3</v>
      </c>
      <c r="G20" s="33">
        <f>IFERROR(SUM(G7:G19),0)</f>
        <v>1.0000000000000002</v>
      </c>
      <c r="H20" s="33">
        <f>IFERROR(SUM(H7:H19),0)</f>
        <v>0.51636363636363625</v>
      </c>
      <c r="I20" s="32">
        <f>SUM(I7:I19)</f>
        <v>2.1550925925925925E-2</v>
      </c>
      <c r="J20" s="33">
        <f>IFERROR(SUM(J7:J19),0)</f>
        <v>1</v>
      </c>
      <c r="K20" s="34">
        <f>IFERROR(SUM(K7:K19),0)</f>
        <v>0.31634386680258253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9.9537037037037064E-4</v>
      </c>
      <c r="D23" s="19"/>
      <c r="E23" s="12">
        <f>IFERROR(C23/C$31,0)</f>
        <v>2.0302171860245532E-2</v>
      </c>
      <c r="F23" s="11">
        <v>4.976851851851851E-4</v>
      </c>
      <c r="G23" s="19"/>
      <c r="H23" s="12">
        <f>IFERROR(F23/F$31,0)</f>
        <v>2.6060606060606055E-2</v>
      </c>
      <c r="I23" s="11">
        <f>C23+F23</f>
        <v>1.4930555555555556E-3</v>
      </c>
      <c r="J23" s="19"/>
      <c r="K23" s="14">
        <f>IFERROR(I23/I$31,0)</f>
        <v>2.1916411824668719E-2</v>
      </c>
    </row>
    <row r="24" spans="2:11">
      <c r="B24" s="18" t="s">
        <v>16</v>
      </c>
      <c r="C24" s="11">
        <v>2.4305555555555555E-4</v>
      </c>
      <c r="D24" s="19"/>
      <c r="E24" s="12">
        <f t="shared" ref="E24:E28" si="7">IFERROR(C24/C$31,0)</f>
        <v>4.9575070821529779E-3</v>
      </c>
      <c r="F24" s="11">
        <v>5.7870370370370367E-4</v>
      </c>
      <c r="G24" s="19"/>
      <c r="H24" s="12">
        <f t="shared" ref="H24:H28" si="8">IFERROR(F24/F$31,0)</f>
        <v>3.03030303030303E-2</v>
      </c>
      <c r="I24" s="11">
        <f t="shared" ref="I24:I28" si="9">C24+F24</f>
        <v>8.2175925925925927E-4</v>
      </c>
      <c r="J24" s="19"/>
      <c r="K24" s="14">
        <f t="shared" ref="K24:K28" si="10">IFERROR(I24/I$31,0)</f>
        <v>1.2062521236833171E-2</v>
      </c>
    </row>
    <row r="25" spans="2:11">
      <c r="B25" s="18" t="s">
        <v>17</v>
      </c>
      <c r="C25" s="11">
        <v>1.6203703703703703E-4</v>
      </c>
      <c r="D25" s="19"/>
      <c r="E25" s="12">
        <f t="shared" si="7"/>
        <v>3.3050047214353184E-3</v>
      </c>
      <c r="F25" s="11">
        <v>2.199074074074074E-4</v>
      </c>
      <c r="G25" s="19"/>
      <c r="H25" s="12">
        <f t="shared" si="8"/>
        <v>1.1515151515151515E-2</v>
      </c>
      <c r="I25" s="11">
        <f t="shared" si="9"/>
        <v>3.8194444444444441E-4</v>
      </c>
      <c r="J25" s="19"/>
      <c r="K25" s="14">
        <f t="shared" si="10"/>
        <v>5.6065239551478111E-3</v>
      </c>
    </row>
    <row r="26" spans="2:11">
      <c r="B26" s="18" t="s">
        <v>18</v>
      </c>
      <c r="C26" s="11">
        <v>1.3472222222222215E-2</v>
      </c>
      <c r="D26" s="19"/>
      <c r="E26" s="12">
        <f t="shared" si="7"/>
        <v>0.27478753541076489</v>
      </c>
      <c r="F26" s="11">
        <v>3.7152777777777778E-3</v>
      </c>
      <c r="G26" s="19"/>
      <c r="H26" s="12">
        <f t="shared" si="8"/>
        <v>0.19454545454545452</v>
      </c>
      <c r="I26" s="11">
        <f t="shared" si="9"/>
        <v>1.7187499999999994E-2</v>
      </c>
      <c r="J26" s="19"/>
      <c r="K26" s="14">
        <f t="shared" si="10"/>
        <v>0.25229357798165142</v>
      </c>
    </row>
    <row r="27" spans="2:11">
      <c r="B27" s="18" t="s">
        <v>19</v>
      </c>
      <c r="C27" s="11">
        <v>2.2291666666666644E-2</v>
      </c>
      <c r="D27" s="19"/>
      <c r="E27" s="12">
        <f t="shared" si="7"/>
        <v>0.45467422096317262</v>
      </c>
      <c r="F27" s="11">
        <v>4.2245370370370362E-3</v>
      </c>
      <c r="G27" s="19"/>
      <c r="H27" s="12">
        <f t="shared" si="8"/>
        <v>0.22121212121212114</v>
      </c>
      <c r="I27" s="11">
        <f t="shared" si="9"/>
        <v>2.6516203703703681E-2</v>
      </c>
      <c r="J27" s="19"/>
      <c r="K27" s="14">
        <f t="shared" si="10"/>
        <v>0.3892286782195038</v>
      </c>
    </row>
    <row r="28" spans="2:11" ht="15.75" thickBot="1">
      <c r="B28" s="23" t="s">
        <v>20</v>
      </c>
      <c r="C28" s="20">
        <v>1.7361111111111112E-4</v>
      </c>
      <c r="D28" s="24"/>
      <c r="E28" s="21">
        <f t="shared" si="7"/>
        <v>3.5410764872521269E-3</v>
      </c>
      <c r="F28" s="20">
        <v>0</v>
      </c>
      <c r="G28" s="24"/>
      <c r="H28" s="21">
        <f t="shared" si="8"/>
        <v>0</v>
      </c>
      <c r="I28" s="11">
        <f t="shared" si="9"/>
        <v>1.7361111111111112E-4</v>
      </c>
      <c r="J28" s="24"/>
      <c r="K28" s="22">
        <f t="shared" si="10"/>
        <v>2.5484199796126416E-3</v>
      </c>
    </row>
    <row r="29" spans="2:11" ht="16.5" thickTop="1" thickBot="1">
      <c r="B29" s="31" t="s">
        <v>3</v>
      </c>
      <c r="C29" s="32">
        <f>SUM(C23:C28)</f>
        <v>3.7337962962962934E-2</v>
      </c>
      <c r="D29" s="33"/>
      <c r="E29" s="33">
        <f>IFERROR(SUM(E23:E28),0)</f>
        <v>0.76156751652502352</v>
      </c>
      <c r="F29" s="32">
        <f>SUM(F23:F28)</f>
        <v>9.2361111111111116E-3</v>
      </c>
      <c r="G29" s="33"/>
      <c r="H29" s="33">
        <f>IFERROR(SUM(H23:H28),0)</f>
        <v>0.48363636363636353</v>
      </c>
      <c r="I29" s="32">
        <f>SUM(I23:I28)</f>
        <v>4.6574074074074046E-2</v>
      </c>
      <c r="J29" s="33"/>
      <c r="K29" s="34">
        <f>IFERROR(SUM(K23:K28),0)</f>
        <v>0.68365613319741758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4.9027777777777747E-2</v>
      </c>
      <c r="D31" s="35"/>
      <c r="E31" s="36">
        <f>IFERROR(SUM(E20,E29),0)</f>
        <v>1</v>
      </c>
      <c r="F31" s="32">
        <f>SUM(F20,F29)</f>
        <v>1.9097222222222224E-2</v>
      </c>
      <c r="G31" s="35"/>
      <c r="H31" s="36">
        <f>IFERROR(SUM(H20,H29),0)</f>
        <v>0.99999999999999978</v>
      </c>
      <c r="I31" s="32">
        <f>SUM(I20,I29)</f>
        <v>6.8124999999999963E-2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2"/>
  <sheetViews>
    <sheetView showGridLines="0" showZeros="0" view="pageBreakPreview" zoomScale="110" zoomScaleNormal="80" zoomScaleSheetLayoutView="110" workbookViewId="0">
      <selection activeCell="I23" sqref="I23:I28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88" t="s">
        <v>54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1.7361111111111109E-4</v>
      </c>
      <c r="D7" s="12">
        <f t="shared" ref="D7:D19" si="0">IFERROR(C7/C$20,0)</f>
        <v>2.6501766784452294E-2</v>
      </c>
      <c r="E7" s="12">
        <f t="shared" ref="E7:E19" si="1">IFERROR(C7/C$31,0)</f>
        <v>5.6969236612229414E-3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1.7361111111111109E-4</v>
      </c>
      <c r="J7" s="12">
        <f t="shared" ref="J7:J19" si="4">IFERROR(I7/I$20,0)</f>
        <v>2.6501766784452294E-2</v>
      </c>
      <c r="K7" s="14">
        <f t="shared" ref="K7:K19" si="5">IFERROR(I7/I$31,0)</f>
        <v>5.6969236612229414E-3</v>
      </c>
    </row>
    <row r="8" spans="2:11">
      <c r="B8" s="145" t="s">
        <v>100</v>
      </c>
      <c r="C8" s="11">
        <v>6.2500000000000001E-4</v>
      </c>
      <c r="D8" s="12">
        <f t="shared" si="0"/>
        <v>9.5406360424028266E-2</v>
      </c>
      <c r="E8" s="12">
        <f t="shared" si="1"/>
        <v>2.0508925180402589E-2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6.2500000000000001E-4</v>
      </c>
      <c r="J8" s="12">
        <f t="shared" si="4"/>
        <v>9.5406360424028266E-2</v>
      </c>
      <c r="K8" s="14">
        <f t="shared" si="5"/>
        <v>2.0508925180402589E-2</v>
      </c>
    </row>
    <row r="9" spans="2:11">
      <c r="B9" s="10" t="s">
        <v>51</v>
      </c>
      <c r="C9" s="11">
        <v>1.6203703703703703E-4</v>
      </c>
      <c r="D9" s="12">
        <f t="shared" si="0"/>
        <v>2.4734982332155476E-2</v>
      </c>
      <c r="E9" s="12">
        <f t="shared" si="1"/>
        <v>5.3171287504747457E-3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1.6203703703703703E-4</v>
      </c>
      <c r="J9" s="12">
        <f t="shared" si="4"/>
        <v>2.4734982332155476E-2</v>
      </c>
      <c r="K9" s="14">
        <f t="shared" si="5"/>
        <v>5.3171287504747457E-3</v>
      </c>
    </row>
    <row r="10" spans="2:11">
      <c r="B10" s="10" t="s">
        <v>11</v>
      </c>
      <c r="C10" s="11">
        <v>4.1666666666666664E-4</v>
      </c>
      <c r="D10" s="12">
        <f t="shared" si="0"/>
        <v>6.3604240282685506E-2</v>
      </c>
      <c r="E10" s="12">
        <f t="shared" si="1"/>
        <v>1.3672616786935059E-2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4.1666666666666664E-4</v>
      </c>
      <c r="J10" s="12">
        <f t="shared" si="4"/>
        <v>6.3604240282685506E-2</v>
      </c>
      <c r="K10" s="14">
        <f t="shared" si="5"/>
        <v>1.3672616786935059E-2</v>
      </c>
    </row>
    <row r="11" spans="2:11">
      <c r="B11" s="10" t="s">
        <v>12</v>
      </c>
      <c r="C11" s="11">
        <v>4.6296296296296294E-5</v>
      </c>
      <c r="D11" s="12">
        <f t="shared" si="0"/>
        <v>7.0671378091872782E-3</v>
      </c>
      <c r="E11" s="12">
        <f t="shared" si="1"/>
        <v>1.5191796429927843E-3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4.6296296296296294E-5</v>
      </c>
      <c r="J11" s="12">
        <f t="shared" si="4"/>
        <v>7.0671378091872782E-3</v>
      </c>
      <c r="K11" s="14">
        <f t="shared" si="5"/>
        <v>1.5191796429927843E-3</v>
      </c>
    </row>
    <row r="12" spans="2:11">
      <c r="B12" s="10" t="s">
        <v>161</v>
      </c>
      <c r="C12" s="11">
        <v>2.1759259259259262E-3</v>
      </c>
      <c r="D12" s="12">
        <f t="shared" si="0"/>
        <v>0.33215547703180215</v>
      </c>
      <c r="E12" s="12">
        <f t="shared" si="1"/>
        <v>7.1401443220660873E-2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2.1759259259259262E-3</v>
      </c>
      <c r="J12" s="12">
        <f t="shared" si="4"/>
        <v>0.33215547703180215</v>
      </c>
      <c r="K12" s="14">
        <f t="shared" si="5"/>
        <v>7.1401443220660873E-2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2.9513888888888888E-3</v>
      </c>
      <c r="D19" s="12">
        <f t="shared" si="0"/>
        <v>0.45053003533568903</v>
      </c>
      <c r="E19" s="12">
        <f t="shared" si="1"/>
        <v>9.6847702240790007E-2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2.9513888888888888E-3</v>
      </c>
      <c r="J19" s="12">
        <f t="shared" si="4"/>
        <v>0.45053003533568903</v>
      </c>
      <c r="K19" s="14">
        <f t="shared" si="5"/>
        <v>9.6847702240790007E-2</v>
      </c>
    </row>
    <row r="20" spans="2:11" ht="16.5" thickTop="1" thickBot="1">
      <c r="B20" s="31" t="s">
        <v>3</v>
      </c>
      <c r="C20" s="32">
        <f>SUM(C7:C19)</f>
        <v>6.5509259259259262E-3</v>
      </c>
      <c r="D20" s="33">
        <f>IFERROR(SUM(D7:D19),0)</f>
        <v>1</v>
      </c>
      <c r="E20" s="33">
        <f>IFERROR(SUM(E7:E19),0)</f>
        <v>0.21496391948347901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6.5509259259259262E-3</v>
      </c>
      <c r="J20" s="33">
        <f>IFERROR(SUM(J7:J19),0)</f>
        <v>1</v>
      </c>
      <c r="K20" s="34">
        <f>IFERROR(SUM(K7:K19),0)</f>
        <v>0.21496391948347901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2.2106481481481482E-3</v>
      </c>
      <c r="D23" s="19"/>
      <c r="E23" s="12">
        <f>IFERROR(C23/C$31,0)</f>
        <v>7.2540827952905465E-2</v>
      </c>
      <c r="F23" s="11">
        <v>0</v>
      </c>
      <c r="G23" s="19"/>
      <c r="H23" s="12">
        <f>IFERROR(F23/F$31,0)</f>
        <v>0</v>
      </c>
      <c r="I23" s="11">
        <f>C23+F23</f>
        <v>2.2106481481481482E-3</v>
      </c>
      <c r="J23" s="19"/>
      <c r="K23" s="14">
        <f>IFERROR(I23/I$31,0)</f>
        <v>7.2540827952905465E-2</v>
      </c>
    </row>
    <row r="24" spans="2:11">
      <c r="B24" s="18" t="s">
        <v>16</v>
      </c>
      <c r="C24" s="11">
        <v>1.273148148148148E-4</v>
      </c>
      <c r="D24" s="19"/>
      <c r="E24" s="12">
        <f t="shared" ref="E24:E28" si="7">IFERROR(C24/C$31,0)</f>
        <v>4.1777440182301567E-3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1.273148148148148E-4</v>
      </c>
      <c r="J24" s="19"/>
      <c r="K24" s="14">
        <f t="shared" ref="K24:K28" si="10">IFERROR(I24/I$31,0)</f>
        <v>4.1777440182301567E-3</v>
      </c>
    </row>
    <row r="25" spans="2:11">
      <c r="B25" s="18" t="s">
        <v>17</v>
      </c>
      <c r="C25" s="11"/>
      <c r="D25" s="19"/>
      <c r="E25" s="12">
        <f t="shared" si="7"/>
        <v>0</v>
      </c>
      <c r="F25" s="11">
        <v>0</v>
      </c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>
      <c r="B26" s="18" t="s">
        <v>18</v>
      </c>
      <c r="C26" s="11">
        <v>6.7592592592592591E-3</v>
      </c>
      <c r="D26" s="19"/>
      <c r="E26" s="12">
        <f t="shared" si="7"/>
        <v>0.22180022787694653</v>
      </c>
      <c r="F26" s="11">
        <v>0</v>
      </c>
      <c r="G26" s="19"/>
      <c r="H26" s="12">
        <f t="shared" si="8"/>
        <v>0</v>
      </c>
      <c r="I26" s="11">
        <f t="shared" si="9"/>
        <v>6.7592592592592591E-3</v>
      </c>
      <c r="J26" s="19"/>
      <c r="K26" s="14">
        <f t="shared" si="10"/>
        <v>0.22180022787694653</v>
      </c>
    </row>
    <row r="27" spans="2:11">
      <c r="B27" s="18" t="s">
        <v>19</v>
      </c>
      <c r="C27" s="11">
        <v>1.4710648148148141E-2</v>
      </c>
      <c r="D27" s="19"/>
      <c r="E27" s="12">
        <f t="shared" si="7"/>
        <v>0.48271933156095703</v>
      </c>
      <c r="F27" s="11">
        <v>0</v>
      </c>
      <c r="G27" s="19"/>
      <c r="H27" s="12">
        <f t="shared" si="8"/>
        <v>0</v>
      </c>
      <c r="I27" s="11">
        <f t="shared" si="9"/>
        <v>1.4710648148148141E-2</v>
      </c>
      <c r="J27" s="19"/>
      <c r="K27" s="14">
        <f t="shared" si="10"/>
        <v>0.48271933156095703</v>
      </c>
    </row>
    <row r="28" spans="2:11" ht="15.75" thickBot="1">
      <c r="B28" s="23" t="s">
        <v>20</v>
      </c>
      <c r="C28" s="20">
        <v>1.1574074074074073E-4</v>
      </c>
      <c r="D28" s="24"/>
      <c r="E28" s="21">
        <f t="shared" si="7"/>
        <v>3.7979491074819609E-3</v>
      </c>
      <c r="F28" s="20">
        <v>0</v>
      </c>
      <c r="G28" s="24"/>
      <c r="H28" s="21">
        <f t="shared" si="8"/>
        <v>0</v>
      </c>
      <c r="I28" s="11">
        <f t="shared" si="9"/>
        <v>1.1574074074074073E-4</v>
      </c>
      <c r="J28" s="24"/>
      <c r="K28" s="22">
        <f t="shared" si="10"/>
        <v>3.7979491074819609E-3</v>
      </c>
    </row>
    <row r="29" spans="2:11" ht="16.5" thickTop="1" thickBot="1">
      <c r="B29" s="31" t="s">
        <v>3</v>
      </c>
      <c r="C29" s="32">
        <f>SUM(C23:C28)</f>
        <v>2.39236111111111E-2</v>
      </c>
      <c r="D29" s="33"/>
      <c r="E29" s="33">
        <f>IFERROR(SUM(E23:E28),0)</f>
        <v>0.78503608051652118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2.39236111111111E-2</v>
      </c>
      <c r="J29" s="33"/>
      <c r="K29" s="34">
        <f>IFERROR(SUM(K23:K28),0)</f>
        <v>0.78503608051652118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3.0474537037037026E-2</v>
      </c>
      <c r="D31" s="35"/>
      <c r="E31" s="36">
        <f>IFERROR(SUM(E20,E29),0)</f>
        <v>1.0000000000000002</v>
      </c>
      <c r="F31" s="32">
        <f>SUM(F20,F29)</f>
        <v>0</v>
      </c>
      <c r="G31" s="35"/>
      <c r="H31" s="36">
        <f>IFERROR(SUM(H20,H29),0)</f>
        <v>0</v>
      </c>
      <c r="I31" s="32">
        <f>SUM(I20,I29)</f>
        <v>3.0474537037037026E-2</v>
      </c>
      <c r="J31" s="35"/>
      <c r="K31" s="38">
        <f>IFERROR(SUM(K20,K29),0)</f>
        <v>1.0000000000000002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2"/>
  <sheetViews>
    <sheetView showGridLines="0" showZeros="0" view="pageBreakPreview" zoomScaleNormal="90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9" t="s">
        <v>185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4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14">
      <c r="B5" s="52"/>
      <c r="C5" s="203" t="s">
        <v>7</v>
      </c>
      <c r="D5" s="203"/>
      <c r="E5" s="203"/>
      <c r="F5" s="203" t="s">
        <v>8</v>
      </c>
      <c r="G5" s="203"/>
      <c r="H5" s="203"/>
      <c r="I5" s="203" t="s">
        <v>9</v>
      </c>
      <c r="J5" s="203"/>
      <c r="K5" s="203"/>
      <c r="L5" s="203" t="s">
        <v>3</v>
      </c>
      <c r="M5" s="203"/>
      <c r="N5" s="204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/>
      <c r="G7" s="45">
        <f t="shared" ref="G7:G19" si="2">IFERROR(F7/F$20,0)</f>
        <v>0</v>
      </c>
      <c r="H7" s="45">
        <f t="shared" ref="H7:H19" si="3">IFERROR(F7/F$31,0)</f>
        <v>0</v>
      </c>
      <c r="I7" s="44"/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</v>
      </c>
      <c r="M7" s="45">
        <f t="shared" ref="M7:M13" si="6">IFERROR(L7/L$20,0)</f>
        <v>0</v>
      </c>
      <c r="N7" s="47">
        <f t="shared" ref="N7:N13" si="7">IFERROR(L7/L$31,0)</f>
        <v>0</v>
      </c>
    </row>
    <row r="8" spans="2:14">
      <c r="B8" s="142" t="s">
        <v>100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9" si="8">SUM(C8,F8,I8)</f>
        <v>0</v>
      </c>
      <c r="M8" s="45">
        <f t="shared" si="6"/>
        <v>0</v>
      </c>
      <c r="N8" s="47">
        <f t="shared" si="7"/>
        <v>0</v>
      </c>
    </row>
    <row r="9" spans="2:14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2.3263888888888887E-3</v>
      </c>
      <c r="G10" s="45">
        <f t="shared" si="2"/>
        <v>1</v>
      </c>
      <c r="H10" s="45">
        <f t="shared" si="3"/>
        <v>0.19571567672833495</v>
      </c>
      <c r="I10" s="44"/>
      <c r="J10" s="45">
        <f t="shared" si="4"/>
        <v>0</v>
      </c>
      <c r="K10" s="45">
        <f t="shared" si="5"/>
        <v>0</v>
      </c>
      <c r="L10" s="46">
        <f t="shared" si="8"/>
        <v>2.3263888888888887E-3</v>
      </c>
      <c r="M10" s="45">
        <f t="shared" si="6"/>
        <v>0.20303030303030303</v>
      </c>
      <c r="N10" s="47">
        <f t="shared" si="7"/>
        <v>6.5621939275220365E-2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161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v>9.1319444444444443E-3</v>
      </c>
      <c r="J13" s="45">
        <f t="shared" si="4"/>
        <v>1</v>
      </c>
      <c r="K13" s="45">
        <f t="shared" si="5"/>
        <v>0.38752455795677798</v>
      </c>
      <c r="L13" s="46">
        <f t="shared" si="8"/>
        <v>9.1319444444444443E-3</v>
      </c>
      <c r="M13" s="45">
        <f t="shared" si="6"/>
        <v>0.79696969696969699</v>
      </c>
      <c r="N13" s="47">
        <f t="shared" si="7"/>
        <v>0.25759059745347701</v>
      </c>
    </row>
    <row r="14" spans="2:14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>
      <c r="B15" s="43" t="s">
        <v>184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IFERROR(L15/L$20,0)</f>
        <v>0</v>
      </c>
      <c r="N15" s="47">
        <f>IFERROR(L15/L$31,0)</f>
        <v>0</v>
      </c>
    </row>
    <row r="16" spans="2:14">
      <c r="B16" s="43" t="s">
        <v>221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IFERROR(L16/L$20,0)</f>
        <v>0</v>
      </c>
      <c r="N16" s="47">
        <f>IFERROR(L16/L$31,0)</f>
        <v>0</v>
      </c>
    </row>
    <row r="17" spans="2:14">
      <c r="B17" s="43" t="s">
        <v>222</v>
      </c>
      <c r="C17" s="44"/>
      <c r="D17" s="45"/>
      <c r="E17" s="45"/>
      <c r="F17" s="44"/>
      <c r="G17" s="45"/>
      <c r="H17" s="45"/>
      <c r="I17" s="44"/>
      <c r="J17" s="45"/>
      <c r="K17" s="45"/>
      <c r="L17" s="46"/>
      <c r="M17" s="45"/>
      <c r="N17" s="47"/>
    </row>
    <row r="18" spans="2:14">
      <c r="B18" s="43" t="s">
        <v>162</v>
      </c>
      <c r="C18" s="44">
        <v>0</v>
      </c>
      <c r="D18" s="45">
        <f t="shared" si="0"/>
        <v>0</v>
      </c>
      <c r="E18" s="45">
        <f t="shared" si="1"/>
        <v>0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/>
      <c r="G19" s="45">
        <f t="shared" si="2"/>
        <v>0</v>
      </c>
      <c r="H19" s="45">
        <f t="shared" si="3"/>
        <v>0</v>
      </c>
      <c r="I19" s="44"/>
      <c r="J19" s="45">
        <f t="shared" si="4"/>
        <v>0</v>
      </c>
      <c r="K19" s="45">
        <f t="shared" si="5"/>
        <v>0</v>
      </c>
      <c r="L19" s="46">
        <f t="shared" si="8"/>
        <v>0</v>
      </c>
      <c r="M19" s="45">
        <f>IFERROR(L19/L$20,0)</f>
        <v>0</v>
      </c>
      <c r="N19" s="47">
        <f>IFERROR(L19/L$31,0)</f>
        <v>0</v>
      </c>
    </row>
    <row r="20" spans="2:14" s="2" customFormat="1" ht="16.5" thickTop="1" thickBot="1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2.3263888888888887E-3</v>
      </c>
      <c r="G20" s="62">
        <f>IFERROR(SUM(G7:G19),0)</f>
        <v>1</v>
      </c>
      <c r="H20" s="62">
        <f>IFERROR(SUM(H7:H19),0)</f>
        <v>0.19571567672833495</v>
      </c>
      <c r="I20" s="61">
        <f>SUM(I7:I19)</f>
        <v>9.1319444444444443E-3</v>
      </c>
      <c r="J20" s="62">
        <f>IFERROR(SUM(J7:J19),0)</f>
        <v>1</v>
      </c>
      <c r="K20" s="62">
        <f>IFERROR(SUM(K7:K19),0)</f>
        <v>0.38752455795677798</v>
      </c>
      <c r="L20" s="61">
        <f>SUM(L7:L19)</f>
        <v>1.1458333333333333E-2</v>
      </c>
      <c r="M20" s="62">
        <f>IFERROR(SUM(M7:M19),0)</f>
        <v>1</v>
      </c>
      <c r="N20" s="63">
        <f>IFERROR(SUM(N7:N19),0)</f>
        <v>0.32321253672869737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>
      <c r="B23" s="50" t="s">
        <v>15</v>
      </c>
      <c r="C23" s="44">
        <v>0</v>
      </c>
      <c r="D23" s="51"/>
      <c r="E23" s="45">
        <f>IFERROR(C23/C$31,0)</f>
        <v>0</v>
      </c>
      <c r="F23" s="44">
        <v>9.5601851851851855E-3</v>
      </c>
      <c r="G23" s="51"/>
      <c r="H23" s="45">
        <f>IFERROR(F23/F$31,0)</f>
        <v>0.8042843232716651</v>
      </c>
      <c r="I23" s="44">
        <v>9.5601851851851855E-3</v>
      </c>
      <c r="J23" s="51"/>
      <c r="K23" s="45">
        <f>IFERROR(I23/I$31,0)</f>
        <v>0.40569744597249507</v>
      </c>
      <c r="L23" s="46">
        <f>SUM(C23,F23,I23)</f>
        <v>1.9120370370370371E-2</v>
      </c>
      <c r="M23" s="51"/>
      <c r="N23" s="47">
        <f>IFERROR(L23/L$31,0)</f>
        <v>0.53934051583414955</v>
      </c>
    </row>
    <row r="24" spans="2:14">
      <c r="B24" s="50" t="s">
        <v>16</v>
      </c>
      <c r="C24" s="44">
        <v>0</v>
      </c>
      <c r="D24" s="51"/>
      <c r="E24" s="45">
        <f t="shared" ref="E24:E28" si="9">IFERROR(C24/C$31,0)</f>
        <v>0</v>
      </c>
      <c r="F24" s="44"/>
      <c r="G24" s="51"/>
      <c r="H24" s="45">
        <f t="shared" ref="H24:H28" si="10">IFERROR(F24/F$31,0)</f>
        <v>0</v>
      </c>
      <c r="I24" s="44"/>
      <c r="J24" s="51"/>
      <c r="K24" s="45">
        <f t="shared" ref="K24:K28" si="11">IFERROR(I24/I$31,0)</f>
        <v>0</v>
      </c>
      <c r="L24" s="46">
        <f t="shared" ref="L24:L28" si="12">SUM(C24,F24,I24)</f>
        <v>0</v>
      </c>
      <c r="M24" s="51"/>
      <c r="N24" s="47">
        <f t="shared" ref="N24:N28" si="13">IFERROR(L24/L$31,0)</f>
        <v>0</v>
      </c>
    </row>
    <row r="25" spans="2:14">
      <c r="B25" s="50" t="s">
        <v>17</v>
      </c>
      <c r="C25" s="44">
        <v>0</v>
      </c>
      <c r="D25" s="51"/>
      <c r="E25" s="45">
        <f t="shared" si="9"/>
        <v>0</v>
      </c>
      <c r="F25" s="44"/>
      <c r="G25" s="51"/>
      <c r="H25" s="45">
        <f t="shared" si="10"/>
        <v>0</v>
      </c>
      <c r="I25" s="44"/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>
      <c r="B26" s="50" t="s">
        <v>18</v>
      </c>
      <c r="C26" s="44">
        <v>0</v>
      </c>
      <c r="D26" s="51"/>
      <c r="E26" s="45">
        <f t="shared" si="9"/>
        <v>0</v>
      </c>
      <c r="F26" s="44"/>
      <c r="G26" s="51"/>
      <c r="H26" s="45">
        <f t="shared" si="10"/>
        <v>0</v>
      </c>
      <c r="I26" s="44"/>
      <c r="J26" s="51"/>
      <c r="K26" s="45">
        <f t="shared" si="11"/>
        <v>0</v>
      </c>
      <c r="L26" s="46">
        <f t="shared" si="12"/>
        <v>0</v>
      </c>
      <c r="M26" s="51"/>
      <c r="N26" s="47">
        <f t="shared" si="13"/>
        <v>0</v>
      </c>
    </row>
    <row r="27" spans="2:14">
      <c r="B27" s="50" t="s">
        <v>19</v>
      </c>
      <c r="C27" s="44">
        <v>0</v>
      </c>
      <c r="D27" s="51"/>
      <c r="E27" s="45">
        <f t="shared" si="9"/>
        <v>0</v>
      </c>
      <c r="F27" s="44"/>
      <c r="G27" s="51"/>
      <c r="H27" s="45">
        <f t="shared" si="10"/>
        <v>0</v>
      </c>
      <c r="I27" s="44">
        <v>4.8726851851851848E-3</v>
      </c>
      <c r="J27" s="51"/>
      <c r="K27" s="45">
        <f t="shared" si="11"/>
        <v>0.20677799607072689</v>
      </c>
      <c r="L27" s="46">
        <f t="shared" si="12"/>
        <v>4.8726851851851848E-3</v>
      </c>
      <c r="M27" s="51"/>
      <c r="N27" s="47">
        <f t="shared" si="13"/>
        <v>0.13744694743715311</v>
      </c>
    </row>
    <row r="28" spans="2:14" ht="15.75" thickBot="1">
      <c r="B28" s="55" t="s">
        <v>20</v>
      </c>
      <c r="C28" s="53">
        <v>0</v>
      </c>
      <c r="D28" s="56"/>
      <c r="E28" s="54">
        <f t="shared" si="9"/>
        <v>0</v>
      </c>
      <c r="F28" s="53"/>
      <c r="G28" s="56"/>
      <c r="H28" s="54">
        <f t="shared" si="10"/>
        <v>0</v>
      </c>
      <c r="I28" s="53"/>
      <c r="J28" s="56"/>
      <c r="K28" s="54">
        <f t="shared" si="11"/>
        <v>0</v>
      </c>
      <c r="L28" s="70">
        <f t="shared" si="12"/>
        <v>0</v>
      </c>
      <c r="M28" s="56"/>
      <c r="N28" s="67">
        <f t="shared" si="13"/>
        <v>0</v>
      </c>
    </row>
    <row r="29" spans="2:14" s="2" customFormat="1" ht="16.5" thickTop="1" thickBot="1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9.5601851851851855E-3</v>
      </c>
      <c r="G29" s="62"/>
      <c r="H29" s="62">
        <f>IFERROR(SUM(H23:H28),0)</f>
        <v>0.8042843232716651</v>
      </c>
      <c r="I29" s="61">
        <f>SUM(I23:I28)</f>
        <v>1.443287037037037E-2</v>
      </c>
      <c r="J29" s="62"/>
      <c r="K29" s="62">
        <f>IFERROR(SUM(K23:K28),0)</f>
        <v>0.61247544204322191</v>
      </c>
      <c r="L29" s="61">
        <f>SUM(L23:L28)</f>
        <v>2.3993055555555556E-2</v>
      </c>
      <c r="M29" s="62"/>
      <c r="N29" s="63">
        <f>IFERROR(SUM(N23:N28),0)</f>
        <v>0.67678746327130268</v>
      </c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6.5" thickTop="1" thickBot="1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1.1886574074074074E-2</v>
      </c>
      <c r="G31" s="64"/>
      <c r="H31" s="65">
        <f>IFERROR(SUM(H20,H29),0)</f>
        <v>1</v>
      </c>
      <c r="I31" s="61">
        <f>SUM(I20,I29)</f>
        <v>2.3564814814814816E-2</v>
      </c>
      <c r="J31" s="64"/>
      <c r="K31" s="65">
        <f>IFERROR(SUM(K20,K29),0)</f>
        <v>0.99999999999999989</v>
      </c>
      <c r="L31" s="71">
        <f>SUM(L20,L29)</f>
        <v>3.5451388888888886E-2</v>
      </c>
      <c r="M31" s="64"/>
      <c r="N31" s="66">
        <f>IFERROR(SUM(N20,N29),0)</f>
        <v>1</v>
      </c>
    </row>
    <row r="32" spans="2:14" s="3" customFormat="1" ht="66" customHeight="1" thickTop="1" thickBot="1">
      <c r="B32" s="196" t="s">
        <v>224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2"/>
  <sheetViews>
    <sheetView showGridLines="0" showZeros="0" view="pageBreakPreview" zoomScaleNormal="69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9" t="s">
        <v>186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4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14">
      <c r="B5" s="52"/>
      <c r="C5" s="203" t="s">
        <v>7</v>
      </c>
      <c r="D5" s="203"/>
      <c r="E5" s="203"/>
      <c r="F5" s="203" t="s">
        <v>8</v>
      </c>
      <c r="G5" s="203"/>
      <c r="H5" s="203"/>
      <c r="I5" s="203" t="s">
        <v>9</v>
      </c>
      <c r="J5" s="203"/>
      <c r="K5" s="203"/>
      <c r="L5" s="203" t="s">
        <v>3</v>
      </c>
      <c r="M5" s="203"/>
      <c r="N5" s="204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4.5879629629629597E-2</v>
      </c>
      <c r="D7" s="45">
        <f t="shared" ref="D7:D19" si="0">IFERROR(C7/C$20,0)</f>
        <v>8.3995507808361347E-2</v>
      </c>
      <c r="E7" s="45">
        <f t="shared" ref="E7:E19" si="1">IFERROR(C7/C$31,0)</f>
        <v>5.7997307894890798E-2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4.5879629629629597E-2</v>
      </c>
      <c r="M7" s="45">
        <f t="shared" ref="M7:M15" si="6">IFERROR(L7/L$20,0)</f>
        <v>8.3995507808361347E-2</v>
      </c>
      <c r="N7" s="47">
        <f t="shared" ref="N7:N15" si="7">IFERROR(L7/L$31,0)</f>
        <v>5.7997307894890798E-2</v>
      </c>
    </row>
    <row r="8" spans="2:14">
      <c r="B8" s="142" t="s">
        <v>100</v>
      </c>
      <c r="C8" s="44">
        <v>5.0995370370370344E-2</v>
      </c>
      <c r="D8" s="45">
        <f t="shared" si="0"/>
        <v>9.3361303583158473E-2</v>
      </c>
      <c r="E8" s="45">
        <f t="shared" si="1"/>
        <v>6.4464212559255524E-2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5.0995370370370344E-2</v>
      </c>
      <c r="M8" s="45">
        <f t="shared" si="6"/>
        <v>9.3361303583158473E-2</v>
      </c>
      <c r="N8" s="47">
        <f t="shared" si="7"/>
        <v>6.4464212559255524E-2</v>
      </c>
    </row>
    <row r="9" spans="2:14">
      <c r="B9" s="43" t="s">
        <v>51</v>
      </c>
      <c r="C9" s="44">
        <v>6.3888888888888842E-2</v>
      </c>
      <c r="D9" s="45">
        <f t="shared" si="0"/>
        <v>0.11696649926895929</v>
      </c>
      <c r="E9" s="45">
        <f t="shared" si="1"/>
        <v>8.0763153274419075E-2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6.3888888888888842E-2</v>
      </c>
      <c r="M9" s="45">
        <f t="shared" si="6"/>
        <v>0.11696649926895929</v>
      </c>
      <c r="N9" s="47">
        <f t="shared" si="7"/>
        <v>8.0763153274419075E-2</v>
      </c>
    </row>
    <row r="10" spans="2:14">
      <c r="B10" s="43" t="s">
        <v>11</v>
      </c>
      <c r="C10" s="44">
        <v>0.14380787037037049</v>
      </c>
      <c r="D10" s="45">
        <f t="shared" si="0"/>
        <v>0.26328057127116333</v>
      </c>
      <c r="E10" s="45">
        <f t="shared" si="1"/>
        <v>0.18179024989758308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0.14380787037037049</v>
      </c>
      <c r="M10" s="45">
        <f t="shared" si="6"/>
        <v>0.26328057127116333</v>
      </c>
      <c r="N10" s="47">
        <f t="shared" si="7"/>
        <v>0.18179024989758308</v>
      </c>
    </row>
    <row r="11" spans="2:14">
      <c r="B11" s="43" t="s">
        <v>12</v>
      </c>
      <c r="C11" s="44">
        <v>2.6064814814814818E-2</v>
      </c>
      <c r="D11" s="45">
        <f t="shared" si="0"/>
        <v>4.7718941368423286E-2</v>
      </c>
      <c r="E11" s="45">
        <f t="shared" si="1"/>
        <v>3.2949025574998535E-2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2.6064814814814818E-2</v>
      </c>
      <c r="M11" s="45">
        <f t="shared" si="6"/>
        <v>4.7718941368423286E-2</v>
      </c>
      <c r="N11" s="47">
        <f t="shared" si="7"/>
        <v>3.2949025574998535E-2</v>
      </c>
    </row>
    <row r="12" spans="2:14">
      <c r="B12" s="43" t="s">
        <v>161</v>
      </c>
      <c r="C12" s="44">
        <v>6.9791666666666627E-2</v>
      </c>
      <c r="D12" s="45">
        <f t="shared" si="0"/>
        <v>0.12777318670141752</v>
      </c>
      <c r="E12" s="45">
        <f t="shared" si="1"/>
        <v>8.8224966348686068E-2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6.9791666666666627E-2</v>
      </c>
      <c r="M12" s="45">
        <f t="shared" si="6"/>
        <v>0.12777318670141752</v>
      </c>
      <c r="N12" s="47">
        <f t="shared" si="7"/>
        <v>8.8224966348686068E-2</v>
      </c>
    </row>
    <row r="13" spans="2:14">
      <c r="B13" s="43" t="s">
        <v>106</v>
      </c>
      <c r="C13" s="44">
        <v>1.9490740740740732E-2</v>
      </c>
      <c r="D13" s="45">
        <f t="shared" si="0"/>
        <v>3.5683258110312956E-2</v>
      </c>
      <c r="E13" s="45">
        <f t="shared" si="1"/>
        <v>2.4638614151109014E-2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1.9490740740740732E-2</v>
      </c>
      <c r="M13" s="45">
        <f t="shared" si="6"/>
        <v>3.5683258110312956E-2</v>
      </c>
      <c r="N13" s="47">
        <f t="shared" si="7"/>
        <v>2.4638614151109014E-2</v>
      </c>
    </row>
    <row r="14" spans="2:14">
      <c r="B14" s="43" t="s">
        <v>107</v>
      </c>
      <c r="C14" s="44">
        <v>8.2291666666666659E-3</v>
      </c>
      <c r="D14" s="45">
        <f t="shared" si="0"/>
        <v>1.5065793655838789E-2</v>
      </c>
      <c r="E14" s="45">
        <f t="shared" si="1"/>
        <v>1.0402645285889855E-2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8.2291666666666659E-3</v>
      </c>
      <c r="M14" s="45">
        <f t="shared" si="6"/>
        <v>1.5065793655838789E-2</v>
      </c>
      <c r="N14" s="47">
        <f t="shared" si="7"/>
        <v>1.0402645285889855E-2</v>
      </c>
    </row>
    <row r="15" spans="2:14">
      <c r="B15" s="43" t="s">
        <v>184</v>
      </c>
      <c r="C15" s="44">
        <v>1.6817129629629626E-2</v>
      </c>
      <c r="D15" s="45">
        <f t="shared" si="0"/>
        <v>3.0788464390905424E-2</v>
      </c>
      <c r="E15" s="45">
        <f t="shared" si="1"/>
        <v>2.1258851758646918E-2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1.6817129629629626E-2</v>
      </c>
      <c r="M15" s="45">
        <f t="shared" si="6"/>
        <v>3.0788464390905424E-2</v>
      </c>
      <c r="N15" s="47">
        <f t="shared" si="7"/>
        <v>2.1258851758646918E-2</v>
      </c>
    </row>
    <row r="16" spans="2:14">
      <c r="B16" s="43" t="s">
        <v>221</v>
      </c>
      <c r="C16" s="44"/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ref="L16:L17" si="10">SUM(C16,F16,I16)</f>
        <v>0</v>
      </c>
      <c r="M16" s="45">
        <f t="shared" ref="M16:M17" si="11">IFERROR(L16/L$20,0)</f>
        <v>0</v>
      </c>
      <c r="N16" s="47">
        <f t="shared" ref="N16:N17" si="12">IFERROR(L16/L$31,0)</f>
        <v>0</v>
      </c>
    </row>
    <row r="17" spans="2:14">
      <c r="B17" s="43" t="s">
        <v>222</v>
      </c>
      <c r="C17" s="44">
        <v>2.491898148148149E-2</v>
      </c>
      <c r="D17" s="45">
        <f t="shared" si="0"/>
        <v>4.5621172631534354E-2</v>
      </c>
      <c r="E17" s="45">
        <f t="shared" si="1"/>
        <v>3.1500555978229067E-2</v>
      </c>
      <c r="F17" s="44"/>
      <c r="G17" s="45"/>
      <c r="H17" s="45"/>
      <c r="I17" s="44"/>
      <c r="J17" s="45"/>
      <c r="K17" s="45"/>
      <c r="L17" s="46">
        <f t="shared" si="10"/>
        <v>2.491898148148149E-2</v>
      </c>
      <c r="M17" s="45">
        <f t="shared" si="11"/>
        <v>4.5621172631534354E-2</v>
      </c>
      <c r="N17" s="47">
        <f t="shared" si="12"/>
        <v>3.1500555978229067E-2</v>
      </c>
    </row>
    <row r="18" spans="2:14">
      <c r="B18" s="43" t="s">
        <v>162</v>
      </c>
      <c r="C18" s="44"/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>
      <c r="B19" s="43" t="s">
        <v>13</v>
      </c>
      <c r="C19" s="44">
        <v>7.633101851851852E-2</v>
      </c>
      <c r="D19" s="45">
        <f t="shared" si="0"/>
        <v>0.1397453012099252</v>
      </c>
      <c r="E19" s="45">
        <f t="shared" si="1"/>
        <v>9.6491484754491708E-2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7.633101851851852E-2</v>
      </c>
      <c r="M19" s="45">
        <f>IFERROR(L19/L$20,0)</f>
        <v>0.1397453012099252</v>
      </c>
      <c r="N19" s="47">
        <f>IFERROR(L19/L$31,0)</f>
        <v>9.6491484754491708E-2</v>
      </c>
    </row>
    <row r="20" spans="2:14" ht="16.5" thickTop="1" thickBot="1">
      <c r="B20" s="60" t="s">
        <v>3</v>
      </c>
      <c r="C20" s="61">
        <f>SUM(C7:C19)</f>
        <v>0.54621527777777779</v>
      </c>
      <c r="D20" s="62">
        <f>IFERROR(SUM(D7:D19),0)</f>
        <v>0.99999999999999989</v>
      </c>
      <c r="E20" s="62">
        <f>IFERROR(SUM(E7:E19),0)</f>
        <v>0.69048106747819959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0.54621527777777779</v>
      </c>
      <c r="M20" s="62">
        <f>IFERROR(SUM(M7:M19),0)</f>
        <v>0.99999999999999989</v>
      </c>
      <c r="N20" s="63">
        <f>IFERROR(SUM(N7:N19),0)</f>
        <v>0.69048106747819959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>
      <c r="B23" s="50" t="s">
        <v>15</v>
      </c>
      <c r="C23" s="44">
        <v>9.8148148148148161E-3</v>
      </c>
      <c r="D23" s="51"/>
      <c r="E23" s="45">
        <f>IFERROR(C23/C$31,0)</f>
        <v>1.2407093111722362E-2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9.8148148148148161E-3</v>
      </c>
      <c r="M23" s="51"/>
      <c r="N23" s="47">
        <f>IFERROR(L23/L$31,0)</f>
        <v>1.2407093111722362E-2</v>
      </c>
    </row>
    <row r="24" spans="2:14">
      <c r="B24" s="50" t="s">
        <v>16</v>
      </c>
      <c r="C24" s="44">
        <v>8.4490740740740739E-4</v>
      </c>
      <c r="D24" s="51"/>
      <c r="E24" s="45">
        <f t="shared" ref="E24:E28" si="13">IFERROR(C24/C$31,0)</f>
        <v>1.068063440042137E-3</v>
      </c>
      <c r="F24" s="44">
        <v>0</v>
      </c>
      <c r="G24" s="51"/>
      <c r="H24" s="45">
        <f t="shared" ref="H24:H28" si="14">IFERROR(F24/F$31,0)</f>
        <v>0</v>
      </c>
      <c r="I24" s="44">
        <v>0</v>
      </c>
      <c r="J24" s="51"/>
      <c r="K24" s="45">
        <f t="shared" ref="K24:K28" si="15">IFERROR(I24/I$31,0)</f>
        <v>0</v>
      </c>
      <c r="L24" s="46">
        <f t="shared" ref="L24:L28" si="16">SUM(C24,F24,I24)</f>
        <v>8.4490740740740739E-4</v>
      </c>
      <c r="M24" s="51"/>
      <c r="N24" s="47">
        <f t="shared" ref="N24:N28" si="17">IFERROR(L24/L$31,0)</f>
        <v>1.068063440042137E-3</v>
      </c>
    </row>
    <row r="25" spans="2:14">
      <c r="B25" s="50" t="s">
        <v>17</v>
      </c>
      <c r="C25" s="44">
        <v>3.4722222222222222E-5</v>
      </c>
      <c r="D25" s="51"/>
      <c r="E25" s="45">
        <f t="shared" si="13"/>
        <v>4.3893018083923446E-5</v>
      </c>
      <c r="F25" s="44">
        <v>0</v>
      </c>
      <c r="G25" s="51"/>
      <c r="H25" s="45">
        <f t="shared" si="14"/>
        <v>0</v>
      </c>
      <c r="I25" s="44">
        <v>0</v>
      </c>
      <c r="J25" s="51"/>
      <c r="K25" s="45">
        <f t="shared" si="15"/>
        <v>0</v>
      </c>
      <c r="L25" s="46">
        <f t="shared" si="16"/>
        <v>3.4722222222222222E-5</v>
      </c>
      <c r="M25" s="51"/>
      <c r="N25" s="47">
        <f t="shared" si="17"/>
        <v>4.3893018083923446E-5</v>
      </c>
    </row>
    <row r="26" spans="2:14">
      <c r="B26" s="50" t="s">
        <v>18</v>
      </c>
      <c r="C26" s="44">
        <v>7.0902777777777842E-2</v>
      </c>
      <c r="D26" s="51"/>
      <c r="E26" s="45">
        <f t="shared" si="13"/>
        <v>8.9629542927371755E-2</v>
      </c>
      <c r="F26" s="44">
        <v>0</v>
      </c>
      <c r="G26" s="51"/>
      <c r="H26" s="45">
        <f t="shared" si="14"/>
        <v>0</v>
      </c>
      <c r="I26" s="44">
        <v>0</v>
      </c>
      <c r="J26" s="51"/>
      <c r="K26" s="45">
        <f t="shared" si="15"/>
        <v>0</v>
      </c>
      <c r="L26" s="46">
        <f t="shared" si="16"/>
        <v>7.0902777777777842E-2</v>
      </c>
      <c r="M26" s="51"/>
      <c r="N26" s="47">
        <f t="shared" si="17"/>
        <v>8.9629542927371755E-2</v>
      </c>
    </row>
    <row r="27" spans="2:14" s="2" customFormat="1">
      <c r="B27" s="50" t="s">
        <v>19</v>
      </c>
      <c r="C27" s="44">
        <v>0.16211805555555561</v>
      </c>
      <c r="D27" s="51"/>
      <c r="E27" s="45">
        <f t="shared" si="13"/>
        <v>0.20493650143383862</v>
      </c>
      <c r="F27" s="44">
        <v>0</v>
      </c>
      <c r="G27" s="51"/>
      <c r="H27" s="45">
        <f t="shared" si="14"/>
        <v>0</v>
      </c>
      <c r="I27" s="44">
        <v>0</v>
      </c>
      <c r="J27" s="51"/>
      <c r="K27" s="45">
        <f t="shared" si="15"/>
        <v>0</v>
      </c>
      <c r="L27" s="46">
        <f t="shared" si="16"/>
        <v>0.16211805555555561</v>
      </c>
      <c r="M27" s="51"/>
      <c r="N27" s="47">
        <f t="shared" si="17"/>
        <v>0.20493650143383862</v>
      </c>
    </row>
    <row r="28" spans="2:14" ht="15.75" thickBot="1">
      <c r="B28" s="55" t="s">
        <v>20</v>
      </c>
      <c r="C28" s="53">
        <v>1.1342592592592593E-3</v>
      </c>
      <c r="D28" s="56"/>
      <c r="E28" s="54">
        <f t="shared" si="13"/>
        <v>1.4338385907414993E-3</v>
      </c>
      <c r="F28" s="53">
        <v>0</v>
      </c>
      <c r="G28" s="56"/>
      <c r="H28" s="54">
        <f t="shared" si="14"/>
        <v>0</v>
      </c>
      <c r="I28" s="53">
        <v>0</v>
      </c>
      <c r="J28" s="56"/>
      <c r="K28" s="54">
        <f t="shared" si="15"/>
        <v>0</v>
      </c>
      <c r="L28" s="70">
        <f t="shared" si="16"/>
        <v>1.1342592592592593E-3</v>
      </c>
      <c r="M28" s="56"/>
      <c r="N28" s="67">
        <f t="shared" si="17"/>
        <v>1.4338385907414993E-3</v>
      </c>
    </row>
    <row r="29" spans="2:14" s="3" customFormat="1" ht="16.5" thickTop="1" thickBot="1">
      <c r="B29" s="60" t="s">
        <v>3</v>
      </c>
      <c r="C29" s="61">
        <f>SUM(C23:C28)</f>
        <v>0.24484953703703716</v>
      </c>
      <c r="D29" s="62"/>
      <c r="E29" s="62">
        <f>IFERROR(SUM(E23:E28),0)</f>
        <v>0.30951893252180029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0.24484953703703716</v>
      </c>
      <c r="M29" s="62"/>
      <c r="N29" s="63">
        <f>IFERROR(SUM(N23:N28),0)</f>
        <v>0.30951893252180029</v>
      </c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6.5" thickTop="1" thickBot="1">
      <c r="B31" s="60" t="s">
        <v>6</v>
      </c>
      <c r="C31" s="61">
        <f>SUM(C20,C29)</f>
        <v>0.79106481481481494</v>
      </c>
      <c r="D31" s="64"/>
      <c r="E31" s="65">
        <f>IFERROR(SUM(E20,E29),0)</f>
        <v>0.99999999999999989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0.79106481481481494</v>
      </c>
      <c r="M31" s="64"/>
      <c r="N31" s="66">
        <f>IFERROR(SUM(N20,N29),0)</f>
        <v>0.99999999999999989</v>
      </c>
    </row>
    <row r="32" spans="2:14" ht="81.75" customHeight="1" thickTop="1" thickBot="1">
      <c r="B32" s="196" t="s">
        <v>225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2"/>
  <sheetViews>
    <sheetView showGridLines="0" showZeros="0" view="pageBreakPreview" topLeftCell="A4" zoomScaleSheetLayoutView="100" workbookViewId="0">
      <selection activeCell="B35" sqref="B35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144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108</v>
      </c>
      <c r="D5" s="208"/>
      <c r="E5" s="208"/>
      <c r="F5" s="203" t="s">
        <v>99</v>
      </c>
      <c r="G5" s="208"/>
      <c r="H5" s="208"/>
      <c r="I5" s="203" t="s">
        <v>3</v>
      </c>
      <c r="J5" s="203"/>
      <c r="K5" s="204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/>
      <c r="D7" s="45">
        <f t="shared" ref="D7:D19" si="0">IFERROR(C7/C$20,0)</f>
        <v>0</v>
      </c>
      <c r="E7" s="45">
        <f t="shared" ref="E7:E19" si="1">IFERROR(C7/C$31,0)</f>
        <v>0</v>
      </c>
      <c r="F7" s="44">
        <v>1.5601851851851851E-2</v>
      </c>
      <c r="G7" s="45">
        <f t="shared" ref="G7:G19" si="2">IFERROR(F7/F$20,0)</f>
        <v>9.8689508748810301E-2</v>
      </c>
      <c r="H7" s="45">
        <f t="shared" ref="H7:H19" si="3">IFERROR(F7/F$31,0)</f>
        <v>6.308203472319715E-2</v>
      </c>
      <c r="I7" s="44">
        <f>SUM(C7,F7)</f>
        <v>1.5601851851851851E-2</v>
      </c>
      <c r="J7" s="45">
        <f t="shared" ref="J7:J19" si="4">IFERROR(I7/I$20,0)</f>
        <v>9.5772646536412057E-2</v>
      </c>
      <c r="K7" s="47">
        <f t="shared" ref="K7:K19" si="5">IFERROR(I7/I$31,0)</f>
        <v>6.1877438604544401E-2</v>
      </c>
    </row>
    <row r="8" spans="2:11">
      <c r="B8" s="142" t="s">
        <v>100</v>
      </c>
      <c r="C8" s="44"/>
      <c r="D8" s="45">
        <f t="shared" si="0"/>
        <v>0</v>
      </c>
      <c r="E8" s="45">
        <f t="shared" si="1"/>
        <v>0</v>
      </c>
      <c r="F8" s="44">
        <v>3.3425925925925935E-2</v>
      </c>
      <c r="G8" s="45">
        <f t="shared" si="2"/>
        <v>0.21143568343216931</v>
      </c>
      <c r="H8" s="45">
        <f t="shared" si="3"/>
        <v>0.13514904768590016</v>
      </c>
      <c r="I8" s="44">
        <f t="shared" ref="I8:I19" si="6">SUM(C8,F8)</f>
        <v>3.3425925925925935E-2</v>
      </c>
      <c r="J8" s="45">
        <f t="shared" si="4"/>
        <v>0.2051865008880995</v>
      </c>
      <c r="K8" s="47">
        <f t="shared" si="5"/>
        <v>0.13256828092724354</v>
      </c>
    </row>
    <row r="9" spans="2:11">
      <c r="B9" s="43" t="s">
        <v>51</v>
      </c>
      <c r="C9" s="44"/>
      <c r="D9" s="45">
        <f t="shared" si="0"/>
        <v>0</v>
      </c>
      <c r="E9" s="45">
        <f t="shared" si="1"/>
        <v>0</v>
      </c>
      <c r="F9" s="44">
        <v>3.8078703703703707E-3</v>
      </c>
      <c r="G9" s="45">
        <f t="shared" si="2"/>
        <v>2.4086682773263052E-2</v>
      </c>
      <c r="H9" s="45">
        <f t="shared" si="3"/>
        <v>1.5396134587486546E-2</v>
      </c>
      <c r="I9" s="44">
        <f t="shared" si="6"/>
        <v>3.8078703703703707E-3</v>
      </c>
      <c r="J9" s="45">
        <f t="shared" si="4"/>
        <v>2.3374777975133213E-2</v>
      </c>
      <c r="K9" s="47">
        <f t="shared" si="5"/>
        <v>1.5102134496212991E-2</v>
      </c>
    </row>
    <row r="10" spans="2:11">
      <c r="B10" s="43" t="s">
        <v>11</v>
      </c>
      <c r="C10" s="44">
        <v>4.8148148148148152E-3</v>
      </c>
      <c r="D10" s="45">
        <f t="shared" si="0"/>
        <v>1</v>
      </c>
      <c r="E10" s="45">
        <f t="shared" si="1"/>
        <v>1</v>
      </c>
      <c r="F10" s="44">
        <v>2.6076388888888885E-2</v>
      </c>
      <c r="G10" s="45">
        <f t="shared" si="2"/>
        <v>0.16494618932571928</v>
      </c>
      <c r="H10" s="45">
        <f t="shared" si="3"/>
        <v>0.10543310402920116</v>
      </c>
      <c r="I10" s="44">
        <f t="shared" si="6"/>
        <v>3.0891203703703699E-2</v>
      </c>
      <c r="J10" s="45">
        <f t="shared" si="4"/>
        <v>0.189626998223801</v>
      </c>
      <c r="K10" s="47">
        <f t="shared" si="5"/>
        <v>0.12251549231122327</v>
      </c>
    </row>
    <row r="11" spans="2:11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7.8819444444444449E-3</v>
      </c>
      <c r="G11" s="45">
        <f t="shared" si="2"/>
        <v>4.9857236986602237E-2</v>
      </c>
      <c r="H11" s="45">
        <f t="shared" si="3"/>
        <v>3.1868594693247224E-2</v>
      </c>
      <c r="I11" s="44">
        <f t="shared" si="6"/>
        <v>7.8819444444444449E-3</v>
      </c>
      <c r="J11" s="45">
        <f t="shared" si="4"/>
        <v>4.8383658969804615E-2</v>
      </c>
      <c r="K11" s="47">
        <f t="shared" si="5"/>
        <v>3.1260041312829924E-2</v>
      </c>
    </row>
    <row r="12" spans="2:11">
      <c r="B12" s="43" t="s">
        <v>161</v>
      </c>
      <c r="C12" s="44"/>
      <c r="D12" s="45">
        <f t="shared" si="0"/>
        <v>0</v>
      </c>
      <c r="E12" s="45">
        <f t="shared" si="1"/>
        <v>0</v>
      </c>
      <c r="F12" s="44">
        <v>2.3229166666666669E-2</v>
      </c>
      <c r="G12" s="45">
        <f t="shared" si="2"/>
        <v>0.14693608609707887</v>
      </c>
      <c r="H12" s="45">
        <f t="shared" si="3"/>
        <v>9.3921100659834333E-2</v>
      </c>
      <c r="I12" s="44">
        <f t="shared" si="6"/>
        <v>2.3229166666666669E-2</v>
      </c>
      <c r="J12" s="45">
        <f t="shared" si="4"/>
        <v>0.14259325044404972</v>
      </c>
      <c r="K12" s="47">
        <f t="shared" si="5"/>
        <v>9.2127610741335769E-2</v>
      </c>
    </row>
    <row r="13" spans="2:11">
      <c r="B13" s="43" t="s">
        <v>106</v>
      </c>
      <c r="C13" s="44"/>
      <c r="D13" s="45">
        <f t="shared" si="0"/>
        <v>0</v>
      </c>
      <c r="E13" s="45">
        <f t="shared" si="1"/>
        <v>0</v>
      </c>
      <c r="F13" s="44">
        <v>9.8148148148148144E-3</v>
      </c>
      <c r="G13" s="45">
        <f t="shared" si="2"/>
        <v>6.2083607877589861E-2</v>
      </c>
      <c r="H13" s="45">
        <f t="shared" si="3"/>
        <v>3.9683653891150729E-2</v>
      </c>
      <c r="I13" s="44">
        <f t="shared" si="6"/>
        <v>9.8148148148148144E-3</v>
      </c>
      <c r="J13" s="45">
        <f t="shared" si="4"/>
        <v>6.0248667850799277E-2</v>
      </c>
      <c r="K13" s="47">
        <f t="shared" si="5"/>
        <v>3.8925866421849892E-2</v>
      </c>
    </row>
    <row r="14" spans="2:11">
      <c r="B14" s="43" t="s">
        <v>107</v>
      </c>
      <c r="C14" s="44"/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44"/>
      <c r="D15" s="45">
        <f t="shared" si="0"/>
        <v>0</v>
      </c>
      <c r="E15" s="45">
        <f t="shared" si="1"/>
        <v>0</v>
      </c>
      <c r="F15" s="44">
        <v>2.0543981481481483E-2</v>
      </c>
      <c r="G15" s="45">
        <f t="shared" si="2"/>
        <v>0.12995094809283256</v>
      </c>
      <c r="H15" s="45">
        <f t="shared" si="3"/>
        <v>8.3064251953764795E-2</v>
      </c>
      <c r="I15" s="44">
        <f t="shared" si="6"/>
        <v>2.0543981481481483E-2</v>
      </c>
      <c r="J15" s="45">
        <f t="shared" si="4"/>
        <v>0.12611012433392538</v>
      </c>
      <c r="K15" s="47">
        <f t="shared" si="5"/>
        <v>8.1478081248565523E-2</v>
      </c>
    </row>
    <row r="16" spans="2:11">
      <c r="B16" s="43" t="s">
        <v>221</v>
      </c>
      <c r="C16" s="44"/>
      <c r="D16" s="45">
        <f t="shared" si="0"/>
        <v>0</v>
      </c>
      <c r="E16" s="45">
        <f t="shared" si="1"/>
        <v>0</v>
      </c>
      <c r="F16" s="44"/>
      <c r="G16" s="45">
        <f t="shared" ref="G16:G17" si="7">IFERROR(F16/F$20,0)</f>
        <v>0</v>
      </c>
      <c r="H16" s="45">
        <f t="shared" ref="H16:H17" si="8">IFERROR(F16/F$31,0)</f>
        <v>0</v>
      </c>
      <c r="I16" s="44">
        <f t="shared" ref="I16:I17" si="9">SUM(C16,F16)</f>
        <v>0</v>
      </c>
      <c r="J16" s="45">
        <f t="shared" ref="J16:J17" si="10">IFERROR(I16/I$20,0)</f>
        <v>0</v>
      </c>
      <c r="K16" s="47">
        <f t="shared" ref="K16:K17" si="11">IFERROR(I16/I$31,0)</f>
        <v>0</v>
      </c>
    </row>
    <row r="17" spans="2:14">
      <c r="B17" s="43" t="s">
        <v>222</v>
      </c>
      <c r="C17" s="44"/>
      <c r="D17" s="45"/>
      <c r="E17" s="45"/>
      <c r="F17" s="44">
        <v>5.2662037037037044E-3</v>
      </c>
      <c r="G17" s="45">
        <f t="shared" si="7"/>
        <v>3.3311369792810602E-2</v>
      </c>
      <c r="H17" s="45">
        <f t="shared" si="8"/>
        <v>2.1292526557162246E-2</v>
      </c>
      <c r="I17" s="44">
        <f t="shared" si="9"/>
        <v>5.2662037037037044E-3</v>
      </c>
      <c r="J17" s="45">
        <f t="shared" si="10"/>
        <v>3.2326820603907638E-2</v>
      </c>
      <c r="K17" s="47">
        <f t="shared" si="11"/>
        <v>2.0885930686252007E-2</v>
      </c>
    </row>
    <row r="18" spans="2:14">
      <c r="B18" s="43" t="s">
        <v>162</v>
      </c>
      <c r="C18" s="44"/>
      <c r="D18" s="45">
        <f t="shared" si="0"/>
        <v>0</v>
      </c>
      <c r="E18" s="45">
        <f t="shared" si="1"/>
        <v>0</v>
      </c>
      <c r="F18" s="44"/>
      <c r="G18" s="45">
        <f t="shared" si="2"/>
        <v>0</v>
      </c>
      <c r="H18" s="4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4" ht="15.75" thickBot="1">
      <c r="B19" s="43" t="s">
        <v>13</v>
      </c>
      <c r="C19" s="44"/>
      <c r="D19" s="45">
        <f t="shared" si="0"/>
        <v>0</v>
      </c>
      <c r="E19" s="45">
        <f t="shared" si="1"/>
        <v>0</v>
      </c>
      <c r="F19" s="44">
        <v>1.2442129629629629E-2</v>
      </c>
      <c r="G19" s="45">
        <f t="shared" si="2"/>
        <v>7.8702686873123942E-2</v>
      </c>
      <c r="H19" s="45">
        <f t="shared" si="3"/>
        <v>5.0306518788899801E-2</v>
      </c>
      <c r="I19" s="44">
        <f t="shared" si="6"/>
        <v>1.2442129629629629E-2</v>
      </c>
      <c r="J19" s="45">
        <f t="shared" si="4"/>
        <v>7.6376554174067482E-2</v>
      </c>
      <c r="K19" s="47">
        <f t="shared" si="5"/>
        <v>4.93458801927932E-2</v>
      </c>
    </row>
    <row r="20" spans="2:14" ht="16.5" thickTop="1" thickBot="1">
      <c r="B20" s="60" t="s">
        <v>3</v>
      </c>
      <c r="C20" s="61">
        <f>SUM(C7:C19)</f>
        <v>4.8148148148148152E-3</v>
      </c>
      <c r="D20" s="62">
        <f>IFERROR(SUM(D7:D19),0)</f>
        <v>1</v>
      </c>
      <c r="E20" s="62">
        <f>IFERROR(SUM(E7:E19),0)</f>
        <v>1</v>
      </c>
      <c r="F20" s="61">
        <f>SUM(F7:F19)</f>
        <v>0.15809027777777779</v>
      </c>
      <c r="G20" s="62">
        <f>IFERROR(SUM(G7:G19),0)</f>
        <v>1</v>
      </c>
      <c r="H20" s="62">
        <f>IFERROR(SUM(H7:H19),0)</f>
        <v>0.63919696756984423</v>
      </c>
      <c r="I20" s="61">
        <f>SUM(I7:I19)</f>
        <v>0.16290509259259262</v>
      </c>
      <c r="J20" s="62">
        <f>IFERROR(SUM(J7:J19),0)</f>
        <v>0.99999999999999989</v>
      </c>
      <c r="K20" s="63">
        <f>IFERROR(SUM(K7:K19),0)</f>
        <v>0.64608675694285045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>
      <c r="B23" s="50" t="s">
        <v>15</v>
      </c>
      <c r="C23" s="44">
        <v>0</v>
      </c>
      <c r="D23" s="51"/>
      <c r="E23" s="45">
        <f>IFERROR(C23/C$31,0)</f>
        <v>0</v>
      </c>
      <c r="F23" s="44">
        <v>9.8148148148148144E-3</v>
      </c>
      <c r="G23" s="51"/>
      <c r="H23" s="45">
        <f>IFERROR(F23/F$31,0)</f>
        <v>3.9683653891150729E-2</v>
      </c>
      <c r="I23" s="44">
        <f t="shared" ref="I23:I28" si="12">SUM(C23,F23)</f>
        <v>9.8148148148148144E-3</v>
      </c>
      <c r="J23" s="51"/>
      <c r="K23" s="47">
        <f>IFERROR(I23/I$31,0)</f>
        <v>3.8925866421849892E-2</v>
      </c>
    </row>
    <row r="24" spans="2:14">
      <c r="B24" s="50" t="s">
        <v>16</v>
      </c>
      <c r="C24" s="44">
        <v>0</v>
      </c>
      <c r="D24" s="51"/>
      <c r="E24" s="45">
        <f t="shared" ref="E24:E28" si="13">IFERROR(C24/C$31,0)</f>
        <v>0</v>
      </c>
      <c r="F24" s="44"/>
      <c r="G24" s="51"/>
      <c r="H24" s="45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4">
      <c r="B25" s="50" t="s">
        <v>17</v>
      </c>
      <c r="C25" s="44">
        <v>0</v>
      </c>
      <c r="D25" s="51"/>
      <c r="E25" s="45">
        <f t="shared" si="13"/>
        <v>0</v>
      </c>
      <c r="F25" s="44"/>
      <c r="G25" s="51"/>
      <c r="H25" s="45">
        <f t="shared" si="14"/>
        <v>0</v>
      </c>
      <c r="I25" s="44">
        <f t="shared" si="12"/>
        <v>0</v>
      </c>
      <c r="J25" s="51"/>
      <c r="K25" s="47">
        <f t="shared" si="15"/>
        <v>0</v>
      </c>
    </row>
    <row r="26" spans="2:14">
      <c r="B26" s="50" t="s">
        <v>18</v>
      </c>
      <c r="C26" s="44">
        <v>0</v>
      </c>
      <c r="D26" s="51"/>
      <c r="E26" s="45">
        <f t="shared" si="13"/>
        <v>0</v>
      </c>
      <c r="F26" s="44">
        <v>1.4363425925925925E-2</v>
      </c>
      <c r="G26" s="51"/>
      <c r="H26" s="45">
        <f t="shared" si="14"/>
        <v>5.8074781225139212E-2</v>
      </c>
      <c r="I26" s="44">
        <f t="shared" si="12"/>
        <v>1.4363425925925925E-2</v>
      </c>
      <c r="J26" s="51"/>
      <c r="K26" s="47">
        <f t="shared" si="15"/>
        <v>5.6965802157447773E-2</v>
      </c>
    </row>
    <row r="27" spans="2:14" s="2" customFormat="1">
      <c r="B27" s="50" t="s">
        <v>19</v>
      </c>
      <c r="C27" s="44">
        <v>0</v>
      </c>
      <c r="D27" s="51"/>
      <c r="E27" s="45">
        <f t="shared" si="13"/>
        <v>0</v>
      </c>
      <c r="F27" s="44">
        <v>6.4606481481481487E-2</v>
      </c>
      <c r="G27" s="51"/>
      <c r="H27" s="45">
        <f t="shared" si="14"/>
        <v>0.26121952360896628</v>
      </c>
      <c r="I27" s="44">
        <f t="shared" si="12"/>
        <v>6.4606481481481487E-2</v>
      </c>
      <c r="J27" s="51"/>
      <c r="K27" s="47">
        <f t="shared" si="15"/>
        <v>0.25623135184760154</v>
      </c>
      <c r="L27" s="1"/>
      <c r="M27" s="1"/>
      <c r="N27" s="1"/>
    </row>
    <row r="28" spans="2:14" ht="15.75" thickBot="1">
      <c r="B28" s="55" t="s">
        <v>20</v>
      </c>
      <c r="C28" s="53">
        <v>0</v>
      </c>
      <c r="D28" s="56"/>
      <c r="E28" s="54">
        <f t="shared" si="13"/>
        <v>0</v>
      </c>
      <c r="F28" s="53">
        <v>4.5138888888888892E-4</v>
      </c>
      <c r="G28" s="56"/>
      <c r="H28" s="54">
        <f t="shared" si="14"/>
        <v>1.8250737048996209E-3</v>
      </c>
      <c r="I28" s="44">
        <f t="shared" si="12"/>
        <v>4.5138888888888892E-4</v>
      </c>
      <c r="J28" s="56"/>
      <c r="K28" s="67">
        <f t="shared" si="15"/>
        <v>1.7902226302501721E-3</v>
      </c>
    </row>
    <row r="29" spans="2:14" s="3" customFormat="1" ht="16.5" thickTop="1" thickBot="1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8.9236111111111113E-2</v>
      </c>
      <c r="G29" s="62"/>
      <c r="H29" s="62">
        <f>IFERROR(SUM(H23:H28),0)</f>
        <v>0.36080303243015582</v>
      </c>
      <c r="I29" s="61">
        <f>SUM(I23:I28)</f>
        <v>8.9236111111111113E-2</v>
      </c>
      <c r="J29" s="62"/>
      <c r="K29" s="63">
        <f>IFERROR(SUM(K23:K28),0)</f>
        <v>0.35391324305714938</v>
      </c>
      <c r="L29" s="1"/>
      <c r="M29" s="1"/>
      <c r="N29" s="1"/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6.5" thickTop="1" thickBot="1">
      <c r="B31" s="60" t="s">
        <v>6</v>
      </c>
      <c r="C31" s="61">
        <f>SUM(C20,C29)</f>
        <v>4.8148148148148152E-3</v>
      </c>
      <c r="D31" s="64"/>
      <c r="E31" s="65">
        <f>IFERROR(SUM(E20,E29),0)</f>
        <v>1</v>
      </c>
      <c r="F31" s="61">
        <f>SUM(F20,F29)</f>
        <v>0.24732638888888892</v>
      </c>
      <c r="G31" s="64"/>
      <c r="H31" s="65">
        <f>IFERROR(SUM(H20,H29),0)</f>
        <v>1</v>
      </c>
      <c r="I31" s="61">
        <f>SUM(I20,I29)</f>
        <v>0.25214120370370374</v>
      </c>
      <c r="J31" s="64"/>
      <c r="K31" s="66">
        <f>IFERROR(SUM(K20,K29),0)</f>
        <v>0.99999999999999978</v>
      </c>
    </row>
    <row r="32" spans="2:14" ht="66" customHeight="1" thickTop="1" thickBot="1">
      <c r="B32" s="205" t="s">
        <v>226</v>
      </c>
      <c r="C32" s="206"/>
      <c r="D32" s="206"/>
      <c r="E32" s="206"/>
      <c r="F32" s="206"/>
      <c r="G32" s="206"/>
      <c r="H32" s="206"/>
      <c r="I32" s="206"/>
      <c r="J32" s="206"/>
      <c r="K32" s="207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2"/>
  <sheetViews>
    <sheetView showGridLines="0" showZeros="0" view="pageBreakPreview" zoomScaleNormal="80" zoomScaleSheetLayoutView="100" workbookViewId="0">
      <selection activeCell="F14" sqref="F1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168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109</v>
      </c>
      <c r="D5" s="208"/>
      <c r="E5" s="208"/>
      <c r="F5" s="203" t="s">
        <v>169</v>
      </c>
      <c r="G5" s="208"/>
      <c r="H5" s="208"/>
      <c r="I5" s="203" t="s">
        <v>3</v>
      </c>
      <c r="J5" s="203"/>
      <c r="K5" s="204"/>
    </row>
    <row r="6" spans="2:11" s="126" customFormat="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56">
        <f t="shared" ref="D7:D19" si="0">IFERROR(C7/C$20,0)</f>
        <v>0</v>
      </c>
      <c r="E7" s="156">
        <f t="shared" ref="E7:E19" si="1">IFERROR(C7/C$31,0)</f>
        <v>0</v>
      </c>
      <c r="F7" s="127">
        <v>0</v>
      </c>
      <c r="G7" s="156">
        <f t="shared" ref="G7:G19" si="2">IFERROR(F7/F$20,0)</f>
        <v>0</v>
      </c>
      <c r="H7" s="156">
        <f t="shared" ref="H7:H19" si="3">IFERROR(F7/F$31,0)</f>
        <v>0</v>
      </c>
      <c r="I7" s="44">
        <f>SUM(C7,F7)</f>
        <v>0</v>
      </c>
      <c r="J7" s="153">
        <f t="shared" ref="J7:J19" si="4">IFERROR(I7/I$20,0)</f>
        <v>0</v>
      </c>
      <c r="K7" s="154">
        <f t="shared" ref="K7:K19" si="5">IFERROR(I7/I$31,0)</f>
        <v>0</v>
      </c>
    </row>
    <row r="8" spans="2:11">
      <c r="B8" s="142" t="s">
        <v>100</v>
      </c>
      <c r="C8" s="127">
        <v>0</v>
      </c>
      <c r="D8" s="156">
        <f t="shared" si="0"/>
        <v>0</v>
      </c>
      <c r="E8" s="156">
        <f t="shared" si="1"/>
        <v>0</v>
      </c>
      <c r="F8" s="127">
        <v>0</v>
      </c>
      <c r="G8" s="156">
        <f t="shared" si="2"/>
        <v>0</v>
      </c>
      <c r="H8" s="156">
        <f t="shared" si="3"/>
        <v>0</v>
      </c>
      <c r="I8" s="44">
        <f t="shared" ref="I8:I19" si="6">SUM(C8,F8)</f>
        <v>0</v>
      </c>
      <c r="J8" s="153">
        <f t="shared" si="4"/>
        <v>0</v>
      </c>
      <c r="K8" s="154">
        <f t="shared" si="5"/>
        <v>0</v>
      </c>
    </row>
    <row r="9" spans="2:11">
      <c r="B9" s="43" t="s">
        <v>51</v>
      </c>
      <c r="C9" s="127">
        <v>0</v>
      </c>
      <c r="D9" s="156">
        <f t="shared" si="0"/>
        <v>0</v>
      </c>
      <c r="E9" s="156">
        <f t="shared" si="1"/>
        <v>0</v>
      </c>
      <c r="F9" s="127">
        <v>0</v>
      </c>
      <c r="G9" s="156">
        <f t="shared" si="2"/>
        <v>0</v>
      </c>
      <c r="H9" s="156">
        <f t="shared" si="3"/>
        <v>0</v>
      </c>
      <c r="I9" s="44">
        <f t="shared" si="6"/>
        <v>0</v>
      </c>
      <c r="J9" s="153">
        <f t="shared" si="4"/>
        <v>0</v>
      </c>
      <c r="K9" s="154">
        <f t="shared" si="5"/>
        <v>0</v>
      </c>
    </row>
    <row r="10" spans="2:11">
      <c r="B10" s="43" t="s">
        <v>11</v>
      </c>
      <c r="C10" s="127">
        <v>0</v>
      </c>
      <c r="D10" s="156">
        <f t="shared" si="0"/>
        <v>0</v>
      </c>
      <c r="E10" s="156">
        <f t="shared" si="1"/>
        <v>0</v>
      </c>
      <c r="F10" s="127">
        <v>0</v>
      </c>
      <c r="G10" s="156">
        <f t="shared" si="2"/>
        <v>0</v>
      </c>
      <c r="H10" s="156">
        <f t="shared" si="3"/>
        <v>0</v>
      </c>
      <c r="I10" s="44">
        <f t="shared" si="6"/>
        <v>0</v>
      </c>
      <c r="J10" s="153">
        <f t="shared" si="4"/>
        <v>0</v>
      </c>
      <c r="K10" s="154">
        <f t="shared" si="5"/>
        <v>0</v>
      </c>
    </row>
    <row r="11" spans="2:11">
      <c r="B11" s="43" t="s">
        <v>12</v>
      </c>
      <c r="C11" s="127">
        <v>0</v>
      </c>
      <c r="D11" s="156">
        <f t="shared" si="0"/>
        <v>0</v>
      </c>
      <c r="E11" s="156">
        <f t="shared" si="1"/>
        <v>0</v>
      </c>
      <c r="F11" s="127">
        <v>0</v>
      </c>
      <c r="G11" s="156">
        <f t="shared" si="2"/>
        <v>0</v>
      </c>
      <c r="H11" s="156">
        <f t="shared" si="3"/>
        <v>0</v>
      </c>
      <c r="I11" s="44">
        <f t="shared" si="6"/>
        <v>0</v>
      </c>
      <c r="J11" s="153">
        <f t="shared" si="4"/>
        <v>0</v>
      </c>
      <c r="K11" s="154">
        <f t="shared" si="5"/>
        <v>0</v>
      </c>
    </row>
    <row r="12" spans="2:11">
      <c r="B12" s="43" t="s">
        <v>161</v>
      </c>
      <c r="C12" s="127">
        <v>0</v>
      </c>
      <c r="D12" s="156">
        <f t="shared" si="0"/>
        <v>0</v>
      </c>
      <c r="E12" s="156">
        <f t="shared" si="1"/>
        <v>0</v>
      </c>
      <c r="F12" s="127">
        <v>0</v>
      </c>
      <c r="G12" s="156">
        <f t="shared" si="2"/>
        <v>0</v>
      </c>
      <c r="H12" s="156">
        <f t="shared" si="3"/>
        <v>0</v>
      </c>
      <c r="I12" s="44">
        <f t="shared" si="6"/>
        <v>0</v>
      </c>
      <c r="J12" s="153">
        <f t="shared" si="4"/>
        <v>0</v>
      </c>
      <c r="K12" s="154">
        <f t="shared" si="5"/>
        <v>0</v>
      </c>
    </row>
    <row r="13" spans="2:11">
      <c r="B13" s="43" t="s">
        <v>106</v>
      </c>
      <c r="C13" s="127">
        <v>0</v>
      </c>
      <c r="D13" s="156">
        <f t="shared" si="0"/>
        <v>0</v>
      </c>
      <c r="E13" s="156">
        <f t="shared" si="1"/>
        <v>0</v>
      </c>
      <c r="F13" s="127">
        <v>0</v>
      </c>
      <c r="G13" s="156">
        <f t="shared" si="2"/>
        <v>0</v>
      </c>
      <c r="H13" s="156">
        <f t="shared" si="3"/>
        <v>0</v>
      </c>
      <c r="I13" s="44">
        <f t="shared" si="6"/>
        <v>0</v>
      </c>
      <c r="J13" s="153">
        <f t="shared" si="4"/>
        <v>0</v>
      </c>
      <c r="K13" s="154">
        <f t="shared" si="5"/>
        <v>0</v>
      </c>
    </row>
    <row r="14" spans="2:11">
      <c r="B14" s="43" t="s">
        <v>107</v>
      </c>
      <c r="C14" s="127">
        <v>0</v>
      </c>
      <c r="D14" s="156">
        <f t="shared" si="0"/>
        <v>0</v>
      </c>
      <c r="E14" s="156">
        <f t="shared" si="1"/>
        <v>0</v>
      </c>
      <c r="F14" s="127">
        <v>0</v>
      </c>
      <c r="G14" s="156">
        <f t="shared" si="2"/>
        <v>0</v>
      </c>
      <c r="H14" s="156">
        <f t="shared" si="3"/>
        <v>0</v>
      </c>
      <c r="I14" s="44">
        <f t="shared" si="6"/>
        <v>0</v>
      </c>
      <c r="J14" s="153">
        <f t="shared" si="4"/>
        <v>0</v>
      </c>
      <c r="K14" s="154">
        <f t="shared" si="5"/>
        <v>0</v>
      </c>
    </row>
    <row r="15" spans="2:11">
      <c r="B15" s="43" t="s">
        <v>184</v>
      </c>
      <c r="C15" s="127">
        <v>0</v>
      </c>
      <c r="D15" s="156">
        <f t="shared" si="0"/>
        <v>0</v>
      </c>
      <c r="E15" s="156">
        <f t="shared" si="1"/>
        <v>0</v>
      </c>
      <c r="F15" s="127">
        <v>0</v>
      </c>
      <c r="G15" s="156">
        <f t="shared" si="2"/>
        <v>0</v>
      </c>
      <c r="H15" s="156">
        <f t="shared" si="3"/>
        <v>0</v>
      </c>
      <c r="I15" s="44">
        <f t="shared" si="6"/>
        <v>0</v>
      </c>
      <c r="J15" s="153">
        <f t="shared" si="4"/>
        <v>0</v>
      </c>
      <c r="K15" s="154">
        <f t="shared" si="5"/>
        <v>0</v>
      </c>
    </row>
    <row r="16" spans="2:11">
      <c r="B16" s="43" t="s">
        <v>221</v>
      </c>
      <c r="C16" s="127">
        <v>0</v>
      </c>
      <c r="D16" s="156">
        <f t="shared" si="0"/>
        <v>0</v>
      </c>
      <c r="E16" s="156">
        <f t="shared" si="1"/>
        <v>0</v>
      </c>
      <c r="F16" s="127">
        <v>0</v>
      </c>
      <c r="G16" s="156">
        <f t="shared" si="2"/>
        <v>0</v>
      </c>
      <c r="H16" s="156">
        <f t="shared" si="3"/>
        <v>0</v>
      </c>
      <c r="I16" s="44">
        <f t="shared" si="6"/>
        <v>0</v>
      </c>
      <c r="J16" s="153">
        <f t="shared" si="4"/>
        <v>0</v>
      </c>
      <c r="K16" s="154">
        <f t="shared" si="5"/>
        <v>0</v>
      </c>
    </row>
    <row r="17" spans="2:14">
      <c r="B17" s="43" t="s">
        <v>222</v>
      </c>
      <c r="C17" s="127"/>
      <c r="D17" s="156"/>
      <c r="E17" s="156"/>
      <c r="F17" s="127"/>
      <c r="G17" s="156"/>
      <c r="H17" s="156"/>
      <c r="I17" s="44"/>
      <c r="J17" s="153"/>
      <c r="K17" s="154"/>
    </row>
    <row r="18" spans="2:14">
      <c r="B18" s="43" t="s">
        <v>162</v>
      </c>
      <c r="C18" s="127">
        <v>0</v>
      </c>
      <c r="D18" s="156">
        <f t="shared" si="0"/>
        <v>0</v>
      </c>
      <c r="E18" s="156">
        <f t="shared" si="1"/>
        <v>0</v>
      </c>
      <c r="F18" s="127">
        <v>0</v>
      </c>
      <c r="G18" s="156">
        <f t="shared" si="2"/>
        <v>0</v>
      </c>
      <c r="H18" s="156">
        <f t="shared" si="3"/>
        <v>0</v>
      </c>
      <c r="I18" s="44">
        <f t="shared" si="6"/>
        <v>0</v>
      </c>
      <c r="J18" s="153">
        <f t="shared" si="4"/>
        <v>0</v>
      </c>
      <c r="K18" s="154">
        <f t="shared" si="5"/>
        <v>0</v>
      </c>
    </row>
    <row r="19" spans="2:14" ht="15.75" thickBot="1">
      <c r="B19" s="43" t="s">
        <v>13</v>
      </c>
      <c r="C19" s="127">
        <v>0</v>
      </c>
      <c r="D19" s="156">
        <f t="shared" si="0"/>
        <v>0</v>
      </c>
      <c r="E19" s="156">
        <f t="shared" si="1"/>
        <v>0</v>
      </c>
      <c r="F19" s="127">
        <v>0</v>
      </c>
      <c r="G19" s="156">
        <f t="shared" si="2"/>
        <v>0</v>
      </c>
      <c r="H19" s="156">
        <f t="shared" si="3"/>
        <v>0</v>
      </c>
      <c r="I19" s="44">
        <f t="shared" si="6"/>
        <v>0</v>
      </c>
      <c r="J19" s="153">
        <f t="shared" si="4"/>
        <v>0</v>
      </c>
      <c r="K19" s="154">
        <f t="shared" si="5"/>
        <v>0</v>
      </c>
    </row>
    <row r="20" spans="2:14" s="2" customFormat="1" ht="16.5" thickTop="1" thickBot="1">
      <c r="B20" s="60" t="s">
        <v>3</v>
      </c>
      <c r="C20" s="128">
        <f>SUM(C7:C19)</f>
        <v>0</v>
      </c>
      <c r="D20" s="152">
        <f>IFERROR(SUM(D7:D19),0)</f>
        <v>0</v>
      </c>
      <c r="E20" s="152">
        <f>IFERROR(SUM(E7:E19),0)</f>
        <v>0</v>
      </c>
      <c r="F20" s="128">
        <f>SUM(F7:F19)</f>
        <v>0</v>
      </c>
      <c r="G20" s="152">
        <f>IFERROR(SUM(G7:G19),0)</f>
        <v>0</v>
      </c>
      <c r="H20" s="15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>
      <c r="B24" s="50" t="s">
        <v>16</v>
      </c>
      <c r="C24" s="129">
        <v>0</v>
      </c>
      <c r="D24" s="148"/>
      <c r="E24" s="158">
        <f t="shared" ref="E24:E28" si="7">IFERROR(C24/C$31,0)</f>
        <v>0</v>
      </c>
      <c r="F24" s="129">
        <v>0</v>
      </c>
      <c r="G24" s="148"/>
      <c r="H24" s="158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>
      <c r="B25" s="50" t="s">
        <v>17</v>
      </c>
      <c r="C25" s="129">
        <v>0</v>
      </c>
      <c r="D25" s="148"/>
      <c r="E25" s="158">
        <f t="shared" si="7"/>
        <v>0</v>
      </c>
      <c r="F25" s="129">
        <v>0</v>
      </c>
      <c r="G25" s="148"/>
      <c r="H25" s="158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>
      <c r="B26" s="50" t="s">
        <v>18</v>
      </c>
      <c r="C26" s="129">
        <v>0</v>
      </c>
      <c r="D26" s="148"/>
      <c r="E26" s="158">
        <f t="shared" si="7"/>
        <v>0</v>
      </c>
      <c r="F26" s="129">
        <v>0</v>
      </c>
      <c r="G26" s="148"/>
      <c r="H26" s="158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>
      <c r="B27" s="50" t="s">
        <v>19</v>
      </c>
      <c r="C27" s="129">
        <v>0</v>
      </c>
      <c r="D27" s="148"/>
      <c r="E27" s="158">
        <f t="shared" si="7"/>
        <v>0</v>
      </c>
      <c r="F27" s="129">
        <v>0</v>
      </c>
      <c r="G27" s="148"/>
      <c r="H27" s="158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.75" thickBot="1">
      <c r="B28" s="55" t="s">
        <v>20</v>
      </c>
      <c r="C28" s="133">
        <v>0</v>
      </c>
      <c r="D28" s="149"/>
      <c r="E28" s="167">
        <f t="shared" si="7"/>
        <v>0</v>
      </c>
      <c r="F28" s="133">
        <v>0</v>
      </c>
      <c r="G28" s="149"/>
      <c r="H28" s="167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6.5" thickTop="1" thickBot="1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6.5" thickTop="1" thickBot="1">
      <c r="B30" s="59"/>
      <c r="C30" s="151"/>
      <c r="D30" s="150"/>
      <c r="E30" s="159"/>
      <c r="F30" s="151"/>
      <c r="G30" s="150"/>
      <c r="H30" s="159"/>
      <c r="I30" s="150"/>
      <c r="J30" s="150"/>
      <c r="K30" s="168"/>
    </row>
    <row r="31" spans="2:14" s="2" customFormat="1" ht="16.5" thickTop="1" thickBot="1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>
      <c r="B32" s="196" t="s">
        <v>170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2"/>
  <sheetViews>
    <sheetView showGridLines="0" showZeros="0" view="pageBreakPreview" zoomScaleNormal="80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171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110</v>
      </c>
      <c r="D5" s="208"/>
      <c r="E5" s="208"/>
      <c r="F5" s="203" t="s">
        <v>169</v>
      </c>
      <c r="G5" s="208"/>
      <c r="H5" s="208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69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172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2"/>
  <sheetViews>
    <sheetView showGridLines="0" showZeros="0" view="pageBreakPreview" zoomScaleNormal="80" zoomScaleSheetLayoutView="100" workbookViewId="0">
      <selection activeCell="B32" sqref="B32:K32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173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111</v>
      </c>
      <c r="D5" s="208"/>
      <c r="E5" s="208"/>
      <c r="F5" s="203" t="s">
        <v>169</v>
      </c>
      <c r="G5" s="208"/>
      <c r="H5" s="208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/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227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2"/>
  <sheetViews>
    <sheetView showGridLines="0" showZeros="0" view="pageBreakPreview" topLeftCell="A2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8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2:14" s="5" customFormat="1">
      <c r="B5" s="39"/>
      <c r="C5" s="194" t="s">
        <v>0</v>
      </c>
      <c r="D5" s="194"/>
      <c r="E5" s="194"/>
      <c r="F5" s="194" t="s">
        <v>1</v>
      </c>
      <c r="G5" s="194"/>
      <c r="H5" s="194"/>
      <c r="I5" s="194" t="s">
        <v>2</v>
      </c>
      <c r="J5" s="194"/>
      <c r="K5" s="194"/>
      <c r="L5" s="194" t="s">
        <v>3</v>
      </c>
      <c r="M5" s="194"/>
      <c r="N5" s="195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6.8553240740740637E-2</v>
      </c>
      <c r="D7" s="12">
        <f t="shared" ref="D7:D19" si="0">IFERROR(C7/C$20,0)</f>
        <v>0.20735165412217726</v>
      </c>
      <c r="E7" s="12">
        <f t="shared" ref="E7:E19" si="1">IFERROR(C7/C$31,0)</f>
        <v>6.3808928725329561E-2</v>
      </c>
      <c r="F7" s="11">
        <v>4.0277777777777777E-3</v>
      </c>
      <c r="G7" s="12">
        <f t="shared" ref="G7:G19" si="2">IFERROR(F7/F$20,0)</f>
        <v>6.9419509275882696E-2</v>
      </c>
      <c r="H7" s="12">
        <f t="shared" ref="H7:H19" si="3">IFERROR(F7/F$31,0)</f>
        <v>1.2929112795363355E-2</v>
      </c>
      <c r="I7" s="11">
        <v>2.418981481481482E-2</v>
      </c>
      <c r="J7" s="12">
        <f t="shared" ref="J7:J19" si="4">IFERROR(I7/I$20,0)</f>
        <v>0.22516698987287223</v>
      </c>
      <c r="K7" s="12">
        <f t="shared" ref="K7:K19" si="5">IFERROR(I7/I$31,0)</f>
        <v>7.1541041966180607E-2</v>
      </c>
      <c r="L7" s="13">
        <f>SUM(C7,F7,I7)</f>
        <v>9.6770833333333237E-2</v>
      </c>
      <c r="M7" s="12">
        <f t="shared" ref="M7:M19" si="6">IFERROR(L7/L$20,0)</f>
        <v>0.19507699486700872</v>
      </c>
      <c r="N7" s="14">
        <f t="shared" ref="N7:N19" si="7">IFERROR(L7/L$31,0)</f>
        <v>5.6131423123917397E-2</v>
      </c>
    </row>
    <row r="8" spans="2:14" s="5" customFormat="1">
      <c r="B8" s="145" t="s">
        <v>100</v>
      </c>
      <c r="C8" s="11">
        <v>5.3275462962962955E-2</v>
      </c>
      <c r="D8" s="12">
        <f t="shared" si="0"/>
        <v>0.16114125678277616</v>
      </c>
      <c r="E8" s="12">
        <f t="shared" si="1"/>
        <v>4.958846849952598E-2</v>
      </c>
      <c r="F8" s="11">
        <v>6.9328703703703705E-3</v>
      </c>
      <c r="G8" s="12">
        <f t="shared" si="2"/>
        <v>0.11948932774785558</v>
      </c>
      <c r="H8" s="12">
        <f t="shared" si="3"/>
        <v>2.2254421162134049E-2</v>
      </c>
      <c r="I8" s="11">
        <v>1.7939814814814815E-2</v>
      </c>
      <c r="J8" s="12">
        <f t="shared" si="4"/>
        <v>0.16698987287222578</v>
      </c>
      <c r="K8" s="12">
        <f t="shared" si="5"/>
        <v>5.3056753611282259E-2</v>
      </c>
      <c r="L8" s="13">
        <f t="shared" ref="L8:L14" si="8">SUM(C8,F8,I8)</f>
        <v>7.8148148148148133E-2</v>
      </c>
      <c r="M8" s="12">
        <f t="shared" si="6"/>
        <v>0.15753616425571629</v>
      </c>
      <c r="N8" s="14">
        <f t="shared" si="7"/>
        <v>4.5329430562455517E-2</v>
      </c>
    </row>
    <row r="9" spans="2:14" s="5" customFormat="1">
      <c r="B9" s="10" t="s">
        <v>51</v>
      </c>
      <c r="C9" s="11">
        <v>3.6886574074074023E-2</v>
      </c>
      <c r="D9" s="12">
        <f t="shared" si="0"/>
        <v>0.11157010327323637</v>
      </c>
      <c r="E9" s="12">
        <f t="shared" si="1"/>
        <v>3.4333792984572911E-2</v>
      </c>
      <c r="F9" s="11">
        <v>2.4421296296296296E-3</v>
      </c>
      <c r="G9" s="12">
        <f t="shared" si="2"/>
        <v>4.2090564532216233E-2</v>
      </c>
      <c r="H9" s="12">
        <f t="shared" si="3"/>
        <v>7.8392034477634126E-3</v>
      </c>
      <c r="I9" s="11">
        <v>1.3043981481481478E-2</v>
      </c>
      <c r="J9" s="12">
        <f t="shared" si="4"/>
        <v>0.12141779788838607</v>
      </c>
      <c r="K9" s="12">
        <f t="shared" si="5"/>
        <v>3.8577394399945217E-2</v>
      </c>
      <c r="L9" s="13">
        <f t="shared" si="8"/>
        <v>5.2372685185185126E-2</v>
      </c>
      <c r="M9" s="12">
        <f t="shared" si="6"/>
        <v>0.10557629491367233</v>
      </c>
      <c r="N9" s="14">
        <f t="shared" si="7"/>
        <v>3.0378506115982081E-2</v>
      </c>
    </row>
    <row r="10" spans="2:14" s="5" customFormat="1">
      <c r="B10" s="10" t="s">
        <v>11</v>
      </c>
      <c r="C10" s="11">
        <v>5.2673611111111157E-2</v>
      </c>
      <c r="D10" s="12">
        <f t="shared" si="0"/>
        <v>0.15932084719061809</v>
      </c>
      <c r="E10" s="12">
        <f t="shared" si="1"/>
        <v>4.9028268551236792E-2</v>
      </c>
      <c r="F10" s="11">
        <v>3.1828703703703693E-3</v>
      </c>
      <c r="G10" s="12">
        <f t="shared" si="2"/>
        <v>5.4857370835826834E-2</v>
      </c>
      <c r="H10" s="12">
        <f t="shared" si="3"/>
        <v>1.0216971318175061E-2</v>
      </c>
      <c r="I10" s="11">
        <v>2.2523148148148143E-2</v>
      </c>
      <c r="J10" s="12">
        <f t="shared" si="4"/>
        <v>0.2096530920060331</v>
      </c>
      <c r="K10" s="12">
        <f t="shared" si="5"/>
        <v>6.6611898404874359E-2</v>
      </c>
      <c r="L10" s="13">
        <f t="shared" si="8"/>
        <v>7.8379629629629674E-2</v>
      </c>
      <c r="M10" s="12">
        <f t="shared" si="6"/>
        <v>0.15800279981334592</v>
      </c>
      <c r="N10" s="14">
        <f t="shared" si="7"/>
        <v>4.5463700202747183E-2</v>
      </c>
    </row>
    <row r="11" spans="2:14" s="5" customFormat="1">
      <c r="B11" s="10" t="s">
        <v>12</v>
      </c>
      <c r="C11" s="11">
        <v>3.1747685185185177E-2</v>
      </c>
      <c r="D11" s="12">
        <f t="shared" si="0"/>
        <v>9.6026605986346936E-2</v>
      </c>
      <c r="E11" s="12">
        <f t="shared" si="1"/>
        <v>2.9550547272257168E-2</v>
      </c>
      <c r="F11" s="11">
        <v>2.6273148148148141E-3</v>
      </c>
      <c r="G11" s="12">
        <f t="shared" si="2"/>
        <v>4.5282266108118877E-2</v>
      </c>
      <c r="H11" s="12">
        <f t="shared" si="3"/>
        <v>8.433645415366323E-3</v>
      </c>
      <c r="I11" s="11">
        <v>9.1898148148148173E-3</v>
      </c>
      <c r="J11" s="12">
        <f t="shared" si="4"/>
        <v>8.5541909071320851E-2</v>
      </c>
      <c r="K11" s="12">
        <f t="shared" si="5"/>
        <v>2.7178749914424597E-2</v>
      </c>
      <c r="L11" s="13">
        <f t="shared" si="8"/>
        <v>4.3564814814814806E-2</v>
      </c>
      <c r="M11" s="12">
        <f t="shared" si="6"/>
        <v>8.7820811945870283E-2</v>
      </c>
      <c r="N11" s="14">
        <f t="shared" si="7"/>
        <v>2.526954630288545E-2</v>
      </c>
    </row>
    <row r="12" spans="2:14" s="5" customFormat="1">
      <c r="B12" s="10" t="s">
        <v>161</v>
      </c>
      <c r="C12" s="11">
        <v>5.6597222222222236E-2</v>
      </c>
      <c r="D12" s="12">
        <f t="shared" si="0"/>
        <v>0.1711885174164188</v>
      </c>
      <c r="E12" s="12">
        <f t="shared" si="1"/>
        <v>5.2680341291045436E-2</v>
      </c>
      <c r="F12" s="11">
        <v>4.5023148148148149E-3</v>
      </c>
      <c r="G12" s="12">
        <f t="shared" si="2"/>
        <v>7.7598244564133251E-2</v>
      </c>
      <c r="H12" s="12">
        <f t="shared" si="3"/>
        <v>1.4452370337345819E-2</v>
      </c>
      <c r="I12" s="11">
        <v>1.8738425925925933E-2</v>
      </c>
      <c r="J12" s="12">
        <f t="shared" si="4"/>
        <v>0.17442361560008623</v>
      </c>
      <c r="K12" s="12">
        <f t="shared" si="5"/>
        <v>5.5418634901074848E-2</v>
      </c>
      <c r="L12" s="13">
        <f t="shared" si="8"/>
        <v>7.9837962962962986E-2</v>
      </c>
      <c r="M12" s="12">
        <f t="shared" si="6"/>
        <v>0.16094260382641165</v>
      </c>
      <c r="N12" s="14">
        <f t="shared" si="7"/>
        <v>4.6309598936584463E-2</v>
      </c>
    </row>
    <row r="13" spans="2:14" s="5" customFormat="1">
      <c r="B13" s="10" t="s">
        <v>106</v>
      </c>
      <c r="C13" s="11">
        <v>4.502314814814814E-3</v>
      </c>
      <c r="D13" s="12">
        <f t="shared" si="0"/>
        <v>1.3618064064414495E-2</v>
      </c>
      <c r="E13" s="12">
        <f t="shared" si="1"/>
        <v>4.1907265362406271E-3</v>
      </c>
      <c r="F13" s="11"/>
      <c r="G13" s="12">
        <f t="shared" si="2"/>
        <v>0</v>
      </c>
      <c r="H13" s="12">
        <f t="shared" si="3"/>
        <v>0</v>
      </c>
      <c r="I13" s="11">
        <v>4.6296296296296294E-5</v>
      </c>
      <c r="J13" s="12">
        <f t="shared" si="4"/>
        <v>4.3094160741219558E-4</v>
      </c>
      <c r="K13" s="12">
        <f t="shared" si="5"/>
        <v>1.3692065448072841E-4</v>
      </c>
      <c r="L13" s="13">
        <f>SUM(C13,F13,I13)</f>
        <v>4.54861111111111E-3</v>
      </c>
      <c r="M13" s="12">
        <f t="shared" si="6"/>
        <v>9.1693887074195055E-3</v>
      </c>
      <c r="N13" s="14">
        <f t="shared" si="7"/>
        <v>2.6383984317306006E-3</v>
      </c>
    </row>
    <row r="14" spans="2:14" s="5" customFormat="1">
      <c r="B14" s="10" t="s">
        <v>107</v>
      </c>
      <c r="C14" s="11">
        <v>7.407407407407407E-4</v>
      </c>
      <c r="D14" s="12">
        <f t="shared" si="0"/>
        <v>2.2405041134255215E-3</v>
      </c>
      <c r="E14" s="12">
        <f t="shared" si="1"/>
        <v>6.8947685943290533E-4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7.407407407407407E-4</v>
      </c>
      <c r="M14" s="12">
        <f t="shared" si="6"/>
        <v>1.4932337844143727E-3</v>
      </c>
      <c r="N14" s="14">
        <f t="shared" si="7"/>
        <v>4.2966284893322768E-4</v>
      </c>
    </row>
    <row r="15" spans="2:14" s="5" customFormat="1">
      <c r="B15" s="10" t="s">
        <v>184</v>
      </c>
      <c r="C15" s="11">
        <v>2.0949074074074077E-3</v>
      </c>
      <c r="D15" s="12">
        <f t="shared" si="0"/>
        <v>6.3364256957815545E-3</v>
      </c>
      <c r="E15" s="12">
        <f t="shared" si="1"/>
        <v>1.9499267430836858E-3</v>
      </c>
      <c r="F15" s="15">
        <v>1.273148148148148E-4</v>
      </c>
      <c r="G15" s="12">
        <f t="shared" si="2"/>
        <v>2.1942948334330737E-3</v>
      </c>
      <c r="H15" s="12">
        <f t="shared" si="3"/>
        <v>4.0867885272700255E-4</v>
      </c>
      <c r="I15" s="11"/>
      <c r="J15" s="12">
        <f t="shared" si="4"/>
        <v>0</v>
      </c>
      <c r="K15" s="12">
        <f t="shared" si="5"/>
        <v>0</v>
      </c>
      <c r="L15" s="13">
        <f>SUM(C15,F15,I15)</f>
        <v>2.2222222222222227E-3</v>
      </c>
      <c r="M15" s="12">
        <f t="shared" si="6"/>
        <v>4.4797013532431188E-3</v>
      </c>
      <c r="N15" s="14">
        <f t="shared" si="7"/>
        <v>1.2889885467996835E-3</v>
      </c>
    </row>
    <row r="16" spans="2:14" s="5" customFormat="1">
      <c r="B16" s="10" t="s">
        <v>221</v>
      </c>
      <c r="C16" s="11"/>
      <c r="D16" s="12">
        <f t="shared" ref="D16:D17" si="9">IFERROR(C16/C$20,0)</f>
        <v>0</v>
      </c>
      <c r="E16" s="12">
        <f t="shared" ref="E16:E17" si="10">IFERROR(C16/C$31,0)</f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ref="L16:L17" si="11">SUM(C16,F16,I16)</f>
        <v>0</v>
      </c>
      <c r="M16" s="12">
        <f t="shared" ref="M16:M17" si="12">IFERROR(L16/L$20,0)</f>
        <v>0</v>
      </c>
      <c r="N16" s="14">
        <f t="shared" ref="N16:N17" si="13">IFERROR(L16/L$31,0)</f>
        <v>0</v>
      </c>
    </row>
    <row r="17" spans="2:14" s="5" customFormat="1">
      <c r="B17" s="10" t="s">
        <v>222</v>
      </c>
      <c r="C17" s="11">
        <v>2.4305555555555555E-4</v>
      </c>
      <c r="D17" s="12">
        <f t="shared" si="9"/>
        <v>7.3516541221774927E-4</v>
      </c>
      <c r="E17" s="12">
        <f t="shared" si="10"/>
        <v>2.2623459450142207E-4</v>
      </c>
      <c r="F17" s="11"/>
      <c r="G17" s="12"/>
      <c r="H17" s="12"/>
      <c r="I17" s="11"/>
      <c r="J17" s="12"/>
      <c r="K17" s="12"/>
      <c r="L17" s="13">
        <f t="shared" si="11"/>
        <v>2.4305555555555555E-4</v>
      </c>
      <c r="M17" s="12">
        <f t="shared" si="12"/>
        <v>4.8996733551096602E-4</v>
      </c>
      <c r="N17" s="14">
        <f t="shared" si="13"/>
        <v>1.4098312230621533E-4</v>
      </c>
    </row>
    <row r="18" spans="2:14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>SUM(C18,F18,I18)</f>
        <v>0</v>
      </c>
      <c r="M18" s="12">
        <f t="shared" si="6"/>
        <v>0</v>
      </c>
      <c r="N18" s="14">
        <f t="shared" si="7"/>
        <v>0</v>
      </c>
    </row>
    <row r="19" spans="2:14" s="5" customFormat="1" ht="15.75" thickBot="1">
      <c r="B19" s="10" t="s">
        <v>13</v>
      </c>
      <c r="C19" s="11">
        <v>2.32986111111111E-2</v>
      </c>
      <c r="D19" s="12">
        <f t="shared" si="0"/>
        <v>7.0470855942587077E-2</v>
      </c>
      <c r="E19" s="12">
        <f t="shared" si="1"/>
        <v>2.1686201844350592E-2</v>
      </c>
      <c r="F19" s="11">
        <v>3.4178240740740738E-2</v>
      </c>
      <c r="G19" s="12">
        <f t="shared" si="2"/>
        <v>0.58906842210253341</v>
      </c>
      <c r="H19" s="12">
        <f t="shared" si="3"/>
        <v>0.10971169564571259</v>
      </c>
      <c r="I19" s="11">
        <v>1.7592592592592592E-3</v>
      </c>
      <c r="J19" s="12">
        <f t="shared" si="4"/>
        <v>1.6375781081663432E-2</v>
      </c>
      <c r="K19" s="12">
        <f t="shared" si="5"/>
        <v>5.2029848702676799E-3</v>
      </c>
      <c r="L19" s="13">
        <f>SUM(C19,F19,I19)</f>
        <v>5.9236111111111094E-2</v>
      </c>
      <c r="M19" s="12">
        <f t="shared" si="6"/>
        <v>0.11941203919738684</v>
      </c>
      <c r="N19" s="14">
        <f t="shared" si="7"/>
        <v>3.4359600950629045E-2</v>
      </c>
    </row>
    <row r="20" spans="2:14" s="5" customFormat="1" ht="16.5" thickTop="1" thickBot="1">
      <c r="B20" s="31" t="s">
        <v>3</v>
      </c>
      <c r="C20" s="32">
        <f>SUM(C7:C19)</f>
        <v>0.3306134259259258</v>
      </c>
      <c r="D20" s="33">
        <f>IFERROR(SUM(D7:D19),0)</f>
        <v>0.99999999999999989</v>
      </c>
      <c r="E20" s="33">
        <f>IFERROR(SUM(E7:E19),0)</f>
        <v>0.30773291390157709</v>
      </c>
      <c r="F20" s="32">
        <f>SUM(F7:F19)</f>
        <v>5.8020833333333334E-2</v>
      </c>
      <c r="G20" s="33">
        <f>IFERROR(SUM(G7:G19),0)</f>
        <v>1</v>
      </c>
      <c r="H20" s="33">
        <f>IFERROR(SUM(H7:H19),0)</f>
        <v>0.1862460989745876</v>
      </c>
      <c r="I20" s="32">
        <f>SUM(I7:I19)</f>
        <v>0.10743055555555557</v>
      </c>
      <c r="J20" s="33">
        <f>IFERROR(SUM(J7:J19),0)</f>
        <v>0.99999999999999978</v>
      </c>
      <c r="K20" s="33">
        <f>IFERROR(SUM(K7:K19),0)</f>
        <v>0.31772437872253029</v>
      </c>
      <c r="L20" s="32">
        <f>SUM(L7:L19)</f>
        <v>0.49606481481481468</v>
      </c>
      <c r="M20" s="33">
        <f>IFERROR(SUM(M7:M19),0)</f>
        <v>1</v>
      </c>
      <c r="N20" s="34">
        <f>IFERROR(SUM(N7:N19),0)</f>
        <v>0.28773983914497092</v>
      </c>
    </row>
    <row r="21" spans="2:14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>
      <c r="B23" s="18" t="s">
        <v>15</v>
      </c>
      <c r="C23" s="11">
        <v>7.5289351851851802E-2</v>
      </c>
      <c r="D23" s="19"/>
      <c r="E23" s="12">
        <f>IFERROR(C23/C$31,0)</f>
        <v>7.0078858915797598E-2</v>
      </c>
      <c r="F23" s="11">
        <v>1.9872685185185188E-2</v>
      </c>
      <c r="G23" s="19"/>
      <c r="H23" s="12">
        <f>IFERROR(F23/F$31,0)</f>
        <v>6.3791053648387594E-2</v>
      </c>
      <c r="I23" s="11">
        <v>2.4062500000000001E-2</v>
      </c>
      <c r="J23" s="19"/>
      <c r="K23" s="12">
        <f>IFERROR(I23/I$31,0)</f>
        <v>7.1164510166358594E-2</v>
      </c>
      <c r="L23" s="13">
        <f>SUM(C23,F23,I23)</f>
        <v>0.11922453703703699</v>
      </c>
      <c r="M23" s="19"/>
      <c r="N23" s="14">
        <f>IFERROR(L23/L$31,0)</f>
        <v>6.9155578232205889E-2</v>
      </c>
    </row>
    <row r="24" spans="2:14" s="5" customFormat="1">
      <c r="B24" s="18" t="s">
        <v>16</v>
      </c>
      <c r="C24" s="11">
        <v>3.773148148148147E-3</v>
      </c>
      <c r="D24" s="19"/>
      <c r="E24" s="12">
        <f t="shared" ref="E24:E28" si="14">IFERROR(C24/C$31,0)</f>
        <v>3.5120227527363603E-3</v>
      </c>
      <c r="F24" s="11">
        <v>8.7962962962962962E-4</v>
      </c>
      <c r="G24" s="19"/>
      <c r="H24" s="12">
        <f t="shared" ref="H24:H28" si="15">IFERROR(F24/F$31,0)</f>
        <v>2.8235993461138359E-3</v>
      </c>
      <c r="I24" s="11">
        <v>1.3310185185185185E-3</v>
      </c>
      <c r="J24" s="19"/>
      <c r="K24" s="12">
        <f t="shared" ref="K24:K28" si="16">IFERROR(I24/I$31,0)</f>
        <v>3.9364688163209417E-3</v>
      </c>
      <c r="L24" s="13">
        <f t="shared" ref="L24:L28" si="17">SUM(C24,F24,I24)</f>
        <v>5.9837962962962952E-3</v>
      </c>
      <c r="M24" s="19"/>
      <c r="N24" s="14">
        <f t="shared" ref="N24:N28" si="18">IFERROR(L24/L$31,0)</f>
        <v>3.4708702015387293E-3</v>
      </c>
    </row>
    <row r="25" spans="2:14" s="5" customFormat="1">
      <c r="B25" s="18" t="s">
        <v>17</v>
      </c>
      <c r="C25" s="11">
        <v>1.3819444444444443E-2</v>
      </c>
      <c r="D25" s="19"/>
      <c r="E25" s="12">
        <f t="shared" si="14"/>
        <v>1.2863052658795138E-2</v>
      </c>
      <c r="F25" s="11">
        <v>1.8287037037037039E-3</v>
      </c>
      <c r="G25" s="19"/>
      <c r="H25" s="12">
        <f t="shared" si="15"/>
        <v>5.8701144300787652E-3</v>
      </c>
      <c r="I25" s="11">
        <v>4.8842592592592601E-3</v>
      </c>
      <c r="J25" s="19"/>
      <c r="K25" s="12">
        <f t="shared" si="16"/>
        <v>1.4445129047716851E-2</v>
      </c>
      <c r="L25" s="13">
        <f t="shared" si="17"/>
        <v>2.0532407407407409E-2</v>
      </c>
      <c r="M25" s="19"/>
      <c r="N25" s="14">
        <f t="shared" si="18"/>
        <v>1.1909717093867907E-2</v>
      </c>
    </row>
    <row r="26" spans="2:14" s="5" customFormat="1">
      <c r="B26" s="18" t="s">
        <v>18</v>
      </c>
      <c r="C26" s="11">
        <v>0.20256944444444466</v>
      </c>
      <c r="D26" s="19"/>
      <c r="E26" s="12">
        <f t="shared" si="14"/>
        <v>0.18855037490304252</v>
      </c>
      <c r="F26" s="11">
        <v>5.2465277777777763E-2</v>
      </c>
      <c r="G26" s="19"/>
      <c r="H26" s="12">
        <f t="shared" si="15"/>
        <v>0.16841283994650019</v>
      </c>
      <c r="I26" s="11">
        <v>6.8252314814814821E-2</v>
      </c>
      <c r="J26" s="19"/>
      <c r="K26" s="12">
        <f t="shared" si="16"/>
        <v>0.20185527486821389</v>
      </c>
      <c r="L26" s="13">
        <f t="shared" si="17"/>
        <v>0.32328703703703726</v>
      </c>
      <c r="M26" s="19"/>
      <c r="N26" s="14">
        <f t="shared" si="18"/>
        <v>0.18752097963129569</v>
      </c>
    </row>
    <row r="27" spans="2:14" s="5" customFormat="1">
      <c r="B27" s="18" t="s">
        <v>19</v>
      </c>
      <c r="C27" s="11">
        <v>0.4400578703703702</v>
      </c>
      <c r="D27" s="19"/>
      <c r="E27" s="12">
        <f t="shared" si="14"/>
        <v>0.4096031198827888</v>
      </c>
      <c r="F27" s="11">
        <v>0.17748842592592592</v>
      </c>
      <c r="G27" s="19"/>
      <c r="H27" s="12">
        <f t="shared" si="15"/>
        <v>0.56973547332441676</v>
      </c>
      <c r="I27" s="11">
        <v>0.12951388888888887</v>
      </c>
      <c r="J27" s="19"/>
      <c r="K27" s="12">
        <f t="shared" si="16"/>
        <v>0.38303553090983772</v>
      </c>
      <c r="L27" s="13">
        <f t="shared" si="17"/>
        <v>0.74706018518518502</v>
      </c>
      <c r="M27" s="19"/>
      <c r="N27" s="14">
        <f t="shared" si="18"/>
        <v>0.43332841011318923</v>
      </c>
    </row>
    <row r="28" spans="2:14" s="5" customFormat="1" ht="15.75" thickBot="1">
      <c r="B28" s="23" t="s">
        <v>20</v>
      </c>
      <c r="C28" s="20">
        <v>8.2291666666666659E-3</v>
      </c>
      <c r="D28" s="24"/>
      <c r="E28" s="21">
        <f t="shared" si="14"/>
        <v>7.6596569852624323E-3</v>
      </c>
      <c r="F28" s="20">
        <v>9.7222222222222219E-4</v>
      </c>
      <c r="G28" s="24"/>
      <c r="H28" s="21">
        <f t="shared" si="15"/>
        <v>3.1208203299152924E-3</v>
      </c>
      <c r="I28" s="20">
        <v>2.6504629629629625E-3</v>
      </c>
      <c r="J28" s="24"/>
      <c r="K28" s="21">
        <f t="shared" si="16"/>
        <v>7.8387074690217003E-3</v>
      </c>
      <c r="L28" s="13">
        <f t="shared" si="17"/>
        <v>1.185185185185185E-2</v>
      </c>
      <c r="M28" s="24"/>
      <c r="N28" s="22">
        <f t="shared" si="18"/>
        <v>6.874605582931642E-3</v>
      </c>
    </row>
    <row r="29" spans="2:14" s="5" customFormat="1" ht="16.5" thickTop="1" thickBot="1">
      <c r="B29" s="31" t="s">
        <v>3</v>
      </c>
      <c r="C29" s="32">
        <f>SUM(C23:C28)</f>
        <v>0.74373842592592587</v>
      </c>
      <c r="D29" s="33"/>
      <c r="E29" s="33">
        <f>IFERROR(SUM(E23:E28),0)</f>
        <v>0.6922670860984228</v>
      </c>
      <c r="F29" s="32">
        <f>SUM(F23:F28)</f>
        <v>0.25350694444444438</v>
      </c>
      <c r="G29" s="33"/>
      <c r="H29" s="33">
        <f>IFERROR(SUM(H23:H28),0)</f>
        <v>0.81375390102541245</v>
      </c>
      <c r="I29" s="32">
        <f>SUM(I23:I28)</f>
        <v>0.23069444444444442</v>
      </c>
      <c r="J29" s="33"/>
      <c r="K29" s="33">
        <f>IFERROR(SUM(K23:K28),0)</f>
        <v>0.68227562127746977</v>
      </c>
      <c r="L29" s="32">
        <f>SUM(L23:L28)</f>
        <v>1.2279398148148148</v>
      </c>
      <c r="M29" s="33"/>
      <c r="N29" s="34">
        <f>IFERROR(SUM(N23:N28),0)</f>
        <v>0.71226016085502908</v>
      </c>
    </row>
    <row r="30" spans="2:14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>
      <c r="B31" s="31" t="s">
        <v>6</v>
      </c>
      <c r="C31" s="32">
        <f>SUM(C20,C29)</f>
        <v>1.0743518518518518</v>
      </c>
      <c r="D31" s="35"/>
      <c r="E31" s="36">
        <f>IFERROR(SUM(E20,E29),0)</f>
        <v>0.99999999999999989</v>
      </c>
      <c r="F31" s="32">
        <f>SUM(F20,F29)</f>
        <v>0.31152777777777774</v>
      </c>
      <c r="G31" s="35"/>
      <c r="H31" s="36">
        <f>IFERROR(SUM(H20,H29),0)</f>
        <v>1</v>
      </c>
      <c r="I31" s="32">
        <f>SUM(I20,I29)</f>
        <v>0.33812500000000001</v>
      </c>
      <c r="J31" s="35"/>
      <c r="K31" s="36">
        <f>IFERROR(SUM(K20,K29),0)</f>
        <v>1</v>
      </c>
      <c r="L31" s="37">
        <f>SUM(L20,L29)</f>
        <v>1.7240046296296296</v>
      </c>
      <c r="M31" s="35"/>
      <c r="N31" s="38">
        <f>IFERROR(SUM(N20,N29),0)</f>
        <v>1</v>
      </c>
    </row>
    <row r="32" spans="2:14" s="5" customFormat="1" ht="66" customHeight="1" thickTop="1" thickBot="1">
      <c r="B32" s="185" t="s">
        <v>158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</row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2"/>
  <sheetViews>
    <sheetView showGridLines="0" showZeros="0" view="pageBreakPreview" zoomScaleNormal="70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174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112</v>
      </c>
      <c r="D5" s="208"/>
      <c r="E5" s="208"/>
      <c r="F5" s="203" t="s">
        <v>169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>
      <c r="B18" s="43" t="s">
        <v>162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228</v>
      </c>
      <c r="C32" s="197"/>
      <c r="D32" s="197"/>
      <c r="E32" s="197"/>
      <c r="F32" s="197"/>
      <c r="G32" s="197"/>
      <c r="H32" s="197"/>
      <c r="I32" s="197"/>
      <c r="J32" s="197"/>
      <c r="K32" s="198"/>
    </row>
    <row r="62" ht="16.5" customHeight="1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2"/>
  <sheetViews>
    <sheetView showGridLines="0" showZeros="0" view="pageBreakPreview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145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113</v>
      </c>
      <c r="D5" s="208"/>
      <c r="E5" s="208"/>
      <c r="F5" s="203" t="s">
        <v>21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5">
        <f t="shared" ref="G7:G19" si="2">IFERROR(F7/F$20,0)</f>
        <v>0</v>
      </c>
      <c r="H7" s="155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5">
        <f t="shared" si="2"/>
        <v>0</v>
      </c>
      <c r="H8" s="155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5">
        <f t="shared" si="2"/>
        <v>0</v>
      </c>
      <c r="H9" s="15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5">
        <f t="shared" si="2"/>
        <v>0</v>
      </c>
      <c r="H10" s="15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5">
        <f t="shared" si="2"/>
        <v>0</v>
      </c>
      <c r="H11" s="15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5">
        <f t="shared" si="2"/>
        <v>0</v>
      </c>
      <c r="H12" s="15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5">
        <f t="shared" si="2"/>
        <v>0</v>
      </c>
      <c r="H13" s="15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5">
        <f t="shared" si="2"/>
        <v>0</v>
      </c>
      <c r="H14" s="15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5">
        <f t="shared" si="2"/>
        <v>0</v>
      </c>
      <c r="H15" s="15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5">
        <f t="shared" si="2"/>
        <v>0</v>
      </c>
      <c r="H16" s="15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57"/>
      <c r="E17" s="157"/>
      <c r="F17" s="127"/>
      <c r="G17" s="155"/>
      <c r="H17" s="155"/>
      <c r="I17" s="44"/>
      <c r="J17" s="45"/>
      <c r="K17" s="47"/>
    </row>
    <row r="18" spans="2:11">
      <c r="B18" s="43" t="s">
        <v>162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5">
        <f t="shared" si="2"/>
        <v>0</v>
      </c>
      <c r="H18" s="15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5">
        <f t="shared" si="2"/>
        <v>0</v>
      </c>
      <c r="H19" s="155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147">
        <f>IFERROR(SUM(G7:G19),0)</f>
        <v>0</v>
      </c>
      <c r="H20" s="147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46"/>
      <c r="D30" s="29"/>
      <c r="E30" s="161"/>
      <c r="F30" s="146"/>
      <c r="G30" s="29"/>
      <c r="H30" s="161"/>
      <c r="I30" s="29"/>
      <c r="J30" s="29"/>
      <c r="K30" s="69"/>
    </row>
    <row r="31" spans="2:11" ht="16.5" thickTop="1" thickBot="1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50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2"/>
  <sheetViews>
    <sheetView showGridLines="0" showZeros="0" view="pageBreakPreview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146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114</v>
      </c>
      <c r="D5" s="208"/>
      <c r="E5" s="208"/>
      <c r="F5" s="203" t="s">
        <v>23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>
      <c r="B18" s="43" t="s">
        <v>162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56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2"/>
  <sheetViews>
    <sheetView showGridLines="0" showZeros="0" view="pageBreakPreview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147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115</v>
      </c>
      <c r="D5" s="208"/>
      <c r="E5" s="208"/>
      <c r="F5" s="203" t="s">
        <v>24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55">
        <f t="shared" ref="D7:D19" si="0">IFERROR(C7/C$20,0)</f>
        <v>0</v>
      </c>
      <c r="E7" s="155">
        <f t="shared" ref="E7:E19" si="1">IFERROR(C7/C$31,0)</f>
        <v>0</v>
      </c>
      <c r="F7" s="127">
        <v>7.6388888888888882E-4</v>
      </c>
      <c r="G7" s="162">
        <f t="shared" ref="G7:G19" si="2">IFERROR(F7/F$20,0)</f>
        <v>1.2915851272015654E-2</v>
      </c>
      <c r="H7" s="162">
        <f t="shared" ref="H7:H19" si="3">IFERROR(F7/F$31,0)</f>
        <v>9.129893484576013E-3</v>
      </c>
      <c r="I7" s="44">
        <f>SUM(C7,F7)</f>
        <v>7.6388888888888882E-4</v>
      </c>
      <c r="J7" s="45">
        <f t="shared" ref="J7:J19" si="4">IFERROR(I7/I$20,0)</f>
        <v>1.2915851272015654E-2</v>
      </c>
      <c r="K7" s="47">
        <f t="shared" ref="K7:K19" si="5">IFERROR(I7/I$31,0)</f>
        <v>9.129893484576013E-3</v>
      </c>
    </row>
    <row r="8" spans="2:11">
      <c r="B8" s="142" t="s">
        <v>100</v>
      </c>
      <c r="C8" s="127">
        <v>0</v>
      </c>
      <c r="D8" s="155">
        <f t="shared" si="0"/>
        <v>0</v>
      </c>
      <c r="E8" s="155">
        <f t="shared" si="1"/>
        <v>0</v>
      </c>
      <c r="F8" s="127">
        <v>5.5671296296296293E-3</v>
      </c>
      <c r="G8" s="162">
        <f t="shared" si="2"/>
        <v>9.4129158512720149E-2</v>
      </c>
      <c r="H8" s="162">
        <f t="shared" si="3"/>
        <v>6.6537557061834271E-2</v>
      </c>
      <c r="I8" s="44">
        <f t="shared" ref="I8:I19" si="6">SUM(C8,F8)</f>
        <v>5.5671296296296293E-3</v>
      </c>
      <c r="J8" s="45">
        <f t="shared" si="4"/>
        <v>9.4129158512720149E-2</v>
      </c>
      <c r="K8" s="47">
        <f t="shared" si="5"/>
        <v>6.6537557061834271E-2</v>
      </c>
    </row>
    <row r="9" spans="2:11">
      <c r="B9" s="43" t="s">
        <v>51</v>
      </c>
      <c r="C9" s="127">
        <v>0</v>
      </c>
      <c r="D9" s="155">
        <f t="shared" si="0"/>
        <v>0</v>
      </c>
      <c r="E9" s="155">
        <f t="shared" si="1"/>
        <v>0</v>
      </c>
      <c r="F9" s="127">
        <v>2.2569444444444442E-3</v>
      </c>
      <c r="G9" s="162">
        <f t="shared" si="2"/>
        <v>3.816046966731898E-2</v>
      </c>
      <c r="H9" s="162">
        <f t="shared" si="3"/>
        <v>2.6974685295338217E-2</v>
      </c>
      <c r="I9" s="44">
        <f t="shared" si="6"/>
        <v>2.2569444444444442E-3</v>
      </c>
      <c r="J9" s="45">
        <f t="shared" si="4"/>
        <v>3.816046966731898E-2</v>
      </c>
      <c r="K9" s="47">
        <f t="shared" si="5"/>
        <v>2.6974685295338217E-2</v>
      </c>
    </row>
    <row r="10" spans="2:11">
      <c r="B10" s="43" t="s">
        <v>11</v>
      </c>
      <c r="C10" s="127">
        <v>0</v>
      </c>
      <c r="D10" s="155">
        <f t="shared" si="0"/>
        <v>0</v>
      </c>
      <c r="E10" s="155">
        <f t="shared" si="1"/>
        <v>0</v>
      </c>
      <c r="F10" s="127">
        <v>1.4675925925925929E-2</v>
      </c>
      <c r="G10" s="162">
        <f t="shared" si="2"/>
        <v>0.24814090019569476</v>
      </c>
      <c r="H10" s="162">
        <f t="shared" si="3"/>
        <v>0.1754046202794301</v>
      </c>
      <c r="I10" s="44">
        <f t="shared" si="6"/>
        <v>1.4675925925925929E-2</v>
      </c>
      <c r="J10" s="45">
        <f t="shared" si="4"/>
        <v>0.24814090019569476</v>
      </c>
      <c r="K10" s="47">
        <f t="shared" si="5"/>
        <v>0.1754046202794301</v>
      </c>
    </row>
    <row r="11" spans="2:11">
      <c r="B11" s="43" t="s">
        <v>12</v>
      </c>
      <c r="C11" s="127">
        <v>0</v>
      </c>
      <c r="D11" s="155">
        <f t="shared" si="0"/>
        <v>0</v>
      </c>
      <c r="E11" s="155">
        <f t="shared" si="1"/>
        <v>0</v>
      </c>
      <c r="F11" s="127">
        <v>7.0023148148148154E-3</v>
      </c>
      <c r="G11" s="162">
        <f t="shared" si="2"/>
        <v>0.11839530332681018</v>
      </c>
      <c r="H11" s="162">
        <f t="shared" si="3"/>
        <v>8.369069027528013E-2</v>
      </c>
      <c r="I11" s="44">
        <f t="shared" si="6"/>
        <v>7.0023148148148154E-3</v>
      </c>
      <c r="J11" s="45">
        <f t="shared" si="4"/>
        <v>0.11839530332681018</v>
      </c>
      <c r="K11" s="47">
        <f t="shared" si="5"/>
        <v>8.369069027528013E-2</v>
      </c>
    </row>
    <row r="12" spans="2:11">
      <c r="B12" s="43" t="s">
        <v>161</v>
      </c>
      <c r="C12" s="127">
        <v>0</v>
      </c>
      <c r="D12" s="155">
        <f t="shared" si="0"/>
        <v>0</v>
      </c>
      <c r="E12" s="155">
        <f t="shared" si="1"/>
        <v>0</v>
      </c>
      <c r="F12" s="127">
        <v>5.5208333333333325E-3</v>
      </c>
      <c r="G12" s="162">
        <f t="shared" si="2"/>
        <v>9.33463796477495E-2</v>
      </c>
      <c r="H12" s="162">
        <f t="shared" si="3"/>
        <v>6.5984230183981168E-2</v>
      </c>
      <c r="I12" s="44">
        <f t="shared" si="6"/>
        <v>5.5208333333333325E-3</v>
      </c>
      <c r="J12" s="45">
        <f t="shared" si="4"/>
        <v>9.33463796477495E-2</v>
      </c>
      <c r="K12" s="47">
        <f t="shared" si="5"/>
        <v>6.5984230183981168E-2</v>
      </c>
    </row>
    <row r="13" spans="2:11">
      <c r="B13" s="43" t="s">
        <v>106</v>
      </c>
      <c r="C13" s="127">
        <v>0</v>
      </c>
      <c r="D13" s="155">
        <f t="shared" si="0"/>
        <v>0</v>
      </c>
      <c r="E13" s="155">
        <f t="shared" si="1"/>
        <v>0</v>
      </c>
      <c r="F13" s="127">
        <v>3.2060185185185186E-3</v>
      </c>
      <c r="G13" s="162">
        <f t="shared" si="2"/>
        <v>5.420743639921722E-2</v>
      </c>
      <c r="H13" s="162">
        <f t="shared" si="3"/>
        <v>3.8317886291326604E-2</v>
      </c>
      <c r="I13" s="44">
        <f t="shared" si="6"/>
        <v>3.2060185185185186E-3</v>
      </c>
      <c r="J13" s="45">
        <f t="shared" si="4"/>
        <v>5.420743639921722E-2</v>
      </c>
      <c r="K13" s="47">
        <f t="shared" si="5"/>
        <v>3.8317886291326604E-2</v>
      </c>
    </row>
    <row r="14" spans="2:11">
      <c r="B14" s="43" t="s">
        <v>107</v>
      </c>
      <c r="C14" s="127">
        <v>0</v>
      </c>
      <c r="D14" s="155">
        <f t="shared" si="0"/>
        <v>0</v>
      </c>
      <c r="E14" s="155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55">
        <f t="shared" si="0"/>
        <v>0</v>
      </c>
      <c r="E15" s="155">
        <f t="shared" si="1"/>
        <v>0</v>
      </c>
      <c r="F15" s="127">
        <v>4.6412037037037038E-3</v>
      </c>
      <c r="G15" s="162">
        <f t="shared" si="2"/>
        <v>7.8473581213307247E-2</v>
      </c>
      <c r="H15" s="162">
        <f t="shared" si="3"/>
        <v>5.5471019504772442E-2</v>
      </c>
      <c r="I15" s="44">
        <f t="shared" si="6"/>
        <v>4.6412037037037038E-3</v>
      </c>
      <c r="J15" s="45">
        <f t="shared" si="4"/>
        <v>7.8473581213307247E-2</v>
      </c>
      <c r="K15" s="47">
        <f t="shared" si="5"/>
        <v>5.5471019504772442E-2</v>
      </c>
    </row>
    <row r="16" spans="2:11">
      <c r="B16" s="43" t="s">
        <v>221</v>
      </c>
      <c r="C16" s="127">
        <v>0</v>
      </c>
      <c r="D16" s="155">
        <f t="shared" si="0"/>
        <v>0</v>
      </c>
      <c r="E16" s="155">
        <f t="shared" si="1"/>
        <v>0</v>
      </c>
      <c r="F16" s="127"/>
      <c r="G16" s="162">
        <f t="shared" ref="G16:G17" si="7">IFERROR(F16/F$20,0)</f>
        <v>0</v>
      </c>
      <c r="H16" s="162">
        <f t="shared" ref="H16:H17" si="8">IFERROR(F16/F$31,0)</f>
        <v>0</v>
      </c>
      <c r="I16" s="44">
        <f t="shared" ref="I16:I17" si="9">SUM(C16,F16)</f>
        <v>0</v>
      </c>
      <c r="J16" s="45">
        <f t="shared" ref="J16:J17" si="10">IFERROR(I16/I$20,0)</f>
        <v>0</v>
      </c>
      <c r="K16" s="47">
        <f t="shared" ref="K16:K17" si="11">IFERROR(I16/I$31,0)</f>
        <v>0</v>
      </c>
    </row>
    <row r="17" spans="2:11">
      <c r="B17" s="43" t="s">
        <v>222</v>
      </c>
      <c r="C17" s="127"/>
      <c r="D17" s="155"/>
      <c r="E17" s="155"/>
      <c r="F17" s="127">
        <v>4.5601851851851845E-3</v>
      </c>
      <c r="G17" s="162">
        <f t="shared" si="7"/>
        <v>7.7103718199608595E-2</v>
      </c>
      <c r="H17" s="162">
        <f t="shared" si="8"/>
        <v>5.4502697468529523E-2</v>
      </c>
      <c r="I17" s="44">
        <f t="shared" si="9"/>
        <v>4.5601851851851845E-3</v>
      </c>
      <c r="J17" s="45">
        <f t="shared" si="10"/>
        <v>7.7103718199608595E-2</v>
      </c>
      <c r="K17" s="47">
        <f t="shared" si="11"/>
        <v>5.4502697468529523E-2</v>
      </c>
    </row>
    <row r="18" spans="2:11">
      <c r="B18" s="43" t="s">
        <v>162</v>
      </c>
      <c r="C18" s="127">
        <v>0</v>
      </c>
      <c r="D18" s="155">
        <f t="shared" si="0"/>
        <v>0</v>
      </c>
      <c r="E18" s="155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55">
        <f t="shared" si="0"/>
        <v>0</v>
      </c>
      <c r="E19" s="155">
        <f t="shared" si="1"/>
        <v>0</v>
      </c>
      <c r="F19" s="127">
        <v>1.0949074074074075E-2</v>
      </c>
      <c r="G19" s="162">
        <f t="shared" si="2"/>
        <v>0.18512720156555773</v>
      </c>
      <c r="H19" s="162">
        <f t="shared" si="3"/>
        <v>0.13086180661225619</v>
      </c>
      <c r="I19" s="44">
        <f t="shared" si="6"/>
        <v>1.0949074074074075E-2</v>
      </c>
      <c r="J19" s="45">
        <f t="shared" si="4"/>
        <v>0.18512720156555773</v>
      </c>
      <c r="K19" s="47">
        <f t="shared" si="5"/>
        <v>0.13086180661225619</v>
      </c>
    </row>
    <row r="20" spans="2:11" ht="16.5" thickTop="1" thickBot="1">
      <c r="B20" s="60" t="s">
        <v>3</v>
      </c>
      <c r="C20" s="128">
        <f>SUM(C7:C19)</f>
        <v>0</v>
      </c>
      <c r="D20" s="147">
        <f>IFERROR(SUM(D7:D19),0)</f>
        <v>0</v>
      </c>
      <c r="E20" s="147">
        <f>IFERROR(SUM(E7:E19),0)</f>
        <v>0</v>
      </c>
      <c r="F20" s="128">
        <f>SUM(F7:F19)</f>
        <v>5.9143518518518519E-2</v>
      </c>
      <c r="G20" s="163">
        <f>IFERROR(SUM(G7:G19),0)</f>
        <v>1</v>
      </c>
      <c r="H20" s="163">
        <f>IFERROR(SUM(H7:H19),0)</f>
        <v>0.70687508645732466</v>
      </c>
      <c r="I20" s="61">
        <f>SUM(I7:I19)</f>
        <v>5.9143518518518519E-2</v>
      </c>
      <c r="J20" s="62">
        <f>IFERROR(SUM(J7:J19),0)</f>
        <v>1</v>
      </c>
      <c r="K20" s="63">
        <f>IFERROR(SUM(K7:K19),0)</f>
        <v>0.70687508645732466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2.3148148148148147E-5</v>
      </c>
      <c r="G23" s="148"/>
      <c r="H23" s="164">
        <f>IFERROR(F23/F$31,0)</f>
        <v>2.7666343892654584E-4</v>
      </c>
      <c r="I23" s="44">
        <f t="shared" ref="I23:I28" si="12">SUM(C23,F23)</f>
        <v>2.3148148148148147E-5</v>
      </c>
      <c r="J23" s="51"/>
      <c r="K23" s="47">
        <f>IFERROR(I23/I$31,0)</f>
        <v>2.7666343892654584E-4</v>
      </c>
    </row>
    <row r="24" spans="2:11">
      <c r="B24" s="50" t="s">
        <v>16</v>
      </c>
      <c r="C24" s="129">
        <v>0</v>
      </c>
      <c r="D24" s="148"/>
      <c r="E24" s="164">
        <f t="shared" ref="E24:E28" si="13">IFERROR(C24/C$31,0)</f>
        <v>0</v>
      </c>
      <c r="F24" s="129"/>
      <c r="G24" s="148"/>
      <c r="H24" s="164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13"/>
        <v>0</v>
      </c>
      <c r="F25" s="129"/>
      <c r="G25" s="148"/>
      <c r="H25" s="164">
        <f t="shared" si="14"/>
        <v>0</v>
      </c>
      <c r="I25" s="44">
        <f t="shared" si="12"/>
        <v>0</v>
      </c>
      <c r="J25" s="51"/>
      <c r="K25" s="47">
        <f t="shared" si="15"/>
        <v>0</v>
      </c>
    </row>
    <row r="26" spans="2:11">
      <c r="B26" s="50" t="s">
        <v>18</v>
      </c>
      <c r="C26" s="129">
        <v>0</v>
      </c>
      <c r="D26" s="148"/>
      <c r="E26" s="164">
        <f t="shared" si="13"/>
        <v>0</v>
      </c>
      <c r="F26" s="129">
        <v>3.0787037037037037E-3</v>
      </c>
      <c r="G26" s="148"/>
      <c r="H26" s="164">
        <f t="shared" si="14"/>
        <v>3.6796237377230596E-2</v>
      </c>
      <c r="I26" s="44">
        <f t="shared" si="12"/>
        <v>3.0787037037037037E-3</v>
      </c>
      <c r="J26" s="51"/>
      <c r="K26" s="47">
        <f t="shared" si="15"/>
        <v>3.6796237377230596E-2</v>
      </c>
    </row>
    <row r="27" spans="2:11">
      <c r="B27" s="50" t="s">
        <v>19</v>
      </c>
      <c r="C27" s="129">
        <v>0</v>
      </c>
      <c r="D27" s="148"/>
      <c r="E27" s="164">
        <f t="shared" si="13"/>
        <v>0</v>
      </c>
      <c r="F27" s="129">
        <v>2.1423611111111115E-2</v>
      </c>
      <c r="G27" s="148"/>
      <c r="H27" s="164">
        <f t="shared" si="14"/>
        <v>0.25605201272651823</v>
      </c>
      <c r="I27" s="44">
        <f t="shared" si="12"/>
        <v>2.1423611111111115E-2</v>
      </c>
      <c r="J27" s="51"/>
      <c r="K27" s="47">
        <f t="shared" si="15"/>
        <v>0.25605201272651823</v>
      </c>
    </row>
    <row r="28" spans="2:11" ht="15.75" thickBot="1">
      <c r="B28" s="55" t="s">
        <v>20</v>
      </c>
      <c r="C28" s="133">
        <v>0</v>
      </c>
      <c r="D28" s="149"/>
      <c r="E28" s="164">
        <f t="shared" si="13"/>
        <v>0</v>
      </c>
      <c r="F28" s="133"/>
      <c r="G28" s="149"/>
      <c r="H28" s="164">
        <f t="shared" si="14"/>
        <v>0</v>
      </c>
      <c r="I28" s="44">
        <f t="shared" si="12"/>
        <v>0</v>
      </c>
      <c r="J28" s="56"/>
      <c r="K28" s="47">
        <f t="shared" si="15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2.4525462962962968E-2</v>
      </c>
      <c r="G29" s="147"/>
      <c r="H29" s="163">
        <f>IFERROR(SUM(H23:H28),0)</f>
        <v>0.29312491354267539</v>
      </c>
      <c r="I29" s="61">
        <f>SUM(I23:I28)</f>
        <v>2.4525462962962968E-2</v>
      </c>
      <c r="J29" s="62"/>
      <c r="K29" s="63">
        <f>IFERROR(SUM(K23:K28),0)</f>
        <v>0.29312491354267539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8.3668981481481483E-2</v>
      </c>
      <c r="G31" s="147"/>
      <c r="H31" s="163">
        <f>IFERROR(SUM(H20,H29),0)</f>
        <v>1</v>
      </c>
      <c r="I31" s="61">
        <f>SUM(I20,I29)</f>
        <v>8.3668981481481483E-2</v>
      </c>
      <c r="J31" s="64"/>
      <c r="K31" s="66">
        <f>IFERROR(SUM(K20,K29),0)</f>
        <v>1</v>
      </c>
    </row>
    <row r="32" spans="2:11" ht="66" customHeight="1" thickTop="1" thickBot="1">
      <c r="B32" s="196" t="s">
        <v>229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2"/>
  <sheetViews>
    <sheetView showGridLines="0" showZeros="0" view="pageBreakPreview" zoomScaleNormal="80" zoomScaleSheetLayoutView="100" zoomScalePageLayoutView="9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148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116</v>
      </c>
      <c r="D5" s="208"/>
      <c r="E5" s="208"/>
      <c r="F5" s="203" t="s">
        <v>117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66" t="s">
        <v>5</v>
      </c>
      <c r="F22" s="125" t="s">
        <v>4</v>
      </c>
      <c r="G22" s="125"/>
      <c r="H22" s="166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46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2"/>
  <sheetViews>
    <sheetView showGridLines="0" showZeros="0" view="pageBreakPreview" zoomScaleNormal="80" zoomScaleSheetLayoutView="100" zoomScalePageLayoutView="8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149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118</v>
      </c>
      <c r="D5" s="208"/>
      <c r="E5" s="208"/>
      <c r="F5" s="203" t="s">
        <v>22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/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2.7199074074074074E-3</v>
      </c>
      <c r="G8" s="162">
        <f t="shared" si="2"/>
        <v>0.19567027477102411</v>
      </c>
      <c r="H8" s="162">
        <f t="shared" si="3"/>
        <v>0.19567027477102411</v>
      </c>
      <c r="I8" s="44">
        <f t="shared" ref="I8:I19" si="6">SUM(C8,F8)</f>
        <v>2.7199074074074074E-3</v>
      </c>
      <c r="J8" s="45">
        <f t="shared" si="4"/>
        <v>0.19567027477102411</v>
      </c>
      <c r="K8" s="47">
        <f t="shared" si="5"/>
        <v>7.17995722578674E-2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/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3.7615740740740743E-3</v>
      </c>
      <c r="G10" s="162">
        <f t="shared" si="2"/>
        <v>0.27060782681099083</v>
      </c>
      <c r="H10" s="162">
        <f t="shared" si="3"/>
        <v>0.27060782681099083</v>
      </c>
      <c r="I10" s="44">
        <f t="shared" si="6"/>
        <v>3.7615740740740743E-3</v>
      </c>
      <c r="J10" s="45">
        <f t="shared" si="4"/>
        <v>0.27060782681099083</v>
      </c>
      <c r="K10" s="47">
        <f t="shared" si="5"/>
        <v>9.9297280782157035E-2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5.3703703703703708E-3</v>
      </c>
      <c r="G11" s="162">
        <f t="shared" si="2"/>
        <v>0.38634471273938381</v>
      </c>
      <c r="H11" s="162">
        <f t="shared" si="3"/>
        <v>0.38634471273938381</v>
      </c>
      <c r="I11" s="44">
        <f t="shared" si="6"/>
        <v>5.3703703703703708E-3</v>
      </c>
      <c r="J11" s="45">
        <f t="shared" si="4"/>
        <v>0.38634471273938381</v>
      </c>
      <c r="K11" s="47">
        <f t="shared" si="5"/>
        <v>0.14176596394744884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/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/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/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/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2.0486111111111113E-3</v>
      </c>
      <c r="G19" s="162">
        <f t="shared" si="2"/>
        <v>0.14737718567860117</v>
      </c>
      <c r="H19" s="162">
        <f t="shared" si="3"/>
        <v>0.14737718567860117</v>
      </c>
      <c r="I19" s="44">
        <f t="shared" si="6"/>
        <v>2.0486111111111113E-3</v>
      </c>
      <c r="J19" s="45">
        <f t="shared" si="4"/>
        <v>0.14737718567860117</v>
      </c>
      <c r="K19" s="47">
        <f t="shared" si="5"/>
        <v>5.4078826764436295E-2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1.3900462962962965E-2</v>
      </c>
      <c r="G20" s="163">
        <f>IFERROR(SUM(G7:G19),0)</f>
        <v>0.99999999999999989</v>
      </c>
      <c r="H20" s="163">
        <f>IFERROR(SUM(H7:H19),0)</f>
        <v>0.99999999999999989</v>
      </c>
      <c r="I20" s="61">
        <f>SUM(I7:I19)</f>
        <v>1.3900462962962965E-2</v>
      </c>
      <c r="J20" s="62">
        <f>IFERROR(SUM(J7:J19),0)</f>
        <v>0.99999999999999989</v>
      </c>
      <c r="K20" s="63">
        <f>IFERROR(SUM(K7:K19),0)</f>
        <v>0.36694164375190957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9.5601851851851855E-3</v>
      </c>
      <c r="D23" s="148"/>
      <c r="E23" s="164">
        <f>IFERROR(C23/C$31,0)</f>
        <v>0.39864864864864863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9.5601851851851855E-3</v>
      </c>
      <c r="J23" s="51"/>
      <c r="K23" s="47">
        <f>IFERROR(I23/I$31,0)</f>
        <v>0.25236785823403601</v>
      </c>
    </row>
    <row r="24" spans="2:11">
      <c r="B24" s="50" t="s">
        <v>16</v>
      </c>
      <c r="C24" s="129"/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/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1.4421296296296297E-2</v>
      </c>
      <c r="D26" s="148"/>
      <c r="E26" s="164">
        <f t="shared" si="8"/>
        <v>0.60135135135135132</v>
      </c>
      <c r="F26" s="129">
        <v>0</v>
      </c>
      <c r="G26" s="148"/>
      <c r="H26" s="164">
        <f t="shared" si="9"/>
        <v>0</v>
      </c>
      <c r="I26" s="44">
        <f t="shared" si="7"/>
        <v>1.4421296296296297E-2</v>
      </c>
      <c r="J26" s="51"/>
      <c r="K26" s="47">
        <f t="shared" si="10"/>
        <v>0.38069049801405436</v>
      </c>
    </row>
    <row r="27" spans="2:11">
      <c r="B27" s="50" t="s">
        <v>19</v>
      </c>
      <c r="C27" s="129"/>
      <c r="D27" s="148"/>
      <c r="E27" s="164">
        <f t="shared" si="8"/>
        <v>0</v>
      </c>
      <c r="F27" s="129"/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/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2.3981481481481482E-2</v>
      </c>
      <c r="D29" s="147"/>
      <c r="E29" s="163">
        <f>IFERROR(SUM(E23:E28),0)</f>
        <v>1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2.3981481481481482E-2</v>
      </c>
      <c r="J29" s="62"/>
      <c r="K29" s="63">
        <f>IFERROR(SUM(K23:K28),0)</f>
        <v>0.63305835624809037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2.3981481481481482E-2</v>
      </c>
      <c r="D31" s="147"/>
      <c r="E31" s="163">
        <f>IFERROR(SUM(E20,E29),0)</f>
        <v>1</v>
      </c>
      <c r="F31" s="128">
        <f>SUM(F20,F29)</f>
        <v>1.3900462962962965E-2</v>
      </c>
      <c r="G31" s="147"/>
      <c r="H31" s="163">
        <f>IFERROR(SUM(H20,H29),0)</f>
        <v>0.99999999999999989</v>
      </c>
      <c r="I31" s="61">
        <f>SUM(I20,I29)</f>
        <v>3.7881944444444447E-2</v>
      </c>
      <c r="J31" s="64"/>
      <c r="K31" s="66">
        <f>IFERROR(SUM(K20,K29),0)</f>
        <v>1</v>
      </c>
    </row>
    <row r="32" spans="2:11" ht="66" customHeight="1" thickTop="1" thickBot="1">
      <c r="B32" s="196" t="s">
        <v>230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2"/>
  <sheetViews>
    <sheetView showGridLines="0" showZeros="0" view="pageBreakPreview" zoomScaleNormal="70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150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175</v>
      </c>
      <c r="D5" s="208"/>
      <c r="E5" s="208"/>
      <c r="F5" s="203" t="s">
        <v>176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6" t="s">
        <v>47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2"/>
  <sheetViews>
    <sheetView showGridLines="0" showZeros="0" view="pageBreakPreview" zoomScale="80" zoomScaleNormal="80" zoomScaleSheetLayoutView="80" zoomScalePageLayoutView="9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9" t="s">
        <v>151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203" t="s">
        <v>119</v>
      </c>
      <c r="D5" s="208"/>
      <c r="E5" s="208"/>
      <c r="F5" s="203" t="s">
        <v>120</v>
      </c>
      <c r="G5" s="203"/>
      <c r="H5" s="204"/>
      <c r="I5" s="203" t="s">
        <v>3</v>
      </c>
      <c r="J5" s="203"/>
      <c r="K5" s="204"/>
    </row>
    <row r="6" spans="2:11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161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222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>
      <c r="B18" s="43" t="s">
        <v>162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>
      <c r="B32" s="196" t="s">
        <v>57</v>
      </c>
      <c r="C32" s="197"/>
      <c r="D32" s="197"/>
      <c r="E32" s="197"/>
      <c r="F32" s="197"/>
      <c r="G32" s="197"/>
      <c r="H32" s="197"/>
      <c r="I32" s="197"/>
      <c r="J32" s="197"/>
      <c r="K32" s="19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3"/>
  <sheetViews>
    <sheetView showGridLines="0" showZeros="0" view="pageBreakPreview" zoomScaleNormal="60" zoomScaleSheetLayoutView="100" workbookViewId="0">
      <selection activeCell="C23" sqref="C23:H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121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5.3703703703703708E-3</v>
      </c>
      <c r="D7" s="127">
        <v>2.3032407407407407E-3</v>
      </c>
      <c r="E7" s="127">
        <v>1.7094907407407413E-2</v>
      </c>
      <c r="F7" s="127"/>
      <c r="G7" s="127">
        <v>2.1111111111111105E-2</v>
      </c>
      <c r="H7" s="127"/>
      <c r="I7" s="130"/>
      <c r="J7" s="141">
        <v>0</v>
      </c>
      <c r="K7" s="132">
        <f>SUM(C7:J7)</f>
        <v>4.5879629629629631E-2</v>
      </c>
    </row>
    <row r="8" spans="2:11">
      <c r="B8" s="142" t="s">
        <v>100</v>
      </c>
      <c r="C8" s="127">
        <v>1.1111111111111112E-2</v>
      </c>
      <c r="D8" s="127">
        <v>8.8888888888888889E-3</v>
      </c>
      <c r="E8" s="127">
        <v>1.3449074074074077E-2</v>
      </c>
      <c r="F8" s="127">
        <v>5.4513888888888876E-3</v>
      </c>
      <c r="G8" s="127">
        <v>1.3888888888888889E-4</v>
      </c>
      <c r="H8" s="127"/>
      <c r="I8" s="130">
        <v>1.1956018518518519E-2</v>
      </c>
      <c r="J8" s="141">
        <v>0</v>
      </c>
      <c r="K8" s="132">
        <f t="shared" ref="K8:K19" si="0">SUM(C8:J8)</f>
        <v>5.0995370370370371E-2</v>
      </c>
    </row>
    <row r="9" spans="2:11">
      <c r="B9" s="142" t="s">
        <v>51</v>
      </c>
      <c r="C9" s="127">
        <v>1.3680555555555557E-2</v>
      </c>
      <c r="D9" s="127">
        <v>7.7083333333333335E-3</v>
      </c>
      <c r="E9" s="127">
        <v>4.0775462962962895E-2</v>
      </c>
      <c r="F9" s="127"/>
      <c r="G9" s="127"/>
      <c r="H9" s="127">
        <v>1.7245370370370372E-3</v>
      </c>
      <c r="I9" s="130"/>
      <c r="J9" s="141">
        <v>0</v>
      </c>
      <c r="K9" s="132">
        <f t="shared" si="0"/>
        <v>6.3888888888888828E-2</v>
      </c>
    </row>
    <row r="10" spans="2:11">
      <c r="B10" s="142" t="s">
        <v>11</v>
      </c>
      <c r="C10" s="127">
        <v>1.5115740740740742E-2</v>
      </c>
      <c r="D10" s="127">
        <v>2.9791666666666668E-2</v>
      </c>
      <c r="E10" s="127">
        <v>4.4293981481481441E-2</v>
      </c>
      <c r="F10" s="127">
        <v>5.1504629629629626E-3</v>
      </c>
      <c r="G10" s="127">
        <v>3.8865740740740749E-2</v>
      </c>
      <c r="H10" s="127">
        <v>2.9976851851851853E-3</v>
      </c>
      <c r="I10" s="130">
        <v>7.5925925925925926E-3</v>
      </c>
      <c r="J10" s="141">
        <v>0</v>
      </c>
      <c r="K10" s="132">
        <f t="shared" si="0"/>
        <v>0.14380787037037032</v>
      </c>
    </row>
    <row r="11" spans="2:11">
      <c r="B11" s="43" t="s">
        <v>12</v>
      </c>
      <c r="C11" s="127">
        <v>3.8773148148148143E-3</v>
      </c>
      <c r="D11" s="127">
        <v>6.7476851851851856E-3</v>
      </c>
      <c r="E11" s="127">
        <v>8.9699074074074056E-3</v>
      </c>
      <c r="F11" s="127">
        <v>2.9513888888888888E-3</v>
      </c>
      <c r="G11" s="127"/>
      <c r="H11" s="127">
        <v>3.5185185185185185E-3</v>
      </c>
      <c r="I11" s="130"/>
      <c r="J11" s="141">
        <v>0</v>
      </c>
      <c r="K11" s="132">
        <f t="shared" si="0"/>
        <v>2.6064814814814811E-2</v>
      </c>
    </row>
    <row r="12" spans="2:11">
      <c r="B12" s="43" t="s">
        <v>161</v>
      </c>
      <c r="C12" s="127">
        <v>9.9884259259259266E-3</v>
      </c>
      <c r="D12" s="127">
        <v>2.2916666666666667E-3</v>
      </c>
      <c r="E12" s="127">
        <v>4.3657407407407353E-2</v>
      </c>
      <c r="F12" s="127">
        <v>3.9351851851851852E-4</v>
      </c>
      <c r="G12" s="127">
        <v>1.3460648148148149E-2</v>
      </c>
      <c r="H12" s="127"/>
      <c r="I12" s="130"/>
      <c r="J12" s="141">
        <v>0</v>
      </c>
      <c r="K12" s="132">
        <f t="shared" si="0"/>
        <v>6.9791666666666613E-2</v>
      </c>
    </row>
    <row r="13" spans="2:11">
      <c r="B13" s="43" t="s">
        <v>106</v>
      </c>
      <c r="C13" s="127">
        <v>6.018518518518519E-4</v>
      </c>
      <c r="D13" s="127"/>
      <c r="E13" s="127">
        <v>9.3750000000000014E-3</v>
      </c>
      <c r="F13" s="127"/>
      <c r="G13" s="127">
        <v>9.5138888888888877E-3</v>
      </c>
      <c r="H13" s="127"/>
      <c r="I13" s="130"/>
      <c r="J13" s="141">
        <v>0</v>
      </c>
      <c r="K13" s="132">
        <f t="shared" si="0"/>
        <v>1.9490740740740739E-2</v>
      </c>
    </row>
    <row r="14" spans="2:11">
      <c r="B14" s="43" t="s">
        <v>107</v>
      </c>
      <c r="C14" s="127"/>
      <c r="D14" s="127"/>
      <c r="E14" s="127">
        <v>5.4861111111111109E-3</v>
      </c>
      <c r="F14" s="127">
        <v>2.7430555555555559E-3</v>
      </c>
      <c r="G14" s="127"/>
      <c r="H14" s="127"/>
      <c r="I14" s="130"/>
      <c r="J14" s="141">
        <v>0</v>
      </c>
      <c r="K14" s="132">
        <f t="shared" si="0"/>
        <v>8.2291666666666659E-3</v>
      </c>
    </row>
    <row r="15" spans="2:11">
      <c r="B15" s="43" t="s">
        <v>184</v>
      </c>
      <c r="C15" s="127">
        <v>4.5833333333333334E-3</v>
      </c>
      <c r="D15" s="127"/>
      <c r="E15" s="127">
        <v>1.2233796296296296E-2</v>
      </c>
      <c r="F15" s="127"/>
      <c r="G15" s="127"/>
      <c r="H15" s="127"/>
      <c r="I15" s="130"/>
      <c r="J15" s="141">
        <v>0</v>
      </c>
      <c r="K15" s="132">
        <f t="shared" si="0"/>
        <v>1.681712962962963E-2</v>
      </c>
    </row>
    <row r="16" spans="2:11">
      <c r="B16" s="142" t="s">
        <v>221</v>
      </c>
      <c r="C16" s="127"/>
      <c r="D16" s="127"/>
      <c r="E16" s="127"/>
      <c r="F16" s="127"/>
      <c r="G16" s="127"/>
      <c r="H16" s="127"/>
      <c r="I16" s="130"/>
      <c r="J16" s="141">
        <v>0</v>
      </c>
      <c r="K16" s="132">
        <f t="shared" si="0"/>
        <v>0</v>
      </c>
    </row>
    <row r="17" spans="2:11">
      <c r="B17" s="142" t="s">
        <v>222</v>
      </c>
      <c r="C17" s="127">
        <v>3.5763888888888894E-3</v>
      </c>
      <c r="D17" s="127">
        <v>5.2430555555555564E-3</v>
      </c>
      <c r="E17" s="127"/>
      <c r="F17" s="127"/>
      <c r="G17" s="127">
        <v>6.3425925925925932E-3</v>
      </c>
      <c r="H17" s="127"/>
      <c r="I17" s="130">
        <v>9.7569444444444431E-3</v>
      </c>
      <c r="J17" s="141"/>
      <c r="K17" s="132">
        <f t="shared" si="0"/>
        <v>2.4918981481481483E-2</v>
      </c>
    </row>
    <row r="18" spans="2:11">
      <c r="B18" s="43" t="s">
        <v>162</v>
      </c>
      <c r="C18" s="127"/>
      <c r="D18" s="127"/>
      <c r="E18" s="127"/>
      <c r="F18" s="127"/>
      <c r="G18" s="127"/>
      <c r="H18" s="127"/>
      <c r="I18" s="130"/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1.0601851851851854E-2</v>
      </c>
      <c r="D19" s="127">
        <v>9.7337962962962977E-3</v>
      </c>
      <c r="E19" s="127">
        <v>1.9641203703703699E-2</v>
      </c>
      <c r="F19" s="127">
        <v>1.6562499999999997E-2</v>
      </c>
      <c r="G19" s="127">
        <v>1.1574074074074073E-4</v>
      </c>
      <c r="H19" s="127">
        <v>5.9027777777777794E-3</v>
      </c>
      <c r="I19" s="130">
        <v>1.3773148148148145E-2</v>
      </c>
      <c r="J19" s="141">
        <v>0</v>
      </c>
      <c r="K19" s="132">
        <f t="shared" si="0"/>
        <v>7.6331018518518506E-2</v>
      </c>
    </row>
    <row r="20" spans="2:11" ht="16.5" thickTop="1" thickBot="1">
      <c r="B20" s="60" t="s">
        <v>3</v>
      </c>
      <c r="C20" s="128">
        <f t="shared" ref="C20:K20" si="1">SUM(C7:C19)</f>
        <v>7.8506944444444449E-2</v>
      </c>
      <c r="D20" s="128">
        <f t="shared" si="1"/>
        <v>7.2708333333333333E-2</v>
      </c>
      <c r="E20" s="128">
        <f t="shared" si="1"/>
        <v>0.21497685185185167</v>
      </c>
      <c r="F20" s="128">
        <f t="shared" si="1"/>
        <v>3.3252314814814811E-2</v>
      </c>
      <c r="G20" s="128">
        <f t="shared" si="1"/>
        <v>8.954861111111112E-2</v>
      </c>
      <c r="H20" s="128">
        <f t="shared" si="1"/>
        <v>1.4143518518518521E-2</v>
      </c>
      <c r="I20" s="128">
        <f t="shared" si="1"/>
        <v>4.3078703703703702E-2</v>
      </c>
      <c r="J20" s="128">
        <f t="shared" si="1"/>
        <v>0</v>
      </c>
      <c r="K20" s="137">
        <f t="shared" si="1"/>
        <v>0.54621527777777756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29">
        <v>1.0416666666666667E-4</v>
      </c>
      <c r="D23" s="129">
        <v>2.199074074074074E-4</v>
      </c>
      <c r="E23" s="129"/>
      <c r="F23" s="129"/>
      <c r="G23" s="129">
        <v>9.4907407407407406E-3</v>
      </c>
      <c r="H23" s="129"/>
      <c r="I23" s="130">
        <v>0</v>
      </c>
      <c r="J23" s="131">
        <v>0</v>
      </c>
      <c r="K23" s="132">
        <f>SUM(C23:J23)</f>
        <v>9.8148148148148144E-3</v>
      </c>
    </row>
    <row r="24" spans="2:11">
      <c r="B24" s="50" t="s">
        <v>16</v>
      </c>
      <c r="C24" s="129"/>
      <c r="D24" s="129"/>
      <c r="E24" s="129">
        <v>8.4490740740740739E-4</v>
      </c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8.4490740740740739E-4</v>
      </c>
    </row>
    <row r="25" spans="2:11">
      <c r="B25" s="50" t="s">
        <v>17</v>
      </c>
      <c r="C25" s="129"/>
      <c r="D25" s="129"/>
      <c r="E25" s="129">
        <v>3.4722222222222222E-5</v>
      </c>
      <c r="F25" s="129"/>
      <c r="G25" s="129"/>
      <c r="H25" s="129"/>
      <c r="I25" s="130">
        <v>0</v>
      </c>
      <c r="J25" s="131">
        <v>0</v>
      </c>
      <c r="K25" s="132">
        <f t="shared" si="2"/>
        <v>3.4722222222222222E-5</v>
      </c>
    </row>
    <row r="26" spans="2:11">
      <c r="B26" s="50" t="s">
        <v>18</v>
      </c>
      <c r="C26" s="129">
        <v>9.4907407407407408E-4</v>
      </c>
      <c r="D26" s="129">
        <v>1.8657407407407407E-2</v>
      </c>
      <c r="E26" s="129">
        <v>3.3171296296296247E-2</v>
      </c>
      <c r="F26" s="129">
        <v>8.2175925925925927E-4</v>
      </c>
      <c r="G26" s="129">
        <v>1.8634259259259259E-3</v>
      </c>
      <c r="H26" s="129">
        <v>1.5439814814814814E-2</v>
      </c>
      <c r="I26" s="130">
        <v>0</v>
      </c>
      <c r="J26" s="131">
        <v>0</v>
      </c>
      <c r="K26" s="132">
        <f t="shared" si="2"/>
        <v>7.0902777777777731E-2</v>
      </c>
    </row>
    <row r="27" spans="2:11">
      <c r="B27" s="50" t="s">
        <v>19</v>
      </c>
      <c r="C27" s="129">
        <v>4.4490740740740747E-2</v>
      </c>
      <c r="D27" s="129">
        <v>2.59837962962963E-2</v>
      </c>
      <c r="E27" s="129">
        <v>3.607638888888888E-2</v>
      </c>
      <c r="F27" s="129">
        <v>3.2511574074074075E-2</v>
      </c>
      <c r="G27" s="129">
        <v>2.1666666666666667E-2</v>
      </c>
      <c r="H27" s="129">
        <v>1.3888888888888889E-3</v>
      </c>
      <c r="I27" s="130"/>
      <c r="J27" s="131"/>
      <c r="K27" s="132">
        <f t="shared" si="2"/>
        <v>0.16211805555555556</v>
      </c>
    </row>
    <row r="28" spans="2:11" ht="15.75" thickBot="1">
      <c r="B28" s="55" t="s">
        <v>20</v>
      </c>
      <c r="C28" s="133">
        <v>5.5555555555555556E-4</v>
      </c>
      <c r="D28" s="133"/>
      <c r="E28" s="133"/>
      <c r="F28" s="133"/>
      <c r="G28" s="133"/>
      <c r="H28" s="133">
        <v>5.7870370370370378E-4</v>
      </c>
      <c r="I28" s="134"/>
      <c r="J28" s="135"/>
      <c r="K28" s="136">
        <f t="shared" si="2"/>
        <v>1.1342592592592593E-3</v>
      </c>
    </row>
    <row r="29" spans="2:11" ht="16.5" thickTop="1" thickBot="1">
      <c r="B29" s="60" t="s">
        <v>3</v>
      </c>
      <c r="C29" s="128">
        <f>SUM(C23:C28)</f>
        <v>4.6099537037037043E-2</v>
      </c>
      <c r="D29" s="128">
        <f t="shared" ref="D29:K29" si="3">SUM(D23:D28)</f>
        <v>4.4861111111111115E-2</v>
      </c>
      <c r="E29" s="128">
        <f t="shared" si="3"/>
        <v>7.0127314814814767E-2</v>
      </c>
      <c r="F29" s="128">
        <f t="shared" si="3"/>
        <v>3.3333333333333333E-2</v>
      </c>
      <c r="G29" s="128">
        <f t="shared" si="3"/>
        <v>3.3020833333333333E-2</v>
      </c>
      <c r="H29" s="128">
        <f t="shared" si="3"/>
        <v>1.7407407407407406E-2</v>
      </c>
      <c r="I29" s="128">
        <f t="shared" si="3"/>
        <v>0</v>
      </c>
      <c r="J29" s="128">
        <f t="shared" si="3"/>
        <v>0</v>
      </c>
      <c r="K29" s="137">
        <f t="shared" si="3"/>
        <v>0.24484953703703699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0.12460648148148148</v>
      </c>
      <c r="D31" s="128">
        <f t="shared" si="4"/>
        <v>0.11756944444444445</v>
      </c>
      <c r="E31" s="128">
        <f t="shared" si="4"/>
        <v>0.28510416666666644</v>
      </c>
      <c r="F31" s="128">
        <f t="shared" si="4"/>
        <v>6.6585648148148144E-2</v>
      </c>
      <c r="G31" s="128">
        <f t="shared" si="4"/>
        <v>0.12256944444444445</v>
      </c>
      <c r="H31" s="128">
        <f t="shared" si="4"/>
        <v>3.1550925925925927E-2</v>
      </c>
      <c r="I31" s="128">
        <f t="shared" si="4"/>
        <v>4.3078703703703702E-2</v>
      </c>
      <c r="J31" s="138">
        <f>SUM(J20,J29)</f>
        <v>0</v>
      </c>
      <c r="K31" s="139">
        <f t="shared" si="4"/>
        <v>0.7910648148148145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3"/>
  <sheetViews>
    <sheetView showGridLines="0" showZeros="0" view="pageBreakPreview" zoomScaleNormal="60" zoomScaleSheetLayoutView="10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/>
      <c r="D7" s="127">
        <v>0</v>
      </c>
      <c r="E7" s="127">
        <v>0</v>
      </c>
      <c r="F7" s="127">
        <v>0</v>
      </c>
      <c r="G7" s="127"/>
      <c r="H7" s="127">
        <v>0</v>
      </c>
      <c r="I7" s="130"/>
      <c r="J7" s="141">
        <v>0</v>
      </c>
      <c r="K7" s="132">
        <f>SUM(C7:J7)</f>
        <v>0</v>
      </c>
    </row>
    <row r="8" spans="2:11">
      <c r="B8" s="142" t="s">
        <v>100</v>
      </c>
      <c r="C8" s="127"/>
      <c r="D8" s="127">
        <v>0</v>
      </c>
      <c r="E8" s="127">
        <v>0</v>
      </c>
      <c r="F8" s="127">
        <v>0</v>
      </c>
      <c r="G8" s="127"/>
      <c r="H8" s="127">
        <v>0</v>
      </c>
      <c r="I8" s="130"/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/>
      <c r="D9" s="127">
        <v>0</v>
      </c>
      <c r="E9" s="127">
        <v>0</v>
      </c>
      <c r="F9" s="127">
        <v>0</v>
      </c>
      <c r="G9" s="127"/>
      <c r="H9" s="127">
        <v>0</v>
      </c>
      <c r="I9" s="130"/>
      <c r="J9" s="141">
        <v>0</v>
      </c>
      <c r="K9" s="132">
        <f t="shared" si="0"/>
        <v>0</v>
      </c>
    </row>
    <row r="10" spans="2:11">
      <c r="B10" s="142" t="s">
        <v>11</v>
      </c>
      <c r="C10" s="127"/>
      <c r="D10" s="127">
        <v>0</v>
      </c>
      <c r="E10" s="127">
        <v>0</v>
      </c>
      <c r="F10" s="127">
        <v>0</v>
      </c>
      <c r="G10" s="127">
        <v>2.3263888888888887E-3</v>
      </c>
      <c r="H10" s="127">
        <v>0</v>
      </c>
      <c r="I10" s="130"/>
      <c r="J10" s="141">
        <v>0</v>
      </c>
      <c r="K10" s="132">
        <f t="shared" si="0"/>
        <v>2.3263888888888887E-3</v>
      </c>
    </row>
    <row r="11" spans="2:11">
      <c r="B11" s="43" t="s">
        <v>12</v>
      </c>
      <c r="C11" s="127"/>
      <c r="D11" s="127">
        <v>0</v>
      </c>
      <c r="E11" s="127">
        <v>0</v>
      </c>
      <c r="F11" s="127">
        <v>0</v>
      </c>
      <c r="G11" s="127"/>
      <c r="H11" s="127">
        <v>0</v>
      </c>
      <c r="I11" s="130"/>
      <c r="J11" s="141">
        <v>0</v>
      </c>
      <c r="K11" s="132">
        <f t="shared" si="0"/>
        <v>0</v>
      </c>
    </row>
    <row r="12" spans="2:11">
      <c r="B12" s="43" t="s">
        <v>161</v>
      </c>
      <c r="C12" s="127"/>
      <c r="D12" s="127">
        <v>0</v>
      </c>
      <c r="E12" s="127">
        <v>0</v>
      </c>
      <c r="F12" s="127">
        <v>0</v>
      </c>
      <c r="G12" s="127"/>
      <c r="H12" s="127">
        <v>0</v>
      </c>
      <c r="I12" s="130"/>
      <c r="J12" s="141">
        <v>0</v>
      </c>
      <c r="K12" s="132">
        <f t="shared" si="0"/>
        <v>0</v>
      </c>
    </row>
    <row r="13" spans="2:11">
      <c r="B13" s="43" t="s">
        <v>106</v>
      </c>
      <c r="C13" s="127"/>
      <c r="D13" s="127">
        <v>0</v>
      </c>
      <c r="E13" s="127">
        <v>0</v>
      </c>
      <c r="F13" s="127">
        <v>0</v>
      </c>
      <c r="G13" s="127"/>
      <c r="H13" s="127">
        <v>0</v>
      </c>
      <c r="I13" s="130"/>
      <c r="J13" s="141">
        <v>0</v>
      </c>
      <c r="K13" s="132">
        <f t="shared" si="0"/>
        <v>0</v>
      </c>
    </row>
    <row r="14" spans="2:11">
      <c r="B14" s="43" t="s">
        <v>107</v>
      </c>
      <c r="C14" s="127"/>
      <c r="D14" s="127">
        <v>0</v>
      </c>
      <c r="E14" s="127">
        <v>0</v>
      </c>
      <c r="F14" s="127">
        <v>0</v>
      </c>
      <c r="G14" s="127"/>
      <c r="H14" s="127">
        <v>0</v>
      </c>
      <c r="I14" s="130"/>
      <c r="J14" s="141">
        <v>0</v>
      </c>
      <c r="K14" s="132">
        <f t="shared" si="0"/>
        <v>0</v>
      </c>
    </row>
    <row r="15" spans="2:11">
      <c r="B15" s="43" t="s">
        <v>184</v>
      </c>
      <c r="C15" s="127"/>
      <c r="D15" s="127">
        <v>0</v>
      </c>
      <c r="E15" s="127">
        <v>0</v>
      </c>
      <c r="F15" s="127">
        <v>0</v>
      </c>
      <c r="G15" s="127"/>
      <c r="H15" s="127">
        <v>0</v>
      </c>
      <c r="I15" s="130"/>
      <c r="J15" s="141">
        <v>0</v>
      </c>
      <c r="K15" s="132">
        <f t="shared" si="0"/>
        <v>0</v>
      </c>
    </row>
    <row r="16" spans="2:11">
      <c r="B16" s="43" t="s">
        <v>221</v>
      </c>
      <c r="C16" s="127"/>
      <c r="D16" s="127">
        <v>0</v>
      </c>
      <c r="E16" s="127">
        <v>0</v>
      </c>
      <c r="F16" s="127">
        <v>0</v>
      </c>
      <c r="G16" s="127"/>
      <c r="H16" s="127">
        <v>0</v>
      </c>
      <c r="I16" s="130"/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/>
      <c r="D18" s="127">
        <v>0</v>
      </c>
      <c r="E18" s="127">
        <v>0</v>
      </c>
      <c r="F18" s="127">
        <v>0</v>
      </c>
      <c r="G18" s="127"/>
      <c r="H18" s="127">
        <v>0</v>
      </c>
      <c r="I18" s="130"/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/>
      <c r="D19" s="127">
        <v>0</v>
      </c>
      <c r="E19" s="127">
        <v>0</v>
      </c>
      <c r="F19" s="127">
        <v>0</v>
      </c>
      <c r="G19" s="127"/>
      <c r="H19" s="127">
        <v>0</v>
      </c>
      <c r="I19" s="130"/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2.3263888888888887E-3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2.3263888888888887E-3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29">
        <v>0</v>
      </c>
      <c r="D23" s="129">
        <v>0</v>
      </c>
      <c r="E23" s="129"/>
      <c r="F23" s="129">
        <v>0</v>
      </c>
      <c r="G23" s="129">
        <v>9.5601851851851855E-3</v>
      </c>
      <c r="H23" s="129">
        <v>0</v>
      </c>
      <c r="I23" s="130">
        <v>0</v>
      </c>
      <c r="J23" s="131">
        <v>0</v>
      </c>
      <c r="K23" s="132">
        <f>SUM(C23:J23)</f>
        <v>9.5601851851851855E-3</v>
      </c>
    </row>
    <row r="24" spans="2:11">
      <c r="B24" s="50" t="s">
        <v>16</v>
      </c>
      <c r="C24" s="129">
        <v>0</v>
      </c>
      <c r="D24" s="129">
        <v>0</v>
      </c>
      <c r="E24" s="129"/>
      <c r="F24" s="129">
        <v>0</v>
      </c>
      <c r="G24" s="129"/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/>
      <c r="F25" s="129">
        <v>0</v>
      </c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/>
      <c r="F26" s="129">
        <v>0</v>
      </c>
      <c r="G26" s="129"/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/>
      <c r="F27" s="129">
        <v>0</v>
      </c>
      <c r="G27" s="129"/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/>
      <c r="D28" s="133"/>
      <c r="E28" s="133"/>
      <c r="F28" s="133">
        <v>0</v>
      </c>
      <c r="G28" s="133"/>
      <c r="H28" s="133">
        <v>0</v>
      </c>
      <c r="I28" s="134"/>
      <c r="J28" s="135"/>
      <c r="K28" s="136">
        <f t="shared" si="2"/>
        <v>0</v>
      </c>
    </row>
    <row r="29" spans="2:11" ht="16.5" thickTop="1" thickBot="1">
      <c r="B29" s="60" t="s">
        <v>3</v>
      </c>
      <c r="C29" s="128">
        <f>SUM(C23:C28)</f>
        <v>0</v>
      </c>
      <c r="D29" s="128">
        <f t="shared" ref="D29:K29" si="3">SUM(D23:D28)</f>
        <v>0</v>
      </c>
      <c r="E29" s="128">
        <f t="shared" si="3"/>
        <v>0</v>
      </c>
      <c r="F29" s="128">
        <f t="shared" si="3"/>
        <v>0</v>
      </c>
      <c r="G29" s="128">
        <f t="shared" si="3"/>
        <v>9.5601851851851855E-3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9.5601851851851855E-3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1.1886574074074074E-2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1.1886574074074074E-2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7"/>
  <sheetViews>
    <sheetView showGridLines="0" showZeros="0" view="pageBreakPreview" zoomScale="90" zoomScaleNormal="80" zoomScaleSheetLayoutView="90" workbookViewId="0">
      <selection activeCell="B17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8" t="s">
        <v>31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1.9664351851851853E-2</v>
      </c>
      <c r="D7" s="12">
        <f t="shared" ref="D7:D15" si="0">IFERROR(C7/C$20,0)</f>
        <v>0.2708432966682609</v>
      </c>
      <c r="E7" s="12">
        <f t="shared" ref="E7:E15" si="1">IFERROR(C7/C$31,0)</f>
        <v>2.8506233116893993E-2</v>
      </c>
      <c r="F7" s="11">
        <v>1.0405092592592594E-2</v>
      </c>
      <c r="G7" s="12">
        <f t="shared" ref="G7:G15" si="2">IFERROR(F7/F$20,0)</f>
        <v>0.20786127167630061</v>
      </c>
      <c r="H7" s="12">
        <f t="shared" ref="H7:H15" si="3">IFERROR(F7/F$31,0)</f>
        <v>9.202579588494221E-2</v>
      </c>
      <c r="I7" s="11">
        <f>C7+F7</f>
        <v>3.0069444444444447E-2</v>
      </c>
      <c r="J7" s="12">
        <f>IFERROR(I7/I$20,0)</f>
        <v>0.24514059256463486</v>
      </c>
      <c r="K7" s="14">
        <f>IFERROR(I7/I$31,0)</f>
        <v>3.7451347844889696E-2</v>
      </c>
    </row>
    <row r="8" spans="2:11" s="5" customFormat="1">
      <c r="B8" s="145" t="s">
        <v>100</v>
      </c>
      <c r="C8" s="11">
        <v>1.5277777777777776E-2</v>
      </c>
      <c r="D8" s="12">
        <f t="shared" si="0"/>
        <v>0.21042563366810144</v>
      </c>
      <c r="E8" s="12">
        <f t="shared" si="1"/>
        <v>2.2147279408063606E-2</v>
      </c>
      <c r="F8" s="11">
        <v>1.0057870370370372E-2</v>
      </c>
      <c r="G8" s="12">
        <f t="shared" si="2"/>
        <v>0.20092485549132949</v>
      </c>
      <c r="H8" s="12">
        <f t="shared" si="3"/>
        <v>8.8954857201351253E-2</v>
      </c>
      <c r="I8" s="11">
        <f t="shared" ref="I8:I18" si="4">C8+F8</f>
        <v>2.5335648148148149E-2</v>
      </c>
      <c r="J8" s="12">
        <f t="shared" ref="J8:J18" si="5">IFERROR(I8/I$20,0)</f>
        <v>0.20654840535950178</v>
      </c>
      <c r="K8" s="14">
        <f t="shared" ref="K8:K18" si="6">IFERROR(I8/I$31,0)</f>
        <v>3.1555427418192276E-2</v>
      </c>
    </row>
    <row r="9" spans="2:11" s="5" customFormat="1">
      <c r="B9" s="10" t="s">
        <v>51</v>
      </c>
      <c r="C9" s="11">
        <v>6.030092592592593E-3</v>
      </c>
      <c r="D9" s="12">
        <f t="shared" si="0"/>
        <v>8.3054359955364296E-2</v>
      </c>
      <c r="E9" s="12">
        <f t="shared" si="1"/>
        <v>8.7414640693948033E-3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4"/>
        <v>6.030092592592593E-3</v>
      </c>
      <c r="J9" s="12">
        <f t="shared" si="5"/>
        <v>4.9160218909228157E-2</v>
      </c>
      <c r="K9" s="14">
        <f t="shared" si="6"/>
        <v>7.5104512036903498E-3</v>
      </c>
    </row>
    <row r="10" spans="2:11" s="5" customFormat="1">
      <c r="B10" s="10" t="s">
        <v>11</v>
      </c>
      <c r="C10" s="11">
        <v>1.1099537037037028E-2</v>
      </c>
      <c r="D10" s="12">
        <f t="shared" si="0"/>
        <v>0.15287741112705239</v>
      </c>
      <c r="E10" s="12">
        <f t="shared" si="1"/>
        <v>1.6090334054797713E-2</v>
      </c>
      <c r="F10" s="11">
        <v>1.2523148148148148E-2</v>
      </c>
      <c r="G10" s="12">
        <f t="shared" si="2"/>
        <v>0.25017341040462426</v>
      </c>
      <c r="H10" s="12">
        <f t="shared" si="3"/>
        <v>0.110758521854847</v>
      </c>
      <c r="I10" s="11">
        <f t="shared" si="4"/>
        <v>2.3622685185185177E-2</v>
      </c>
      <c r="J10" s="12">
        <f t="shared" si="5"/>
        <v>0.19258350632194746</v>
      </c>
      <c r="K10" s="14">
        <f t="shared" si="6"/>
        <v>2.942194032002303E-2</v>
      </c>
    </row>
    <row r="11" spans="2:11" s="5" customFormat="1">
      <c r="B11" s="10" t="s">
        <v>12</v>
      </c>
      <c r="C11" s="11">
        <v>7.407407407407407E-4</v>
      </c>
      <c r="D11" s="12">
        <f t="shared" si="0"/>
        <v>1.0202454965726132E-2</v>
      </c>
      <c r="E11" s="12">
        <f t="shared" si="1"/>
        <v>1.0738074864515689E-3</v>
      </c>
      <c r="F11" s="11">
        <v>1.5162037037037036E-3</v>
      </c>
      <c r="G11" s="12">
        <f t="shared" si="2"/>
        <v>3.0289017341040461E-2</v>
      </c>
      <c r="H11" s="12">
        <f t="shared" si="3"/>
        <v>1.3409765585013824E-2</v>
      </c>
      <c r="I11" s="11">
        <f t="shared" si="4"/>
        <v>2.2569444444444442E-3</v>
      </c>
      <c r="J11" s="12">
        <f t="shared" si="5"/>
        <v>1.8399698056237025E-2</v>
      </c>
      <c r="K11" s="14">
        <f t="shared" si="6"/>
        <v>2.8110134063716275E-3</v>
      </c>
    </row>
    <row r="12" spans="2:11" s="5" customFormat="1">
      <c r="B12" s="10" t="s">
        <v>161</v>
      </c>
      <c r="C12" s="11">
        <v>1.1435185185185185E-2</v>
      </c>
      <c r="D12" s="12">
        <f t="shared" si="0"/>
        <v>0.15750039853339717</v>
      </c>
      <c r="E12" s="12">
        <f t="shared" si="1"/>
        <v>1.6576903072096093E-2</v>
      </c>
      <c r="F12" s="11">
        <v>1.2604166666666668E-2</v>
      </c>
      <c r="G12" s="12">
        <f t="shared" si="2"/>
        <v>0.25179190751445091</v>
      </c>
      <c r="H12" s="12">
        <f t="shared" si="3"/>
        <v>0.11147507421435157</v>
      </c>
      <c r="I12" s="11">
        <f t="shared" si="4"/>
        <v>2.4039351851851853E-2</v>
      </c>
      <c r="J12" s="12">
        <f t="shared" si="5"/>
        <v>0.19598037365540669</v>
      </c>
      <c r="K12" s="14">
        <f t="shared" si="6"/>
        <v>2.9940896641199342E-2</v>
      </c>
    </row>
    <row r="13" spans="2:11" s="5" customFormat="1">
      <c r="B13" s="10" t="s">
        <v>106</v>
      </c>
      <c r="C13" s="11">
        <v>2.2106481481481478E-3</v>
      </c>
      <c r="D13" s="12">
        <f t="shared" si="0"/>
        <v>3.0447951538338919E-2</v>
      </c>
      <c r="E13" s="12">
        <f t="shared" si="1"/>
        <v>3.2046442173789005E-3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4"/>
        <v>2.2106481481481478E-3</v>
      </c>
      <c r="J13" s="12">
        <f t="shared" si="5"/>
        <v>1.8022268352519341E-2</v>
      </c>
      <c r="K13" s="14">
        <f t="shared" si="6"/>
        <v>2.7533515929075944E-3</v>
      </c>
    </row>
    <row r="14" spans="2:11" s="5" customFormat="1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>
        <v>3.9351851851851852E-4</v>
      </c>
      <c r="G14" s="12">
        <f t="shared" si="2"/>
        <v>7.8612716763005776E-3</v>
      </c>
      <c r="H14" s="12">
        <f t="shared" si="3"/>
        <v>3.4803971747364125E-3</v>
      </c>
      <c r="I14" s="11">
        <f t="shared" si="4"/>
        <v>3.9351851851851852E-4</v>
      </c>
      <c r="J14" s="12">
        <f t="shared" si="5"/>
        <v>3.2081524816003019E-3</v>
      </c>
      <c r="K14" s="14">
        <f t="shared" si="6"/>
        <v>4.9012541444428391E-4</v>
      </c>
    </row>
    <row r="15" spans="2:11" s="5" customFormat="1">
      <c r="B15" s="10" t="s">
        <v>184</v>
      </c>
      <c r="C15" s="11">
        <v>1.8402777777777781E-3</v>
      </c>
      <c r="D15" s="12">
        <f t="shared" si="0"/>
        <v>2.5346724055475865E-2</v>
      </c>
      <c r="E15" s="12">
        <f t="shared" si="1"/>
        <v>2.667740474153117E-3</v>
      </c>
      <c r="F15" s="11">
        <v>1.7592592592592595E-3</v>
      </c>
      <c r="G15" s="12">
        <f t="shared" si="2"/>
        <v>3.5144508670520234E-2</v>
      </c>
      <c r="H15" s="12">
        <f t="shared" si="3"/>
        <v>1.5559422663527493E-2</v>
      </c>
      <c r="I15" s="11">
        <f t="shared" si="4"/>
        <v>3.5995370370370374E-3</v>
      </c>
      <c r="J15" s="12">
        <f t="shared" si="5"/>
        <v>2.9345159464049822E-2</v>
      </c>
      <c r="K15" s="14">
        <f t="shared" si="6"/>
        <v>4.4832059968285968E-3</v>
      </c>
    </row>
    <row r="16" spans="2:11" s="5" customFormat="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/>
      <c r="G16" s="12">
        <f t="shared" ref="G16:G17" si="9">IFERROR(F16/F$20,0)</f>
        <v>0</v>
      </c>
      <c r="H16" s="12">
        <f t="shared" ref="H16:H17" si="10">IFERROR(F16/F$31,0)</f>
        <v>0</v>
      </c>
      <c r="I16" s="11">
        <f t="shared" si="4"/>
        <v>0</v>
      </c>
      <c r="J16" s="12">
        <f t="shared" si="5"/>
        <v>0</v>
      </c>
      <c r="K16" s="14">
        <f t="shared" si="6"/>
        <v>0</v>
      </c>
    </row>
    <row r="17" spans="2:11" s="5" customFormat="1">
      <c r="B17" s="10" t="s">
        <v>222</v>
      </c>
      <c r="C17" s="11">
        <v>1.1574074074074073E-4</v>
      </c>
      <c r="D17" s="12">
        <f t="shared" si="7"/>
        <v>1.5941335883947079E-3</v>
      </c>
      <c r="E17" s="12">
        <f t="shared" si="8"/>
        <v>1.6778241975805763E-4</v>
      </c>
      <c r="F17" s="11">
        <v>4.6296296296296293E-4</v>
      </c>
      <c r="G17" s="12">
        <f t="shared" si="9"/>
        <v>9.2485549132947965E-3</v>
      </c>
      <c r="H17" s="12">
        <f t="shared" si="10"/>
        <v>4.0945849114546028E-3</v>
      </c>
      <c r="I17" s="11">
        <f t="shared" si="4"/>
        <v>5.7870370370370367E-4</v>
      </c>
      <c r="J17" s="12">
        <f t="shared" si="5"/>
        <v>4.717871296471032E-3</v>
      </c>
      <c r="K17" s="14">
        <f t="shared" si="6"/>
        <v>7.2077266830041734E-4</v>
      </c>
    </row>
    <row r="18" spans="2:11" s="5" customFormat="1">
      <c r="B18" s="10" t="s">
        <v>162</v>
      </c>
      <c r="C18" s="11"/>
      <c r="D18" s="12">
        <f>IFERROR(C18/C$20,0)</f>
        <v>0</v>
      </c>
      <c r="E18" s="12">
        <f>IFERROR(C18/C$31,0)</f>
        <v>0</v>
      </c>
      <c r="F18" s="11"/>
      <c r="G18" s="12">
        <f>IFERROR(F18/F$20,0)</f>
        <v>0</v>
      </c>
      <c r="H18" s="12">
        <f>IFERROR(F18/F$31,0)</f>
        <v>0</v>
      </c>
      <c r="I18" s="11">
        <f t="shared" si="4"/>
        <v>0</v>
      </c>
      <c r="J18" s="12">
        <f t="shared" si="5"/>
        <v>0</v>
      </c>
      <c r="K18" s="14">
        <f t="shared" si="6"/>
        <v>0</v>
      </c>
    </row>
    <row r="19" spans="2:11" s="5" customFormat="1" ht="15.75" thickBot="1">
      <c r="B19" s="10" t="s">
        <v>13</v>
      </c>
      <c r="C19" s="11">
        <v>4.1898148148148146E-3</v>
      </c>
      <c r="D19" s="12">
        <f>IFERROR(C19/C$20,0)</f>
        <v>5.7707635899888435E-2</v>
      </c>
      <c r="E19" s="12">
        <f>IFERROR(C19/C$31,0)</f>
        <v>6.0737235952416863E-3</v>
      </c>
      <c r="F19" s="11">
        <v>3.3564814814814818E-4</v>
      </c>
      <c r="G19" s="12">
        <f>IFERROR(F19/F$20,0)</f>
        <v>6.7052023121387284E-3</v>
      </c>
      <c r="H19" s="12">
        <f>IFERROR(F19/F$31,0)</f>
        <v>2.9685740608045874E-3</v>
      </c>
      <c r="I19" s="11">
        <f>C19+F19</f>
        <v>4.5254629629629629E-3</v>
      </c>
      <c r="J19" s="12">
        <f>IFERROR(I19/I$20,0)</f>
        <v>3.6893753538403469E-2</v>
      </c>
      <c r="K19" s="14">
        <f>IFERROR(I19/I$31,0)</f>
        <v>5.6364422661092642E-3</v>
      </c>
    </row>
    <row r="20" spans="2:11" s="5" customFormat="1" ht="16.5" thickTop="1" thickBot="1">
      <c r="B20" s="31" t="s">
        <v>3</v>
      </c>
      <c r="C20" s="32">
        <f>SUM(C7:C19)</f>
        <v>7.2604166666666636E-2</v>
      </c>
      <c r="D20" s="33">
        <f>IFERROR(SUM(D7:D19),0)</f>
        <v>1</v>
      </c>
      <c r="E20" s="33">
        <f>IFERROR(SUM(E7:E19),0)</f>
        <v>0.10524991191422955</v>
      </c>
      <c r="F20" s="32">
        <f>SUM(F7:F19)</f>
        <v>5.0057870370370371E-2</v>
      </c>
      <c r="G20" s="33">
        <f>IFERROR(SUM(G7:G19),0)</f>
        <v>1</v>
      </c>
      <c r="H20" s="33">
        <f>IFERROR(SUM(H7:H19),0)</f>
        <v>0.4427269935510289</v>
      </c>
      <c r="I20" s="32">
        <f>SUM(I7:I19)</f>
        <v>0.12266203703703704</v>
      </c>
      <c r="J20" s="33">
        <f>IFERROR(SUM(J7:J19),0)</f>
        <v>0.99999999999999989</v>
      </c>
      <c r="K20" s="34">
        <f>IFERROR(SUM(K7:K19),0)</f>
        <v>0.15277497477295651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2.9166666666666664E-3</v>
      </c>
      <c r="D23" s="19"/>
      <c r="E23" s="12">
        <f>IFERROR(C23/C$31,0)</f>
        <v>4.2281169779030516E-3</v>
      </c>
      <c r="F23" s="11">
        <v>1.1342592592592593E-3</v>
      </c>
      <c r="G23" s="19"/>
      <c r="H23" s="12">
        <f>IFERROR(F23/F$31,0)</f>
        <v>1.0031733033063778E-2</v>
      </c>
      <c r="I23" s="11">
        <f>C23+F23</f>
        <v>4.0509259259259257E-3</v>
      </c>
      <c r="J23" s="19"/>
      <c r="K23" s="14">
        <f>IFERROR(I23/I$31,0)</f>
        <v>5.0454086781029214E-3</v>
      </c>
    </row>
    <row r="24" spans="2:11" s="5" customFormat="1">
      <c r="B24" s="18" t="s">
        <v>16</v>
      </c>
      <c r="C24" s="11">
        <v>2.199074074074074E-4</v>
      </c>
      <c r="D24" s="19"/>
      <c r="E24" s="12">
        <f t="shared" ref="E24:E28" si="11">IFERROR(C24/C$31,0)</f>
        <v>3.1878659754030949E-4</v>
      </c>
      <c r="F24" s="11">
        <v>4.8611111111111104E-4</v>
      </c>
      <c r="G24" s="19"/>
      <c r="H24" s="12">
        <f t="shared" ref="H24:H28" si="12">IFERROR(F24/F$31,0)</f>
        <v>4.2993141570273324E-3</v>
      </c>
      <c r="I24" s="11">
        <f t="shared" ref="I24:I28" si="13">C24+F24</f>
        <v>7.0601851851851847E-4</v>
      </c>
      <c r="J24" s="19"/>
      <c r="K24" s="14">
        <f>IFERROR(I24/I$31,0)</f>
        <v>8.7934265532650917E-4</v>
      </c>
    </row>
    <row r="25" spans="2:11" s="5" customFormat="1">
      <c r="B25" s="18" t="s">
        <v>17</v>
      </c>
      <c r="C25" s="11">
        <v>3.1250000000000001E-4</v>
      </c>
      <c r="D25" s="19"/>
      <c r="E25" s="12">
        <f t="shared" si="11"/>
        <v>4.5301253334675563E-4</v>
      </c>
      <c r="F25" s="11">
        <v>0</v>
      </c>
      <c r="G25" s="19"/>
      <c r="H25" s="12">
        <f t="shared" si="12"/>
        <v>0</v>
      </c>
      <c r="I25" s="11">
        <f t="shared" si="13"/>
        <v>3.1250000000000001E-4</v>
      </c>
      <c r="J25" s="19"/>
      <c r="K25" s="14">
        <f t="shared" ref="K25:K28" si="14">IFERROR(I25/I$31,0)</f>
        <v>3.8921724088222543E-4</v>
      </c>
    </row>
    <row r="26" spans="2:11" s="5" customFormat="1">
      <c r="B26" s="18" t="s">
        <v>18</v>
      </c>
      <c r="C26" s="11">
        <v>3.1134259259259268E-2</v>
      </c>
      <c r="D26" s="19"/>
      <c r="E26" s="12">
        <f t="shared" si="11"/>
        <v>4.5133470914917519E-2</v>
      </c>
      <c r="F26" s="11">
        <v>2.5613425925925897E-2</v>
      </c>
      <c r="G26" s="19"/>
      <c r="H26" s="12">
        <f t="shared" si="12"/>
        <v>0.22653291022622565</v>
      </c>
      <c r="I26" s="11">
        <f t="shared" si="13"/>
        <v>5.6747685185185165E-2</v>
      </c>
      <c r="J26" s="19"/>
      <c r="K26" s="14">
        <f t="shared" si="14"/>
        <v>7.0678967853538915E-2</v>
      </c>
    </row>
    <row r="27" spans="2:11" s="5" customFormat="1">
      <c r="B27" s="18" t="s">
        <v>19</v>
      </c>
      <c r="C27" s="11">
        <v>0.57894675925925987</v>
      </c>
      <c r="D27" s="19"/>
      <c r="E27" s="12">
        <f t="shared" si="11"/>
        <v>0.83926444187178095</v>
      </c>
      <c r="F27" s="11">
        <v>3.4884259259259261E-2</v>
      </c>
      <c r="G27" s="19"/>
      <c r="H27" s="12">
        <f t="shared" si="12"/>
        <v>0.30852697307810434</v>
      </c>
      <c r="I27" s="11">
        <f t="shared" si="13"/>
        <v>0.61383101851851918</v>
      </c>
      <c r="J27" s="19"/>
      <c r="K27" s="14">
        <f t="shared" si="14"/>
        <v>0.76452356926625364</v>
      </c>
    </row>
    <row r="28" spans="2:11" s="5" customFormat="1" ht="15.75" thickBot="1">
      <c r="B28" s="23" t="s">
        <v>20</v>
      </c>
      <c r="C28" s="20">
        <v>3.6921296296296303E-3</v>
      </c>
      <c r="D28" s="24"/>
      <c r="E28" s="21">
        <f t="shared" si="11"/>
        <v>5.3522591902820391E-3</v>
      </c>
      <c r="F28" s="20">
        <v>8.9120370370370362E-4</v>
      </c>
      <c r="G28" s="24"/>
      <c r="H28" s="21">
        <f t="shared" si="12"/>
        <v>7.8820759545501096E-3</v>
      </c>
      <c r="I28" s="11">
        <f t="shared" si="13"/>
        <v>4.5833333333333342E-3</v>
      </c>
      <c r="J28" s="24"/>
      <c r="K28" s="22">
        <f t="shared" si="14"/>
        <v>5.7085195329393068E-3</v>
      </c>
    </row>
    <row r="29" spans="2:11" s="5" customFormat="1" ht="16.5" thickTop="1" thickBot="1">
      <c r="B29" s="31" t="s">
        <v>3</v>
      </c>
      <c r="C29" s="32">
        <f>SUM(C23:C28)</f>
        <v>0.61722222222222278</v>
      </c>
      <c r="D29" s="33"/>
      <c r="E29" s="33">
        <f>IFERROR(SUM(E23:E28),0)</f>
        <v>0.89475008808577061</v>
      </c>
      <c r="F29" s="32">
        <f>SUM(F23:F28)</f>
        <v>6.3009259259259223E-2</v>
      </c>
      <c r="G29" s="33"/>
      <c r="H29" s="33">
        <f>IFERROR(SUM(H23:H28),0)</f>
        <v>0.55727300644897126</v>
      </c>
      <c r="I29" s="32">
        <f>SUM(I23:I28)</f>
        <v>0.68023148148148216</v>
      </c>
      <c r="J29" s="33"/>
      <c r="K29" s="34">
        <f>IFERROR(SUM(K23:K28),0)</f>
        <v>0.84722502522704346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0.68982638888888936</v>
      </c>
      <c r="D31" s="35"/>
      <c r="E31" s="36">
        <f>IFERROR(SUM(E20,E29),0)</f>
        <v>1.0000000000000002</v>
      </c>
      <c r="F31" s="32">
        <f>SUM(F20,F29)</f>
        <v>0.11306712962962959</v>
      </c>
      <c r="G31" s="35"/>
      <c r="H31" s="36">
        <f>IFERROR(SUM(H20,H29),0)</f>
        <v>1.0000000000000002</v>
      </c>
      <c r="I31" s="32">
        <f>SUM(I20,I29)</f>
        <v>0.8028935185185192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3"/>
  <sheetViews>
    <sheetView showGridLines="0" showZeros="0" view="pageBreakPreview" zoomScaleSheetLayoutView="100" workbookViewId="0">
      <selection activeCell="F23" sqref="F23:G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/>
      <c r="E7" s="127">
        <v>0</v>
      </c>
      <c r="F7" s="127"/>
      <c r="G7" s="127"/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/>
      <c r="E8" s="127">
        <v>0</v>
      </c>
      <c r="F8" s="127"/>
      <c r="G8" s="127"/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/>
      <c r="E9" s="127">
        <v>0</v>
      </c>
      <c r="F9" s="127"/>
      <c r="G9" s="127"/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/>
      <c r="E10" s="127">
        <v>0</v>
      </c>
      <c r="F10" s="127"/>
      <c r="G10" s="127"/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/>
      <c r="E11" s="127">
        <v>0</v>
      </c>
      <c r="F11" s="127"/>
      <c r="G11" s="127"/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/>
      <c r="E12" s="127">
        <v>0</v>
      </c>
      <c r="F12" s="127"/>
      <c r="G12" s="127"/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4.5023148148148149E-3</v>
      </c>
      <c r="E13" s="127">
        <v>0</v>
      </c>
      <c r="F13" s="127">
        <v>4.6296296296296302E-3</v>
      </c>
      <c r="G13" s="127"/>
      <c r="H13" s="127">
        <v>0</v>
      </c>
      <c r="I13" s="130">
        <v>0</v>
      </c>
      <c r="J13" s="141">
        <v>0</v>
      </c>
      <c r="K13" s="132">
        <f t="shared" si="0"/>
        <v>9.131944444444446E-3</v>
      </c>
    </row>
    <row r="14" spans="2:11">
      <c r="B14" s="43" t="s">
        <v>107</v>
      </c>
      <c r="C14" s="127">
        <v>0</v>
      </c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/>
      <c r="E19" s="127">
        <v>0</v>
      </c>
      <c r="F19" s="127"/>
      <c r="G19" s="127"/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v>0</v>
      </c>
      <c r="D20" s="128">
        <f>SUM(D7:D19)</f>
        <v>4.5023148148148149E-3</v>
      </c>
      <c r="E20" s="128">
        <f t="shared" ref="E20:H20" si="1">SUM(E7:E19)</f>
        <v>0</v>
      </c>
      <c r="F20" s="128">
        <f t="shared" si="1"/>
        <v>4.6296296296296302E-3</v>
      </c>
      <c r="G20" s="128">
        <f t="shared" si="1"/>
        <v>0</v>
      </c>
      <c r="H20" s="128">
        <f t="shared" si="1"/>
        <v>0</v>
      </c>
      <c r="I20" s="128">
        <v>0</v>
      </c>
      <c r="J20" s="128">
        <v>0</v>
      </c>
      <c r="K20" s="137">
        <f>SUM(K7:K19)</f>
        <v>9.131944444444446E-3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29">
        <v>0</v>
      </c>
      <c r="D23" s="129"/>
      <c r="E23" s="129">
        <v>0</v>
      </c>
      <c r="F23" s="129"/>
      <c r="G23" s="129">
        <v>9.5601851851851855E-3</v>
      </c>
      <c r="H23" s="129">
        <v>0</v>
      </c>
      <c r="I23" s="130">
        <v>0</v>
      </c>
      <c r="J23" s="131">
        <v>0</v>
      </c>
      <c r="K23" s="132">
        <f>SUM(C23:J23)</f>
        <v>9.5601851851851855E-3</v>
      </c>
    </row>
    <row r="24" spans="2:11">
      <c r="B24" s="50" t="s">
        <v>16</v>
      </c>
      <c r="C24" s="129">
        <v>0</v>
      </c>
      <c r="D24" s="129"/>
      <c r="E24" s="129">
        <v>0</v>
      </c>
      <c r="F24" s="129"/>
      <c r="G24" s="129"/>
      <c r="H24" s="129">
        <v>0</v>
      </c>
      <c r="I24" s="130">
        <v>0</v>
      </c>
      <c r="J24" s="131">
        <v>0</v>
      </c>
      <c r="K24" s="132">
        <f t="shared" ref="K24:K27" si="2">SUM(C24:J24)</f>
        <v>0</v>
      </c>
    </row>
    <row r="25" spans="2:11">
      <c r="B25" s="50" t="s">
        <v>17</v>
      </c>
      <c r="C25" s="129">
        <v>0</v>
      </c>
      <c r="D25" s="129"/>
      <c r="E25" s="129">
        <v>0</v>
      </c>
      <c r="F25" s="129"/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/>
      <c r="E26" s="129">
        <v>0</v>
      </c>
      <c r="F26" s="129"/>
      <c r="G26" s="129"/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4.8726851851851848E-3</v>
      </c>
      <c r="E27" s="129">
        <v>0</v>
      </c>
      <c r="F27" s="129"/>
      <c r="G27" s="129"/>
      <c r="H27" s="129">
        <v>0</v>
      </c>
      <c r="I27" s="130">
        <v>0</v>
      </c>
      <c r="J27" s="131">
        <v>0</v>
      </c>
      <c r="K27" s="132">
        <f t="shared" si="2"/>
        <v>4.8726851851851848E-3</v>
      </c>
    </row>
    <row r="28" spans="2:11" ht="15.75" thickBot="1">
      <c r="B28" s="55" t="s">
        <v>20</v>
      </c>
      <c r="C28" s="133">
        <v>0</v>
      </c>
      <c r="D28" s="133"/>
      <c r="E28" s="133"/>
      <c r="F28" s="133"/>
      <c r="G28" s="133"/>
      <c r="H28" s="133">
        <v>0</v>
      </c>
      <c r="I28" s="134">
        <v>0</v>
      </c>
      <c r="J28" s="135">
        <v>0</v>
      </c>
      <c r="K28" s="136">
        <f>SUM(C28:J28)</f>
        <v>0</v>
      </c>
    </row>
    <row r="29" spans="2:11" ht="16.5" thickTop="1" thickBot="1">
      <c r="B29" s="60" t="s">
        <v>3</v>
      </c>
      <c r="C29" s="128">
        <f>SUM(C23:C28)</f>
        <v>0</v>
      </c>
      <c r="D29" s="128">
        <f t="shared" ref="D29:K29" si="3">SUM(D23:D28)</f>
        <v>4.8726851851851848E-3</v>
      </c>
      <c r="E29" s="128">
        <f t="shared" si="3"/>
        <v>0</v>
      </c>
      <c r="F29" s="128">
        <f t="shared" si="3"/>
        <v>0</v>
      </c>
      <c r="G29" s="128">
        <f t="shared" si="3"/>
        <v>9.5601851851851855E-3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1.443287037037037E-2</v>
      </c>
    </row>
    <row r="30" spans="2:11" ht="16.5" thickTop="1" thickBot="1">
      <c r="B30" s="59"/>
      <c r="C30" s="146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>SUM(C29,C20)</f>
        <v>0</v>
      </c>
      <c r="D31" s="128">
        <f t="shared" ref="D31:K31" si="4">SUM(D29,D20)</f>
        <v>9.3749999999999997E-3</v>
      </c>
      <c r="E31" s="128">
        <f t="shared" si="4"/>
        <v>0</v>
      </c>
      <c r="F31" s="128">
        <f t="shared" si="4"/>
        <v>4.6296296296296302E-3</v>
      </c>
      <c r="G31" s="128">
        <f t="shared" si="4"/>
        <v>9.5601851851851855E-3</v>
      </c>
      <c r="H31" s="128">
        <f t="shared" si="4"/>
        <v>0</v>
      </c>
      <c r="I31" s="128">
        <f t="shared" si="4"/>
        <v>0</v>
      </c>
      <c r="J31" s="128">
        <f t="shared" si="4"/>
        <v>0</v>
      </c>
      <c r="K31" s="137">
        <f t="shared" si="4"/>
        <v>2.3564814814814816E-2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3"/>
  <sheetViews>
    <sheetView showGridLines="0" showZeros="0" view="pageBreakPreview" zoomScaleSheetLayoutView="100" workbookViewId="0">
      <selection activeCell="K11" sqref="K11:K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132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1.53125E-2</v>
      </c>
      <c r="D7" s="127"/>
      <c r="E7" s="127">
        <v>1.7361111111111112E-4</v>
      </c>
      <c r="F7" s="127"/>
      <c r="G7" s="127"/>
      <c r="H7" s="127">
        <v>1.1574074074074073E-4</v>
      </c>
      <c r="I7" s="130">
        <v>0</v>
      </c>
      <c r="J7" s="141">
        <v>0</v>
      </c>
      <c r="K7" s="132">
        <f>SUM(C7:J7)</f>
        <v>1.5601851851851851E-2</v>
      </c>
    </row>
    <row r="8" spans="2:11">
      <c r="B8" s="142" t="s">
        <v>100</v>
      </c>
      <c r="C8" s="127">
        <v>1.1701388888888888E-2</v>
      </c>
      <c r="D8" s="127"/>
      <c r="E8" s="127">
        <v>7.013888888888889E-3</v>
      </c>
      <c r="F8" s="127"/>
      <c r="G8" s="127">
        <v>1.4814814814814814E-3</v>
      </c>
      <c r="H8" s="127">
        <v>1.3229166666666665E-2</v>
      </c>
      <c r="I8" s="130">
        <v>0</v>
      </c>
      <c r="J8" s="141">
        <v>0</v>
      </c>
      <c r="K8" s="132">
        <f t="shared" ref="K8:K19" si="0">SUM(C8:J8)</f>
        <v>3.3425925925925921E-2</v>
      </c>
    </row>
    <row r="9" spans="2:11">
      <c r="B9" s="142" t="s">
        <v>51</v>
      </c>
      <c r="C9" s="127"/>
      <c r="D9" s="127"/>
      <c r="E9" s="127">
        <v>3.5416666666666669E-3</v>
      </c>
      <c r="F9" s="127"/>
      <c r="G9" s="127"/>
      <c r="H9" s="127">
        <v>2.6620370370370372E-4</v>
      </c>
      <c r="I9" s="130">
        <v>0</v>
      </c>
      <c r="J9" s="141">
        <v>0</v>
      </c>
      <c r="K9" s="132">
        <f t="shared" si="0"/>
        <v>3.8078703703703707E-3</v>
      </c>
    </row>
    <row r="10" spans="2:11">
      <c r="B10" s="142" t="s">
        <v>11</v>
      </c>
      <c r="C10" s="127">
        <v>6.5509259259259271E-3</v>
      </c>
      <c r="D10" s="127">
        <v>4.8148148148148152E-3</v>
      </c>
      <c r="E10" s="127">
        <v>7.8356481481481471E-3</v>
      </c>
      <c r="F10" s="127"/>
      <c r="G10" s="127">
        <v>5.2083333333333333E-4</v>
      </c>
      <c r="H10" s="127">
        <v>1.1168981481481483E-2</v>
      </c>
      <c r="I10" s="130">
        <v>0</v>
      </c>
      <c r="J10" s="141">
        <v>0</v>
      </c>
      <c r="K10" s="132">
        <f t="shared" si="0"/>
        <v>3.0891203703703705E-2</v>
      </c>
    </row>
    <row r="11" spans="2:11">
      <c r="B11" s="43" t="s">
        <v>12</v>
      </c>
      <c r="C11" s="127">
        <v>8.3333333333333328E-4</v>
      </c>
      <c r="D11" s="127"/>
      <c r="E11" s="127">
        <v>7.0486111111111114E-3</v>
      </c>
      <c r="F11" s="127"/>
      <c r="G11" s="127"/>
      <c r="H11" s="127"/>
      <c r="I11" s="130">
        <v>0</v>
      </c>
      <c r="J11" s="141">
        <v>0</v>
      </c>
      <c r="K11" s="132">
        <f t="shared" si="0"/>
        <v>7.8819444444444449E-3</v>
      </c>
    </row>
    <row r="12" spans="2:11">
      <c r="B12" s="43" t="s">
        <v>161</v>
      </c>
      <c r="C12" s="127">
        <v>1.7673611111111109E-2</v>
      </c>
      <c r="D12" s="127"/>
      <c r="E12" s="127">
        <v>4.4212962962962964E-3</v>
      </c>
      <c r="F12" s="127"/>
      <c r="G12" s="127"/>
      <c r="H12" s="127">
        <v>1.1342592592592593E-3</v>
      </c>
      <c r="I12" s="130">
        <v>0</v>
      </c>
      <c r="J12" s="141">
        <v>0</v>
      </c>
      <c r="K12" s="132">
        <f t="shared" si="0"/>
        <v>2.3229166666666662E-2</v>
      </c>
    </row>
    <row r="13" spans="2:11">
      <c r="B13" s="43" t="s">
        <v>106</v>
      </c>
      <c r="C13" s="127">
        <v>6.1342592592592594E-3</v>
      </c>
      <c r="D13" s="127"/>
      <c r="E13" s="127"/>
      <c r="F13" s="127">
        <v>3.6805555555555558E-3</v>
      </c>
      <c r="G13" s="127"/>
      <c r="H13" s="127"/>
      <c r="I13" s="130">
        <v>0</v>
      </c>
      <c r="J13" s="141">
        <v>0</v>
      </c>
      <c r="K13" s="132">
        <f t="shared" si="0"/>
        <v>9.8148148148148144E-3</v>
      </c>
    </row>
    <row r="14" spans="2:11">
      <c r="B14" s="43" t="s">
        <v>107</v>
      </c>
      <c r="C14" s="127"/>
      <c r="D14" s="127"/>
      <c r="E14" s="127"/>
      <c r="F14" s="127"/>
      <c r="G14" s="127"/>
      <c r="H14" s="127"/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1.1701388888888888E-2</v>
      </c>
      <c r="D15" s="127"/>
      <c r="E15" s="127">
        <v>6.134259259259259E-4</v>
      </c>
      <c r="F15" s="127"/>
      <c r="G15" s="127">
        <v>3.3564814814814816E-3</v>
      </c>
      <c r="H15" s="127">
        <v>4.8726851851851848E-3</v>
      </c>
      <c r="I15" s="130">
        <v>0</v>
      </c>
      <c r="J15" s="141">
        <v>0</v>
      </c>
      <c r="K15" s="132">
        <f t="shared" si="0"/>
        <v>2.0543981481481479E-2</v>
      </c>
    </row>
    <row r="16" spans="2:11">
      <c r="B16" s="43" t="s">
        <v>221</v>
      </c>
      <c r="C16" s="127"/>
      <c r="D16" s="127"/>
      <c r="E16" s="127"/>
      <c r="F16" s="127"/>
      <c r="G16" s="127"/>
      <c r="H16" s="127"/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>
        <v>5.2662037037037044E-3</v>
      </c>
      <c r="D17" s="127"/>
      <c r="E17" s="127"/>
      <c r="F17" s="127"/>
      <c r="G17" s="127"/>
      <c r="H17" s="127"/>
      <c r="I17" s="130"/>
      <c r="J17" s="141"/>
      <c r="K17" s="132">
        <f t="shared" si="0"/>
        <v>5.2662037037037044E-3</v>
      </c>
    </row>
    <row r="18" spans="2:11">
      <c r="B18" s="43" t="s">
        <v>162</v>
      </c>
      <c r="C18" s="127"/>
      <c r="D18" s="127"/>
      <c r="E18" s="127"/>
      <c r="F18" s="127"/>
      <c r="G18" s="127"/>
      <c r="H18" s="127"/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4.5023148148148149E-3</v>
      </c>
      <c r="D19" s="127"/>
      <c r="E19" s="127">
        <v>3.5763888888888889E-3</v>
      </c>
      <c r="F19" s="127"/>
      <c r="G19" s="127">
        <v>4.363425925925926E-3</v>
      </c>
      <c r="H19" s="127"/>
      <c r="I19" s="130">
        <v>0</v>
      </c>
      <c r="J19" s="141">
        <v>0</v>
      </c>
      <c r="K19" s="132">
        <f t="shared" si="0"/>
        <v>1.2442129629629629E-2</v>
      </c>
    </row>
    <row r="20" spans="2:11" ht="16.5" thickTop="1" thickBot="1">
      <c r="B20" s="60" t="s">
        <v>3</v>
      </c>
      <c r="C20" s="128">
        <f t="shared" ref="C20:K20" si="1">SUM(C7:C19)</f>
        <v>7.9675925925925914E-2</v>
      </c>
      <c r="D20" s="128">
        <f t="shared" si="1"/>
        <v>4.8148148148148152E-3</v>
      </c>
      <c r="E20" s="128">
        <f t="shared" si="1"/>
        <v>3.4224537037037039E-2</v>
      </c>
      <c r="F20" s="128">
        <f t="shared" si="1"/>
        <v>3.6805555555555558E-3</v>
      </c>
      <c r="G20" s="128">
        <f t="shared" si="1"/>
        <v>9.7222222222222224E-3</v>
      </c>
      <c r="H20" s="128">
        <f t="shared" si="1"/>
        <v>3.0787037037037036E-2</v>
      </c>
      <c r="I20" s="128">
        <f t="shared" si="1"/>
        <v>0</v>
      </c>
      <c r="J20" s="128">
        <f t="shared" si="1"/>
        <v>0</v>
      </c>
      <c r="K20" s="137">
        <f t="shared" si="1"/>
        <v>0.16290509259259259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/>
      <c r="D23" s="129"/>
      <c r="E23" s="129"/>
      <c r="F23" s="129"/>
      <c r="G23" s="129">
        <v>9.571759259259259E-3</v>
      </c>
      <c r="H23" s="129">
        <v>2.4305555555555552E-4</v>
      </c>
      <c r="I23" s="130">
        <v>0</v>
      </c>
      <c r="J23" s="131">
        <v>0</v>
      </c>
      <c r="K23" s="132">
        <f>SUM(C23:J23)</f>
        <v>9.8148148148148144E-3</v>
      </c>
    </row>
    <row r="24" spans="2:11">
      <c r="B24" s="50" t="s">
        <v>16</v>
      </c>
      <c r="C24" s="129"/>
      <c r="D24" s="129"/>
      <c r="E24" s="129"/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/>
      <c r="D25" s="129"/>
      <c r="E25" s="129"/>
      <c r="F25" s="129"/>
      <c r="G25" s="129"/>
      <c r="H25" s="129"/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1.0300925925925926E-3</v>
      </c>
      <c r="D26" s="129"/>
      <c r="E26" s="129">
        <v>9.0277777777777774E-4</v>
      </c>
      <c r="F26" s="129"/>
      <c r="G26" s="129"/>
      <c r="H26" s="129">
        <v>1.2430555555555554E-2</v>
      </c>
      <c r="I26" s="130">
        <v>0</v>
      </c>
      <c r="J26" s="131">
        <v>0</v>
      </c>
      <c r="K26" s="132">
        <f t="shared" si="2"/>
        <v>1.4363425925925925E-2</v>
      </c>
    </row>
    <row r="27" spans="2:11">
      <c r="B27" s="50" t="s">
        <v>19</v>
      </c>
      <c r="C27" s="129">
        <v>4.8136574074074095E-2</v>
      </c>
      <c r="D27" s="129"/>
      <c r="E27" s="129">
        <v>1.8749999999999999E-3</v>
      </c>
      <c r="F27" s="129"/>
      <c r="G27" s="129"/>
      <c r="H27" s="129">
        <v>1.4594907407407411E-2</v>
      </c>
      <c r="I27" s="130">
        <v>0</v>
      </c>
      <c r="J27" s="131">
        <v>0</v>
      </c>
      <c r="K27" s="132">
        <f t="shared" si="2"/>
        <v>6.4606481481481515E-2</v>
      </c>
    </row>
    <row r="28" spans="2:11" ht="15.75" thickBot="1">
      <c r="B28" s="55" t="s">
        <v>20</v>
      </c>
      <c r="C28" s="133">
        <v>4.5138888888888892E-4</v>
      </c>
      <c r="D28" s="133"/>
      <c r="E28" s="133"/>
      <c r="F28" s="133"/>
      <c r="G28" s="133"/>
      <c r="H28" s="133"/>
      <c r="I28" s="134">
        <v>0</v>
      </c>
      <c r="J28" s="135">
        <v>0</v>
      </c>
      <c r="K28" s="136">
        <f t="shared" si="2"/>
        <v>4.5138888888888892E-4</v>
      </c>
    </row>
    <row r="29" spans="2:11" ht="16.5" thickTop="1" thickBot="1">
      <c r="B29" s="60" t="s">
        <v>3</v>
      </c>
      <c r="C29" s="128">
        <f t="shared" ref="C29:K29" si="3">SUM(C23:C28)</f>
        <v>4.9618055555555575E-2</v>
      </c>
      <c r="D29" s="128">
        <f t="shared" si="3"/>
        <v>0</v>
      </c>
      <c r="E29" s="128">
        <f t="shared" si="3"/>
        <v>2.7777777777777775E-3</v>
      </c>
      <c r="F29" s="128">
        <f t="shared" si="3"/>
        <v>0</v>
      </c>
      <c r="G29" s="128">
        <f t="shared" si="3"/>
        <v>9.571759259259259E-3</v>
      </c>
      <c r="H29" s="128">
        <f t="shared" si="3"/>
        <v>2.7268518518518518E-2</v>
      </c>
      <c r="I29" s="128">
        <f t="shared" si="3"/>
        <v>0</v>
      </c>
      <c r="J29" s="128">
        <f>SUM(J23:J28)</f>
        <v>0</v>
      </c>
      <c r="K29" s="137">
        <f t="shared" si="3"/>
        <v>8.9236111111111141E-2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0.1292939814814815</v>
      </c>
      <c r="D31" s="128">
        <f t="shared" si="4"/>
        <v>4.8148148148148152E-3</v>
      </c>
      <c r="E31" s="128">
        <f t="shared" si="4"/>
        <v>3.7002314814814814E-2</v>
      </c>
      <c r="F31" s="128">
        <f t="shared" si="4"/>
        <v>3.6805555555555558E-3</v>
      </c>
      <c r="G31" s="128">
        <f t="shared" si="4"/>
        <v>1.9293981481481481E-2</v>
      </c>
      <c r="H31" s="128">
        <f t="shared" si="4"/>
        <v>5.8055555555555555E-2</v>
      </c>
      <c r="I31" s="128">
        <f t="shared" si="4"/>
        <v>0</v>
      </c>
      <c r="J31" s="138">
        <f>SUM(J20,J29)</f>
        <v>0</v>
      </c>
      <c r="K31" s="139">
        <f t="shared" si="4"/>
        <v>0.25214120370370374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134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135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5.7291666666666663E-3</v>
      </c>
      <c r="J10" s="141">
        <v>0</v>
      </c>
      <c r="K10" s="132">
        <f t="shared" si="0"/>
        <v>5.7291666666666663E-3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5.7291666666666663E-3</v>
      </c>
      <c r="J20" s="128">
        <f t="shared" si="1"/>
        <v>0</v>
      </c>
      <c r="K20" s="137">
        <f t="shared" si="1"/>
        <v>5.7291666666666663E-3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5.7291666666666663E-3</v>
      </c>
      <c r="J31" s="138">
        <f>SUM(J20,J29)</f>
        <v>0</v>
      </c>
      <c r="K31" s="139">
        <f t="shared" si="4"/>
        <v>5.7291666666666663E-3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3"/>
  <sheetViews>
    <sheetView showGridLines="0" showZeros="0" view="pageBreakPreview" zoomScaleNormal="80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136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137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138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3"/>
  <sheetViews>
    <sheetView showGridLines="0" showZeros="0" view="pageBreakPreview" zoomScaleSheetLayoutView="100" workbookViewId="0">
      <selection activeCell="H23" sqref="H23:H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139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3.8194444444444446E-4</v>
      </c>
      <c r="D7" s="127"/>
      <c r="E7" s="127">
        <v>0</v>
      </c>
      <c r="F7" s="127"/>
      <c r="G7" s="127">
        <v>3.8194444444444441E-4</v>
      </c>
      <c r="H7" s="127">
        <v>0</v>
      </c>
      <c r="I7" s="130">
        <v>0</v>
      </c>
      <c r="J7" s="141">
        <v>0</v>
      </c>
      <c r="K7" s="132">
        <f>SUM(C7:J7)</f>
        <v>7.6388888888888882E-4</v>
      </c>
    </row>
    <row r="8" spans="2:11">
      <c r="B8" s="142" t="s">
        <v>100</v>
      </c>
      <c r="C8" s="127">
        <v>1.9560185185185184E-3</v>
      </c>
      <c r="D8" s="127"/>
      <c r="E8" s="127">
        <v>0</v>
      </c>
      <c r="F8" s="127">
        <v>2.638888888888889E-3</v>
      </c>
      <c r="G8" s="127">
        <v>9.7222222222222219E-4</v>
      </c>
      <c r="H8" s="127">
        <v>0</v>
      </c>
      <c r="I8" s="130">
        <v>0</v>
      </c>
      <c r="J8" s="141">
        <v>0</v>
      </c>
      <c r="K8" s="132">
        <f t="shared" ref="K8:K19" si="0">SUM(C8:J8)</f>
        <v>5.5671296296296293E-3</v>
      </c>
    </row>
    <row r="9" spans="2:11">
      <c r="B9" s="142" t="s">
        <v>51</v>
      </c>
      <c r="C9" s="127">
        <v>2.2569444444444442E-3</v>
      </c>
      <c r="D9" s="127"/>
      <c r="E9" s="127">
        <v>0</v>
      </c>
      <c r="F9" s="127"/>
      <c r="G9" s="127"/>
      <c r="H9" s="127">
        <v>0</v>
      </c>
      <c r="I9" s="130">
        <v>0</v>
      </c>
      <c r="J9" s="141">
        <v>0</v>
      </c>
      <c r="K9" s="132">
        <f t="shared" si="0"/>
        <v>2.2569444444444442E-3</v>
      </c>
    </row>
    <row r="10" spans="2:11">
      <c r="B10" s="142" t="s">
        <v>11</v>
      </c>
      <c r="C10" s="127">
        <v>1.3738425925925925E-2</v>
      </c>
      <c r="D10" s="127"/>
      <c r="E10" s="127">
        <v>0</v>
      </c>
      <c r="F10" s="127">
        <v>6.2500000000000001E-4</v>
      </c>
      <c r="G10" s="127">
        <v>3.1250000000000001E-4</v>
      </c>
      <c r="H10" s="127">
        <v>0</v>
      </c>
      <c r="I10" s="130">
        <v>0</v>
      </c>
      <c r="J10" s="141">
        <v>0</v>
      </c>
      <c r="K10" s="132">
        <f t="shared" si="0"/>
        <v>1.4675925925925926E-2</v>
      </c>
    </row>
    <row r="11" spans="2:11">
      <c r="B11" s="43" t="s">
        <v>12</v>
      </c>
      <c r="C11" s="127">
        <v>6.4467592592592597E-3</v>
      </c>
      <c r="D11" s="127"/>
      <c r="E11" s="127">
        <v>0</v>
      </c>
      <c r="F11" s="127">
        <v>5.5555555555555556E-4</v>
      </c>
      <c r="G11" s="127"/>
      <c r="H11" s="127">
        <v>0</v>
      </c>
      <c r="I11" s="130">
        <v>0</v>
      </c>
      <c r="J11" s="141">
        <v>0</v>
      </c>
      <c r="K11" s="132">
        <f t="shared" si="0"/>
        <v>7.0023148148148154E-3</v>
      </c>
    </row>
    <row r="12" spans="2:11">
      <c r="B12" s="43" t="s">
        <v>161</v>
      </c>
      <c r="C12" s="127">
        <v>4.6296296296296294E-3</v>
      </c>
      <c r="D12" s="127"/>
      <c r="E12" s="127">
        <v>0</v>
      </c>
      <c r="F12" s="127"/>
      <c r="G12" s="127">
        <v>8.9120370370370362E-4</v>
      </c>
      <c r="H12" s="127">
        <v>0</v>
      </c>
      <c r="I12" s="130">
        <v>0</v>
      </c>
      <c r="J12" s="141">
        <v>0</v>
      </c>
      <c r="K12" s="132">
        <f t="shared" si="0"/>
        <v>5.5208333333333333E-3</v>
      </c>
    </row>
    <row r="13" spans="2:11">
      <c r="B13" s="43" t="s">
        <v>106</v>
      </c>
      <c r="C13" s="127"/>
      <c r="D13" s="127"/>
      <c r="E13" s="127">
        <v>0</v>
      </c>
      <c r="F13" s="127"/>
      <c r="G13" s="127">
        <v>3.2060185185185186E-3</v>
      </c>
      <c r="H13" s="127">
        <v>0</v>
      </c>
      <c r="I13" s="130">
        <v>0</v>
      </c>
      <c r="J13" s="141">
        <v>0</v>
      </c>
      <c r="K13" s="132">
        <f t="shared" si="0"/>
        <v>3.2060185185185186E-3</v>
      </c>
    </row>
    <row r="14" spans="2:11">
      <c r="B14" s="43" t="s">
        <v>107</v>
      </c>
      <c r="C14" s="127"/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4.2824074074074075E-3</v>
      </c>
      <c r="D15" s="127"/>
      <c r="E15" s="127">
        <v>0</v>
      </c>
      <c r="F15" s="127">
        <v>3.5879629629629635E-4</v>
      </c>
      <c r="G15" s="127"/>
      <c r="H15" s="127">
        <v>0</v>
      </c>
      <c r="I15" s="130">
        <v>0</v>
      </c>
      <c r="J15" s="141">
        <v>0</v>
      </c>
      <c r="K15" s="132">
        <f t="shared" si="0"/>
        <v>4.6412037037037038E-3</v>
      </c>
    </row>
    <row r="16" spans="2:11">
      <c r="B16" s="43" t="s">
        <v>221</v>
      </c>
      <c r="C16" s="127"/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>
        <v>4.5601851851851845E-3</v>
      </c>
      <c r="D17" s="127"/>
      <c r="E17" s="127"/>
      <c r="F17" s="127"/>
      <c r="G17" s="127"/>
      <c r="H17" s="127"/>
      <c r="I17" s="130"/>
      <c r="J17" s="141"/>
      <c r="K17" s="132">
        <f t="shared" si="0"/>
        <v>4.5601851851851845E-3</v>
      </c>
    </row>
    <row r="18" spans="2:11">
      <c r="B18" s="43" t="s">
        <v>162</v>
      </c>
      <c r="C18" s="127"/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1.0555555555555556E-2</v>
      </c>
      <c r="D19" s="127"/>
      <c r="E19" s="127">
        <v>0</v>
      </c>
      <c r="F19" s="127">
        <v>3.9351851851851852E-4</v>
      </c>
      <c r="G19" s="127"/>
      <c r="H19" s="127">
        <v>0</v>
      </c>
      <c r="I19" s="130">
        <v>0</v>
      </c>
      <c r="J19" s="141">
        <v>0</v>
      </c>
      <c r="K19" s="132">
        <f t="shared" si="0"/>
        <v>1.0949074074074075E-2</v>
      </c>
    </row>
    <row r="20" spans="2:11" ht="16.5" thickTop="1" thickBot="1">
      <c r="B20" s="60" t="s">
        <v>3</v>
      </c>
      <c r="C20" s="128">
        <f t="shared" ref="C20:K20" si="1">SUM(C7:C19)</f>
        <v>4.8807870370370363E-2</v>
      </c>
      <c r="D20" s="128">
        <f t="shared" si="1"/>
        <v>0</v>
      </c>
      <c r="E20" s="128">
        <f t="shared" si="1"/>
        <v>0</v>
      </c>
      <c r="F20" s="128">
        <f t="shared" si="1"/>
        <v>4.5717592592592598E-3</v>
      </c>
      <c r="G20" s="128">
        <f t="shared" si="1"/>
        <v>5.7638888888888896E-3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5.9143518518518519E-2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2.3148148148148147E-5</v>
      </c>
      <c r="D23" s="129"/>
      <c r="E23" s="129">
        <v>0</v>
      </c>
      <c r="F23" s="129"/>
      <c r="G23" s="129"/>
      <c r="H23" s="129"/>
      <c r="I23" s="130">
        <v>0</v>
      </c>
      <c r="J23" s="131">
        <v>0</v>
      </c>
      <c r="K23" s="132">
        <f>SUM(C23:J23)</f>
        <v>2.3148148148148147E-5</v>
      </c>
    </row>
    <row r="24" spans="2:11">
      <c r="B24" s="50" t="s">
        <v>16</v>
      </c>
      <c r="C24" s="129"/>
      <c r="D24" s="129"/>
      <c r="E24" s="129">
        <v>0</v>
      </c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/>
      <c r="D25" s="129"/>
      <c r="E25" s="129">
        <v>0</v>
      </c>
      <c r="F25" s="129"/>
      <c r="G25" s="129"/>
      <c r="H25" s="129"/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1.9212962962962964E-3</v>
      </c>
      <c r="D26" s="129"/>
      <c r="E26" s="129">
        <v>0</v>
      </c>
      <c r="F26" s="129">
        <v>1.1574074074074073E-3</v>
      </c>
      <c r="G26" s="129"/>
      <c r="H26" s="129"/>
      <c r="I26" s="130">
        <v>0</v>
      </c>
      <c r="J26" s="131">
        <v>0</v>
      </c>
      <c r="K26" s="132">
        <f t="shared" si="2"/>
        <v>3.0787037037037037E-3</v>
      </c>
    </row>
    <row r="27" spans="2:11">
      <c r="B27" s="50" t="s">
        <v>19</v>
      </c>
      <c r="C27" s="129">
        <v>1.7673611111111119E-2</v>
      </c>
      <c r="D27" s="129"/>
      <c r="E27" s="129">
        <v>0</v>
      </c>
      <c r="F27" s="129">
        <v>3.3101851851851851E-3</v>
      </c>
      <c r="G27" s="129">
        <v>4.3981481481481476E-4</v>
      </c>
      <c r="H27" s="129"/>
      <c r="I27" s="130">
        <v>0</v>
      </c>
      <c r="J27" s="131">
        <v>0</v>
      </c>
      <c r="K27" s="132">
        <f t="shared" si="2"/>
        <v>2.1423611111111122E-2</v>
      </c>
    </row>
    <row r="28" spans="2:11" ht="15.75" thickBot="1">
      <c r="B28" s="55" t="s">
        <v>20</v>
      </c>
      <c r="C28" s="133"/>
      <c r="D28" s="133"/>
      <c r="E28" s="133">
        <v>0</v>
      </c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1.9618055555555562E-2</v>
      </c>
      <c r="D29" s="128">
        <f t="shared" si="3"/>
        <v>0</v>
      </c>
      <c r="E29" s="128">
        <f t="shared" si="3"/>
        <v>0</v>
      </c>
      <c r="F29" s="128">
        <f t="shared" si="3"/>
        <v>4.4675925925925924E-3</v>
      </c>
      <c r="G29" s="128">
        <f t="shared" si="3"/>
        <v>4.3981481481481476E-4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2.4525462962962975E-2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6.8425925925925918E-2</v>
      </c>
      <c r="D31" s="128">
        <f t="shared" si="4"/>
        <v>0</v>
      </c>
      <c r="E31" s="128">
        <f t="shared" si="4"/>
        <v>0</v>
      </c>
      <c r="F31" s="128">
        <f t="shared" si="4"/>
        <v>9.0393518518518522E-3</v>
      </c>
      <c r="G31" s="128">
        <f t="shared" si="4"/>
        <v>6.2037037037037043E-3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8.3668981481481497E-2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140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2"/>
  <sheetViews>
    <sheetView showGridLines="0" showZeros="0" view="pageBreakPreview" zoomScale="110" zoomScaleNormal="80" zoomScaleSheetLayoutView="110" workbookViewId="0">
      <selection activeCell="O18" sqref="O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8" t="s">
        <v>40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5.9953703703703679E-3</v>
      </c>
      <c r="D7" s="12">
        <f t="shared" ref="D7:D19" si="0">IFERROR(C7/C$20,0)</f>
        <v>0.15458072217248578</v>
      </c>
      <c r="E7" s="12">
        <f t="shared" ref="E7:E19" si="1">IFERROR(C7/C$31,0)</f>
        <v>4.0871074640997325E-2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5.9953703703703679E-3</v>
      </c>
      <c r="J7" s="12">
        <f t="shared" ref="J7:J19" si="4">IFERROR(I7/I$20,0)</f>
        <v>0.15458072217248578</v>
      </c>
      <c r="K7" s="14">
        <f t="shared" ref="K7:K19" si="5">IFERROR(I7/I$31,0)</f>
        <v>4.0871074640997325E-2</v>
      </c>
    </row>
    <row r="8" spans="2:11">
      <c r="B8" s="145" t="s">
        <v>100</v>
      </c>
      <c r="C8" s="11">
        <v>8.1249999999999985E-3</v>
      </c>
      <c r="D8" s="12">
        <f t="shared" si="0"/>
        <v>0.20948970456580124</v>
      </c>
      <c r="E8" s="12">
        <f t="shared" si="1"/>
        <v>5.5388985324285968E-2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8.1249999999999985E-3</v>
      </c>
      <c r="J8" s="12">
        <f t="shared" si="4"/>
        <v>0.20948970456580124</v>
      </c>
      <c r="K8" s="14">
        <f t="shared" si="5"/>
        <v>5.5388985324285968E-2</v>
      </c>
    </row>
    <row r="9" spans="2:11">
      <c r="B9" s="10" t="s">
        <v>51</v>
      </c>
      <c r="C9" s="11">
        <v>1.1458333333333331E-3</v>
      </c>
      <c r="D9" s="12">
        <f t="shared" si="0"/>
        <v>2.9543419874664276E-2</v>
      </c>
      <c r="E9" s="12">
        <f t="shared" si="1"/>
        <v>7.8112671611172517E-3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1.1458333333333331E-3</v>
      </c>
      <c r="J9" s="12">
        <f t="shared" si="4"/>
        <v>2.9543419874664276E-2</v>
      </c>
      <c r="K9" s="14">
        <f t="shared" si="5"/>
        <v>7.8112671611172517E-3</v>
      </c>
    </row>
    <row r="10" spans="2:11">
      <c r="B10" s="10" t="s">
        <v>11</v>
      </c>
      <c r="C10" s="11">
        <v>5.0578703703703706E-3</v>
      </c>
      <c r="D10" s="12">
        <f t="shared" si="0"/>
        <v>0.13040883318412416</v>
      </c>
      <c r="E10" s="12">
        <f t="shared" si="1"/>
        <v>3.4480037872810503E-2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5.0578703703703706E-3</v>
      </c>
      <c r="J10" s="12">
        <f t="shared" si="4"/>
        <v>0.13040883318412416</v>
      </c>
      <c r="K10" s="14">
        <f t="shared" si="5"/>
        <v>3.4480037872810503E-2</v>
      </c>
    </row>
    <row r="11" spans="2:11">
      <c r="B11" s="10" t="s">
        <v>12</v>
      </c>
      <c r="C11" s="11">
        <v>1.9328703703703702E-3</v>
      </c>
      <c r="D11" s="12">
        <f t="shared" si="0"/>
        <v>4.9835869889585195E-2</v>
      </c>
      <c r="E11" s="12">
        <f t="shared" si="1"/>
        <v>1.3176581978854355E-2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1.9328703703703702E-3</v>
      </c>
      <c r="J11" s="12">
        <f t="shared" si="4"/>
        <v>4.9835869889585195E-2</v>
      </c>
      <c r="K11" s="14">
        <f t="shared" si="5"/>
        <v>1.3176581978854355E-2</v>
      </c>
    </row>
    <row r="12" spans="2:11">
      <c r="B12" s="10" t="s">
        <v>161</v>
      </c>
      <c r="C12" s="11">
        <v>1.3402777777777781E-2</v>
      </c>
      <c r="D12" s="12">
        <f t="shared" si="0"/>
        <v>0.34556848701880044</v>
      </c>
      <c r="E12" s="12">
        <f t="shared" si="1"/>
        <v>9.1368155278523044E-2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1.3402777777777781E-2</v>
      </c>
      <c r="J12" s="12">
        <f t="shared" si="4"/>
        <v>0.34556848701880044</v>
      </c>
      <c r="K12" s="14">
        <f t="shared" si="5"/>
        <v>9.1368155278523044E-2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1.0648148148148149E-3</v>
      </c>
      <c r="D15" s="12">
        <f t="shared" si="0"/>
        <v>2.7454491196657715E-2</v>
      </c>
      <c r="E15" s="12">
        <f t="shared" si="1"/>
        <v>7.2589553416443162E-3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1.0648148148148149E-3</v>
      </c>
      <c r="J15" s="12">
        <f t="shared" si="4"/>
        <v>2.7454491196657715E-2</v>
      </c>
      <c r="K15" s="14">
        <f t="shared" si="5"/>
        <v>7.2589553416443162E-3</v>
      </c>
    </row>
    <row r="16" spans="2:1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ref="J16:J17" si="9">IFERROR(I16/I$20,0)</f>
        <v>0</v>
      </c>
      <c r="K16" s="14">
        <f t="shared" ref="K16:K17" si="10">IFERROR(I16/I$31,0)</f>
        <v>0</v>
      </c>
    </row>
    <row r="17" spans="2:11">
      <c r="B17" s="10" t="s">
        <v>222</v>
      </c>
      <c r="C17" s="11">
        <v>8.1018518518518516E-5</v>
      </c>
      <c r="D17" s="12">
        <f t="shared" si="7"/>
        <v>2.0889286780065653E-3</v>
      </c>
      <c r="E17" s="12">
        <f t="shared" si="8"/>
        <v>5.5231181947293709E-4</v>
      </c>
      <c r="F17" s="11"/>
      <c r="G17" s="12"/>
      <c r="H17" s="12"/>
      <c r="I17" s="11">
        <f t="shared" si="6"/>
        <v>8.1018518518518516E-5</v>
      </c>
      <c r="J17" s="12">
        <f t="shared" si="9"/>
        <v>2.0889286780065653E-3</v>
      </c>
      <c r="K17" s="14">
        <f t="shared" si="10"/>
        <v>5.5231181947293709E-4</v>
      </c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1.9791666666666664E-3</v>
      </c>
      <c r="D19" s="12">
        <f t="shared" si="0"/>
        <v>5.1029543419874659E-2</v>
      </c>
      <c r="E19" s="12">
        <f t="shared" si="1"/>
        <v>1.3492188732838891E-2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1.9791666666666664E-3</v>
      </c>
      <c r="J19" s="12">
        <f t="shared" si="4"/>
        <v>5.1029543419874659E-2</v>
      </c>
      <c r="K19" s="14">
        <f t="shared" si="5"/>
        <v>1.3492188732838891E-2</v>
      </c>
    </row>
    <row r="20" spans="2:11" ht="16.5" thickTop="1" thickBot="1">
      <c r="B20" s="31" t="s">
        <v>3</v>
      </c>
      <c r="C20" s="32">
        <f>SUM(C7:C19)</f>
        <v>3.878472222222222E-2</v>
      </c>
      <c r="D20" s="33">
        <f>IFERROR(SUM(D7:D19),0)</f>
        <v>1</v>
      </c>
      <c r="E20" s="33">
        <f>IFERROR(SUM(E7:E19),0)</f>
        <v>0.26439955815054467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3.878472222222222E-2</v>
      </c>
      <c r="J20" s="33">
        <f>IFERROR(SUM(J7:J19),0)</f>
        <v>1</v>
      </c>
      <c r="K20" s="34">
        <f>IFERROR(SUM(K7:K19),0)</f>
        <v>0.26439955815054467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3.7847222222222193E-3</v>
      </c>
      <c r="D23" s="19"/>
      <c r="E23" s="12">
        <f>IFERROR(C23/C$31,0)</f>
        <v>2.5800852138235755E-2</v>
      </c>
      <c r="F23" s="11">
        <v>0</v>
      </c>
      <c r="G23" s="19"/>
      <c r="H23" s="12">
        <f>IFERROR(F23/F$31,0)</f>
        <v>0</v>
      </c>
      <c r="I23" s="11">
        <f>C23+F23</f>
        <v>3.7847222222222193E-3</v>
      </c>
      <c r="J23" s="19"/>
      <c r="K23" s="14">
        <f>IFERROR(I23/I$31,0)</f>
        <v>2.5800852138235755E-2</v>
      </c>
    </row>
    <row r="24" spans="2:11">
      <c r="B24" s="18" t="s">
        <v>16</v>
      </c>
      <c r="C24" s="11">
        <v>2.1990740740740738E-4</v>
      </c>
      <c r="D24" s="19"/>
      <c r="E24" s="12">
        <f t="shared" ref="E24:E28" si="11">IFERROR(C24/C$31,0)</f>
        <v>1.4991320814265433E-3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2.1990740740740738E-4</v>
      </c>
      <c r="J24" s="19"/>
      <c r="K24" s="14">
        <f t="shared" ref="K24:K28" si="14">IFERROR(I24/I$31,0)</f>
        <v>1.4991320814265433E-3</v>
      </c>
    </row>
    <row r="25" spans="2:11">
      <c r="B25" s="18" t="s">
        <v>17</v>
      </c>
      <c r="C25" s="11">
        <v>7.1759259259259259E-4</v>
      </c>
      <c r="D25" s="19"/>
      <c r="E25" s="12">
        <f t="shared" si="11"/>
        <v>4.8919046867602995E-3</v>
      </c>
      <c r="F25" s="11">
        <v>0</v>
      </c>
      <c r="G25" s="19"/>
      <c r="H25" s="12">
        <f t="shared" si="12"/>
        <v>0</v>
      </c>
      <c r="I25" s="11">
        <f t="shared" si="13"/>
        <v>7.1759259259259259E-4</v>
      </c>
      <c r="J25" s="19"/>
      <c r="K25" s="14">
        <f t="shared" si="14"/>
        <v>4.8919046867602995E-3</v>
      </c>
    </row>
    <row r="26" spans="2:11">
      <c r="B26" s="18" t="s">
        <v>18</v>
      </c>
      <c r="C26" s="11">
        <v>3.125E-2</v>
      </c>
      <c r="D26" s="19"/>
      <c r="E26" s="12">
        <f t="shared" si="11"/>
        <v>0.21303455893956144</v>
      </c>
      <c r="F26" s="11">
        <v>0</v>
      </c>
      <c r="G26" s="19"/>
      <c r="H26" s="12">
        <f t="shared" si="12"/>
        <v>0</v>
      </c>
      <c r="I26" s="11">
        <f t="shared" si="13"/>
        <v>3.125E-2</v>
      </c>
      <c r="J26" s="19"/>
      <c r="K26" s="14">
        <f t="shared" si="14"/>
        <v>0.21303455893956144</v>
      </c>
    </row>
    <row r="27" spans="2:11">
      <c r="B27" s="18" t="s">
        <v>19</v>
      </c>
      <c r="C27" s="11">
        <v>7.0532407407407322E-2</v>
      </c>
      <c r="D27" s="19"/>
      <c r="E27" s="12">
        <f t="shared" si="11"/>
        <v>0.48082688969543924</v>
      </c>
      <c r="F27" s="11">
        <v>0</v>
      </c>
      <c r="G27" s="19"/>
      <c r="H27" s="12">
        <f t="shared" si="12"/>
        <v>0</v>
      </c>
      <c r="I27" s="11">
        <f t="shared" si="13"/>
        <v>7.0532407407407322E-2</v>
      </c>
      <c r="J27" s="19"/>
      <c r="K27" s="14">
        <f t="shared" si="14"/>
        <v>0.48082688969543924</v>
      </c>
    </row>
    <row r="28" spans="2:11" ht="15.75" thickBot="1">
      <c r="B28" s="23" t="s">
        <v>20</v>
      </c>
      <c r="C28" s="20">
        <v>1.4004629629629632E-3</v>
      </c>
      <c r="D28" s="24"/>
      <c r="E28" s="21">
        <f t="shared" si="11"/>
        <v>9.5471043080321994E-3</v>
      </c>
      <c r="F28" s="20">
        <v>0</v>
      </c>
      <c r="G28" s="24"/>
      <c r="H28" s="21">
        <f t="shared" si="12"/>
        <v>0</v>
      </c>
      <c r="I28" s="11">
        <f t="shared" si="13"/>
        <v>1.4004629629629632E-3</v>
      </c>
      <c r="J28" s="24"/>
      <c r="K28" s="22">
        <f t="shared" si="14"/>
        <v>9.5471043080321994E-3</v>
      </c>
    </row>
    <row r="29" spans="2:11" ht="16.5" thickTop="1" thickBot="1">
      <c r="B29" s="31" t="s">
        <v>3</v>
      </c>
      <c r="C29" s="32">
        <f>SUM(C23:C28)</f>
        <v>0.1079050925925925</v>
      </c>
      <c r="D29" s="33"/>
      <c r="E29" s="33">
        <f>IFERROR(SUM(E23:E28),0)</f>
        <v>0.7356004418494555</v>
      </c>
      <c r="F29" s="32">
        <f>SUM(F23:F28)</f>
        <v>0</v>
      </c>
      <c r="G29" s="33"/>
      <c r="H29" s="33">
        <f>IFERROR(SUM(H23:H28),0)</f>
        <v>0</v>
      </c>
      <c r="I29" s="32">
        <f>SUM(I23:I28)</f>
        <v>0.1079050925925925</v>
      </c>
      <c r="J29" s="33"/>
      <c r="K29" s="34">
        <f>IFERROR(SUM(K23:K28),0)</f>
        <v>0.7356004418494555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0.14668981481481472</v>
      </c>
      <c r="D31" s="35"/>
      <c r="E31" s="36">
        <f>IFERROR(SUM(E20,E29),0)</f>
        <v>1.0000000000000002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0.14668981481481472</v>
      </c>
      <c r="J31" s="35"/>
      <c r="K31" s="38">
        <f>IFERROR(SUM(K20,K29),0)</f>
        <v>1.0000000000000002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3"/>
  <sheetViews>
    <sheetView showGridLines="0" showZeros="0" view="pageBreakPreview" zoomScaleSheetLayoutView="100" workbookViewId="0">
      <selection activeCell="G23" sqref="G23:H2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141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/>
      <c r="D7" s="127"/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2.7199074074074074E-3</v>
      </c>
      <c r="D8" s="127"/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2.7199074074074074E-3</v>
      </c>
    </row>
    <row r="9" spans="2:11">
      <c r="B9" s="142" t="s">
        <v>51</v>
      </c>
      <c r="C9" s="127"/>
      <c r="D9" s="127"/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3.7615740740740743E-3</v>
      </c>
      <c r="D10" s="127"/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3.7615740740740743E-3</v>
      </c>
    </row>
    <row r="11" spans="2:11">
      <c r="B11" s="43" t="s">
        <v>12</v>
      </c>
      <c r="C11" s="127">
        <v>5.3703703703703708E-3</v>
      </c>
      <c r="D11" s="127"/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5.3703703703703708E-3</v>
      </c>
    </row>
    <row r="12" spans="2:11">
      <c r="B12" s="43" t="s">
        <v>161</v>
      </c>
      <c r="C12" s="127"/>
      <c r="D12" s="127"/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/>
      <c r="D13" s="127"/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/>
      <c r="D14" s="127"/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/>
      <c r="D15" s="127"/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/>
      <c r="D16" s="127"/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/>
      <c r="D18" s="127"/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2.0486111111111113E-3</v>
      </c>
      <c r="D19" s="127"/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2.0486111111111113E-3</v>
      </c>
    </row>
    <row r="20" spans="2:11" ht="16.5" thickTop="1" thickBot="1">
      <c r="B20" s="60" t="s">
        <v>3</v>
      </c>
      <c r="C20" s="128">
        <f t="shared" ref="C20:K20" si="1">SUM(C7:C19)</f>
        <v>1.3900462962962965E-2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1.3900462962962965E-2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/>
      <c r="D23" s="129">
        <v>0</v>
      </c>
      <c r="E23" s="129">
        <v>0</v>
      </c>
      <c r="F23" s="129">
        <v>0</v>
      </c>
      <c r="G23" s="129">
        <v>9.5601851851851855E-3</v>
      </c>
      <c r="H23" s="129"/>
      <c r="I23" s="130">
        <v>0</v>
      </c>
      <c r="J23" s="131">
        <v>0</v>
      </c>
      <c r="K23" s="132">
        <f>SUM(C23:J23)</f>
        <v>9.5601851851851855E-3</v>
      </c>
    </row>
    <row r="24" spans="2:11">
      <c r="B24" s="50" t="s">
        <v>16</v>
      </c>
      <c r="C24" s="129"/>
      <c r="D24" s="129">
        <v>0</v>
      </c>
      <c r="E24" s="129">
        <v>0</v>
      </c>
      <c r="F24" s="129">
        <v>0</v>
      </c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/>
      <c r="D25" s="129">
        <v>0</v>
      </c>
      <c r="E25" s="129">
        <v>0</v>
      </c>
      <c r="F25" s="129">
        <v>0</v>
      </c>
      <c r="G25" s="129"/>
      <c r="H25" s="129"/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/>
      <c r="D26" s="129">
        <v>0</v>
      </c>
      <c r="E26" s="129">
        <v>0</v>
      </c>
      <c r="F26" s="129">
        <v>0</v>
      </c>
      <c r="G26" s="129">
        <v>7.0601851851851841E-3</v>
      </c>
      <c r="H26" s="129">
        <v>7.3611111111111117E-3</v>
      </c>
      <c r="I26" s="130">
        <v>0</v>
      </c>
      <c r="J26" s="131">
        <v>0</v>
      </c>
      <c r="K26" s="132">
        <f t="shared" si="2"/>
        <v>1.4421296296296297E-2</v>
      </c>
    </row>
    <row r="27" spans="2:11">
      <c r="B27" s="50" t="s">
        <v>19</v>
      </c>
      <c r="C27" s="129"/>
      <c r="D27" s="129">
        <v>0</v>
      </c>
      <c r="E27" s="129">
        <v>0</v>
      </c>
      <c r="F27" s="129">
        <v>0</v>
      </c>
      <c r="G27" s="129"/>
      <c r="H27" s="129"/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/>
      <c r="D28" s="133">
        <v>0</v>
      </c>
      <c r="E28" s="133">
        <v>0</v>
      </c>
      <c r="F28" s="133">
        <v>0</v>
      </c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1.6620370370370369E-2</v>
      </c>
      <c r="H29" s="128">
        <f t="shared" si="3"/>
        <v>7.3611111111111117E-3</v>
      </c>
      <c r="I29" s="128">
        <f t="shared" si="3"/>
        <v>0</v>
      </c>
      <c r="J29" s="128">
        <f>SUM(J23:J28)</f>
        <v>0</v>
      </c>
      <c r="K29" s="137">
        <f t="shared" si="3"/>
        <v>2.3981481481481482E-2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1.3900462962962965E-2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1.6620370370370369E-2</v>
      </c>
      <c r="H31" s="128">
        <f t="shared" si="4"/>
        <v>7.3611111111111117E-3</v>
      </c>
      <c r="I31" s="128">
        <f t="shared" si="4"/>
        <v>0</v>
      </c>
      <c r="J31" s="138">
        <f>SUM(J20,J29)</f>
        <v>0</v>
      </c>
      <c r="K31" s="139">
        <f t="shared" si="4"/>
        <v>3.7881944444444447E-2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3"/>
  <sheetViews>
    <sheetView showGridLines="0" showZeros="0" view="pageBreakPreview" zoomScaleSheetLayoutView="10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2:11" ht="15.75" thickBot="1"/>
    <row r="3" spans="2:11">
      <c r="B3" s="199" t="s">
        <v>142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3"/>
  <sheetViews>
    <sheetView showGridLines="0" showZeros="0" view="pageBreakPreview" zoomScale="90" zoomScaleNormal="90" zoomScaleSheetLayoutView="90" workbookViewId="0">
      <selection activeCell="B17" sqref="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9" t="s">
        <v>143</v>
      </c>
      <c r="C3" s="200"/>
      <c r="D3" s="200"/>
      <c r="E3" s="200"/>
      <c r="F3" s="200"/>
      <c r="G3" s="200"/>
      <c r="H3" s="200"/>
      <c r="I3" s="200"/>
      <c r="J3" s="200"/>
      <c r="K3" s="201"/>
    </row>
    <row r="4" spans="2:11">
      <c r="B4" s="202" t="s">
        <v>223</v>
      </c>
      <c r="C4" s="203"/>
      <c r="D4" s="203"/>
      <c r="E4" s="203"/>
      <c r="F4" s="203"/>
      <c r="G4" s="203"/>
      <c r="H4" s="203"/>
      <c r="I4" s="203"/>
      <c r="J4" s="203"/>
      <c r="K4" s="204"/>
    </row>
    <row r="5" spans="2:11">
      <c r="B5" s="52"/>
      <c r="C5" s="170" t="s">
        <v>122</v>
      </c>
      <c r="D5" s="170" t="s">
        <v>123</v>
      </c>
      <c r="E5" s="170" t="s">
        <v>124</v>
      </c>
      <c r="F5" s="170" t="s">
        <v>125</v>
      </c>
      <c r="G5" s="170" t="s">
        <v>126</v>
      </c>
      <c r="H5" s="171" t="s">
        <v>127</v>
      </c>
      <c r="I5" s="170" t="s">
        <v>128</v>
      </c>
      <c r="J5" s="170" t="s">
        <v>129</v>
      </c>
      <c r="K5" s="171" t="s">
        <v>3</v>
      </c>
    </row>
    <row r="6" spans="2:11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>
      <c r="B12" s="43" t="s">
        <v>161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>
      <c r="B13" s="43" t="s">
        <v>106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>
      <c r="B14" s="43" t="s">
        <v>107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>
      <c r="B15" s="43" t="s">
        <v>184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>
      <c r="B16" s="43" t="s">
        <v>221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>
      <c r="B17" s="43" t="s">
        <v>222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>
      <c r="B18" s="43" t="s">
        <v>162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>
      <c r="B28" s="55" t="s">
        <v>20</v>
      </c>
      <c r="C28" s="133"/>
      <c r="D28" s="133"/>
      <c r="E28" s="133"/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>
      <c r="B32" s="196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2:11" ht="66" customHeight="1" thickBot="1">
      <c r="B33" s="209" t="s">
        <v>160</v>
      </c>
      <c r="C33" s="210"/>
      <c r="D33" s="210"/>
      <c r="E33" s="210"/>
      <c r="F33" s="210"/>
      <c r="G33" s="210"/>
      <c r="H33" s="210"/>
      <c r="I33" s="210"/>
      <c r="J33" s="210"/>
      <c r="K33" s="211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8"/>
  <sheetViews>
    <sheetView showGridLines="0" showZeros="0" view="pageBreakPreview" zoomScaleNormal="7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63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77" t="s">
        <v>10</v>
      </c>
      <c r="C5" s="78" t="s">
        <v>62</v>
      </c>
      <c r="D5" s="79" t="s">
        <v>5</v>
      </c>
    </row>
    <row r="6" spans="2:4" s="76" customFormat="1" ht="24" customHeight="1">
      <c r="B6" s="80" t="s">
        <v>76</v>
      </c>
      <c r="C6" s="81">
        <v>2.7928240740740715E-2</v>
      </c>
      <c r="D6" s="82">
        <v>0.2517737896494156</v>
      </c>
    </row>
    <row r="7" spans="2:4" s="76" customFormat="1" ht="24" customHeight="1">
      <c r="B7" s="80" t="s">
        <v>102</v>
      </c>
      <c r="C7" s="81">
        <v>8.6458333333333283E-3</v>
      </c>
      <c r="D7" s="82">
        <v>7.7942404006677804E-2</v>
      </c>
    </row>
    <row r="8" spans="2:4" s="76" customFormat="1" ht="24" customHeight="1">
      <c r="B8" s="80" t="s">
        <v>177</v>
      </c>
      <c r="C8" s="81">
        <v>5.9953703703703705E-3</v>
      </c>
      <c r="D8" s="82">
        <v>5.4048414023372321E-2</v>
      </c>
    </row>
    <row r="9" spans="2:4" s="76" customFormat="1" ht="24" customHeight="1">
      <c r="B9" s="80" t="s">
        <v>231</v>
      </c>
      <c r="C9" s="81">
        <v>5.2083333333333339E-3</v>
      </c>
      <c r="D9" s="82">
        <v>4.695325542570955E-2</v>
      </c>
    </row>
    <row r="10" spans="2:4" s="76" customFormat="1" ht="24" customHeight="1">
      <c r="B10" s="80" t="s">
        <v>103</v>
      </c>
      <c r="C10" s="81">
        <v>5.1851851851851868E-3</v>
      </c>
      <c r="D10" s="82">
        <v>4.6744574290484182E-2</v>
      </c>
    </row>
    <row r="11" spans="2:4" s="76" customFormat="1" ht="24" customHeight="1">
      <c r="B11" s="80" t="s">
        <v>167</v>
      </c>
      <c r="C11" s="81">
        <v>3.6111111111111118E-3</v>
      </c>
      <c r="D11" s="82">
        <v>3.2554257095158627E-2</v>
      </c>
    </row>
    <row r="12" spans="2:4" s="76" customFormat="1" ht="24" customHeight="1">
      <c r="B12" s="80" t="s">
        <v>232</v>
      </c>
      <c r="C12" s="81">
        <v>2.6851851851851854E-3</v>
      </c>
      <c r="D12" s="82">
        <v>2.420701168614359E-2</v>
      </c>
    </row>
    <row r="13" spans="2:4" s="76" customFormat="1" ht="24" customHeight="1">
      <c r="B13" s="80" t="s">
        <v>233</v>
      </c>
      <c r="C13" s="81">
        <v>2.5347222222222229E-3</v>
      </c>
      <c r="D13" s="82">
        <v>2.2850584307178651E-2</v>
      </c>
    </row>
    <row r="14" spans="2:4" s="76" customFormat="1" ht="24" customHeight="1">
      <c r="B14" s="80" t="s">
        <v>79</v>
      </c>
      <c r="C14" s="81">
        <v>2.3726851851851851E-3</v>
      </c>
      <c r="D14" s="82">
        <v>2.1389816360601013E-2</v>
      </c>
    </row>
    <row r="15" spans="2:4" s="76" customFormat="1" ht="24" customHeight="1">
      <c r="B15" s="80" t="s">
        <v>104</v>
      </c>
      <c r="C15" s="81">
        <v>2.3611111111111116E-3</v>
      </c>
      <c r="D15" s="82">
        <v>2.1285475792988329E-2</v>
      </c>
    </row>
    <row r="16" spans="2:4" s="76" customFormat="1" ht="24" customHeight="1">
      <c r="B16" s="80" t="s">
        <v>189</v>
      </c>
      <c r="C16" s="81">
        <v>2.2569444444444442E-3</v>
      </c>
      <c r="D16" s="82">
        <v>2.0346410684474132E-2</v>
      </c>
    </row>
    <row r="17" spans="2:4" s="76" customFormat="1" ht="24" customHeight="1">
      <c r="B17" s="80" t="s">
        <v>163</v>
      </c>
      <c r="C17" s="81">
        <v>2.0138888888888893E-3</v>
      </c>
      <c r="D17" s="82">
        <v>1.8155258764607694E-2</v>
      </c>
    </row>
    <row r="18" spans="2:4" s="76" customFormat="1" ht="24" customHeight="1">
      <c r="B18" s="80" t="s">
        <v>80</v>
      </c>
      <c r="C18" s="81">
        <v>2.0023148148148157E-3</v>
      </c>
      <c r="D18" s="82">
        <v>1.805091819699501E-2</v>
      </c>
    </row>
    <row r="19" spans="2:4" s="76" customFormat="1" ht="24" customHeight="1">
      <c r="B19" s="80" t="s">
        <v>166</v>
      </c>
      <c r="C19" s="81">
        <v>1.9907407407407408E-3</v>
      </c>
      <c r="D19" s="82">
        <v>1.7946577629382315E-2</v>
      </c>
    </row>
    <row r="20" spans="2:4" s="76" customFormat="1" ht="24" customHeight="1">
      <c r="B20" s="80" t="s">
        <v>234</v>
      </c>
      <c r="C20" s="81">
        <v>1.4583333333333334E-3</v>
      </c>
      <c r="D20" s="82">
        <v>1.3146911519198673E-2</v>
      </c>
    </row>
    <row r="21" spans="2:4" s="76" customFormat="1" ht="24" customHeight="1">
      <c r="B21" s="80" t="s">
        <v>153</v>
      </c>
      <c r="C21" s="81">
        <v>1.3773148148148147E-3</v>
      </c>
      <c r="D21" s="82">
        <v>1.2416527545909856E-2</v>
      </c>
    </row>
    <row r="22" spans="2:4" s="76" customFormat="1" ht="24" customHeight="1">
      <c r="B22" s="80" t="s">
        <v>105</v>
      </c>
      <c r="C22" s="81">
        <v>1.3541666666666667E-3</v>
      </c>
      <c r="D22" s="82">
        <v>1.2207846410684483E-2</v>
      </c>
    </row>
    <row r="23" spans="2:4" s="76" customFormat="1" ht="24" customHeight="1">
      <c r="B23" s="80" t="s">
        <v>154</v>
      </c>
      <c r="C23" s="81">
        <v>1.2847222222222223E-3</v>
      </c>
      <c r="D23" s="82">
        <v>1.1581803005008355E-2</v>
      </c>
    </row>
    <row r="24" spans="2:4" s="76" customFormat="1" ht="24" customHeight="1">
      <c r="B24" s="80" t="s">
        <v>197</v>
      </c>
      <c r="C24" s="81">
        <v>1.1921296296296296E-3</v>
      </c>
      <c r="D24" s="82">
        <v>1.074707846410685E-2</v>
      </c>
    </row>
    <row r="25" spans="2:4" s="76" customFormat="1" ht="24" customHeight="1">
      <c r="B25" s="80" t="s">
        <v>192</v>
      </c>
      <c r="C25" s="183">
        <v>1.0995370370370369E-3</v>
      </c>
      <c r="D25" s="184">
        <v>9.9123539232053477E-3</v>
      </c>
    </row>
    <row r="26" spans="2:4" s="76" customFormat="1" ht="24" customHeight="1" thickBot="1">
      <c r="B26" s="83" t="s">
        <v>164</v>
      </c>
      <c r="C26" s="84">
        <v>1.0995370370370369E-3</v>
      </c>
      <c r="D26" s="85">
        <v>9.9123539232053477E-3</v>
      </c>
    </row>
    <row r="28" spans="2:4">
      <c r="C28" s="1" t="s">
        <v>101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7"/>
  <sheetViews>
    <sheetView showGridLines="0" showZeros="0" view="pageBreakPreview" zoomScale="80" zoomScaleNormal="80" zoomScaleSheetLayoutView="8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73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86" t="s">
        <v>10</v>
      </c>
      <c r="C5" s="87" t="s">
        <v>62</v>
      </c>
      <c r="D5" s="88" t="s">
        <v>5</v>
      </c>
    </row>
    <row r="6" spans="2:4" s="76" customFormat="1" ht="24" customHeight="1">
      <c r="B6" s="80" t="s">
        <v>76</v>
      </c>
      <c r="C6" s="81">
        <v>1.0243055555555554E-2</v>
      </c>
      <c r="D6" s="82">
        <v>0.34489477786438044</v>
      </c>
    </row>
    <row r="7" spans="2:4" s="76" customFormat="1" ht="24" customHeight="1">
      <c r="B7" s="80" t="s">
        <v>102</v>
      </c>
      <c r="C7" s="81">
        <v>3.1712962962962966E-3</v>
      </c>
      <c r="D7" s="82">
        <v>0.10678098207326583</v>
      </c>
    </row>
    <row r="8" spans="2:4" s="76" customFormat="1" ht="24" customHeight="1">
      <c r="B8" s="80" t="s">
        <v>177</v>
      </c>
      <c r="C8" s="81">
        <v>2.4074074074074076E-3</v>
      </c>
      <c r="D8" s="82">
        <v>8.1060015588464582E-2</v>
      </c>
    </row>
    <row r="9" spans="2:4" s="76" customFormat="1" ht="24" customHeight="1">
      <c r="B9" s="80" t="s">
        <v>231</v>
      </c>
      <c r="C9" s="81">
        <v>1.7013888888888886E-3</v>
      </c>
      <c r="D9" s="82">
        <v>5.72876071706937E-2</v>
      </c>
    </row>
    <row r="10" spans="2:4" s="76" customFormat="1" ht="24" customHeight="1">
      <c r="B10" s="80" t="s">
        <v>232</v>
      </c>
      <c r="C10" s="81">
        <v>8.2175925925925927E-4</v>
      </c>
      <c r="D10" s="82">
        <v>2.7669524551831658E-2</v>
      </c>
    </row>
    <row r="11" spans="2:4" s="76" customFormat="1" ht="24" customHeight="1">
      <c r="B11" s="80" t="s">
        <v>192</v>
      </c>
      <c r="C11" s="81">
        <v>8.1018518518518505E-4</v>
      </c>
      <c r="D11" s="82">
        <v>2.727981293842557E-2</v>
      </c>
    </row>
    <row r="12" spans="2:4" s="76" customFormat="1" ht="24" customHeight="1">
      <c r="B12" s="80" t="s">
        <v>188</v>
      </c>
      <c r="C12" s="81">
        <v>7.9861111111111105E-4</v>
      </c>
      <c r="D12" s="82">
        <v>2.6890101325019494E-2</v>
      </c>
    </row>
    <row r="13" spans="2:4" s="76" customFormat="1" ht="24" customHeight="1">
      <c r="B13" s="80" t="s">
        <v>167</v>
      </c>
      <c r="C13" s="81">
        <v>7.7546296296296293E-4</v>
      </c>
      <c r="D13" s="82">
        <v>2.6110678098207336E-2</v>
      </c>
    </row>
    <row r="14" spans="2:4" s="76" customFormat="1" ht="24" customHeight="1">
      <c r="B14" s="80" t="s">
        <v>163</v>
      </c>
      <c r="C14" s="81">
        <v>7.6388888888888882E-4</v>
      </c>
      <c r="D14" s="82">
        <v>2.5720966484801256E-2</v>
      </c>
    </row>
    <row r="15" spans="2:4" s="76" customFormat="1" ht="24" customHeight="1">
      <c r="B15" s="80" t="s">
        <v>103</v>
      </c>
      <c r="C15" s="81">
        <v>6.134259259259259E-4</v>
      </c>
      <c r="D15" s="82">
        <v>2.0654715510522222E-2</v>
      </c>
    </row>
    <row r="16" spans="2:4" s="76" customFormat="1" ht="24" customHeight="1">
      <c r="B16" s="80" t="s">
        <v>152</v>
      </c>
      <c r="C16" s="81">
        <v>4.3981481481481481E-4</v>
      </c>
      <c r="D16" s="82">
        <v>1.4809041309431026E-2</v>
      </c>
    </row>
    <row r="17" spans="2:4" s="76" customFormat="1" ht="24" customHeight="1">
      <c r="B17" s="80" t="s">
        <v>154</v>
      </c>
      <c r="C17" s="81">
        <v>3.9351851851851852E-4</v>
      </c>
      <c r="D17" s="82">
        <v>1.3250194855806708E-2</v>
      </c>
    </row>
    <row r="18" spans="2:4" s="76" customFormat="1" ht="24" customHeight="1">
      <c r="B18" s="80" t="s">
        <v>233</v>
      </c>
      <c r="C18" s="81">
        <v>3.4722222222222224E-4</v>
      </c>
      <c r="D18" s="82">
        <v>1.1691348402182391E-2</v>
      </c>
    </row>
    <row r="19" spans="2:4" s="76" customFormat="1" ht="24" customHeight="1">
      <c r="B19" s="80" t="s">
        <v>80</v>
      </c>
      <c r="C19" s="81">
        <v>3.4722222222222218E-4</v>
      </c>
      <c r="D19" s="82">
        <v>1.1691348402182389E-2</v>
      </c>
    </row>
    <row r="20" spans="2:4" s="76" customFormat="1" ht="24" customHeight="1">
      <c r="B20" s="80" t="s">
        <v>182</v>
      </c>
      <c r="C20" s="81">
        <v>3.0092592592592595E-4</v>
      </c>
      <c r="D20" s="82">
        <v>1.0132501948558073E-2</v>
      </c>
    </row>
    <row r="21" spans="2:4" s="76" customFormat="1" ht="24" customHeight="1">
      <c r="B21" s="80" t="s">
        <v>189</v>
      </c>
      <c r="C21" s="81">
        <v>2.6620370370370372E-4</v>
      </c>
      <c r="D21" s="82">
        <v>8.9633671083398335E-3</v>
      </c>
    </row>
    <row r="22" spans="2:4" s="76" customFormat="1" ht="24" customHeight="1">
      <c r="B22" s="80" t="s">
        <v>104</v>
      </c>
      <c r="C22" s="81">
        <v>2.6620370370370372E-4</v>
      </c>
      <c r="D22" s="82">
        <v>8.9633671083398335E-3</v>
      </c>
    </row>
    <row r="23" spans="2:4" s="76" customFormat="1" ht="24" customHeight="1">
      <c r="B23" s="80" t="s">
        <v>166</v>
      </c>
      <c r="C23" s="81">
        <v>2.6620370370370367E-4</v>
      </c>
      <c r="D23" s="82">
        <v>8.9633671083398318E-3</v>
      </c>
    </row>
    <row r="24" spans="2:4" s="76" customFormat="1" ht="24" customHeight="1">
      <c r="B24" s="80" t="s">
        <v>235</v>
      </c>
      <c r="C24" s="81">
        <v>2.5462962962962961E-4</v>
      </c>
      <c r="D24" s="82">
        <v>8.5736554949337514E-3</v>
      </c>
    </row>
    <row r="25" spans="2:4" s="76" customFormat="1" ht="24" customHeight="1">
      <c r="B25" s="80" t="s">
        <v>187</v>
      </c>
      <c r="C25" s="81">
        <v>2.3148148148148149E-4</v>
      </c>
      <c r="D25" s="82">
        <v>7.7942322681215934E-3</v>
      </c>
    </row>
    <row r="26" spans="2:4" s="76" customFormat="1" ht="24" customHeight="1">
      <c r="B26" s="80" t="s">
        <v>234</v>
      </c>
      <c r="C26" s="81">
        <v>2.3148148148148149E-4</v>
      </c>
      <c r="D26" s="82">
        <v>7.7942322681215934E-3</v>
      </c>
    </row>
    <row r="27" spans="2:4" s="76" customFormat="1" ht="24" customHeight="1" thickBot="1">
      <c r="B27" s="83" t="s">
        <v>195</v>
      </c>
      <c r="C27" s="84">
        <v>2.3148148148148149E-4</v>
      </c>
      <c r="D27" s="85">
        <v>7.7942322681215934E-3</v>
      </c>
    </row>
  </sheetData>
  <sortState ref="B30:B70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5"/>
  <sheetViews>
    <sheetView showGridLines="0" showZeros="0" view="pageBreakPreview" zoomScaleNormal="7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74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ht="24" customHeight="1">
      <c r="B5" s="7" t="s">
        <v>10</v>
      </c>
      <c r="C5" s="8" t="s">
        <v>62</v>
      </c>
      <c r="D5" s="74" t="s">
        <v>5</v>
      </c>
    </row>
    <row r="6" spans="2:4" s="76" customFormat="1" ht="24" customHeight="1">
      <c r="B6" s="80" t="s">
        <v>76</v>
      </c>
      <c r="C6" s="81">
        <v>8.7152777777777784E-3</v>
      </c>
      <c r="D6" s="82">
        <v>0.21010044642857145</v>
      </c>
    </row>
    <row r="7" spans="2:4" s="76" customFormat="1" ht="24" customHeight="1">
      <c r="B7" s="80" t="s">
        <v>177</v>
      </c>
      <c r="C7" s="81">
        <v>2.8819444444444439E-3</v>
      </c>
      <c r="D7" s="82">
        <v>6.9475446428571425E-2</v>
      </c>
    </row>
    <row r="8" spans="2:4" s="76" customFormat="1" ht="24" customHeight="1">
      <c r="B8" s="80" t="s">
        <v>102</v>
      </c>
      <c r="C8" s="81">
        <v>2.8125000000000008E-3</v>
      </c>
      <c r="D8" s="82">
        <v>6.7801339285714302E-2</v>
      </c>
    </row>
    <row r="9" spans="2:4" s="76" customFormat="1" ht="24" customHeight="1">
      <c r="B9" s="80" t="s">
        <v>231</v>
      </c>
      <c r="C9" s="81">
        <v>2.0949074074074073E-3</v>
      </c>
      <c r="D9" s="82">
        <v>5.0502232142857144E-2</v>
      </c>
    </row>
    <row r="10" spans="2:4" s="76" customFormat="1" ht="24" customHeight="1">
      <c r="B10" s="80" t="s">
        <v>192</v>
      </c>
      <c r="C10" s="81">
        <v>1.712962962962963E-3</v>
      </c>
      <c r="D10" s="82">
        <v>4.1294642857142856E-2</v>
      </c>
    </row>
    <row r="11" spans="2:4" s="76" customFormat="1" ht="24" customHeight="1">
      <c r="B11" s="80" t="s">
        <v>167</v>
      </c>
      <c r="C11" s="81">
        <v>1.4699074074074072E-3</v>
      </c>
      <c r="D11" s="82">
        <v>3.5435267857142856E-2</v>
      </c>
    </row>
    <row r="12" spans="2:4" s="76" customFormat="1" ht="24" customHeight="1">
      <c r="B12" s="80" t="s">
        <v>103</v>
      </c>
      <c r="C12" s="81">
        <v>1.3425925925925927E-3</v>
      </c>
      <c r="D12" s="82">
        <v>3.2366071428571432E-2</v>
      </c>
    </row>
    <row r="13" spans="2:4" s="76" customFormat="1" ht="24" customHeight="1">
      <c r="B13" s="80" t="s">
        <v>166</v>
      </c>
      <c r="C13" s="81">
        <v>1.1226851851851853E-3</v>
      </c>
      <c r="D13" s="82">
        <v>2.7064732142857147E-2</v>
      </c>
    </row>
    <row r="14" spans="2:4" s="76" customFormat="1" ht="24" customHeight="1">
      <c r="B14" s="80" t="s">
        <v>232</v>
      </c>
      <c r="C14" s="81">
        <v>1.0416666666666667E-3</v>
      </c>
      <c r="D14" s="82">
        <v>2.5111607142857144E-2</v>
      </c>
    </row>
    <row r="15" spans="2:4" s="76" customFormat="1" ht="24" customHeight="1">
      <c r="B15" s="80" t="s">
        <v>163</v>
      </c>
      <c r="C15" s="81">
        <v>9.7222222222222219E-4</v>
      </c>
      <c r="D15" s="82">
        <v>2.34375E-2</v>
      </c>
    </row>
    <row r="16" spans="2:4" s="76" customFormat="1" ht="24" customHeight="1">
      <c r="B16" s="80" t="s">
        <v>80</v>
      </c>
      <c r="C16" s="81">
        <v>9.7222222222222209E-4</v>
      </c>
      <c r="D16" s="82">
        <v>2.3437499999999997E-2</v>
      </c>
    </row>
    <row r="17" spans="2:4" s="76" customFormat="1" ht="24" customHeight="1">
      <c r="B17" s="80" t="s">
        <v>79</v>
      </c>
      <c r="C17" s="81">
        <v>9.3749999999999986E-4</v>
      </c>
      <c r="D17" s="82">
        <v>2.2600446428571425E-2</v>
      </c>
    </row>
    <row r="18" spans="2:4" s="76" customFormat="1" ht="24" customHeight="1">
      <c r="B18" s="80" t="s">
        <v>105</v>
      </c>
      <c r="C18" s="81">
        <v>8.9120370370370373E-4</v>
      </c>
      <c r="D18" s="82">
        <v>2.1484375E-2</v>
      </c>
    </row>
    <row r="19" spans="2:4" s="76" customFormat="1" ht="24" customHeight="1">
      <c r="B19" s="80" t="s">
        <v>189</v>
      </c>
      <c r="C19" s="81">
        <v>7.7546296296296293E-4</v>
      </c>
      <c r="D19" s="82">
        <v>1.8694196428571428E-2</v>
      </c>
    </row>
    <row r="20" spans="2:4" s="76" customFormat="1" ht="24" customHeight="1">
      <c r="B20" s="80" t="s">
        <v>180</v>
      </c>
      <c r="C20" s="81">
        <v>7.6388888888888893E-4</v>
      </c>
      <c r="D20" s="82">
        <v>1.8415178571428572E-2</v>
      </c>
    </row>
    <row r="21" spans="2:4" s="76" customFormat="1" ht="24" customHeight="1">
      <c r="B21" s="80" t="s">
        <v>233</v>
      </c>
      <c r="C21" s="81">
        <v>7.4074074074074081E-4</v>
      </c>
      <c r="D21" s="82">
        <v>1.785714285714286E-2</v>
      </c>
    </row>
    <row r="22" spans="2:4" s="76" customFormat="1" ht="24" customHeight="1">
      <c r="B22" s="80" t="s">
        <v>236</v>
      </c>
      <c r="C22" s="81">
        <v>6.018518518518519E-4</v>
      </c>
      <c r="D22" s="82">
        <v>1.4508928571428574E-2</v>
      </c>
    </row>
    <row r="23" spans="2:4" s="76" customFormat="1" ht="24" customHeight="1">
      <c r="B23" s="80" t="s">
        <v>104</v>
      </c>
      <c r="C23" s="81">
        <v>5.6712962962962967E-4</v>
      </c>
      <c r="D23" s="82">
        <v>1.3671875000000002E-2</v>
      </c>
    </row>
    <row r="24" spans="2:4" s="76" customFormat="1" ht="24" customHeight="1">
      <c r="B24" s="80" t="s">
        <v>154</v>
      </c>
      <c r="C24" s="81">
        <v>5.4398148148148144E-4</v>
      </c>
      <c r="D24" s="82">
        <v>1.3113839285714286E-2</v>
      </c>
    </row>
    <row r="25" spans="2:4" s="76" customFormat="1" ht="24" customHeight="1" thickBot="1">
      <c r="B25" s="83" t="s">
        <v>237</v>
      </c>
      <c r="C25" s="84">
        <v>4.9768518518518521E-4</v>
      </c>
      <c r="D25" s="85">
        <v>1.1997767857142858E-2</v>
      </c>
    </row>
  </sheetData>
  <sortState ref="B30:B74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5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75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77" t="s">
        <v>10</v>
      </c>
      <c r="C5" s="78" t="s">
        <v>62</v>
      </c>
      <c r="D5" s="79" t="s">
        <v>5</v>
      </c>
    </row>
    <row r="6" spans="2:4" s="76" customFormat="1" ht="24" customHeight="1">
      <c r="B6" s="80" t="s">
        <v>76</v>
      </c>
      <c r="C6" s="81">
        <v>2.5613425925925897E-2</v>
      </c>
      <c r="D6" s="106">
        <v>0.22653291022622563</v>
      </c>
    </row>
    <row r="7" spans="2:4" s="76" customFormat="1" ht="24" customHeight="1">
      <c r="B7" s="80" t="s">
        <v>177</v>
      </c>
      <c r="C7" s="81">
        <v>1.3009259259259259E-2</v>
      </c>
      <c r="D7" s="106">
        <v>0.11505783601187432</v>
      </c>
    </row>
    <row r="8" spans="2:4" s="76" customFormat="1" ht="24" customHeight="1">
      <c r="B8" s="80" t="s">
        <v>234</v>
      </c>
      <c r="C8" s="81">
        <v>7.8240740740740736E-3</v>
      </c>
      <c r="D8" s="106">
        <v>6.9198485003582777E-2</v>
      </c>
    </row>
    <row r="9" spans="2:4" s="76" customFormat="1" ht="24" customHeight="1">
      <c r="B9" s="80" t="s">
        <v>188</v>
      </c>
      <c r="C9" s="81">
        <v>4.803240740740739E-3</v>
      </c>
      <c r="D9" s="106">
        <v>4.2481318456341483E-2</v>
      </c>
    </row>
    <row r="10" spans="2:4" s="76" customFormat="1" ht="24" customHeight="1">
      <c r="B10" s="80" t="s">
        <v>194</v>
      </c>
      <c r="C10" s="81">
        <v>4.3402777777777771E-3</v>
      </c>
      <c r="D10" s="106">
        <v>3.8386733544886892E-2</v>
      </c>
    </row>
    <row r="11" spans="2:4" s="76" customFormat="1" ht="24" customHeight="1">
      <c r="B11" s="80" t="s">
        <v>182</v>
      </c>
      <c r="C11" s="81">
        <v>4.0162037037037033E-3</v>
      </c>
      <c r="D11" s="106">
        <v>3.5520524106868671E-2</v>
      </c>
    </row>
    <row r="12" spans="2:4" s="76" customFormat="1" ht="24" customHeight="1">
      <c r="B12" s="80" t="s">
        <v>238</v>
      </c>
      <c r="C12" s="81">
        <v>3.4953703703703709E-3</v>
      </c>
      <c r="D12" s="106">
        <v>3.0914116081482253E-2</v>
      </c>
    </row>
    <row r="13" spans="2:4" s="76" customFormat="1" ht="24" customHeight="1">
      <c r="B13" s="80" t="s">
        <v>239</v>
      </c>
      <c r="C13" s="81">
        <v>2.7777777777777779E-3</v>
      </c>
      <c r="D13" s="106">
        <v>2.4567509468727614E-2</v>
      </c>
    </row>
    <row r="14" spans="2:4" s="76" customFormat="1" ht="24" customHeight="1">
      <c r="B14" s="80" t="s">
        <v>231</v>
      </c>
      <c r="C14" s="81">
        <v>2.7662037037037043E-3</v>
      </c>
      <c r="D14" s="106">
        <v>2.4465144845941256E-2</v>
      </c>
    </row>
    <row r="15" spans="2:4" s="76" customFormat="1" ht="24" customHeight="1">
      <c r="B15" s="80" t="s">
        <v>240</v>
      </c>
      <c r="C15" s="81">
        <v>2.44212962962963E-3</v>
      </c>
      <c r="D15" s="106">
        <v>2.1598935407923032E-2</v>
      </c>
    </row>
    <row r="16" spans="2:4" s="76" customFormat="1" ht="24" customHeight="1">
      <c r="B16" s="80" t="s">
        <v>241</v>
      </c>
      <c r="C16" s="81">
        <v>2.3958333333333331E-3</v>
      </c>
      <c r="D16" s="106">
        <v>2.1189476916777566E-2</v>
      </c>
    </row>
    <row r="17" spans="2:4" s="76" customFormat="1" ht="24" customHeight="1">
      <c r="B17" s="80" t="s">
        <v>187</v>
      </c>
      <c r="C17" s="81">
        <v>2.3842592592592596E-3</v>
      </c>
      <c r="D17" s="106">
        <v>2.1087112293991205E-2</v>
      </c>
    </row>
    <row r="18" spans="2:4" s="76" customFormat="1" ht="24" customHeight="1">
      <c r="B18" s="80" t="s">
        <v>167</v>
      </c>
      <c r="C18" s="81">
        <v>2.1874999999999998E-3</v>
      </c>
      <c r="D18" s="106">
        <v>1.9346913706622993E-2</v>
      </c>
    </row>
    <row r="19" spans="2:4" s="76" customFormat="1" ht="24" customHeight="1">
      <c r="B19" s="80" t="s">
        <v>204</v>
      </c>
      <c r="C19" s="81">
        <v>2.1064814814814817E-3</v>
      </c>
      <c r="D19" s="106">
        <v>1.8630361347118443E-2</v>
      </c>
    </row>
    <row r="20" spans="2:4" s="76" customFormat="1" ht="24" customHeight="1">
      <c r="B20" s="80" t="s">
        <v>179</v>
      </c>
      <c r="C20" s="81">
        <v>1.7824074074074072E-3</v>
      </c>
      <c r="D20" s="106">
        <v>1.5764151909100219E-2</v>
      </c>
    </row>
    <row r="21" spans="2:4" s="76" customFormat="1" ht="24" customHeight="1">
      <c r="B21" s="80" t="s">
        <v>198</v>
      </c>
      <c r="C21" s="81">
        <v>1.7592592592592595E-3</v>
      </c>
      <c r="D21" s="106">
        <v>1.5559422663527491E-2</v>
      </c>
    </row>
    <row r="22" spans="2:4" s="76" customFormat="1" ht="24" customHeight="1">
      <c r="B22" s="80" t="s">
        <v>164</v>
      </c>
      <c r="C22" s="81">
        <v>1.6435185185185185E-3</v>
      </c>
      <c r="D22" s="106">
        <v>1.4535776435663839E-2</v>
      </c>
    </row>
    <row r="23" spans="2:4" s="76" customFormat="1" ht="24" customHeight="1">
      <c r="B23" s="80" t="s">
        <v>193</v>
      </c>
      <c r="C23" s="81">
        <v>1.5625000000000001E-3</v>
      </c>
      <c r="D23" s="106">
        <v>1.3819224076159283E-2</v>
      </c>
    </row>
    <row r="24" spans="2:4" s="76" customFormat="1" ht="24" customHeight="1">
      <c r="B24" s="80" t="s">
        <v>242</v>
      </c>
      <c r="C24" s="81">
        <v>1.4930555555555556E-3</v>
      </c>
      <c r="D24" s="106">
        <v>1.3205036339441093E-2</v>
      </c>
    </row>
    <row r="25" spans="2:4" s="76" customFormat="1" ht="24" customHeight="1" thickBot="1">
      <c r="B25" s="83" t="s">
        <v>233</v>
      </c>
      <c r="C25" s="84">
        <v>1.3425925925925923E-3</v>
      </c>
      <c r="D25" s="107">
        <v>1.1874296243218344E-2</v>
      </c>
    </row>
  </sheetData>
  <sortState ref="B29:B101">
    <sortCondition ref="B29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77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5" customFormat="1" ht="24" customHeight="1">
      <c r="B5" s="172" t="s">
        <v>10</v>
      </c>
      <c r="C5" s="78" t="s">
        <v>62</v>
      </c>
      <c r="D5" s="79" t="s">
        <v>5</v>
      </c>
    </row>
    <row r="6" spans="2:4" s="75" customFormat="1" ht="24" customHeight="1" thickBot="1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78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ht="24" customHeight="1">
      <c r="B5" s="172" t="s">
        <v>10</v>
      </c>
      <c r="C5" s="78" t="s">
        <v>62</v>
      </c>
      <c r="D5" s="79" t="s">
        <v>5</v>
      </c>
    </row>
    <row r="6" spans="2:4" ht="24" customHeight="1" thickBot="1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15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64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ht="24" customHeight="1">
      <c r="B5" s="108" t="s">
        <v>10</v>
      </c>
      <c r="C5" s="109" t="s">
        <v>62</v>
      </c>
      <c r="D5" s="110" t="s">
        <v>5</v>
      </c>
    </row>
    <row r="6" spans="2:4" ht="22.5" customHeight="1">
      <c r="B6" s="80" t="s">
        <v>177</v>
      </c>
      <c r="C6" s="81">
        <v>6.3657407407407413E-4</v>
      </c>
      <c r="D6" s="106">
        <v>0.26190476190476186</v>
      </c>
    </row>
    <row r="7" spans="2:4" ht="22.5" customHeight="1">
      <c r="B7" s="80" t="s">
        <v>188</v>
      </c>
      <c r="C7" s="81">
        <v>3.3564814814814818E-4</v>
      </c>
      <c r="D7" s="106">
        <v>0.13809523809523808</v>
      </c>
    </row>
    <row r="8" spans="2:4" ht="22.5" customHeight="1">
      <c r="B8" s="80" t="s">
        <v>179</v>
      </c>
      <c r="C8" s="81">
        <v>2.6620370370370372E-4</v>
      </c>
      <c r="D8" s="106">
        <v>0.10952380952380951</v>
      </c>
    </row>
    <row r="9" spans="2:4" ht="22.5" customHeight="1">
      <c r="B9" s="80" t="s">
        <v>76</v>
      </c>
      <c r="C9" s="81">
        <v>2.3148148148148149E-4</v>
      </c>
      <c r="D9" s="106">
        <v>9.5238095238095219E-2</v>
      </c>
    </row>
    <row r="10" spans="2:4" ht="22.5" customHeight="1">
      <c r="B10" s="80" t="s">
        <v>102</v>
      </c>
      <c r="C10" s="81">
        <v>2.0833333333333335E-4</v>
      </c>
      <c r="D10" s="106">
        <v>8.5714285714285701E-2</v>
      </c>
    </row>
    <row r="11" spans="2:4" ht="22.5" customHeight="1">
      <c r="B11" s="80" t="s">
        <v>200</v>
      </c>
      <c r="C11" s="81">
        <v>1.9675925925925926E-4</v>
      </c>
      <c r="D11" s="106">
        <v>8.0952380952380942E-2</v>
      </c>
    </row>
    <row r="12" spans="2:4" ht="22.5" customHeight="1">
      <c r="B12" s="80" t="s">
        <v>79</v>
      </c>
      <c r="C12" s="81">
        <v>1.9675925925925926E-4</v>
      </c>
      <c r="D12" s="106">
        <v>8.0952380952380942E-2</v>
      </c>
    </row>
    <row r="13" spans="2:4" ht="22.5" customHeight="1">
      <c r="B13" s="80" t="s">
        <v>191</v>
      </c>
      <c r="C13" s="81">
        <v>1.3888888888888889E-4</v>
      </c>
      <c r="D13" s="106">
        <v>5.7142857142857134E-2</v>
      </c>
    </row>
    <row r="14" spans="2:4" ht="22.5" customHeight="1">
      <c r="B14" s="80" t="s">
        <v>243</v>
      </c>
      <c r="C14" s="81">
        <v>1.273148148148148E-4</v>
      </c>
      <c r="D14" s="106">
        <v>5.2380952380952368E-2</v>
      </c>
    </row>
    <row r="15" spans="2:4" ht="22.5" customHeight="1" thickBot="1">
      <c r="B15" s="83" t="s">
        <v>165</v>
      </c>
      <c r="C15" s="84">
        <v>9.2592592592592588E-5</v>
      </c>
      <c r="D15" s="107">
        <v>3.8095238095238085E-2</v>
      </c>
    </row>
  </sheetData>
  <sortState ref="B22:B80">
    <sortCondition ref="B22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2"/>
  <sheetViews>
    <sheetView showGridLines="0" showZeros="0" view="pageBreakPreview" zoomScale="110" zoomScaleNormal="80" zoomScaleSheetLayoutView="110" workbookViewId="0">
      <selection activeCell="I15" sqref="I1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8" t="s">
        <v>44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2.5925925925925925E-3</v>
      </c>
      <c r="D7" s="12">
        <f t="shared" ref="D7:D19" si="0">IFERROR(C7/C$20,0)</f>
        <v>0.16617210682492581</v>
      </c>
      <c r="E7" s="12">
        <f t="shared" ref="E7:E19" si="1">IFERROR(C7/C$31,0)</f>
        <v>3.9078855547801848E-2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2.5925925925925925E-3</v>
      </c>
      <c r="J7" s="12">
        <f t="shared" ref="J7:J19" si="4">IFERROR(I7/I$20,0)</f>
        <v>0.16617210682492581</v>
      </c>
      <c r="K7" s="14">
        <f t="shared" ref="K7:K19" si="5">IFERROR(I7/I$31,0)</f>
        <v>3.9078855547801848E-2</v>
      </c>
    </row>
    <row r="8" spans="2:11">
      <c r="B8" s="145" t="s">
        <v>100</v>
      </c>
      <c r="C8" s="11">
        <v>2.7546296296296294E-3</v>
      </c>
      <c r="D8" s="12">
        <f t="shared" si="0"/>
        <v>0.17655786350148367</v>
      </c>
      <c r="E8" s="12">
        <f t="shared" si="1"/>
        <v>4.1521284019539459E-2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2.7546296296296294E-3</v>
      </c>
      <c r="J8" s="12">
        <f t="shared" si="4"/>
        <v>0.17655786350148367</v>
      </c>
      <c r="K8" s="14">
        <f t="shared" si="5"/>
        <v>4.1521284019539459E-2</v>
      </c>
    </row>
    <row r="9" spans="2:11">
      <c r="B9" s="10" t="s">
        <v>51</v>
      </c>
      <c r="C9" s="11">
        <v>3.1249999999999995E-4</v>
      </c>
      <c r="D9" s="12">
        <f t="shared" si="0"/>
        <v>2.0029673590504449E-2</v>
      </c>
      <c r="E9" s="12">
        <f t="shared" si="1"/>
        <v>4.7103977669225435E-3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3.1249999999999995E-4</v>
      </c>
      <c r="J9" s="12">
        <f t="shared" si="4"/>
        <v>2.0029673590504449E-2</v>
      </c>
      <c r="K9" s="14">
        <f t="shared" si="5"/>
        <v>4.7103977669225435E-3</v>
      </c>
    </row>
    <row r="10" spans="2:11">
      <c r="B10" s="10" t="s">
        <v>11</v>
      </c>
      <c r="C10" s="11">
        <v>1.9097222222222224E-3</v>
      </c>
      <c r="D10" s="12">
        <f t="shared" si="0"/>
        <v>0.12240356083086056</v>
      </c>
      <c r="E10" s="12">
        <f t="shared" si="1"/>
        <v>2.8785764131193329E-2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1.9097222222222224E-3</v>
      </c>
      <c r="J10" s="12">
        <f t="shared" si="4"/>
        <v>0.12240356083086056</v>
      </c>
      <c r="K10" s="14">
        <f t="shared" si="5"/>
        <v>2.8785764131193329E-2</v>
      </c>
    </row>
    <row r="11" spans="2:11">
      <c r="B11" s="10" t="s">
        <v>12</v>
      </c>
      <c r="C11" s="11">
        <v>9.1435185185185185E-4</v>
      </c>
      <c r="D11" s="12">
        <f t="shared" si="0"/>
        <v>5.8605341246290805E-2</v>
      </c>
      <c r="E11" s="12">
        <f t="shared" si="1"/>
        <v>1.3782274947662258E-2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9.1435185185185185E-4</v>
      </c>
      <c r="J11" s="12">
        <f t="shared" si="4"/>
        <v>5.8605341246290805E-2</v>
      </c>
      <c r="K11" s="14">
        <f t="shared" si="5"/>
        <v>1.3782274947662258E-2</v>
      </c>
    </row>
    <row r="12" spans="2:11">
      <c r="B12" s="10" t="s">
        <v>161</v>
      </c>
      <c r="C12" s="11">
        <v>5.9606481481481463E-3</v>
      </c>
      <c r="D12" s="12">
        <f t="shared" si="0"/>
        <v>0.38204747774480702</v>
      </c>
      <c r="E12" s="12">
        <f t="shared" si="1"/>
        <v>8.9846475924633684E-2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5.9606481481481463E-3</v>
      </c>
      <c r="J12" s="12">
        <f t="shared" si="4"/>
        <v>0.38204747774480702</v>
      </c>
      <c r="K12" s="14">
        <f t="shared" si="5"/>
        <v>8.9846475924633684E-2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4.7453703703703709E-4</v>
      </c>
      <c r="D15" s="12">
        <f t="shared" si="0"/>
        <v>3.041543026706232E-2</v>
      </c>
      <c r="E15" s="12">
        <f t="shared" si="1"/>
        <v>7.1528262386601604E-3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4.7453703703703709E-4</v>
      </c>
      <c r="J15" s="12">
        <f t="shared" si="4"/>
        <v>3.041543026706232E-2</v>
      </c>
      <c r="K15" s="14">
        <f t="shared" si="5"/>
        <v>7.1528262386601604E-3</v>
      </c>
    </row>
    <row r="16" spans="2:1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ref="J16:J17" si="9">IFERROR(I16/I$20,0)</f>
        <v>0</v>
      </c>
      <c r="K16" s="14">
        <f t="shared" ref="K16:K17" si="10">IFERROR(I16/I$31,0)</f>
        <v>0</v>
      </c>
    </row>
    <row r="17" spans="2:11">
      <c r="B17" s="10" t="s">
        <v>222</v>
      </c>
      <c r="C17" s="11">
        <v>9.2592592592592588E-5</v>
      </c>
      <c r="D17" s="12">
        <f t="shared" si="7"/>
        <v>5.9347181008902079E-3</v>
      </c>
      <c r="E17" s="12">
        <f t="shared" si="8"/>
        <v>1.3956734124214946E-3</v>
      </c>
      <c r="F17" s="11"/>
      <c r="G17" s="12"/>
      <c r="H17" s="12"/>
      <c r="I17" s="11">
        <f t="shared" si="6"/>
        <v>9.2592592592592588E-5</v>
      </c>
      <c r="J17" s="12">
        <f t="shared" si="9"/>
        <v>5.9347181008902079E-3</v>
      </c>
      <c r="K17" s="14">
        <f t="shared" si="10"/>
        <v>1.3956734124214946E-3</v>
      </c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5.9027777777777768E-4</v>
      </c>
      <c r="D19" s="12">
        <f t="shared" si="0"/>
        <v>3.7833827893175069E-2</v>
      </c>
      <c r="E19" s="12">
        <f t="shared" si="1"/>
        <v>8.8974180041870264E-3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5.9027777777777768E-4</v>
      </c>
      <c r="J19" s="12">
        <f t="shared" si="4"/>
        <v>3.7833827893175069E-2</v>
      </c>
      <c r="K19" s="14">
        <f t="shared" si="5"/>
        <v>8.8974180041870264E-3</v>
      </c>
    </row>
    <row r="20" spans="2:11" ht="16.5" thickTop="1" thickBot="1">
      <c r="B20" s="31" t="s">
        <v>3</v>
      </c>
      <c r="C20" s="32">
        <f>SUM(C7:C19)</f>
        <v>1.5601851851851851E-2</v>
      </c>
      <c r="D20" s="33">
        <f>IFERROR(SUM(D7:D19),0)</f>
        <v>0.99999999999999989</v>
      </c>
      <c r="E20" s="33">
        <f>IFERROR(SUM(E7:E19),0)</f>
        <v>0.23517096999302178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1.5601851851851851E-2</v>
      </c>
      <c r="J20" s="33">
        <f>IFERROR(SUM(J7:J19),0)</f>
        <v>0.99999999999999989</v>
      </c>
      <c r="K20" s="34">
        <f>IFERROR(SUM(K7:K19),0)</f>
        <v>0.23517096999302178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1.6898148148148148E-3</v>
      </c>
      <c r="D23" s="19"/>
      <c r="E23" s="12">
        <f>IFERROR(C23/C$31,0)</f>
        <v>2.5471039776692274E-2</v>
      </c>
      <c r="F23" s="11">
        <v>0</v>
      </c>
      <c r="G23" s="19"/>
      <c r="H23" s="12">
        <f>IFERROR(F23/F$31,0)</f>
        <v>0</v>
      </c>
      <c r="I23" s="11">
        <f>C23+F23</f>
        <v>1.6898148148148148E-3</v>
      </c>
      <c r="J23" s="19"/>
      <c r="K23" s="14">
        <f>IFERROR(I23/I$31,0)</f>
        <v>2.5471039776692274E-2</v>
      </c>
    </row>
    <row r="24" spans="2:11">
      <c r="B24" s="18" t="s">
        <v>16</v>
      </c>
      <c r="C24" s="11">
        <v>9.2592592592592588E-5</v>
      </c>
      <c r="D24" s="19"/>
      <c r="E24" s="12">
        <f t="shared" ref="E24:E28" si="11">IFERROR(C24/C$31,0)</f>
        <v>1.3956734124214946E-3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9.2592592592592588E-5</v>
      </c>
      <c r="J24" s="19"/>
      <c r="K24" s="14">
        <f t="shared" ref="K24:K28" si="14">IFERROR(I24/I$31,0)</f>
        <v>1.3956734124214946E-3</v>
      </c>
    </row>
    <row r="25" spans="2:11">
      <c r="B25" s="18" t="s">
        <v>17</v>
      </c>
      <c r="C25" s="11">
        <v>4.1666666666666664E-4</v>
      </c>
      <c r="D25" s="19"/>
      <c r="E25" s="12">
        <f t="shared" si="11"/>
        <v>6.2805303558967247E-3</v>
      </c>
      <c r="F25" s="11">
        <v>0</v>
      </c>
      <c r="G25" s="19"/>
      <c r="H25" s="12">
        <f t="shared" si="12"/>
        <v>0</v>
      </c>
      <c r="I25" s="11">
        <f t="shared" si="13"/>
        <v>4.1666666666666664E-4</v>
      </c>
      <c r="J25" s="19"/>
      <c r="K25" s="14">
        <f t="shared" si="14"/>
        <v>6.2805303558967247E-3</v>
      </c>
    </row>
    <row r="26" spans="2:11">
      <c r="B26" s="18" t="s">
        <v>18</v>
      </c>
      <c r="C26" s="11">
        <v>1.4699074074074074E-2</v>
      </c>
      <c r="D26" s="19"/>
      <c r="E26" s="12">
        <f t="shared" si="11"/>
        <v>0.22156315422191228</v>
      </c>
      <c r="F26" s="11">
        <v>0</v>
      </c>
      <c r="G26" s="19"/>
      <c r="H26" s="12">
        <f t="shared" si="12"/>
        <v>0</v>
      </c>
      <c r="I26" s="11">
        <f t="shared" si="13"/>
        <v>1.4699074074074074E-2</v>
      </c>
      <c r="J26" s="19"/>
      <c r="K26" s="14">
        <f t="shared" si="14"/>
        <v>0.22156315422191228</v>
      </c>
    </row>
    <row r="27" spans="2:11">
      <c r="B27" s="18" t="s">
        <v>19</v>
      </c>
      <c r="C27" s="11">
        <v>3.3055555555555505E-2</v>
      </c>
      <c r="D27" s="19"/>
      <c r="E27" s="12">
        <f t="shared" si="11"/>
        <v>0.49825540823447279</v>
      </c>
      <c r="F27" s="11">
        <v>0</v>
      </c>
      <c r="G27" s="19"/>
      <c r="H27" s="12">
        <f t="shared" si="12"/>
        <v>0</v>
      </c>
      <c r="I27" s="11">
        <f t="shared" si="13"/>
        <v>3.3055555555555505E-2</v>
      </c>
      <c r="J27" s="19"/>
      <c r="K27" s="14">
        <f t="shared" si="14"/>
        <v>0.49825540823447279</v>
      </c>
    </row>
    <row r="28" spans="2:11" ht="15.75" thickBot="1">
      <c r="B28" s="23" t="s">
        <v>20</v>
      </c>
      <c r="C28" s="20">
        <v>7.8703703703703694E-4</v>
      </c>
      <c r="D28" s="24"/>
      <c r="E28" s="21">
        <f t="shared" si="11"/>
        <v>1.1863224005582703E-2</v>
      </c>
      <c r="F28" s="20">
        <v>0</v>
      </c>
      <c r="G28" s="24"/>
      <c r="H28" s="21">
        <f t="shared" si="12"/>
        <v>0</v>
      </c>
      <c r="I28" s="11">
        <f t="shared" si="13"/>
        <v>7.8703703703703694E-4</v>
      </c>
      <c r="J28" s="24"/>
      <c r="K28" s="22">
        <f t="shared" si="14"/>
        <v>1.1863224005582703E-2</v>
      </c>
    </row>
    <row r="29" spans="2:11" ht="16.5" thickTop="1" thickBot="1">
      <c r="B29" s="31" t="s">
        <v>3</v>
      </c>
      <c r="C29" s="32">
        <f>SUM(C23:C28)</f>
        <v>5.074074074074069E-2</v>
      </c>
      <c r="D29" s="33"/>
      <c r="E29" s="33">
        <f>IFERROR(SUM(E23:E28),0)</f>
        <v>0.76482903000697822</v>
      </c>
      <c r="F29" s="32">
        <f>SUM(F23:F28)</f>
        <v>0</v>
      </c>
      <c r="G29" s="33"/>
      <c r="H29" s="33">
        <f>IFERROR(SUM(H23:H28),0)</f>
        <v>0</v>
      </c>
      <c r="I29" s="32">
        <f>SUM(I23:I28)</f>
        <v>5.074074074074069E-2</v>
      </c>
      <c r="J29" s="33"/>
      <c r="K29" s="34">
        <f>IFERROR(SUM(K23:K28),0)</f>
        <v>0.76482903000697822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6.6342592592592536E-2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6.6342592592592536E-2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2" t="s">
        <v>65</v>
      </c>
      <c r="C3" s="213"/>
      <c r="D3" s="214"/>
    </row>
    <row r="4" spans="2:4" s="76" customFormat="1" ht="23.25" customHeight="1">
      <c r="B4" s="215" t="s">
        <v>223</v>
      </c>
      <c r="C4" s="216"/>
      <c r="D4" s="217"/>
    </row>
    <row r="5" spans="2:4" s="76" customFormat="1" ht="23.25" customHeight="1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>
      <c r="B6" s="111"/>
      <c r="C6" s="112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66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172" t="s">
        <v>10</v>
      </c>
      <c r="C5" s="78" t="s">
        <v>62</v>
      </c>
      <c r="D5" s="79" t="s">
        <v>5</v>
      </c>
    </row>
    <row r="6" spans="2:4" s="76" customFormat="1" ht="24" customHeight="1" thickBot="1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19"/>
  <sheetViews>
    <sheetView showGridLines="0" showZeros="0" view="pageBreakPreview" zoomScaleNormal="80" zoomScaleSheetLayoutView="100" zoomScalePageLayoutView="8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67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77" t="s">
        <v>10</v>
      </c>
      <c r="C5" s="78" t="s">
        <v>62</v>
      </c>
      <c r="D5" s="79" t="s">
        <v>5</v>
      </c>
    </row>
    <row r="6" spans="2:4" s="76" customFormat="1" ht="24" customHeight="1">
      <c r="B6" s="80" t="s">
        <v>76</v>
      </c>
      <c r="C6" s="81">
        <v>3.6921296296296294E-3</v>
      </c>
      <c r="D6" s="82">
        <v>0.37049941927990704</v>
      </c>
    </row>
    <row r="7" spans="2:4" s="76" customFormat="1" ht="24" customHeight="1">
      <c r="B7" s="80" t="s">
        <v>177</v>
      </c>
      <c r="C7" s="81">
        <v>1.25E-3</v>
      </c>
      <c r="D7" s="82">
        <v>0.12543554006968641</v>
      </c>
    </row>
    <row r="8" spans="2:4" s="76" customFormat="1" ht="24" customHeight="1">
      <c r="B8" s="80" t="s">
        <v>231</v>
      </c>
      <c r="C8" s="81">
        <v>1.0879629629629631E-3</v>
      </c>
      <c r="D8" s="82">
        <v>0.10917537746806041</v>
      </c>
    </row>
    <row r="9" spans="2:4" s="76" customFormat="1" ht="24" customHeight="1">
      <c r="B9" s="80" t="s">
        <v>103</v>
      </c>
      <c r="C9" s="81">
        <v>6.8287037037037036E-4</v>
      </c>
      <c r="D9" s="82">
        <v>6.8524970963995346E-2</v>
      </c>
    </row>
    <row r="10" spans="2:4" s="76" customFormat="1" ht="24" customHeight="1">
      <c r="B10" s="80" t="s">
        <v>187</v>
      </c>
      <c r="C10" s="81">
        <v>5.5555555555555556E-4</v>
      </c>
      <c r="D10" s="82">
        <v>5.5749128919860627E-2</v>
      </c>
    </row>
    <row r="11" spans="2:4" s="76" customFormat="1" ht="24" customHeight="1">
      <c r="B11" s="80" t="s">
        <v>102</v>
      </c>
      <c r="C11" s="81">
        <v>4.9768518518518521E-4</v>
      </c>
      <c r="D11" s="82">
        <v>4.9941927990708478E-2</v>
      </c>
    </row>
    <row r="12" spans="2:4" s="76" customFormat="1" ht="24" customHeight="1">
      <c r="B12" s="80" t="s">
        <v>199</v>
      </c>
      <c r="C12" s="81">
        <v>4.6296296296296298E-4</v>
      </c>
      <c r="D12" s="82">
        <v>4.6457607433217189E-2</v>
      </c>
    </row>
    <row r="13" spans="2:4" s="76" customFormat="1" ht="24" customHeight="1">
      <c r="B13" s="80" t="s">
        <v>234</v>
      </c>
      <c r="C13" s="81">
        <v>3.9351851851851852E-4</v>
      </c>
      <c r="D13" s="82">
        <v>3.9488966318234613E-2</v>
      </c>
    </row>
    <row r="14" spans="2:4" s="76" customFormat="1" ht="24" customHeight="1">
      <c r="B14" s="80" t="s">
        <v>233</v>
      </c>
      <c r="C14" s="81">
        <v>3.2407407407407406E-4</v>
      </c>
      <c r="D14" s="82">
        <v>3.2520325203252029E-2</v>
      </c>
    </row>
    <row r="15" spans="2:4" s="76" customFormat="1" ht="24" customHeight="1">
      <c r="B15" s="80" t="s">
        <v>104</v>
      </c>
      <c r="C15" s="81">
        <v>2.5462962962962961E-4</v>
      </c>
      <c r="D15" s="82">
        <v>2.5551684088269452E-2</v>
      </c>
    </row>
    <row r="16" spans="2:4" s="76" customFormat="1" ht="24" customHeight="1">
      <c r="B16" s="80" t="s">
        <v>188</v>
      </c>
      <c r="C16" s="81">
        <v>2.0833333333333335E-4</v>
      </c>
      <c r="D16" s="82">
        <v>2.0905923344947737E-2</v>
      </c>
    </row>
    <row r="17" spans="2:4" s="76" customFormat="1" ht="24" customHeight="1">
      <c r="B17" s="80" t="s">
        <v>178</v>
      </c>
      <c r="C17" s="81">
        <v>1.9675925925925926E-4</v>
      </c>
      <c r="D17" s="82">
        <v>1.9744483159117306E-2</v>
      </c>
    </row>
    <row r="18" spans="2:4" s="76" customFormat="1" ht="24" customHeight="1">
      <c r="B18" s="80" t="s">
        <v>181</v>
      </c>
      <c r="C18" s="81">
        <v>1.9675925925925926E-4</v>
      </c>
      <c r="D18" s="82">
        <v>1.9744483159117306E-2</v>
      </c>
    </row>
    <row r="19" spans="2:4" s="76" customFormat="1" ht="24" customHeight="1" thickBot="1">
      <c r="B19" s="83" t="s">
        <v>182</v>
      </c>
      <c r="C19" s="84">
        <v>1.6203703703703703E-4</v>
      </c>
      <c r="D19" s="85">
        <v>1.6260162601626015E-2</v>
      </c>
    </row>
  </sheetData>
  <sortState ref="B25:B93">
    <sortCondition ref="B93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2" t="s">
        <v>68</v>
      </c>
      <c r="C3" s="213"/>
      <c r="D3" s="214"/>
    </row>
    <row r="4" spans="2:4" s="76" customFormat="1" ht="23.25" customHeight="1">
      <c r="B4" s="215" t="s">
        <v>223</v>
      </c>
      <c r="C4" s="216"/>
      <c r="D4" s="217"/>
    </row>
    <row r="5" spans="2:4" s="76" customFormat="1" ht="23.25" customHeight="1">
      <c r="B5" s="113" t="s">
        <v>10</v>
      </c>
      <c r="C5" s="114" t="s">
        <v>62</v>
      </c>
      <c r="D5" s="115" t="s">
        <v>5</v>
      </c>
    </row>
    <row r="6" spans="2:4" s="76" customFormat="1" ht="23.25" customHeight="1">
      <c r="B6" s="116" t="s">
        <v>76</v>
      </c>
      <c r="C6" s="117">
        <v>9.8842592592592593E-3</v>
      </c>
      <c r="D6" s="118">
        <v>0.22532981530343005</v>
      </c>
    </row>
    <row r="7" spans="2:4" s="76" customFormat="1" ht="23.25" customHeight="1">
      <c r="B7" s="80" t="s">
        <v>188</v>
      </c>
      <c r="C7" s="117">
        <v>4.8958333333333328E-3</v>
      </c>
      <c r="D7" s="118">
        <v>0.11160949868073876</v>
      </c>
    </row>
    <row r="8" spans="2:4" s="76" customFormat="1" ht="23.25" customHeight="1">
      <c r="B8" s="80" t="s">
        <v>177</v>
      </c>
      <c r="C8" s="117">
        <v>4.43287037037037E-3</v>
      </c>
      <c r="D8" s="118">
        <v>0.10105540897097623</v>
      </c>
    </row>
    <row r="9" spans="2:4" s="76" customFormat="1" ht="23.25" customHeight="1">
      <c r="B9" s="80" t="s">
        <v>231</v>
      </c>
      <c r="C9" s="117">
        <v>2.1527777777777778E-3</v>
      </c>
      <c r="D9" s="118">
        <v>4.9076517150395772E-2</v>
      </c>
    </row>
    <row r="10" spans="2:4" s="76" customFormat="1" ht="23.25" customHeight="1">
      <c r="B10" s="80" t="s">
        <v>195</v>
      </c>
      <c r="C10" s="117">
        <v>2.1296296296296293E-3</v>
      </c>
      <c r="D10" s="118">
        <v>4.854881266490764E-2</v>
      </c>
    </row>
    <row r="11" spans="2:4" s="76" customFormat="1" ht="23.25" customHeight="1">
      <c r="B11" s="80" t="s">
        <v>234</v>
      </c>
      <c r="C11" s="117">
        <v>1.2847222222222223E-3</v>
      </c>
      <c r="D11" s="118">
        <v>2.9287598944591025E-2</v>
      </c>
    </row>
    <row r="12" spans="2:4" s="76" customFormat="1" ht="23.25" customHeight="1">
      <c r="B12" s="80" t="s">
        <v>200</v>
      </c>
      <c r="C12" s="117">
        <v>1.261574074074074E-3</v>
      </c>
      <c r="D12" s="118">
        <v>2.8759894459102896E-2</v>
      </c>
    </row>
    <row r="13" spans="2:4" s="76" customFormat="1" ht="23.25" customHeight="1">
      <c r="B13" s="80" t="s">
        <v>102</v>
      </c>
      <c r="C13" s="117">
        <v>1.2268518518518518E-3</v>
      </c>
      <c r="D13" s="118">
        <v>2.7968337730870707E-2</v>
      </c>
    </row>
    <row r="14" spans="2:4" s="76" customFormat="1" ht="23.25" customHeight="1">
      <c r="B14" s="80" t="s">
        <v>197</v>
      </c>
      <c r="C14" s="117">
        <v>1.0763888888888889E-3</v>
      </c>
      <c r="D14" s="118">
        <v>2.4538258575197886E-2</v>
      </c>
    </row>
    <row r="15" spans="2:4" s="76" customFormat="1" ht="23.25" customHeight="1">
      <c r="B15" s="80" t="s">
        <v>244</v>
      </c>
      <c r="C15" s="117">
        <v>1.0300925925925924E-3</v>
      </c>
      <c r="D15" s="118">
        <v>2.3482849604221628E-2</v>
      </c>
    </row>
    <row r="16" spans="2:4" s="76" customFormat="1" ht="23.25" customHeight="1">
      <c r="B16" s="80" t="s">
        <v>245</v>
      </c>
      <c r="C16" s="117">
        <v>9.6064814814814819E-4</v>
      </c>
      <c r="D16" s="118">
        <v>2.1899736147757254E-2</v>
      </c>
    </row>
    <row r="17" spans="2:4" s="76" customFormat="1" ht="23.25" customHeight="1">
      <c r="B17" s="116" t="s">
        <v>203</v>
      </c>
      <c r="C17" s="117">
        <v>9.6064814814814808E-4</v>
      </c>
      <c r="D17" s="118">
        <v>2.189973614775725E-2</v>
      </c>
    </row>
    <row r="18" spans="2:4" s="76" customFormat="1" ht="23.25" customHeight="1">
      <c r="B18" s="80" t="s">
        <v>246</v>
      </c>
      <c r="C18" s="117">
        <v>9.0277777777777774E-4</v>
      </c>
      <c r="D18" s="118">
        <v>2.0580474934036936E-2</v>
      </c>
    </row>
    <row r="19" spans="2:4" s="76" customFormat="1" ht="23.25" customHeight="1">
      <c r="B19" s="80" t="s">
        <v>247</v>
      </c>
      <c r="C19" s="117">
        <v>9.0277777777777774E-4</v>
      </c>
      <c r="D19" s="118">
        <v>2.0580474934036936E-2</v>
      </c>
    </row>
    <row r="20" spans="2:4" s="76" customFormat="1" ht="23.25" customHeight="1">
      <c r="B20" s="80" t="s">
        <v>248</v>
      </c>
      <c r="C20" s="117">
        <v>8.4490740740740739E-4</v>
      </c>
      <c r="D20" s="118">
        <v>1.9261213720316618E-2</v>
      </c>
    </row>
    <row r="21" spans="2:4" s="76" customFormat="1" ht="23.25" customHeight="1">
      <c r="B21" s="80" t="s">
        <v>249</v>
      </c>
      <c r="C21" s="117">
        <v>7.8703703703703705E-4</v>
      </c>
      <c r="D21" s="118">
        <v>1.7941952506596304E-2</v>
      </c>
    </row>
    <row r="22" spans="2:4" s="76" customFormat="1" ht="23.25" customHeight="1">
      <c r="B22" s="80" t="s">
        <v>183</v>
      </c>
      <c r="C22" s="117">
        <v>7.8703703703703705E-4</v>
      </c>
      <c r="D22" s="118">
        <v>1.7941952506596304E-2</v>
      </c>
    </row>
    <row r="23" spans="2:4" s="76" customFormat="1" ht="23.25" customHeight="1">
      <c r="B23" s="80" t="s">
        <v>233</v>
      </c>
      <c r="C23" s="117">
        <v>6.2500000000000001E-4</v>
      </c>
      <c r="D23" s="118">
        <v>1.4248021108179418E-2</v>
      </c>
    </row>
    <row r="24" spans="2:4" s="76" customFormat="1" ht="23.25" customHeight="1">
      <c r="B24" s="80" t="s">
        <v>103</v>
      </c>
      <c r="C24" s="117">
        <v>6.134259259259259E-4</v>
      </c>
      <c r="D24" s="118">
        <v>1.3984168865435354E-2</v>
      </c>
    </row>
    <row r="25" spans="2:4" s="76" customFormat="1" ht="23.25" customHeight="1" thickBot="1">
      <c r="B25" s="120" t="s">
        <v>250</v>
      </c>
      <c r="C25" s="121">
        <v>5.7870370370370367E-4</v>
      </c>
      <c r="D25" s="119">
        <v>1.3192612137203163E-2</v>
      </c>
    </row>
  </sheetData>
  <sortState ref="B32:B99">
    <sortCondition ref="B32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15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69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77" t="s">
        <v>10</v>
      </c>
      <c r="C5" s="78" t="s">
        <v>62</v>
      </c>
      <c r="D5" s="79" t="s">
        <v>5</v>
      </c>
    </row>
    <row r="6" spans="2:4" s="76" customFormat="1" ht="23.25" customHeight="1">
      <c r="B6" s="116" t="s">
        <v>76</v>
      </c>
      <c r="C6" s="117">
        <v>1.3541666666666667E-3</v>
      </c>
      <c r="D6" s="118">
        <v>0.32590529247910865</v>
      </c>
    </row>
    <row r="7" spans="2:4" s="76" customFormat="1" ht="23.25" customHeight="1">
      <c r="B7" s="80" t="s">
        <v>177</v>
      </c>
      <c r="C7" s="117">
        <v>8.5648148148148139E-4</v>
      </c>
      <c r="D7" s="118">
        <v>0.20612813370473537</v>
      </c>
    </row>
    <row r="8" spans="2:4" s="76" customFormat="1" ht="23.25" customHeight="1">
      <c r="B8" s="80" t="s">
        <v>103</v>
      </c>
      <c r="C8" s="117">
        <v>5.9027777777777778E-4</v>
      </c>
      <c r="D8" s="118">
        <v>0.14206128133704737</v>
      </c>
    </row>
    <row r="9" spans="2:4" s="76" customFormat="1" ht="23.25" customHeight="1">
      <c r="B9" s="80" t="s">
        <v>239</v>
      </c>
      <c r="C9" s="117">
        <v>2.8935185185185184E-4</v>
      </c>
      <c r="D9" s="118">
        <v>6.9637883008356549E-2</v>
      </c>
    </row>
    <row r="10" spans="2:4" s="76" customFormat="1" ht="23.25" customHeight="1">
      <c r="B10" s="80" t="s">
        <v>102</v>
      </c>
      <c r="C10" s="117">
        <v>2.6620370370370372E-4</v>
      </c>
      <c r="D10" s="118">
        <v>6.4066852367688026E-2</v>
      </c>
    </row>
    <row r="11" spans="2:4" s="76" customFormat="1" ht="23.25" customHeight="1">
      <c r="B11" s="80" t="s">
        <v>231</v>
      </c>
      <c r="C11" s="117">
        <v>2.6620370370370372E-4</v>
      </c>
      <c r="D11" s="118">
        <v>6.4066852367688026E-2</v>
      </c>
    </row>
    <row r="12" spans="2:4" s="76" customFormat="1" ht="23.25" customHeight="1">
      <c r="B12" s="80" t="s">
        <v>197</v>
      </c>
      <c r="C12" s="117">
        <v>2.6620370370370372E-4</v>
      </c>
      <c r="D12" s="118">
        <v>6.4066852367688026E-2</v>
      </c>
    </row>
    <row r="13" spans="2:4" s="76" customFormat="1" ht="23.25" customHeight="1">
      <c r="B13" s="80" t="s">
        <v>167</v>
      </c>
      <c r="C13" s="117">
        <v>1.7361111111111112E-4</v>
      </c>
      <c r="D13" s="118">
        <v>4.1782729805013935E-2</v>
      </c>
    </row>
    <row r="14" spans="2:4" s="76" customFormat="1" ht="23.25" customHeight="1">
      <c r="B14" s="80" t="s">
        <v>104</v>
      </c>
      <c r="C14" s="117">
        <v>5.7870370370370366E-5</v>
      </c>
      <c r="D14" s="118">
        <v>1.3927576601671309E-2</v>
      </c>
    </row>
    <row r="15" spans="2:4" s="76" customFormat="1" ht="23.25" customHeight="1" thickBot="1">
      <c r="B15" s="120" t="s">
        <v>234</v>
      </c>
      <c r="C15" s="121">
        <v>3.4722222222222222E-5</v>
      </c>
      <c r="D15" s="119">
        <v>8.356545961002786E-3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70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3.25" customHeight="1">
      <c r="B5" s="77" t="s">
        <v>10</v>
      </c>
      <c r="C5" s="78" t="s">
        <v>62</v>
      </c>
      <c r="D5" s="79" t="s">
        <v>5</v>
      </c>
    </row>
    <row r="6" spans="2:4" s="76" customFormat="1" ht="23.25" customHeight="1">
      <c r="B6" s="80" t="s">
        <v>76</v>
      </c>
      <c r="C6" s="81">
        <v>2.6539351851851845E-2</v>
      </c>
      <c r="D6" s="106">
        <v>0.31523233434149028</v>
      </c>
    </row>
    <row r="7" spans="2:4" s="76" customFormat="1" ht="23.25" customHeight="1">
      <c r="B7" s="80" t="s">
        <v>177</v>
      </c>
      <c r="C7" s="81">
        <v>1.3692129629629632E-2</v>
      </c>
      <c r="D7" s="106">
        <v>0.16263403904316753</v>
      </c>
    </row>
    <row r="8" spans="2:4" s="76" customFormat="1" ht="23.25" customHeight="1">
      <c r="B8" s="80" t="s">
        <v>167</v>
      </c>
      <c r="C8" s="81">
        <v>4.0162037037037041E-3</v>
      </c>
      <c r="D8" s="106">
        <v>4.7704151773439667E-2</v>
      </c>
    </row>
    <row r="9" spans="2:4" s="76" customFormat="1" ht="23.25" customHeight="1">
      <c r="B9" s="80" t="s">
        <v>231</v>
      </c>
      <c r="C9" s="81">
        <v>3.7615740740740743E-3</v>
      </c>
      <c r="D9" s="106">
        <v>4.4679681055815247E-2</v>
      </c>
    </row>
    <row r="10" spans="2:4" s="76" customFormat="1" ht="23.25" customHeight="1">
      <c r="B10" s="80" t="s">
        <v>103</v>
      </c>
      <c r="C10" s="81">
        <v>3.7615740740740739E-3</v>
      </c>
      <c r="D10" s="106">
        <v>4.4679681055815247E-2</v>
      </c>
    </row>
    <row r="11" spans="2:4" s="76" customFormat="1" ht="23.25" customHeight="1">
      <c r="B11" s="80" t="s">
        <v>188</v>
      </c>
      <c r="C11" s="81">
        <v>3.4143518518518511E-3</v>
      </c>
      <c r="D11" s="106">
        <v>4.0555402804509214E-2</v>
      </c>
    </row>
    <row r="12" spans="2:4" s="76" customFormat="1" ht="23.25" customHeight="1">
      <c r="B12" s="80" t="s">
        <v>234</v>
      </c>
      <c r="C12" s="81">
        <v>3.2060185185185186E-3</v>
      </c>
      <c r="D12" s="106">
        <v>3.8080835853725611E-2</v>
      </c>
    </row>
    <row r="13" spans="2:4" s="76" customFormat="1" ht="23.25" customHeight="1">
      <c r="B13" s="80" t="s">
        <v>102</v>
      </c>
      <c r="C13" s="81">
        <v>2.8587962962962955E-3</v>
      </c>
      <c r="D13" s="106">
        <v>3.3956557602419578E-2</v>
      </c>
    </row>
    <row r="14" spans="2:4" s="76" customFormat="1" ht="23.25" customHeight="1">
      <c r="B14" s="80" t="s">
        <v>79</v>
      </c>
      <c r="C14" s="81">
        <v>2.6967592592592594E-3</v>
      </c>
      <c r="D14" s="106">
        <v>3.2031894418476779E-2</v>
      </c>
    </row>
    <row r="15" spans="2:4" s="76" customFormat="1" ht="23.25" customHeight="1">
      <c r="B15" s="80" t="s">
        <v>179</v>
      </c>
      <c r="C15" s="81">
        <v>2.4537037037037036E-3</v>
      </c>
      <c r="D15" s="106">
        <v>2.9144899642562561E-2</v>
      </c>
    </row>
    <row r="16" spans="2:4" s="76" customFormat="1" ht="23.25" customHeight="1">
      <c r="B16" s="80" t="s">
        <v>80</v>
      </c>
      <c r="C16" s="81">
        <v>1.6319444444444445E-3</v>
      </c>
      <c r="D16" s="106">
        <v>1.9384107781138308E-2</v>
      </c>
    </row>
    <row r="17" spans="2:4" s="76" customFormat="1" ht="23.25" customHeight="1">
      <c r="B17" s="80" t="s">
        <v>104</v>
      </c>
      <c r="C17" s="81">
        <v>1.5972222222222223E-3</v>
      </c>
      <c r="D17" s="106">
        <v>1.8971679956007705E-2</v>
      </c>
    </row>
    <row r="18" spans="2:4" s="76" customFormat="1" ht="23.25" customHeight="1">
      <c r="B18" s="80" t="s">
        <v>249</v>
      </c>
      <c r="C18" s="81">
        <v>1.5625000000000001E-3</v>
      </c>
      <c r="D18" s="106">
        <v>1.8559252130877103E-2</v>
      </c>
    </row>
    <row r="19" spans="2:4" s="76" customFormat="1" ht="23.25" customHeight="1">
      <c r="B19" s="80" t="s">
        <v>105</v>
      </c>
      <c r="C19" s="81">
        <v>1.2152777777777778E-3</v>
      </c>
      <c r="D19" s="106">
        <v>1.4434973879571079E-2</v>
      </c>
    </row>
    <row r="20" spans="2:4" s="76" customFormat="1" ht="23.25" customHeight="1">
      <c r="B20" s="80" t="s">
        <v>193</v>
      </c>
      <c r="C20" s="81">
        <v>1.2037037037037038E-3</v>
      </c>
      <c r="D20" s="106">
        <v>1.429749793786088E-2</v>
      </c>
    </row>
    <row r="21" spans="2:4" s="76" customFormat="1" ht="23.25" customHeight="1">
      <c r="B21" s="80" t="s">
        <v>233</v>
      </c>
      <c r="C21" s="81">
        <v>1.1458333333333333E-3</v>
      </c>
      <c r="D21" s="106">
        <v>1.3610118229309876E-2</v>
      </c>
    </row>
    <row r="22" spans="2:4" s="76" customFormat="1" ht="23.25" customHeight="1">
      <c r="B22" s="80" t="s">
        <v>190</v>
      </c>
      <c r="C22" s="81">
        <v>1.0185185185185186E-3</v>
      </c>
      <c r="D22" s="106">
        <v>1.2097882870497668E-2</v>
      </c>
    </row>
    <row r="23" spans="2:4" s="76" customFormat="1" ht="23.25" customHeight="1">
      <c r="B23" s="80" t="s">
        <v>251</v>
      </c>
      <c r="C23" s="81">
        <v>8.2175925925925927E-4</v>
      </c>
      <c r="D23" s="106">
        <v>9.7607918614242544E-3</v>
      </c>
    </row>
    <row r="24" spans="2:4" s="76" customFormat="1" ht="23.25" customHeight="1">
      <c r="B24" s="80" t="s">
        <v>238</v>
      </c>
      <c r="C24" s="81">
        <v>7.9861111111111116E-4</v>
      </c>
      <c r="D24" s="106">
        <v>9.4858399780038526E-3</v>
      </c>
    </row>
    <row r="25" spans="2:4" s="76" customFormat="1" ht="23.25" customHeight="1" thickBot="1">
      <c r="B25" s="83" t="s">
        <v>252</v>
      </c>
      <c r="C25" s="84">
        <v>7.6388888888888882E-4</v>
      </c>
      <c r="D25" s="107">
        <v>9.07341215287325E-3</v>
      </c>
    </row>
  </sheetData>
  <sortState ref="B31:B99">
    <sortCondition ref="B3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71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77" t="s">
        <v>10</v>
      </c>
      <c r="C5" s="78" t="s">
        <v>62</v>
      </c>
      <c r="D5" s="79" t="s">
        <v>5</v>
      </c>
    </row>
    <row r="6" spans="2:4" s="76" customFormat="1" ht="23.25" customHeight="1">
      <c r="B6" s="80" t="s">
        <v>76</v>
      </c>
      <c r="C6" s="81">
        <v>1.0532407407407407E-2</v>
      </c>
      <c r="D6" s="106">
        <v>0.21477460467311785</v>
      </c>
    </row>
    <row r="7" spans="2:4" s="76" customFormat="1" ht="23.25" customHeight="1">
      <c r="B7" s="80" t="s">
        <v>177</v>
      </c>
      <c r="C7" s="81">
        <v>5.8796296296296296E-3</v>
      </c>
      <c r="D7" s="106">
        <v>0.11989615293839985</v>
      </c>
    </row>
    <row r="8" spans="2:4" s="76" customFormat="1" ht="23.25" customHeight="1">
      <c r="B8" s="80" t="s">
        <v>188</v>
      </c>
      <c r="C8" s="81">
        <v>4.9652777777777785E-3</v>
      </c>
      <c r="D8" s="106">
        <v>0.10125088506018415</v>
      </c>
    </row>
    <row r="9" spans="2:4" s="76" customFormat="1" ht="23.25" customHeight="1">
      <c r="B9" s="80" t="s">
        <v>234</v>
      </c>
      <c r="C9" s="81">
        <v>3.6689814814814814E-3</v>
      </c>
      <c r="D9" s="106">
        <v>7.4817087561954237E-2</v>
      </c>
    </row>
    <row r="10" spans="2:4" s="76" customFormat="1" ht="23.25" customHeight="1">
      <c r="B10" s="80" t="s">
        <v>102</v>
      </c>
      <c r="C10" s="81">
        <v>2.1180555555555558E-3</v>
      </c>
      <c r="D10" s="106">
        <v>4.3190936983714914E-2</v>
      </c>
    </row>
    <row r="11" spans="2:4" s="76" customFormat="1" ht="23.25" customHeight="1">
      <c r="B11" s="80" t="s">
        <v>103</v>
      </c>
      <c r="C11" s="81">
        <v>1.9907407407407408E-3</v>
      </c>
      <c r="D11" s="106">
        <v>4.0594760443710187E-2</v>
      </c>
    </row>
    <row r="12" spans="2:4" s="76" customFormat="1" ht="23.25" customHeight="1">
      <c r="B12" s="116" t="s">
        <v>195</v>
      </c>
      <c r="C12" s="81">
        <v>1.3425925925925925E-3</v>
      </c>
      <c r="D12" s="106">
        <v>2.7377861694595239E-2</v>
      </c>
    </row>
    <row r="13" spans="2:4" s="76" customFormat="1" ht="23.25" customHeight="1">
      <c r="B13" s="80" t="s">
        <v>187</v>
      </c>
      <c r="C13" s="81">
        <v>1.1574074074074073E-3</v>
      </c>
      <c r="D13" s="106">
        <v>2.3601604909133829E-2</v>
      </c>
    </row>
    <row r="14" spans="2:4" s="76" customFormat="1" ht="23.25" customHeight="1">
      <c r="B14" s="80" t="s">
        <v>79</v>
      </c>
      <c r="C14" s="81">
        <v>1.1342592592592593E-3</v>
      </c>
      <c r="D14" s="106">
        <v>2.3129572810951154E-2</v>
      </c>
    </row>
    <row r="15" spans="2:4" s="76" customFormat="1" ht="23.25" customHeight="1">
      <c r="B15" s="80" t="s">
        <v>253</v>
      </c>
      <c r="C15" s="81">
        <v>1.0648148148148149E-3</v>
      </c>
      <c r="D15" s="106">
        <v>2.1713476516403124E-2</v>
      </c>
    </row>
    <row r="16" spans="2:4" s="76" customFormat="1" ht="23.25" customHeight="1">
      <c r="B16" s="80" t="s">
        <v>201</v>
      </c>
      <c r="C16" s="81">
        <v>1.0532407407407407E-3</v>
      </c>
      <c r="D16" s="106">
        <v>2.1477460467311783E-2</v>
      </c>
    </row>
    <row r="17" spans="2:4" s="76" customFormat="1" ht="23.25" customHeight="1">
      <c r="B17" s="80" t="s">
        <v>154</v>
      </c>
      <c r="C17" s="81">
        <v>8.3333333333333328E-4</v>
      </c>
      <c r="D17" s="106">
        <v>1.6993155534576355E-2</v>
      </c>
    </row>
    <row r="18" spans="2:4" s="76" customFormat="1" ht="23.25" customHeight="1">
      <c r="B18" s="80" t="s">
        <v>232</v>
      </c>
      <c r="C18" s="81">
        <v>8.1018518518518527E-4</v>
      </c>
      <c r="D18" s="106">
        <v>1.6521123436393684E-2</v>
      </c>
    </row>
    <row r="19" spans="2:4" s="76" customFormat="1" ht="23.25" customHeight="1">
      <c r="B19" s="80" t="s">
        <v>182</v>
      </c>
      <c r="C19" s="81">
        <v>8.1018518518518527E-4</v>
      </c>
      <c r="D19" s="106">
        <v>1.6521123436393684E-2</v>
      </c>
    </row>
    <row r="20" spans="2:4" s="76" customFormat="1" ht="23.25" customHeight="1">
      <c r="B20" s="80" t="s">
        <v>198</v>
      </c>
      <c r="C20" s="81">
        <v>8.1018518518518505E-4</v>
      </c>
      <c r="D20" s="106">
        <v>1.6521123436393677E-2</v>
      </c>
    </row>
    <row r="21" spans="2:4" s="76" customFormat="1" ht="23.25" customHeight="1">
      <c r="B21" s="80" t="s">
        <v>167</v>
      </c>
      <c r="C21" s="81">
        <v>7.4074074074074081E-4</v>
      </c>
      <c r="D21" s="106">
        <v>1.5105027141845653E-2</v>
      </c>
    </row>
    <row r="22" spans="2:4" s="76" customFormat="1" ht="23.25" customHeight="1">
      <c r="B22" s="80" t="s">
        <v>200</v>
      </c>
      <c r="C22" s="81">
        <v>7.291666666666667E-4</v>
      </c>
      <c r="D22" s="106">
        <v>1.4869011092754313E-2</v>
      </c>
    </row>
    <row r="23" spans="2:4" s="76" customFormat="1" ht="23.25" customHeight="1">
      <c r="B23" s="80" t="s">
        <v>104</v>
      </c>
      <c r="C23" s="81">
        <v>6.7129629629629625E-4</v>
      </c>
      <c r="D23" s="106">
        <v>1.3688930847297619E-2</v>
      </c>
    </row>
    <row r="24" spans="2:4" s="76" customFormat="1" ht="23.25" customHeight="1">
      <c r="B24" s="80" t="s">
        <v>247</v>
      </c>
      <c r="C24" s="81">
        <v>6.2500000000000001E-4</v>
      </c>
      <c r="D24" s="106">
        <v>1.2744866650932269E-2</v>
      </c>
    </row>
    <row r="25" spans="2:4" s="76" customFormat="1" ht="23.25" customHeight="1" thickBot="1">
      <c r="B25" s="83" t="s">
        <v>254</v>
      </c>
      <c r="C25" s="84">
        <v>5.9027777777777778E-4</v>
      </c>
      <c r="D25" s="107">
        <v>1.2036818503658253E-2</v>
      </c>
    </row>
  </sheetData>
  <sortState ref="B31:B102">
    <sortCondition ref="B3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2" t="s">
        <v>72</v>
      </c>
      <c r="C3" s="213"/>
      <c r="D3" s="214"/>
    </row>
    <row r="4" spans="2:4" s="76" customFormat="1" ht="24" customHeight="1">
      <c r="B4" s="215" t="s">
        <v>223</v>
      </c>
      <c r="C4" s="216"/>
      <c r="D4" s="217"/>
    </row>
    <row r="5" spans="2:4" s="76" customFormat="1" ht="24" customHeight="1">
      <c r="B5" s="172" t="s">
        <v>10</v>
      </c>
      <c r="C5" s="78" t="s">
        <v>62</v>
      </c>
      <c r="D5" s="79" t="s">
        <v>5</v>
      </c>
    </row>
    <row r="6" spans="2:4" s="76" customFormat="1" ht="24" customHeight="1" thickBot="1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8" t="s">
        <v>206</v>
      </c>
      <c r="C3" s="219"/>
      <c r="D3" s="220"/>
    </row>
    <row r="4" spans="2:4" s="76" customFormat="1" ht="24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76</v>
      </c>
      <c r="C6" s="97">
        <v>7.0902777777777842E-2</v>
      </c>
      <c r="D6" s="98">
        <v>8.9629542927371783E-2</v>
      </c>
    </row>
    <row r="7" spans="2:4" s="76" customFormat="1" ht="23.25" customHeight="1">
      <c r="B7" s="96" t="s">
        <v>192</v>
      </c>
      <c r="C7" s="97">
        <v>2.1435185185185186E-2</v>
      </c>
      <c r="D7" s="98">
        <v>2.7096623163808748E-2</v>
      </c>
    </row>
    <row r="8" spans="2:4" s="76" customFormat="1" ht="23.25" customHeight="1">
      <c r="B8" s="96" t="s">
        <v>200</v>
      </c>
      <c r="C8" s="97">
        <v>1.6400462962962964E-2</v>
      </c>
      <c r="D8" s="98">
        <v>2.0732135541639846E-2</v>
      </c>
    </row>
    <row r="9" spans="2:4" s="76" customFormat="1" ht="23.25" customHeight="1">
      <c r="B9" s="96" t="s">
        <v>234</v>
      </c>
      <c r="C9" s="97">
        <v>1.5694444444444438E-2</v>
      </c>
      <c r="D9" s="98">
        <v>1.9839644173933395E-2</v>
      </c>
    </row>
    <row r="10" spans="2:4" s="76" customFormat="1" ht="23.25" customHeight="1">
      <c r="B10" s="96" t="s">
        <v>251</v>
      </c>
      <c r="C10" s="97">
        <v>1.5381944444444446E-2</v>
      </c>
      <c r="D10" s="98">
        <v>1.9444607011178092E-2</v>
      </c>
    </row>
    <row r="11" spans="2:4" s="76" customFormat="1" ht="23.25" customHeight="1">
      <c r="B11" s="96" t="s">
        <v>199</v>
      </c>
      <c r="C11" s="97">
        <v>1.5185185185185184E-2</v>
      </c>
      <c r="D11" s="98">
        <v>1.9195879908702522E-2</v>
      </c>
    </row>
    <row r="12" spans="2:4" s="76" customFormat="1" ht="23.25" customHeight="1">
      <c r="B12" s="96" t="s">
        <v>198</v>
      </c>
      <c r="C12" s="97">
        <v>1.2569444444444447E-2</v>
      </c>
      <c r="D12" s="98">
        <v>1.5889272546380295E-2</v>
      </c>
    </row>
    <row r="13" spans="2:4" s="76" customFormat="1" ht="23.25" customHeight="1">
      <c r="B13" s="96" t="s">
        <v>255</v>
      </c>
      <c r="C13" s="97">
        <v>1.2106481481481484E-2</v>
      </c>
      <c r="D13" s="98">
        <v>1.5304032305261315E-2</v>
      </c>
    </row>
    <row r="14" spans="2:4" s="76" customFormat="1" ht="23.25" customHeight="1">
      <c r="B14" s="96" t="s">
        <v>256</v>
      </c>
      <c r="C14" s="97">
        <v>1.1956018518518519E-2</v>
      </c>
      <c r="D14" s="98">
        <v>1.5113829226897644E-2</v>
      </c>
    </row>
    <row r="15" spans="2:4" s="76" customFormat="1" ht="23.25" customHeight="1">
      <c r="B15" s="96" t="s">
        <v>257</v>
      </c>
      <c r="C15" s="97">
        <v>1.1747685185185189E-2</v>
      </c>
      <c r="D15" s="98">
        <v>1.4850471118394108E-2</v>
      </c>
    </row>
    <row r="16" spans="2:4" s="76" customFormat="1" ht="23.25" customHeight="1">
      <c r="B16" s="96" t="s">
        <v>258</v>
      </c>
      <c r="C16" s="97">
        <v>1.125E-2</v>
      </c>
      <c r="D16" s="98">
        <v>1.42213378591912E-2</v>
      </c>
    </row>
    <row r="17" spans="2:4" s="76" customFormat="1" ht="23.25" customHeight="1">
      <c r="B17" s="96" t="s">
        <v>153</v>
      </c>
      <c r="C17" s="97">
        <v>1.1215277777777777E-2</v>
      </c>
      <c r="D17" s="98">
        <v>1.4177444841107275E-2</v>
      </c>
    </row>
    <row r="18" spans="2:4" s="76" customFormat="1" ht="23.25" customHeight="1">
      <c r="B18" s="96" t="s">
        <v>202</v>
      </c>
      <c r="C18" s="97">
        <v>1.0497685185185185E-2</v>
      </c>
      <c r="D18" s="98">
        <v>1.3270322467372857E-2</v>
      </c>
    </row>
    <row r="19" spans="2:4" s="76" customFormat="1" ht="23.25" customHeight="1">
      <c r="B19" s="96" t="s">
        <v>259</v>
      </c>
      <c r="C19" s="97">
        <v>1.0185185185185184E-2</v>
      </c>
      <c r="D19" s="98">
        <v>1.2875285304617547E-2</v>
      </c>
    </row>
    <row r="20" spans="2:4" s="76" customFormat="1" ht="23.25" customHeight="1">
      <c r="B20" s="96" t="s">
        <v>260</v>
      </c>
      <c r="C20" s="97">
        <v>9.826388888888888E-3</v>
      </c>
      <c r="D20" s="98">
        <v>1.2421724117750338E-2</v>
      </c>
    </row>
    <row r="21" spans="2:4" s="76" customFormat="1" ht="23.25" customHeight="1">
      <c r="B21" s="96" t="s">
        <v>102</v>
      </c>
      <c r="C21" s="97">
        <v>9.8148148148148161E-3</v>
      </c>
      <c r="D21" s="98">
        <v>1.2407093111722365E-2</v>
      </c>
    </row>
    <row r="22" spans="2:4" s="76" customFormat="1" ht="23.25" customHeight="1">
      <c r="B22" s="96" t="s">
        <v>261</v>
      </c>
      <c r="C22" s="97">
        <v>9.7569444444444431E-3</v>
      </c>
      <c r="D22" s="98">
        <v>1.233393808158249E-2</v>
      </c>
    </row>
    <row r="23" spans="2:4" s="76" customFormat="1" ht="23.25" customHeight="1">
      <c r="B23" s="96" t="s">
        <v>166</v>
      </c>
      <c r="C23" s="97">
        <v>9.5486111111111084E-3</v>
      </c>
      <c r="D23" s="98">
        <v>1.2070579973078947E-2</v>
      </c>
    </row>
    <row r="24" spans="2:4" s="76" customFormat="1" ht="23.25" customHeight="1">
      <c r="B24" s="96" t="s">
        <v>262</v>
      </c>
      <c r="C24" s="97">
        <v>9.5023148148148159E-3</v>
      </c>
      <c r="D24" s="98">
        <v>1.2012055948967053E-2</v>
      </c>
    </row>
    <row r="25" spans="2:4" s="76" customFormat="1" ht="23.25" customHeight="1" thickBot="1">
      <c r="B25" s="99" t="s">
        <v>263</v>
      </c>
      <c r="C25" s="100">
        <v>9.2245370370370363E-3</v>
      </c>
      <c r="D25" s="101">
        <v>1.1660911804295664E-2</v>
      </c>
    </row>
  </sheetData>
  <sortState ref="B34:B109">
    <sortCondition ref="B34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7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18" t="s">
        <v>207</v>
      </c>
      <c r="C3" s="219"/>
      <c r="D3" s="220"/>
    </row>
    <row r="4" spans="2:4" ht="23.25" customHeight="1">
      <c r="B4" s="221" t="s">
        <v>223</v>
      </c>
      <c r="C4" s="222"/>
      <c r="D4" s="223"/>
    </row>
    <row r="5" spans="2:4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102</v>
      </c>
      <c r="C6" s="97">
        <v>9.5601851851851855E-3</v>
      </c>
      <c r="D6" s="98">
        <v>0.8042843232716651</v>
      </c>
    </row>
    <row r="7" spans="2:4" s="76" customFormat="1" ht="23.25" customHeight="1" thickBot="1">
      <c r="B7" s="99" t="s">
        <v>264</v>
      </c>
      <c r="C7" s="100">
        <v>2.3263888888888887E-3</v>
      </c>
      <c r="D7" s="101">
        <v>0.19571567672833495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2"/>
  <sheetViews>
    <sheetView showGridLines="0" showZeros="0" view="pageBreakPreview" zoomScale="110" zoomScaleNormal="70" zoomScaleSheetLayoutView="110" workbookViewId="0">
      <selection activeCell="N16" sqref="N16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8" t="s">
        <v>49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1.4351851851851852E-3</v>
      </c>
      <c r="D7" s="12">
        <f t="shared" ref="D7:D19" si="0">IFERROR(C7/C$20,0)</f>
        <v>0.16779431664411365</v>
      </c>
      <c r="E7" s="12">
        <f t="shared" ref="E7:E19" si="1">IFERROR(C7/C$31,0)</f>
        <v>3.3549783549783559E-2</v>
      </c>
      <c r="F7" s="11">
        <v>1.9675925925925926E-4</v>
      </c>
      <c r="G7" s="12">
        <f t="shared" ref="G7:G19" si="2">IFERROR(F7/F$20,0)</f>
        <v>0.17346938775510204</v>
      </c>
      <c r="H7" s="12">
        <f t="shared" ref="H7:H19" si="3">IFERROR(F7/F$31,0)</f>
        <v>8.0952380952380956E-2</v>
      </c>
      <c r="I7" s="11">
        <f>C7+F7</f>
        <v>1.6319444444444445E-3</v>
      </c>
      <c r="J7" s="12">
        <f t="shared" ref="J7:J19" si="4">IFERROR(I7/I$20,0)</f>
        <v>0.16845878136200718</v>
      </c>
      <c r="K7" s="14">
        <f t="shared" ref="K7:K19" si="5">IFERROR(I7/I$31,0)</f>
        <v>3.6098310291858698E-2</v>
      </c>
    </row>
    <row r="8" spans="2:11" s="5" customFormat="1">
      <c r="B8" s="145" t="s">
        <v>100</v>
      </c>
      <c r="C8" s="11">
        <v>1.6898148148148148E-3</v>
      </c>
      <c r="D8" s="12">
        <f t="shared" si="0"/>
        <v>0.19756427604871446</v>
      </c>
      <c r="E8" s="12">
        <f t="shared" si="1"/>
        <v>3.9502164502164518E-2</v>
      </c>
      <c r="F8" s="11">
        <v>3.3564814814814818E-4</v>
      </c>
      <c r="G8" s="12">
        <f t="shared" si="2"/>
        <v>0.29591836734693877</v>
      </c>
      <c r="H8" s="12">
        <f t="shared" si="3"/>
        <v>0.1380952380952381</v>
      </c>
      <c r="I8" s="11">
        <f t="shared" ref="I8:I19" si="6">C8+F8</f>
        <v>2.0254629629629629E-3</v>
      </c>
      <c r="J8" s="12">
        <f t="shared" si="4"/>
        <v>0.20908004778972519</v>
      </c>
      <c r="K8" s="14">
        <f t="shared" si="5"/>
        <v>4.4802867383512558E-2</v>
      </c>
    </row>
    <row r="9" spans="2:11" s="5" customFormat="1">
      <c r="B9" s="10" t="s">
        <v>51</v>
      </c>
      <c r="C9" s="11">
        <v>6.9444444444444447E-4</v>
      </c>
      <c r="D9" s="12">
        <f t="shared" si="0"/>
        <v>8.1190798376184023E-2</v>
      </c>
      <c r="E9" s="12">
        <f t="shared" si="1"/>
        <v>1.6233766233766239E-2</v>
      </c>
      <c r="F9" s="11">
        <v>1.3888888888888889E-4</v>
      </c>
      <c r="G9" s="12">
        <f t="shared" si="2"/>
        <v>0.12244897959183673</v>
      </c>
      <c r="H9" s="12">
        <f t="shared" si="3"/>
        <v>5.7142857142857141E-2</v>
      </c>
      <c r="I9" s="11">
        <f t="shared" si="6"/>
        <v>8.3333333333333339E-4</v>
      </c>
      <c r="J9" s="12">
        <f t="shared" si="4"/>
        <v>8.6021505376344093E-2</v>
      </c>
      <c r="K9" s="14">
        <f t="shared" si="5"/>
        <v>1.8433179723502311E-2</v>
      </c>
    </row>
    <row r="10" spans="2:11" s="5" customFormat="1">
      <c r="B10" s="10" t="s">
        <v>11</v>
      </c>
      <c r="C10" s="11">
        <v>1.5624999999999999E-3</v>
      </c>
      <c r="D10" s="12">
        <f t="shared" si="0"/>
        <v>0.18267929634641406</v>
      </c>
      <c r="E10" s="12">
        <f t="shared" si="1"/>
        <v>3.6525974025974038E-2</v>
      </c>
      <c r="F10" s="11">
        <v>4.6296296296296298E-4</v>
      </c>
      <c r="G10" s="12">
        <f t="shared" si="2"/>
        <v>0.40816326530612246</v>
      </c>
      <c r="H10" s="12">
        <f t="shared" si="3"/>
        <v>0.19047619047619049</v>
      </c>
      <c r="I10" s="11">
        <f t="shared" si="6"/>
        <v>2.0254629629629629E-3</v>
      </c>
      <c r="J10" s="12">
        <f t="shared" si="4"/>
        <v>0.20908004778972519</v>
      </c>
      <c r="K10" s="14">
        <f t="shared" si="5"/>
        <v>4.4802867383512558E-2</v>
      </c>
    </row>
    <row r="11" spans="2:11" s="5" customFormat="1">
      <c r="B11" s="10" t="s">
        <v>12</v>
      </c>
      <c r="C11" s="11">
        <v>3.9351851851851847E-4</v>
      </c>
      <c r="D11" s="12">
        <f t="shared" si="0"/>
        <v>4.6008119079837609E-2</v>
      </c>
      <c r="E11" s="12">
        <f t="shared" si="1"/>
        <v>9.1991341991342016E-3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3.9351851851851847E-4</v>
      </c>
      <c r="J11" s="12">
        <f t="shared" si="4"/>
        <v>4.0621266427718038E-2</v>
      </c>
      <c r="K11" s="14">
        <f t="shared" si="5"/>
        <v>8.7045570916538684E-3</v>
      </c>
    </row>
    <row r="12" spans="2:11" s="5" customFormat="1">
      <c r="B12" s="10" t="s">
        <v>161</v>
      </c>
      <c r="C12" s="11">
        <v>1.9791666666666673E-3</v>
      </c>
      <c r="D12" s="12">
        <f t="shared" si="0"/>
        <v>0.23139377537212455</v>
      </c>
      <c r="E12" s="12">
        <f t="shared" si="1"/>
        <v>4.6266233766233796E-2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1.9791666666666673E-3</v>
      </c>
      <c r="J12" s="12">
        <f t="shared" si="4"/>
        <v>0.20430107526881727</v>
      </c>
      <c r="K12" s="14">
        <f t="shared" si="5"/>
        <v>4.3778801843318005E-2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5.7870370370370366E-5</v>
      </c>
      <c r="D15" s="12">
        <f t="shared" si="0"/>
        <v>6.7658998646820019E-3</v>
      </c>
      <c r="E15" s="12">
        <f t="shared" si="1"/>
        <v>1.3528138528138532E-3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5.7870370370370366E-5</v>
      </c>
      <c r="J15" s="12">
        <f t="shared" si="4"/>
        <v>5.9737156511350054E-3</v>
      </c>
      <c r="K15" s="14">
        <f t="shared" si="5"/>
        <v>1.280081925243216E-3</v>
      </c>
    </row>
    <row r="16" spans="2:11" s="5" customFormat="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ref="J16:J17" si="9">IFERROR(I16/I$20,0)</f>
        <v>0</v>
      </c>
      <c r="K16" s="14">
        <f t="shared" ref="K16:K17" si="10">IFERROR(I16/I$31,0)</f>
        <v>0</v>
      </c>
    </row>
    <row r="17" spans="2:11" s="5" customFormat="1">
      <c r="B17" s="10" t="s">
        <v>222</v>
      </c>
      <c r="C17" s="11">
        <v>8.1018518518518516E-5</v>
      </c>
      <c r="D17" s="12">
        <f t="shared" si="7"/>
        <v>9.4722598105548023E-3</v>
      </c>
      <c r="E17" s="12">
        <f t="shared" si="8"/>
        <v>1.8939393939393946E-3</v>
      </c>
      <c r="F17" s="11">
        <v>0</v>
      </c>
      <c r="G17" s="12"/>
      <c r="H17" s="12"/>
      <c r="I17" s="11">
        <f t="shared" si="6"/>
        <v>8.1018518518518516E-5</v>
      </c>
      <c r="J17" s="12">
        <f t="shared" si="9"/>
        <v>8.3632019115890081E-3</v>
      </c>
      <c r="K17" s="14">
        <f t="shared" si="10"/>
        <v>1.7921146953405024E-3</v>
      </c>
    </row>
    <row r="18" spans="2:11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6.5972222222222224E-4</v>
      </c>
      <c r="D19" s="12">
        <f t="shared" si="0"/>
        <v>7.7131258457374827E-2</v>
      </c>
      <c r="E19" s="12">
        <f t="shared" si="1"/>
        <v>1.5422077922077929E-2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6.5972222222222224E-4</v>
      </c>
      <c r="J19" s="12">
        <f t="shared" si="4"/>
        <v>6.8100358422939072E-2</v>
      </c>
      <c r="K19" s="14">
        <f t="shared" si="5"/>
        <v>1.4592933947772663E-2</v>
      </c>
    </row>
    <row r="20" spans="2:11" s="5" customFormat="1" ht="16.5" thickTop="1" thickBot="1">
      <c r="B20" s="31" t="s">
        <v>3</v>
      </c>
      <c r="C20" s="32">
        <f>SUM(C7:C19)</f>
        <v>8.5532407407407415E-3</v>
      </c>
      <c r="D20" s="33">
        <f>IFERROR(SUM(D7:D19),0)</f>
        <v>1</v>
      </c>
      <c r="E20" s="33">
        <f>IFERROR(SUM(E7:E19),0)</f>
        <v>0.19994588744588751</v>
      </c>
      <c r="F20" s="32">
        <f>SUM(F7:F19)</f>
        <v>1.1342592592592593E-3</v>
      </c>
      <c r="G20" s="33">
        <f>IFERROR(SUM(G7:G19),0)</f>
        <v>1</v>
      </c>
      <c r="H20" s="33">
        <f>IFERROR(SUM(H7:H19),0)</f>
        <v>0.46666666666666667</v>
      </c>
      <c r="I20" s="32">
        <f>SUM(I7:I19)</f>
        <v>9.6874999999999999E-3</v>
      </c>
      <c r="J20" s="33">
        <f>IFERROR(SUM(J7:J19),0)</f>
        <v>1</v>
      </c>
      <c r="K20" s="34">
        <f>IFERROR(SUM(K7:K19),0)</f>
        <v>0.21428571428571436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1.0069444444444446E-3</v>
      </c>
      <c r="D23" s="19"/>
      <c r="E23" s="12">
        <f>IFERROR(C23/C$31,0)</f>
        <v>2.3538961038961054E-2</v>
      </c>
      <c r="F23" s="11">
        <v>2.0833333333333335E-4</v>
      </c>
      <c r="G23" s="19"/>
      <c r="H23" s="12">
        <f>IFERROR(F23/F$31,0)</f>
        <v>8.5714285714285715E-2</v>
      </c>
      <c r="I23" s="11">
        <f>C23+F23</f>
        <v>1.215277777777778E-3</v>
      </c>
      <c r="J23" s="19"/>
      <c r="K23" s="14">
        <f>IFERROR(I23/I$31,0)</f>
        <v>2.6881720430107541E-2</v>
      </c>
    </row>
    <row r="24" spans="2:11" s="5" customFormat="1">
      <c r="B24" s="18" t="s">
        <v>16</v>
      </c>
      <c r="C24" s="11">
        <v>3.4722222222222222E-5</v>
      </c>
      <c r="D24" s="19"/>
      <c r="E24" s="12">
        <f t="shared" ref="E24:E28" si="11">IFERROR(C24/C$31,0)</f>
        <v>8.1168831168831196E-4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3.4722222222222222E-5</v>
      </c>
      <c r="J24" s="19"/>
      <c r="K24" s="14">
        <f t="shared" ref="K24:K28" si="14">IFERROR(I24/I$31,0)</f>
        <v>7.6804915514592966E-4</v>
      </c>
    </row>
    <row r="25" spans="2:11" s="5" customFormat="1">
      <c r="B25" s="18" t="s">
        <v>17</v>
      </c>
      <c r="C25" s="11">
        <v>1.7361111111111112E-4</v>
      </c>
      <c r="D25" s="19"/>
      <c r="E25" s="12">
        <f t="shared" si="11"/>
        <v>4.0584415584415598E-3</v>
      </c>
      <c r="F25" s="11">
        <v>0</v>
      </c>
      <c r="G25" s="19"/>
      <c r="H25" s="12">
        <f t="shared" si="12"/>
        <v>0</v>
      </c>
      <c r="I25" s="11">
        <f t="shared" si="13"/>
        <v>1.7361111111111112E-4</v>
      </c>
      <c r="J25" s="19"/>
      <c r="K25" s="14">
        <f t="shared" si="14"/>
        <v>3.8402457757296484E-3</v>
      </c>
    </row>
    <row r="26" spans="2:11" s="5" customFormat="1">
      <c r="B26" s="18" t="s">
        <v>18</v>
      </c>
      <c r="C26" s="11">
        <v>6.9444444444444432E-3</v>
      </c>
      <c r="D26" s="19"/>
      <c r="E26" s="12">
        <f t="shared" si="11"/>
        <v>0.16233766233766236</v>
      </c>
      <c r="F26" s="11">
        <v>2.3148148148148149E-4</v>
      </c>
      <c r="G26" s="19"/>
      <c r="H26" s="12">
        <f t="shared" si="12"/>
        <v>9.5238095238095247E-2</v>
      </c>
      <c r="I26" s="11">
        <f t="shared" si="13"/>
        <v>7.175925925925925E-3</v>
      </c>
      <c r="J26" s="19"/>
      <c r="K26" s="14">
        <f t="shared" si="14"/>
        <v>0.15873015873015878</v>
      </c>
    </row>
    <row r="27" spans="2:11" s="5" customFormat="1">
      <c r="B27" s="18" t="s">
        <v>19</v>
      </c>
      <c r="C27" s="11">
        <v>2.5775462962962948E-2</v>
      </c>
      <c r="D27" s="19"/>
      <c r="E27" s="12">
        <f t="shared" si="11"/>
        <v>0.60254329004328988</v>
      </c>
      <c r="F27" s="11">
        <v>6.3657407407407413E-4</v>
      </c>
      <c r="G27" s="19"/>
      <c r="H27" s="12">
        <f t="shared" si="12"/>
        <v>0.26190476190476192</v>
      </c>
      <c r="I27" s="11">
        <f t="shared" si="13"/>
        <v>2.6412037037037022E-2</v>
      </c>
      <c r="J27" s="19"/>
      <c r="K27" s="14">
        <f t="shared" si="14"/>
        <v>0.58422939068100344</v>
      </c>
    </row>
    <row r="28" spans="2:11" s="5" customFormat="1" ht="15.75" thickBot="1">
      <c r="B28" s="23" t="s">
        <v>20</v>
      </c>
      <c r="C28" s="20">
        <v>2.8935185185185184E-4</v>
      </c>
      <c r="D28" s="24"/>
      <c r="E28" s="21">
        <f t="shared" si="11"/>
        <v>6.7640692640692666E-3</v>
      </c>
      <c r="F28" s="20">
        <v>2.1990740740740738E-4</v>
      </c>
      <c r="G28" s="24"/>
      <c r="H28" s="21">
        <f t="shared" si="12"/>
        <v>9.047619047619046E-2</v>
      </c>
      <c r="I28" s="11">
        <f t="shared" si="13"/>
        <v>5.0925925925925921E-4</v>
      </c>
      <c r="J28" s="24"/>
      <c r="K28" s="22">
        <f t="shared" si="14"/>
        <v>1.12647209421403E-2</v>
      </c>
    </row>
    <row r="29" spans="2:11" s="5" customFormat="1" ht="16.5" thickTop="1" thickBot="1">
      <c r="B29" s="31" t="s">
        <v>3</v>
      </c>
      <c r="C29" s="32">
        <f>SUM(C23:C28)</f>
        <v>3.4224537037037019E-2</v>
      </c>
      <c r="D29" s="33"/>
      <c r="E29" s="33">
        <f>IFERROR(SUM(E23:E28),0)</f>
        <v>0.80005411255411241</v>
      </c>
      <c r="F29" s="32">
        <f>SUM(F23:F28)</f>
        <v>1.2962962962962963E-3</v>
      </c>
      <c r="G29" s="33"/>
      <c r="H29" s="33">
        <f>IFERROR(SUM(H23:H28),0)</f>
        <v>0.53333333333333333</v>
      </c>
      <c r="I29" s="32">
        <f>SUM(I23:I28)</f>
        <v>3.5520833333333314E-2</v>
      </c>
      <c r="J29" s="33"/>
      <c r="K29" s="34">
        <f>IFERROR(SUM(K23:K28),0)</f>
        <v>0.78571428571428559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4.2777777777777762E-2</v>
      </c>
      <c r="D31" s="35"/>
      <c r="E31" s="36">
        <f>IFERROR(SUM(E20,E29),0)</f>
        <v>0.99999999999999989</v>
      </c>
      <c r="F31" s="32">
        <f>SUM(F20,F29)</f>
        <v>2.4305555555555556E-3</v>
      </c>
      <c r="G31" s="35"/>
      <c r="H31" s="36">
        <f>IFERROR(SUM(H20,H29),0)</f>
        <v>1</v>
      </c>
      <c r="I31" s="32">
        <f>SUM(I20,I29)</f>
        <v>4.5208333333333316E-2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9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18" t="s">
        <v>208</v>
      </c>
      <c r="C3" s="219"/>
      <c r="D3" s="220"/>
    </row>
    <row r="4" spans="2:4" ht="23.25" customHeight="1">
      <c r="B4" s="221" t="s">
        <v>223</v>
      </c>
      <c r="C4" s="222"/>
      <c r="D4" s="223"/>
    </row>
    <row r="5" spans="2:4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102</v>
      </c>
      <c r="C6" s="97">
        <v>9.5601851851851855E-3</v>
      </c>
      <c r="D6" s="98">
        <v>0.40569744597249507</v>
      </c>
    </row>
    <row r="7" spans="2:4" s="76" customFormat="1" ht="23.25" customHeight="1">
      <c r="B7" s="96" t="s">
        <v>192</v>
      </c>
      <c r="C7" s="97">
        <v>4.8726851851851848E-3</v>
      </c>
      <c r="D7" s="98">
        <v>0.20677799607072689</v>
      </c>
    </row>
    <row r="8" spans="2:4" s="76" customFormat="1" ht="23.25" customHeight="1">
      <c r="B8" s="96" t="s">
        <v>265</v>
      </c>
      <c r="C8" s="97">
        <v>4.6296296296296302E-3</v>
      </c>
      <c r="D8" s="98">
        <v>0.19646365422396858</v>
      </c>
    </row>
    <row r="9" spans="2:4" s="76" customFormat="1" ht="23.25" customHeight="1" thickBot="1">
      <c r="B9" s="99" t="s">
        <v>266</v>
      </c>
      <c r="C9" s="100">
        <v>4.5023148148148149E-3</v>
      </c>
      <c r="D9" s="101">
        <v>0.19106090373280943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209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190</v>
      </c>
      <c r="C6" s="97">
        <v>1.4374999999999999E-2</v>
      </c>
      <c r="D6" s="98">
        <v>5.7011705301813174E-2</v>
      </c>
    </row>
    <row r="7" spans="2:4" s="76" customFormat="1" ht="23.25" customHeight="1">
      <c r="B7" s="96" t="s">
        <v>76</v>
      </c>
      <c r="C7" s="97">
        <v>1.4363425925925925E-2</v>
      </c>
      <c r="D7" s="98">
        <v>5.6965802157447787E-2</v>
      </c>
    </row>
    <row r="8" spans="2:4" s="76" customFormat="1" ht="23.25" customHeight="1">
      <c r="B8" s="96" t="s">
        <v>198</v>
      </c>
      <c r="C8" s="97">
        <v>1.2858796296296295E-2</v>
      </c>
      <c r="D8" s="98">
        <v>5.0998393389947209E-2</v>
      </c>
    </row>
    <row r="9" spans="2:4" s="76" customFormat="1" ht="23.25" customHeight="1">
      <c r="B9" s="96" t="s">
        <v>192</v>
      </c>
      <c r="C9" s="97">
        <v>1.2337962962962964E-2</v>
      </c>
      <c r="D9" s="98">
        <v>4.8932751893504711E-2</v>
      </c>
    </row>
    <row r="10" spans="2:4" s="76" customFormat="1" ht="23.25" customHeight="1">
      <c r="B10" s="96" t="s">
        <v>255</v>
      </c>
      <c r="C10" s="97">
        <v>1.2118055555555556E-2</v>
      </c>
      <c r="D10" s="98">
        <v>4.8060592150562319E-2</v>
      </c>
    </row>
    <row r="11" spans="2:4" s="76" customFormat="1" ht="23.25" customHeight="1">
      <c r="B11" s="96" t="s">
        <v>267</v>
      </c>
      <c r="C11" s="97">
        <v>9.884259259259261E-3</v>
      </c>
      <c r="D11" s="98">
        <v>3.9201285288042238E-2</v>
      </c>
    </row>
    <row r="12" spans="2:4" s="76" customFormat="1" ht="23.25" customHeight="1">
      <c r="B12" s="96" t="s">
        <v>102</v>
      </c>
      <c r="C12" s="97">
        <v>9.8148148148148144E-3</v>
      </c>
      <c r="D12" s="98">
        <v>3.8925866421849899E-2</v>
      </c>
    </row>
    <row r="13" spans="2:4" s="76" customFormat="1" ht="23.25" customHeight="1">
      <c r="B13" s="96" t="s">
        <v>268</v>
      </c>
      <c r="C13" s="97">
        <v>8.8078703703703704E-3</v>
      </c>
      <c r="D13" s="98">
        <v>3.4932292862061051E-2</v>
      </c>
    </row>
    <row r="14" spans="2:4" s="76" customFormat="1" ht="23.25" customHeight="1">
      <c r="B14" s="96" t="s">
        <v>103</v>
      </c>
      <c r="C14" s="97">
        <v>8.2407407407407395E-3</v>
      </c>
      <c r="D14" s="98">
        <v>3.2683038788156989E-2</v>
      </c>
    </row>
    <row r="15" spans="2:4" s="76" customFormat="1" ht="23.25" customHeight="1">
      <c r="B15" s="96" t="s">
        <v>205</v>
      </c>
      <c r="C15" s="97">
        <v>7.4768518518518508E-3</v>
      </c>
      <c r="D15" s="98">
        <v>2.9653431260041312E-2</v>
      </c>
    </row>
    <row r="16" spans="2:4" s="76" customFormat="1" ht="23.25" customHeight="1">
      <c r="B16" s="96" t="s">
        <v>196</v>
      </c>
      <c r="C16" s="97">
        <v>7.0254629629629625E-3</v>
      </c>
      <c r="D16" s="98">
        <v>2.786320862979114E-2</v>
      </c>
    </row>
    <row r="17" spans="2:4" s="76" customFormat="1" ht="23.25" customHeight="1">
      <c r="B17" s="96" t="s">
        <v>269</v>
      </c>
      <c r="C17" s="97">
        <v>6.1342592592592594E-3</v>
      </c>
      <c r="D17" s="98">
        <v>2.4328666513656189E-2</v>
      </c>
    </row>
    <row r="18" spans="2:4" s="76" customFormat="1" ht="23.25" customHeight="1">
      <c r="B18" s="96" t="s">
        <v>251</v>
      </c>
      <c r="C18" s="97">
        <v>5.9722222222222225E-3</v>
      </c>
      <c r="D18" s="98">
        <v>2.3686022492540742E-2</v>
      </c>
    </row>
    <row r="19" spans="2:4" s="76" customFormat="1" ht="23.25" customHeight="1">
      <c r="B19" s="96" t="s">
        <v>202</v>
      </c>
      <c r="C19" s="97">
        <v>5.9259259259259256E-3</v>
      </c>
      <c r="D19" s="98">
        <v>2.3502409915079184E-2</v>
      </c>
    </row>
    <row r="20" spans="2:4" s="76" customFormat="1" ht="23.25" customHeight="1">
      <c r="B20" s="96" t="s">
        <v>270</v>
      </c>
      <c r="C20" s="97">
        <v>5.8680555555555552E-3</v>
      </c>
      <c r="D20" s="98">
        <v>2.3272894193252239E-2</v>
      </c>
    </row>
    <row r="21" spans="2:4" s="76" customFormat="1" ht="23.25" customHeight="1">
      <c r="B21" s="96" t="s">
        <v>271</v>
      </c>
      <c r="C21" s="97">
        <v>5.4282407407407404E-3</v>
      </c>
      <c r="D21" s="98">
        <v>2.1528574707367455E-2</v>
      </c>
    </row>
    <row r="22" spans="2:4" s="76" customFormat="1" ht="23.25" customHeight="1">
      <c r="B22" s="96" t="s">
        <v>272</v>
      </c>
      <c r="C22" s="97">
        <v>5.3356481481481484E-3</v>
      </c>
      <c r="D22" s="98">
        <v>2.1161349552444343E-2</v>
      </c>
    </row>
    <row r="23" spans="2:4" s="76" customFormat="1" ht="23.25" customHeight="1">
      <c r="B23" s="96" t="s">
        <v>273</v>
      </c>
      <c r="C23" s="97">
        <v>5.2662037037037044E-3</v>
      </c>
      <c r="D23" s="98">
        <v>2.0885930686252014E-2</v>
      </c>
    </row>
    <row r="24" spans="2:4" s="76" customFormat="1" ht="23.25" customHeight="1">
      <c r="B24" s="96" t="s">
        <v>274</v>
      </c>
      <c r="C24" s="97">
        <v>4.9189814814814816E-3</v>
      </c>
      <c r="D24" s="98">
        <v>1.950883635529034E-2</v>
      </c>
    </row>
    <row r="25" spans="2:4" s="76" customFormat="1" ht="23.25" customHeight="1" thickBot="1">
      <c r="B25" s="122" t="s">
        <v>242</v>
      </c>
      <c r="C25" s="123">
        <v>4.8148148148148152E-3</v>
      </c>
      <c r="D25" s="124">
        <v>1.9095708056001838E-2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210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211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199" t="s">
        <v>212</v>
      </c>
      <c r="C3" s="200"/>
      <c r="D3" s="201"/>
    </row>
    <row r="4" spans="2:4" ht="23.25" customHeight="1">
      <c r="B4" s="202" t="s">
        <v>223</v>
      </c>
      <c r="C4" s="203"/>
      <c r="D4" s="204"/>
    </row>
    <row r="5" spans="2:4" ht="23.25" customHeight="1">
      <c r="B5" s="40" t="s">
        <v>10</v>
      </c>
      <c r="C5" s="41" t="s">
        <v>62</v>
      </c>
      <c r="D5" s="42" t="s">
        <v>5</v>
      </c>
    </row>
    <row r="6" spans="2:4" ht="23.25" customHeight="1" thickBot="1">
      <c r="B6" s="99" t="s">
        <v>201</v>
      </c>
      <c r="C6" s="100">
        <v>5.7291666666666697E-3</v>
      </c>
      <c r="D6" s="101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213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214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215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Normal="9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220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192</v>
      </c>
      <c r="C6" s="97">
        <v>8.5879629629629639E-3</v>
      </c>
      <c r="D6" s="98">
        <v>0.10264213584174853</v>
      </c>
    </row>
    <row r="7" spans="2:4" s="76" customFormat="1" ht="23.25" customHeight="1">
      <c r="B7" s="96" t="s">
        <v>247</v>
      </c>
      <c r="C7" s="97">
        <v>5.393518518518518E-3</v>
      </c>
      <c r="D7" s="98">
        <v>6.4462581269885175E-2</v>
      </c>
    </row>
    <row r="8" spans="2:4" s="76" customFormat="1" ht="23.25" customHeight="1">
      <c r="B8" s="96" t="s">
        <v>275</v>
      </c>
      <c r="C8" s="97">
        <v>5.0578703703703706E-3</v>
      </c>
      <c r="D8" s="98">
        <v>6.0450961405450268E-2</v>
      </c>
    </row>
    <row r="9" spans="2:4" s="76" customFormat="1" ht="23.25" customHeight="1">
      <c r="B9" s="96" t="s">
        <v>276</v>
      </c>
      <c r="C9" s="97">
        <v>4.9537037037037032E-3</v>
      </c>
      <c r="D9" s="98">
        <v>5.9205975930280805E-2</v>
      </c>
    </row>
    <row r="10" spans="2:4" s="76" customFormat="1" ht="23.25" customHeight="1">
      <c r="B10" s="96" t="s">
        <v>273</v>
      </c>
      <c r="C10" s="97">
        <v>4.5601851851851845E-3</v>
      </c>
      <c r="D10" s="98">
        <v>5.4502697468529523E-2</v>
      </c>
    </row>
    <row r="11" spans="2:4" s="76" customFormat="1" ht="23.25" customHeight="1">
      <c r="B11" s="96" t="s">
        <v>277</v>
      </c>
      <c r="C11" s="97">
        <v>4.3055555555555555E-3</v>
      </c>
      <c r="D11" s="98">
        <v>5.1459399640337529E-2</v>
      </c>
    </row>
    <row r="12" spans="2:4" s="76" customFormat="1" ht="23.25" customHeight="1">
      <c r="B12" s="96" t="s">
        <v>198</v>
      </c>
      <c r="C12" s="97">
        <v>3.9236111111111112E-3</v>
      </c>
      <c r="D12" s="98">
        <v>4.689445289804952E-2</v>
      </c>
    </row>
    <row r="13" spans="2:4" s="76" customFormat="1" ht="23.25" customHeight="1">
      <c r="B13" s="96" t="s">
        <v>200</v>
      </c>
      <c r="C13" s="97">
        <v>3.3101851851851847E-3</v>
      </c>
      <c r="D13" s="98">
        <v>3.9562871766496054E-2</v>
      </c>
    </row>
    <row r="14" spans="2:4" s="76" customFormat="1" ht="23.25" customHeight="1">
      <c r="B14" s="96" t="s">
        <v>278</v>
      </c>
      <c r="C14" s="97">
        <v>3.2060185185185186E-3</v>
      </c>
      <c r="D14" s="98">
        <v>3.8317886291326604E-2</v>
      </c>
    </row>
    <row r="15" spans="2:4" s="76" customFormat="1" ht="23.25" customHeight="1">
      <c r="B15" s="96" t="s">
        <v>76</v>
      </c>
      <c r="C15" s="97">
        <v>3.0787037037037037E-3</v>
      </c>
      <c r="D15" s="98">
        <v>3.6796237377230596E-2</v>
      </c>
    </row>
    <row r="16" spans="2:4" s="76" customFormat="1" ht="23.25" customHeight="1">
      <c r="B16" s="96" t="s">
        <v>279</v>
      </c>
      <c r="C16" s="97">
        <v>2.8703703703703703E-3</v>
      </c>
      <c r="D16" s="98">
        <v>3.4306266426891684E-2</v>
      </c>
    </row>
    <row r="17" spans="2:4" s="76" customFormat="1" ht="23.25" customHeight="1">
      <c r="B17" s="96" t="s">
        <v>203</v>
      </c>
      <c r="C17" s="97">
        <v>2.8472222222222223E-3</v>
      </c>
      <c r="D17" s="98">
        <v>3.4029602987965139E-2</v>
      </c>
    </row>
    <row r="18" spans="2:4" s="76" customFormat="1" ht="23.25" customHeight="1">
      <c r="B18" s="96" t="s">
        <v>188</v>
      </c>
      <c r="C18" s="97">
        <v>2.5578703703703705E-3</v>
      </c>
      <c r="D18" s="98">
        <v>3.0571310001383318E-2</v>
      </c>
    </row>
    <row r="19" spans="2:4" s="76" customFormat="1" ht="23.25" customHeight="1">
      <c r="B19" s="96" t="s">
        <v>280</v>
      </c>
      <c r="C19" s="97">
        <v>2.488425925925926E-3</v>
      </c>
      <c r="D19" s="98">
        <v>2.9741319684603681E-2</v>
      </c>
    </row>
    <row r="20" spans="2:4" s="76" customFormat="1" ht="23.25" customHeight="1">
      <c r="B20" s="96" t="s">
        <v>281</v>
      </c>
      <c r="C20" s="97">
        <v>2.3726851851851851E-3</v>
      </c>
      <c r="D20" s="98">
        <v>2.8358002489970949E-2</v>
      </c>
    </row>
    <row r="21" spans="2:4" s="76" customFormat="1" ht="23.25" customHeight="1">
      <c r="B21" s="96" t="s">
        <v>257</v>
      </c>
      <c r="C21" s="97">
        <v>2.2569444444444442E-3</v>
      </c>
      <c r="D21" s="98">
        <v>2.6974685295338217E-2</v>
      </c>
    </row>
    <row r="22" spans="2:4" s="76" customFormat="1" ht="23.25" customHeight="1">
      <c r="B22" s="96" t="s">
        <v>177</v>
      </c>
      <c r="C22" s="97">
        <v>1.8402777777777779E-3</v>
      </c>
      <c r="D22" s="98">
        <v>2.1994743394660395E-2</v>
      </c>
    </row>
    <row r="23" spans="2:4" s="76" customFormat="1" ht="23.25" customHeight="1">
      <c r="B23" s="96" t="s">
        <v>231</v>
      </c>
      <c r="C23" s="97">
        <v>1.6898148148148148E-3</v>
      </c>
      <c r="D23" s="98">
        <v>2.0196431041637847E-2</v>
      </c>
    </row>
    <row r="24" spans="2:4" s="76" customFormat="1" ht="23.25" customHeight="1">
      <c r="B24" s="96" t="s">
        <v>103</v>
      </c>
      <c r="C24" s="97">
        <v>1.5625000000000001E-3</v>
      </c>
      <c r="D24" s="98">
        <v>1.8674782127541846E-2</v>
      </c>
    </row>
    <row r="25" spans="2:4" s="76" customFormat="1" ht="23.25" customHeight="1" thickBot="1">
      <c r="B25" s="99" t="s">
        <v>197</v>
      </c>
      <c r="C25" s="100">
        <v>1.3888888888888887E-3</v>
      </c>
      <c r="D25" s="101">
        <v>1.659980633559275E-2</v>
      </c>
    </row>
  </sheetData>
  <sortState ref="B29:B110">
    <sortCondition ref="B29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5" customFormat="1" ht="23.25" customHeight="1">
      <c r="B3" s="224" t="s">
        <v>219</v>
      </c>
      <c r="C3" s="225"/>
      <c r="D3" s="226"/>
    </row>
    <row r="4" spans="2:4" s="75" customFormat="1" ht="23.25" customHeight="1">
      <c r="B4" s="227" t="s">
        <v>223</v>
      </c>
      <c r="C4" s="228"/>
      <c r="D4" s="229"/>
    </row>
    <row r="5" spans="2:4" s="75" customFormat="1" ht="23.25" customHeight="1">
      <c r="B5" s="89" t="s">
        <v>10</v>
      </c>
      <c r="C5" s="90" t="s">
        <v>62</v>
      </c>
      <c r="D5" s="91" t="s">
        <v>5</v>
      </c>
    </row>
    <row r="6" spans="2:4" s="75" customFormat="1" ht="23.25" customHeight="1" thickBot="1">
      <c r="B6" s="92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2"/>
  <sheetViews>
    <sheetView showGridLines="0" showZeros="0" view="pageBreakPreview" zoomScale="110" zoomScaleNormal="80" zoomScaleSheetLayoutView="110" workbookViewId="0">
      <selection activeCell="B16" sqref="B16:B1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8" t="s">
        <v>48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5.6249999999999989E-3</v>
      </c>
      <c r="D7" s="12">
        <f t="shared" ref="D7:D19" si="0">IFERROR(C7/C$20,0)</f>
        <v>0.16130102887487552</v>
      </c>
      <c r="E7" s="12">
        <f t="shared" ref="E7:E19" si="1">IFERROR(C7/C$31,0)</f>
        <v>4.2161880801596233E-2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5.6249999999999989E-3</v>
      </c>
      <c r="J7" s="12">
        <f t="shared" ref="J7:J19" si="4">IFERROR(I7/I$20,0)</f>
        <v>0.16130102887487552</v>
      </c>
      <c r="K7" s="14">
        <f t="shared" ref="K7:K19" si="5">IFERROR(I7/I$31,0)</f>
        <v>4.2161880801596233E-2</v>
      </c>
    </row>
    <row r="8" spans="2:11">
      <c r="B8" s="145" t="s">
        <v>100</v>
      </c>
      <c r="C8" s="11">
        <v>7.986111111111107E-3</v>
      </c>
      <c r="D8" s="12">
        <f t="shared" si="0"/>
        <v>0.22900763358778617</v>
      </c>
      <c r="E8" s="12">
        <f t="shared" si="1"/>
        <v>5.9859460397327965E-2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7.986111111111107E-3</v>
      </c>
      <c r="J8" s="12">
        <f t="shared" si="4"/>
        <v>0.22900763358778617</v>
      </c>
      <c r="K8" s="14">
        <f t="shared" si="5"/>
        <v>5.9859460397327965E-2</v>
      </c>
    </row>
    <row r="9" spans="2:11">
      <c r="B9" s="10" t="s">
        <v>51</v>
      </c>
      <c r="C9" s="11">
        <v>9.7222222222222219E-4</v>
      </c>
      <c r="D9" s="12">
        <f t="shared" si="0"/>
        <v>2.7879190175904418E-2</v>
      </c>
      <c r="E9" s="12">
        <f t="shared" si="1"/>
        <v>7.2872386570660167E-3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9.7222222222222219E-4</v>
      </c>
      <c r="J9" s="12">
        <f t="shared" si="4"/>
        <v>2.7879190175904418E-2</v>
      </c>
      <c r="K9" s="14">
        <f t="shared" si="5"/>
        <v>7.2872386570660167E-3</v>
      </c>
    </row>
    <row r="10" spans="2:11">
      <c r="B10" s="10" t="s">
        <v>11</v>
      </c>
      <c r="C10" s="11">
        <v>4.4444444444444444E-3</v>
      </c>
      <c r="D10" s="12">
        <f t="shared" si="0"/>
        <v>0.12744772651842021</v>
      </c>
      <c r="E10" s="12">
        <f t="shared" si="1"/>
        <v>3.3313091003730366E-2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4.4444444444444444E-3</v>
      </c>
      <c r="J10" s="12">
        <f t="shared" si="4"/>
        <v>0.12744772651842021</v>
      </c>
      <c r="K10" s="14">
        <f t="shared" si="5"/>
        <v>3.3313091003730366E-2</v>
      </c>
    </row>
    <row r="11" spans="2:11">
      <c r="B11" s="10" t="s">
        <v>12</v>
      </c>
      <c r="C11" s="11">
        <v>1.0185185185185186E-3</v>
      </c>
      <c r="D11" s="12">
        <f t="shared" si="0"/>
        <v>2.9206770660471299E-2</v>
      </c>
      <c r="E11" s="12">
        <f t="shared" si="1"/>
        <v>7.6342500216882098E-3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1.0185185185185186E-3</v>
      </c>
      <c r="J11" s="12">
        <f t="shared" si="4"/>
        <v>2.9206770660471299E-2</v>
      </c>
      <c r="K11" s="14">
        <f t="shared" si="5"/>
        <v>7.6342500216882098E-3</v>
      </c>
    </row>
    <row r="12" spans="2:11">
      <c r="B12" s="10" t="s">
        <v>161</v>
      </c>
      <c r="C12" s="11">
        <v>1.2662037037037032E-2</v>
      </c>
      <c r="D12" s="12">
        <f t="shared" si="0"/>
        <v>0.36309326252904073</v>
      </c>
      <c r="E12" s="12">
        <f t="shared" si="1"/>
        <v>9.4907608224169285E-2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1.2662037037037032E-2</v>
      </c>
      <c r="J12" s="12">
        <f t="shared" si="4"/>
        <v>0.36309326252904073</v>
      </c>
      <c r="K12" s="14">
        <f t="shared" si="5"/>
        <v>9.4907608224169285E-2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6.1342592592592601E-4</v>
      </c>
      <c r="D15" s="12">
        <f t="shared" si="0"/>
        <v>1.7590441420511124E-2</v>
      </c>
      <c r="E15" s="12">
        <f t="shared" si="1"/>
        <v>4.5979005812440349E-3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6.1342592592592601E-4</v>
      </c>
      <c r="J15" s="12">
        <f t="shared" si="4"/>
        <v>1.7590441420511124E-2</v>
      </c>
      <c r="K15" s="14">
        <f t="shared" si="5"/>
        <v>4.5979005812440349E-3</v>
      </c>
    </row>
    <row r="16" spans="2:11">
      <c r="B16" s="10" t="s">
        <v>221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ref="J16:J17" si="9">IFERROR(I16/I$20,0)</f>
        <v>0</v>
      </c>
      <c r="K16" s="14">
        <f t="shared" ref="K16:K17" si="10">IFERROR(I16/I$31,0)</f>
        <v>0</v>
      </c>
    </row>
    <row r="17" spans="2:11">
      <c r="B17" s="10" t="s">
        <v>222</v>
      </c>
      <c r="C17" s="11">
        <v>1.0416666666666667E-4</v>
      </c>
      <c r="D17" s="12">
        <f t="shared" si="7"/>
        <v>2.9870560902754734E-3</v>
      </c>
      <c r="E17" s="12">
        <f t="shared" si="8"/>
        <v>7.8077557039993046E-4</v>
      </c>
      <c r="F17" s="11"/>
      <c r="G17" s="12"/>
      <c r="H17" s="12"/>
      <c r="I17" s="11">
        <f t="shared" si="6"/>
        <v>1.0416666666666667E-4</v>
      </c>
      <c r="J17" s="12">
        <f t="shared" si="9"/>
        <v>2.9870560902754734E-3</v>
      </c>
      <c r="K17" s="14">
        <f t="shared" si="10"/>
        <v>7.8077557039993046E-4</v>
      </c>
    </row>
    <row r="18" spans="2:1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1.4467592592592594E-3</v>
      </c>
      <c r="D19" s="12">
        <f t="shared" si="0"/>
        <v>4.1486890142714915E-2</v>
      </c>
      <c r="E19" s="12">
        <f t="shared" si="1"/>
        <v>1.0844105144443479E-2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1.4467592592592594E-3</v>
      </c>
      <c r="J19" s="12">
        <f t="shared" si="4"/>
        <v>4.1486890142714915E-2</v>
      </c>
      <c r="K19" s="14">
        <f t="shared" si="5"/>
        <v>1.0844105144443479E-2</v>
      </c>
    </row>
    <row r="20" spans="2:11" ht="16.5" thickTop="1" thickBot="1">
      <c r="B20" s="31" t="s">
        <v>3</v>
      </c>
      <c r="C20" s="32">
        <f>SUM(C7:C19)</f>
        <v>3.487268518518518E-2</v>
      </c>
      <c r="D20" s="33">
        <f>IFERROR(SUM(D7:D19),0)</f>
        <v>0.99999999999999989</v>
      </c>
      <c r="E20" s="33">
        <f>IFERROR(SUM(E7:E19),0)</f>
        <v>0.26138631040166554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3.487268518518518E-2</v>
      </c>
      <c r="J20" s="33">
        <f>IFERROR(SUM(J7:J19),0)</f>
        <v>0.99999999999999989</v>
      </c>
      <c r="K20" s="34">
        <f>IFERROR(SUM(K7:K19),0)</f>
        <v>0.26138631040166554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>
      <c r="B23" s="18" t="s">
        <v>15</v>
      </c>
      <c r="C23" s="11">
        <v>4.0162037037037033E-3</v>
      </c>
      <c r="D23" s="19"/>
      <c r="E23" s="12">
        <f>IFERROR(C23/C$31,0)</f>
        <v>3.0103235880975091E-2</v>
      </c>
      <c r="F23" s="11">
        <v>0</v>
      </c>
      <c r="G23" s="19"/>
      <c r="H23" s="12">
        <f>IFERROR(F23/F$31,0)</f>
        <v>0</v>
      </c>
      <c r="I23" s="11">
        <f>C23+F23</f>
        <v>4.0162037037037033E-3</v>
      </c>
      <c r="J23" s="19"/>
      <c r="K23" s="14">
        <f>IFERROR(I23/I$31,0)</f>
        <v>3.0103235880975091E-2</v>
      </c>
    </row>
    <row r="24" spans="2:11">
      <c r="B24" s="18" t="s">
        <v>16</v>
      </c>
      <c r="C24" s="11">
        <v>3.0092592592592595E-4</v>
      </c>
      <c r="D24" s="19"/>
      <c r="E24" s="12">
        <f t="shared" ref="E24:E28" si="11">IFERROR(C24/C$31,0)</f>
        <v>2.2555738700442435E-3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3.0092592592592595E-4</v>
      </c>
      <c r="J24" s="19"/>
      <c r="K24" s="14">
        <f t="shared" ref="K24:K28" si="14">IFERROR(I24/I$31,0)</f>
        <v>2.2555738700442435E-3</v>
      </c>
    </row>
    <row r="25" spans="2:11">
      <c r="B25" s="18" t="s">
        <v>17</v>
      </c>
      <c r="C25" s="11">
        <v>4.861111111111111E-4</v>
      </c>
      <c r="D25" s="19"/>
      <c r="E25" s="12">
        <f t="shared" si="11"/>
        <v>3.6436193285330084E-3</v>
      </c>
      <c r="F25" s="11">
        <v>0</v>
      </c>
      <c r="G25" s="19"/>
      <c r="H25" s="12">
        <f t="shared" si="12"/>
        <v>0</v>
      </c>
      <c r="I25" s="11">
        <f t="shared" si="13"/>
        <v>4.861111111111111E-4</v>
      </c>
      <c r="J25" s="19"/>
      <c r="K25" s="14">
        <f t="shared" si="14"/>
        <v>3.6436193285330084E-3</v>
      </c>
    </row>
    <row r="26" spans="2:11">
      <c r="B26" s="18" t="s">
        <v>18</v>
      </c>
      <c r="C26" s="11">
        <v>2.7499999999999983E-2</v>
      </c>
      <c r="D26" s="19"/>
      <c r="E26" s="12">
        <f t="shared" si="11"/>
        <v>0.2061247505855815</v>
      </c>
      <c r="F26" s="11">
        <v>0</v>
      </c>
      <c r="G26" s="19"/>
      <c r="H26" s="12">
        <f t="shared" si="12"/>
        <v>0</v>
      </c>
      <c r="I26" s="11">
        <f t="shared" si="13"/>
        <v>2.7499999999999983E-2</v>
      </c>
      <c r="J26" s="19"/>
      <c r="K26" s="14">
        <f t="shared" si="14"/>
        <v>0.2061247505855815</v>
      </c>
    </row>
    <row r="27" spans="2:11">
      <c r="B27" s="18" t="s">
        <v>19</v>
      </c>
      <c r="C27" s="11">
        <v>6.4895833333333375E-2</v>
      </c>
      <c r="D27" s="19"/>
      <c r="E27" s="12">
        <f t="shared" si="11"/>
        <v>0.48642318035915699</v>
      </c>
      <c r="F27" s="11">
        <v>0</v>
      </c>
      <c r="G27" s="19"/>
      <c r="H27" s="12">
        <f t="shared" si="12"/>
        <v>0</v>
      </c>
      <c r="I27" s="11">
        <f t="shared" si="13"/>
        <v>6.4895833333333375E-2</v>
      </c>
      <c r="J27" s="19"/>
      <c r="K27" s="14">
        <f t="shared" si="14"/>
        <v>0.48642318035915699</v>
      </c>
    </row>
    <row r="28" spans="2:11" ht="15.75" thickBot="1">
      <c r="B28" s="23" t="s">
        <v>20</v>
      </c>
      <c r="C28" s="20">
        <v>1.3425925925925923E-3</v>
      </c>
      <c r="D28" s="24"/>
      <c r="E28" s="21">
        <f t="shared" si="11"/>
        <v>1.0063329574043545E-2</v>
      </c>
      <c r="F28" s="20">
        <v>0</v>
      </c>
      <c r="G28" s="24"/>
      <c r="H28" s="21">
        <f t="shared" si="12"/>
        <v>0</v>
      </c>
      <c r="I28" s="11">
        <f t="shared" si="13"/>
        <v>1.3425925925925923E-3</v>
      </c>
      <c r="J28" s="24"/>
      <c r="K28" s="22">
        <f t="shared" si="14"/>
        <v>1.0063329574043545E-2</v>
      </c>
    </row>
    <row r="29" spans="2:11" ht="16.5" thickTop="1" thickBot="1">
      <c r="B29" s="31" t="s">
        <v>3</v>
      </c>
      <c r="C29" s="32">
        <f>SUM(C23:C28)</f>
        <v>9.8541666666666694E-2</v>
      </c>
      <c r="D29" s="33"/>
      <c r="E29" s="33">
        <f>IFERROR(SUM(E23:E28),0)</f>
        <v>0.7386136895983344</v>
      </c>
      <c r="F29" s="32">
        <f>SUM(F23:F28)</f>
        <v>0</v>
      </c>
      <c r="G29" s="33"/>
      <c r="H29" s="33">
        <f>IFERROR(SUM(H23:H28),0)</f>
        <v>0</v>
      </c>
      <c r="I29" s="32">
        <f>SUM(I23:I28)</f>
        <v>9.8541666666666694E-2</v>
      </c>
      <c r="J29" s="33"/>
      <c r="K29" s="34">
        <f>IFERROR(SUM(K23:K28),0)</f>
        <v>0.7386136895983344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0.13341435185185188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0.13341435185185188</v>
      </c>
      <c r="J31" s="35"/>
      <c r="K31" s="38">
        <f>IFERROR(SUM(K20,K29),0)</f>
        <v>1</v>
      </c>
    </row>
    <row r="32" spans="2:1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11"/>
  <sheetViews>
    <sheetView showGridLines="0" showZeros="0" view="pageBreakPreview" zoomScaleNormal="8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218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>
      <c r="B6" s="96" t="s">
        <v>76</v>
      </c>
      <c r="C6" s="97">
        <v>1.4421296296296297E-2</v>
      </c>
      <c r="D6" s="98">
        <v>0.38069049801405441</v>
      </c>
    </row>
    <row r="7" spans="2:4" s="76" customFormat="1" ht="23.25" customHeight="1">
      <c r="B7" s="96" t="s">
        <v>102</v>
      </c>
      <c r="C7" s="97">
        <v>9.5601851851851855E-3</v>
      </c>
      <c r="D7" s="98">
        <v>0.25236785823403607</v>
      </c>
    </row>
    <row r="8" spans="2:4" s="76" customFormat="1" ht="23.25" customHeight="1">
      <c r="B8" s="96" t="s">
        <v>80</v>
      </c>
      <c r="C8" s="97">
        <v>5.3703703703703708E-3</v>
      </c>
      <c r="D8" s="98">
        <v>0.14176596394744886</v>
      </c>
    </row>
    <row r="9" spans="2:4" s="76" customFormat="1" ht="23.25" customHeight="1">
      <c r="B9" s="96" t="s">
        <v>179</v>
      </c>
      <c r="C9" s="97">
        <v>3.7615740740740743E-3</v>
      </c>
      <c r="D9" s="98">
        <v>9.9297280782157063E-2</v>
      </c>
    </row>
    <row r="10" spans="2:4" s="76" customFormat="1" ht="23.25" customHeight="1">
      <c r="B10" s="96" t="s">
        <v>190</v>
      </c>
      <c r="C10" s="97">
        <v>2.7199074074074074E-3</v>
      </c>
      <c r="D10" s="98">
        <v>7.1799572257867414E-2</v>
      </c>
    </row>
    <row r="11" spans="2:4" s="76" customFormat="1" ht="23.25" customHeight="1" thickBot="1">
      <c r="B11" s="122" t="s">
        <v>282</v>
      </c>
      <c r="C11" s="123">
        <v>2.0486111111111113E-3</v>
      </c>
      <c r="D11" s="124">
        <v>5.4078826764436309E-2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217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6"/>
  <sheetViews>
    <sheetView showGridLines="0" showZeros="0" view="pageBreakPreview" zoomScaleNormal="60" zoomScaleSheetLayoutView="100" workbookViewId="0">
      <selection activeCell="K18" sqref="K18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8" t="s">
        <v>216</v>
      </c>
      <c r="C3" s="219"/>
      <c r="D3" s="220"/>
    </row>
    <row r="4" spans="2:4" s="76" customFormat="1" ht="23.25" customHeight="1">
      <c r="B4" s="221" t="s">
        <v>223</v>
      </c>
      <c r="C4" s="222"/>
      <c r="D4" s="223"/>
    </row>
    <row r="5" spans="2:4" s="76" customFormat="1" ht="23.25" customHeight="1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20"/>
  <sheetViews>
    <sheetView showZeros="0" workbookViewId="0">
      <selection activeCell="A22" sqref="A22:XFD46"/>
    </sheetView>
  </sheetViews>
  <sheetFormatPr defaultRowHeight="15"/>
  <cols>
    <col min="1" max="1" width="39.28515625" bestFit="1" customWidth="1"/>
    <col min="2" max="2" width="17.140625" customWidth="1"/>
  </cols>
  <sheetData>
    <row r="1" spans="1:16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98</v>
      </c>
    </row>
    <row r="2" spans="1:16">
      <c r="A2" t="s">
        <v>37</v>
      </c>
      <c r="B2">
        <v>0</v>
      </c>
      <c r="C2">
        <v>2.1412037037037038E-3</v>
      </c>
      <c r="D2">
        <v>5.1736111111111106E-3</v>
      </c>
      <c r="E2">
        <v>0</v>
      </c>
      <c r="F2">
        <v>6.2500000000000001E-4</v>
      </c>
      <c r="G2">
        <v>3.2407407407407406E-4</v>
      </c>
      <c r="H2">
        <v>0</v>
      </c>
      <c r="I2">
        <v>0</v>
      </c>
      <c r="J2">
        <v>1.9675925925925926E-4</v>
      </c>
      <c r="K2">
        <v>0</v>
      </c>
      <c r="L2">
        <v>0</v>
      </c>
      <c r="M2">
        <v>1.0405092592592594E-2</v>
      </c>
      <c r="N2">
        <v>2.7430555555555554E-3</v>
      </c>
      <c r="O2">
        <v>9.4907407407407408E-4</v>
      </c>
      <c r="P2">
        <v>8.4953703703703684E-3</v>
      </c>
    </row>
    <row r="3" spans="1:16">
      <c r="A3" t="s">
        <v>100</v>
      </c>
      <c r="B3">
        <v>0</v>
      </c>
      <c r="C3">
        <v>9.8495370370370369E-3</v>
      </c>
      <c r="D3">
        <v>9.525462962962963E-3</v>
      </c>
      <c r="E3">
        <v>5.9027777777777778E-4</v>
      </c>
      <c r="F3">
        <v>8.1134259259259267E-3</v>
      </c>
      <c r="G3">
        <v>1.4467592592592594E-3</v>
      </c>
      <c r="H3">
        <v>0</v>
      </c>
      <c r="I3">
        <v>0</v>
      </c>
      <c r="J3">
        <v>3.3564814814814818E-4</v>
      </c>
      <c r="K3">
        <v>0</v>
      </c>
      <c r="L3">
        <v>0</v>
      </c>
      <c r="M3">
        <v>1.0057870370370372E-2</v>
      </c>
      <c r="N3">
        <v>2.2106481481481486E-3</v>
      </c>
      <c r="O3">
        <v>1.7013888888888888E-3</v>
      </c>
      <c r="P3">
        <v>7.9166666666666639E-3</v>
      </c>
    </row>
    <row r="4" spans="1:16">
      <c r="A4" t="s">
        <v>51</v>
      </c>
      <c r="B4">
        <v>0</v>
      </c>
      <c r="C4">
        <v>6.8287037037037036E-4</v>
      </c>
      <c r="D4">
        <v>1.4236111111111112E-3</v>
      </c>
      <c r="E4">
        <v>0</v>
      </c>
      <c r="F4">
        <v>8.2175925925925927E-4</v>
      </c>
      <c r="G4">
        <v>0</v>
      </c>
      <c r="I4">
        <v>0</v>
      </c>
      <c r="J4">
        <v>1.3888888888888889E-4</v>
      </c>
      <c r="K4">
        <v>0</v>
      </c>
      <c r="L4">
        <v>0</v>
      </c>
      <c r="M4">
        <v>0</v>
      </c>
      <c r="N4">
        <v>3.3680555555555556E-3</v>
      </c>
      <c r="O4">
        <v>1.4004629629629632E-3</v>
      </c>
      <c r="P4">
        <v>7.0370370370370361E-3</v>
      </c>
    </row>
    <row r="5" spans="1:16">
      <c r="A5" t="s">
        <v>11</v>
      </c>
      <c r="B5">
        <v>0</v>
      </c>
      <c r="C5">
        <v>6.0416666666666648E-3</v>
      </c>
      <c r="D5">
        <v>4.6874999999999998E-3</v>
      </c>
      <c r="E5">
        <v>5.7870370370370366E-5</v>
      </c>
      <c r="F5">
        <v>5.7870370370370376E-3</v>
      </c>
      <c r="G5">
        <v>2.5462962962962961E-4</v>
      </c>
      <c r="I5">
        <v>0</v>
      </c>
      <c r="J5">
        <v>4.6296296296296298E-4</v>
      </c>
      <c r="K5">
        <v>0</v>
      </c>
      <c r="L5">
        <v>0</v>
      </c>
      <c r="M5">
        <v>1.2523148148148148E-2</v>
      </c>
      <c r="N5">
        <v>3.5532407407407405E-3</v>
      </c>
      <c r="O5">
        <v>1.5509259259259256E-3</v>
      </c>
      <c r="P5">
        <v>9.2708333333333271E-3</v>
      </c>
    </row>
    <row r="6" spans="1:16">
      <c r="A6" t="s">
        <v>12</v>
      </c>
      <c r="B6">
        <v>0</v>
      </c>
      <c r="C6">
        <v>3.4722222222222224E-4</v>
      </c>
      <c r="D6">
        <v>1.9328703703703706E-3</v>
      </c>
      <c r="E6">
        <v>2.6620370370370372E-4</v>
      </c>
      <c r="F6">
        <v>1.4467592592592592E-3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1.5162037037037036E-3</v>
      </c>
      <c r="N6">
        <v>1.8402777777777779E-3</v>
      </c>
      <c r="O6">
        <v>9.2592592592592596E-4</v>
      </c>
      <c r="P6">
        <v>5.4629629629629603E-3</v>
      </c>
    </row>
    <row r="7" spans="1:16">
      <c r="A7" t="s">
        <v>161</v>
      </c>
      <c r="B7">
        <v>0</v>
      </c>
      <c r="C7">
        <v>3.9004629629629632E-3</v>
      </c>
      <c r="D7">
        <v>5.0347222222222225E-3</v>
      </c>
      <c r="E7">
        <v>3.4722222222222222E-5</v>
      </c>
      <c r="F7">
        <v>1.6087962962962963E-3</v>
      </c>
      <c r="G7">
        <v>3.9351851851851852E-4</v>
      </c>
      <c r="H7">
        <v>0</v>
      </c>
      <c r="I7">
        <v>0</v>
      </c>
      <c r="J7">
        <v>0</v>
      </c>
      <c r="K7">
        <v>0</v>
      </c>
      <c r="L7">
        <v>0</v>
      </c>
      <c r="M7">
        <v>1.2604166666666668E-2</v>
      </c>
      <c r="N7">
        <v>8.4490740740740728E-4</v>
      </c>
      <c r="O7">
        <v>4.861111111111111E-4</v>
      </c>
      <c r="P7">
        <v>2.5115740740740732E-3</v>
      </c>
    </row>
    <row r="8" spans="1:16">
      <c r="A8" t="s">
        <v>106</v>
      </c>
      <c r="C8">
        <v>0</v>
      </c>
      <c r="F8">
        <v>0</v>
      </c>
      <c r="M8">
        <v>0</v>
      </c>
      <c r="N8">
        <v>4.6296296296296294E-5</v>
      </c>
      <c r="P8">
        <v>4.7453703703703704E-4</v>
      </c>
    </row>
    <row r="9" spans="1:16">
      <c r="A9" t="s">
        <v>107</v>
      </c>
      <c r="C9">
        <v>0</v>
      </c>
      <c r="M9">
        <v>3.9351851851851852E-4</v>
      </c>
      <c r="P9">
        <v>0</v>
      </c>
    </row>
    <row r="10" spans="1:16">
      <c r="A10" t="s">
        <v>184</v>
      </c>
      <c r="C10">
        <v>8.1018518518518505E-4</v>
      </c>
      <c r="D10">
        <v>2.0833333333333335E-4</v>
      </c>
      <c r="F10">
        <v>4.5138888888888892E-4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1.7592592592592595E-3</v>
      </c>
      <c r="O10">
        <v>1.273148148148148E-4</v>
      </c>
      <c r="P10">
        <v>8.1018518518518516E-5</v>
      </c>
    </row>
    <row r="11" spans="1:16">
      <c r="A11" s="179" t="s">
        <v>221</v>
      </c>
      <c r="F11">
        <v>0</v>
      </c>
    </row>
    <row r="12" spans="1:16">
      <c r="A12" s="179" t="s">
        <v>222</v>
      </c>
      <c r="F12">
        <v>3.4722222222222224E-4</v>
      </c>
      <c r="I12">
        <v>0</v>
      </c>
      <c r="J12">
        <v>0</v>
      </c>
      <c r="K12">
        <v>0</v>
      </c>
      <c r="L12">
        <v>0</v>
      </c>
      <c r="M12">
        <v>4.6296296296296293E-4</v>
      </c>
      <c r="P12">
        <v>0</v>
      </c>
    </row>
    <row r="13" spans="1:16">
      <c r="A13" t="s">
        <v>162</v>
      </c>
    </row>
    <row r="14" spans="1:16">
      <c r="A14" t="s">
        <v>13</v>
      </c>
      <c r="B14">
        <v>0</v>
      </c>
      <c r="C14">
        <v>2.4305555555555552E-4</v>
      </c>
      <c r="D14">
        <v>9.4907407407407408E-4</v>
      </c>
      <c r="E14">
        <v>0</v>
      </c>
      <c r="F14">
        <v>4.108796296296297E-3</v>
      </c>
      <c r="G14">
        <v>0</v>
      </c>
      <c r="I14">
        <v>0</v>
      </c>
      <c r="J14">
        <v>0</v>
      </c>
      <c r="K14">
        <v>0</v>
      </c>
      <c r="L14">
        <v>0</v>
      </c>
      <c r="M14">
        <v>3.3564814814814818E-4</v>
      </c>
      <c r="N14">
        <v>8.2175925925925927E-4</v>
      </c>
      <c r="O14">
        <v>5.0925925925925921E-4</v>
      </c>
      <c r="P14">
        <v>2.8703703703703703E-3</v>
      </c>
    </row>
    <row r="15" spans="1:16">
      <c r="A15" t="s">
        <v>15</v>
      </c>
      <c r="B15">
        <v>0</v>
      </c>
      <c r="C15">
        <v>2.1180555555555558E-3</v>
      </c>
      <c r="D15">
        <v>2.8587962962962955E-3</v>
      </c>
      <c r="E15">
        <v>2.6620370370370372E-4</v>
      </c>
      <c r="F15">
        <v>1.2268518518518518E-3</v>
      </c>
      <c r="G15">
        <v>4.9768518518518521E-4</v>
      </c>
      <c r="I15">
        <v>0</v>
      </c>
      <c r="J15">
        <v>2.0833333333333335E-4</v>
      </c>
      <c r="K15">
        <v>0</v>
      </c>
      <c r="L15">
        <v>0</v>
      </c>
      <c r="M15">
        <v>1.1342592592592593E-3</v>
      </c>
      <c r="N15">
        <v>2.8125000000000008E-3</v>
      </c>
      <c r="O15">
        <v>3.1712962962962966E-3</v>
      </c>
      <c r="P15">
        <v>8.6458333333333318E-3</v>
      </c>
    </row>
    <row r="16" spans="1:16">
      <c r="A16" t="s">
        <v>16</v>
      </c>
      <c r="B16">
        <v>0</v>
      </c>
      <c r="C16">
        <v>8.3333333333333328E-4</v>
      </c>
      <c r="D16">
        <v>6.9444444444444436E-4</v>
      </c>
      <c r="I16">
        <v>0</v>
      </c>
      <c r="J16">
        <v>0</v>
      </c>
      <c r="K16">
        <v>0</v>
      </c>
      <c r="L16">
        <v>0</v>
      </c>
      <c r="M16">
        <v>4.8611111111111104E-4</v>
      </c>
      <c r="N16">
        <v>5.4398148148148144E-4</v>
      </c>
      <c r="O16">
        <v>3.9351851851851852E-4</v>
      </c>
      <c r="P16">
        <v>1.284722222222222E-3</v>
      </c>
    </row>
    <row r="17" spans="1:16">
      <c r="A17" t="s">
        <v>17</v>
      </c>
      <c r="B17">
        <v>0</v>
      </c>
      <c r="C17">
        <v>5.5555555555555556E-4</v>
      </c>
      <c r="G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7.7546296296296304E-4</v>
      </c>
      <c r="O17">
        <v>2.6620370370370372E-4</v>
      </c>
      <c r="P17">
        <v>2.2569444444444447E-3</v>
      </c>
    </row>
    <row r="18" spans="1:16">
      <c r="A18" t="s">
        <v>18</v>
      </c>
      <c r="B18">
        <v>0</v>
      </c>
      <c r="C18">
        <v>1.0532407407407407E-2</v>
      </c>
      <c r="D18">
        <v>2.6539351851851845E-2</v>
      </c>
      <c r="E18">
        <v>1.3541666666666667E-3</v>
      </c>
      <c r="F18">
        <v>9.8842592592592593E-3</v>
      </c>
      <c r="G18">
        <v>3.6921296296296294E-3</v>
      </c>
      <c r="H18">
        <v>0</v>
      </c>
      <c r="I18">
        <v>0</v>
      </c>
      <c r="J18">
        <v>2.3148148148148149E-4</v>
      </c>
      <c r="K18">
        <v>0</v>
      </c>
      <c r="L18">
        <v>0</v>
      </c>
      <c r="M18">
        <v>2.5613425925925897E-2</v>
      </c>
      <c r="N18">
        <v>8.7152777777777784E-3</v>
      </c>
      <c r="O18">
        <v>1.0243055555555556E-2</v>
      </c>
      <c r="P18">
        <v>2.7928240740740729E-2</v>
      </c>
    </row>
    <row r="19" spans="1:16">
      <c r="A19" t="s">
        <v>19</v>
      </c>
      <c r="B19">
        <v>0</v>
      </c>
      <c r="C19">
        <v>1.0706018518518516E-2</v>
      </c>
      <c r="D19">
        <v>2.5162037037037031E-2</v>
      </c>
      <c r="E19">
        <v>1.5856481481481481E-3</v>
      </c>
      <c r="F19">
        <v>9.4444444444444445E-3</v>
      </c>
      <c r="G19">
        <v>3.1597222222222222E-3</v>
      </c>
      <c r="H19">
        <v>0</v>
      </c>
      <c r="I19">
        <v>0</v>
      </c>
      <c r="J19">
        <v>6.3657407407407413E-4</v>
      </c>
      <c r="K19">
        <v>0</v>
      </c>
      <c r="L19">
        <v>0</v>
      </c>
      <c r="M19">
        <v>3.4884259259259261E-2</v>
      </c>
      <c r="N19">
        <v>1.2592592592592593E-2</v>
      </c>
      <c r="O19">
        <v>7.9745370370370387E-3</v>
      </c>
      <c r="P19">
        <v>2.5775462962962951E-2</v>
      </c>
    </row>
    <row r="20" spans="1:16">
      <c r="A20" t="s">
        <v>20</v>
      </c>
      <c r="B20">
        <v>0</v>
      </c>
      <c r="C20">
        <v>2.7777777777777778E-4</v>
      </c>
      <c r="E20">
        <v>0</v>
      </c>
      <c r="G20">
        <v>1.9675925925925926E-4</v>
      </c>
      <c r="I20">
        <v>0</v>
      </c>
      <c r="J20">
        <v>2.1990740740740738E-4</v>
      </c>
      <c r="K20">
        <v>0</v>
      </c>
      <c r="L20">
        <v>0</v>
      </c>
      <c r="M20">
        <v>8.9120370370370362E-4</v>
      </c>
      <c r="N20">
        <v>6.134259259259259E-4</v>
      </c>
      <c r="O20">
        <v>0</v>
      </c>
      <c r="P20">
        <v>9.1435185185185174E-4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J20"/>
  <sheetViews>
    <sheetView showZeros="0" topLeftCell="A19" workbookViewId="0">
      <selection activeCell="A25" sqref="A25:XFD45"/>
    </sheetView>
  </sheetViews>
  <sheetFormatPr defaultRowHeight="15"/>
  <cols>
    <col min="1" max="1" width="40.5703125" style="72" bestFit="1" customWidth="1"/>
    <col min="2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8.2870370370370337E-3</v>
      </c>
      <c r="C2" s="72">
        <v>3.9004629629629632E-3</v>
      </c>
      <c r="D2" s="73">
        <f>B2/F2</f>
        <v>0.67996201329534656</v>
      </c>
      <c r="E2" s="73">
        <f>C2/F2</f>
        <v>0.3200379867046535</v>
      </c>
      <c r="F2" s="72">
        <v>1.2187499999999997E-2</v>
      </c>
    </row>
    <row r="3" spans="1:10">
      <c r="A3" s="72" t="s">
        <v>100</v>
      </c>
      <c r="B3" s="72">
        <v>1.1828703703703702E-2</v>
      </c>
      <c r="C3" s="72">
        <v>0</v>
      </c>
      <c r="D3" s="73">
        <f t="shared" ref="D3:D20" si="0">B3/F3</f>
        <v>1</v>
      </c>
      <c r="E3" s="73">
        <f t="shared" ref="E3:E20" si="1">C3/F3</f>
        <v>0</v>
      </c>
      <c r="F3" s="72">
        <v>1.1828703703703702E-2</v>
      </c>
    </row>
    <row r="4" spans="1:10">
      <c r="A4" s="72" t="s">
        <v>51</v>
      </c>
      <c r="B4" s="72">
        <v>7.5810185185185173E-3</v>
      </c>
      <c r="C4" s="72">
        <v>4.2245370370370371E-3</v>
      </c>
      <c r="D4" s="73">
        <f t="shared" si="0"/>
        <v>0.64215686274509798</v>
      </c>
      <c r="E4" s="73">
        <f t="shared" si="1"/>
        <v>0.35784313725490197</v>
      </c>
      <c r="F4" s="72">
        <v>1.1805555555555555E-2</v>
      </c>
    </row>
    <row r="5" spans="1:10">
      <c r="A5" s="72" t="s">
        <v>11</v>
      </c>
      <c r="B5" s="72">
        <v>1.170138888888889E-2</v>
      </c>
      <c r="C5" s="72">
        <v>2.673611111111111E-3</v>
      </c>
      <c r="D5" s="73">
        <f t="shared" si="0"/>
        <v>0.81400966183574885</v>
      </c>
      <c r="E5" s="73">
        <f t="shared" si="1"/>
        <v>0.1859903381642512</v>
      </c>
      <c r="F5" s="72">
        <v>1.4375000000000001E-2</v>
      </c>
    </row>
    <row r="6" spans="1:10">
      <c r="A6" s="72" t="s">
        <v>12</v>
      </c>
      <c r="B6" s="72">
        <v>4.4444444444444436E-3</v>
      </c>
      <c r="C6" s="72">
        <v>3.7847222222222223E-3</v>
      </c>
      <c r="D6" s="73">
        <f t="shared" si="0"/>
        <v>0.54008438818565396</v>
      </c>
      <c r="E6" s="73">
        <f t="shared" si="1"/>
        <v>0.45991561181434604</v>
      </c>
      <c r="F6" s="72">
        <v>8.2291666666666659E-3</v>
      </c>
    </row>
    <row r="7" spans="1:10">
      <c r="A7" s="72" t="s">
        <v>161</v>
      </c>
      <c r="B7" s="72">
        <v>2.9629629629629628E-3</v>
      </c>
      <c r="C7" s="72">
        <v>8.7962962962962962E-4</v>
      </c>
      <c r="D7" s="73">
        <f t="shared" si="0"/>
        <v>0.77108433734939763</v>
      </c>
      <c r="E7" s="73">
        <f t="shared" si="1"/>
        <v>0.22891566265060243</v>
      </c>
      <c r="F7" s="72">
        <v>3.8425925925925923E-3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5.2083333333333333E-4</v>
      </c>
      <c r="C8" s="72">
        <v>0</v>
      </c>
      <c r="D8" s="73">
        <f t="shared" si="0"/>
        <v>1</v>
      </c>
      <c r="E8" s="73">
        <f t="shared" si="1"/>
        <v>0</v>
      </c>
      <c r="F8" s="72">
        <v>5.2083333333333333E-4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2.0833333333333332E-4</v>
      </c>
      <c r="C10" s="72">
        <v>0</v>
      </c>
      <c r="D10" s="73">
        <f t="shared" si="0"/>
        <v>1</v>
      </c>
      <c r="E10" s="73">
        <f t="shared" si="1"/>
        <v>0</v>
      </c>
      <c r="F10" s="72">
        <v>2.0833333333333332E-4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</row>
    <row r="13" spans="1:10">
      <c r="A13" s="72" t="s">
        <v>162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3.0092592592592593E-3</v>
      </c>
      <c r="C14" s="72">
        <v>1.1921296296296298E-3</v>
      </c>
      <c r="D14" s="73">
        <f t="shared" si="0"/>
        <v>0.71625344352617082</v>
      </c>
      <c r="E14" s="73">
        <f t="shared" si="1"/>
        <v>0.28374655647382924</v>
      </c>
      <c r="F14" s="72">
        <v>4.2013888888888891E-3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1.462962962962963E-2</v>
      </c>
      <c r="C15" s="72">
        <v>0</v>
      </c>
      <c r="D15" s="73">
        <f t="shared" si="0"/>
        <v>1</v>
      </c>
      <c r="E15" s="73">
        <f t="shared" si="1"/>
        <v>0</v>
      </c>
      <c r="F15" s="72">
        <v>1.462962962962963E-2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2.2222222222222218E-3</v>
      </c>
      <c r="D16" s="73">
        <f t="shared" si="0"/>
        <v>0</v>
      </c>
      <c r="E16" s="73">
        <f t="shared" si="1"/>
        <v>1</v>
      </c>
      <c r="F16" s="72">
        <v>2.2222222222222218E-3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3.2986111111111115E-3</v>
      </c>
      <c r="C17" s="72">
        <v>0</v>
      </c>
      <c r="D17" s="73">
        <f t="shared" si="0"/>
        <v>1</v>
      </c>
      <c r="E17" s="73">
        <f t="shared" si="1"/>
        <v>0</v>
      </c>
      <c r="F17" s="72">
        <v>3.2986111111111115E-3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4.6886574074074067E-2</v>
      </c>
      <c r="C18" s="72">
        <v>0</v>
      </c>
      <c r="D18" s="73">
        <f t="shared" si="0"/>
        <v>1</v>
      </c>
      <c r="E18" s="73">
        <f t="shared" si="1"/>
        <v>0</v>
      </c>
      <c r="F18" s="72">
        <v>4.6886574074074067E-2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3.1793981481481479E-2</v>
      </c>
      <c r="C19" s="72">
        <v>1.4548611111111111E-2</v>
      </c>
      <c r="D19" s="73">
        <f t="shared" si="0"/>
        <v>0.68606393606393612</v>
      </c>
      <c r="E19" s="73">
        <f t="shared" si="1"/>
        <v>0.31393606393606399</v>
      </c>
      <c r="F19" s="72">
        <v>4.6342592592592588E-2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1.5277777777777776E-3</v>
      </c>
      <c r="C20" s="72">
        <v>0</v>
      </c>
      <c r="D20" s="73">
        <f t="shared" si="0"/>
        <v>1</v>
      </c>
      <c r="E20" s="73">
        <f t="shared" si="1"/>
        <v>0</v>
      </c>
      <c r="F20" s="72">
        <v>1.5277777777777776E-3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J20"/>
  <sheetViews>
    <sheetView showZeros="0" topLeftCell="A16" workbookViewId="0">
      <selection activeCell="A24" sqref="A24:XFD4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1.9675925925925926E-4</v>
      </c>
      <c r="C2" s="72">
        <v>0</v>
      </c>
      <c r="D2" s="73">
        <v>1</v>
      </c>
      <c r="E2" s="73">
        <v>0</v>
      </c>
    </row>
    <row r="3" spans="1:10">
      <c r="A3" s="72" t="s">
        <v>100</v>
      </c>
      <c r="B3" s="72">
        <v>3.3564814814814818E-4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1.3888888888888889E-4</v>
      </c>
      <c r="C4" s="72">
        <v>0</v>
      </c>
      <c r="D4" s="73">
        <v>1</v>
      </c>
      <c r="E4" s="73">
        <v>0</v>
      </c>
    </row>
    <row r="5" spans="1:10">
      <c r="A5" s="72" t="s">
        <v>11</v>
      </c>
      <c r="B5" s="72">
        <v>4.6296296296296298E-4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161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72">
        <v>0</v>
      </c>
      <c r="D12" s="73"/>
      <c r="E12" s="73"/>
    </row>
    <row r="13" spans="1:10">
      <c r="A13" s="72" t="s">
        <v>162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/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2.0833333333333335E-4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D16" s="73"/>
      <c r="E16" s="73"/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2.3148148148148149E-4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6.3657407407407413E-4</v>
      </c>
      <c r="C19" s="72">
        <v>0</v>
      </c>
      <c r="D19" s="73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2.1990740740740738E-4</v>
      </c>
      <c r="C20" s="72">
        <v>0</v>
      </c>
      <c r="D20" s="73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BE44"/>
  <sheetViews>
    <sheetView showZeros="0" topLeftCell="A13" workbookViewId="0">
      <selection activeCell="A24" sqref="A24:T4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9.4907407407407408E-4</v>
      </c>
      <c r="D2" s="73">
        <f>B2/F2</f>
        <v>0</v>
      </c>
      <c r="E2" s="73">
        <f>C2/F2</f>
        <v>1</v>
      </c>
      <c r="F2" s="72">
        <v>9.4907407407407408E-4</v>
      </c>
    </row>
    <row r="3" spans="1:10">
      <c r="A3" s="72" t="s">
        <v>100</v>
      </c>
      <c r="B3" s="72">
        <v>9.2245370370370363E-3</v>
      </c>
      <c r="C3" s="72">
        <v>3.3564814814814812E-4</v>
      </c>
      <c r="D3" s="73">
        <f t="shared" ref="D3:D20" si="0">B3/F3</f>
        <v>0.96489104116222768</v>
      </c>
      <c r="E3" s="73">
        <f t="shared" ref="E3:E20" si="1">C3/F3</f>
        <v>3.5108958837772403E-2</v>
      </c>
      <c r="F3" s="72">
        <v>9.5601851851851837E-3</v>
      </c>
    </row>
    <row r="4" spans="1:10">
      <c r="A4" s="72" t="s">
        <v>51</v>
      </c>
      <c r="B4" s="72">
        <v>8.2175925925925927E-4</v>
      </c>
      <c r="C4" s="72">
        <v>0</v>
      </c>
      <c r="D4" s="73">
        <f t="shared" si="0"/>
        <v>1</v>
      </c>
      <c r="E4" s="73">
        <f t="shared" si="1"/>
        <v>0</v>
      </c>
      <c r="F4" s="72">
        <v>8.2175925925925927E-4</v>
      </c>
    </row>
    <row r="5" spans="1:10">
      <c r="A5" s="72" t="s">
        <v>11</v>
      </c>
      <c r="B5" s="72">
        <v>5.7523148148148151E-3</v>
      </c>
      <c r="C5" s="72">
        <v>2.8935185185185184E-4</v>
      </c>
      <c r="D5" s="73">
        <f t="shared" si="0"/>
        <v>0.95210727969348652</v>
      </c>
      <c r="E5" s="73">
        <f t="shared" si="1"/>
        <v>4.7892720306513405E-2</v>
      </c>
      <c r="F5" s="72">
        <v>6.0416666666666674E-3</v>
      </c>
    </row>
    <row r="6" spans="1:10">
      <c r="A6" s="72" t="s">
        <v>12</v>
      </c>
      <c r="B6" s="72">
        <v>1.4467592592592592E-3</v>
      </c>
      <c r="C6" s="72">
        <v>0</v>
      </c>
      <c r="D6" s="73">
        <f t="shared" si="0"/>
        <v>1</v>
      </c>
      <c r="E6" s="73">
        <f t="shared" si="1"/>
        <v>0</v>
      </c>
      <c r="F6" s="72">
        <v>1.4467592592592592E-3</v>
      </c>
    </row>
    <row r="7" spans="1:10">
      <c r="A7" s="72" t="s">
        <v>161</v>
      </c>
      <c r="B7" s="72">
        <v>1.6782407407407408E-3</v>
      </c>
      <c r="C7" s="72">
        <v>3.2407407407407406E-4</v>
      </c>
      <c r="D7" s="73">
        <f t="shared" si="0"/>
        <v>0.83815028901734101</v>
      </c>
      <c r="E7" s="73">
        <f t="shared" si="1"/>
        <v>0.16184971098265896</v>
      </c>
      <c r="F7" s="72">
        <v>2.0023148148148148E-3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4.5138888888888892E-4</v>
      </c>
      <c r="C10" s="72">
        <v>0</v>
      </c>
      <c r="D10" s="73">
        <f t="shared" si="0"/>
        <v>1</v>
      </c>
      <c r="E10" s="73">
        <f t="shared" si="1"/>
        <v>0</v>
      </c>
      <c r="F10" s="72">
        <v>4.5138888888888892E-4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72">
        <v>3.4722222222222224E-4</v>
      </c>
      <c r="C12" s="72">
        <v>0</v>
      </c>
      <c r="D12" s="73">
        <f t="shared" si="0"/>
        <v>1</v>
      </c>
      <c r="E12" s="73">
        <f t="shared" si="1"/>
        <v>0</v>
      </c>
      <c r="F12" s="72">
        <v>3.4722222222222224E-4</v>
      </c>
    </row>
    <row r="13" spans="1:10">
      <c r="A13" s="72" t="s">
        <v>162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4.108796296296297E-3</v>
      </c>
      <c r="C14" s="72">
        <v>0</v>
      </c>
      <c r="D14" s="73">
        <f t="shared" si="0"/>
        <v>1</v>
      </c>
      <c r="E14" s="73">
        <f t="shared" si="1"/>
        <v>0</v>
      </c>
      <c r="F14" s="72">
        <v>4.108796296296297E-3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1.724537037037037E-3</v>
      </c>
      <c r="C15" s="72">
        <v>0</v>
      </c>
      <c r="D15" s="73">
        <f t="shared" si="0"/>
        <v>1</v>
      </c>
      <c r="E15" s="73">
        <f t="shared" si="1"/>
        <v>0</v>
      </c>
      <c r="F15" s="72">
        <v>1.724537037037037E-3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1.3576388888888888E-2</v>
      </c>
      <c r="C18" s="72">
        <v>0</v>
      </c>
      <c r="D18" s="73">
        <f t="shared" si="0"/>
        <v>1</v>
      </c>
      <c r="E18" s="73">
        <f t="shared" si="1"/>
        <v>0</v>
      </c>
      <c r="F18" s="72">
        <v>1.3576388888888888E-2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7.9629629629629634E-3</v>
      </c>
      <c r="C19" s="72">
        <v>4.6412037037037029E-3</v>
      </c>
      <c r="D19" s="73">
        <f t="shared" si="0"/>
        <v>0.63177226813590459</v>
      </c>
      <c r="E19" s="73">
        <f t="shared" si="1"/>
        <v>0.36822773186409546</v>
      </c>
      <c r="F19" s="72">
        <v>1.2604166666666666E-2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1.9675925925925926E-4</v>
      </c>
      <c r="C20" s="72">
        <v>0</v>
      </c>
      <c r="D20" s="73">
        <f t="shared" si="0"/>
        <v>1</v>
      </c>
      <c r="E20" s="73">
        <f t="shared" si="1"/>
        <v>0</v>
      </c>
      <c r="F20" s="72">
        <v>1.9675925925925926E-4</v>
      </c>
      <c r="G20" s="72">
        <v>0</v>
      </c>
      <c r="H20" s="72">
        <v>0</v>
      </c>
      <c r="I20" s="72">
        <v>0</v>
      </c>
      <c r="J20" s="72">
        <v>0</v>
      </c>
    </row>
    <row r="38" spans="56:57">
      <c r="BD38" s="72">
        <v>0</v>
      </c>
      <c r="BE38" s="72">
        <v>0</v>
      </c>
    </row>
    <row r="39" spans="56:57">
      <c r="BD39" s="72">
        <v>0</v>
      </c>
    </row>
    <row r="40" spans="56:57">
      <c r="BD40" s="72">
        <v>0</v>
      </c>
    </row>
    <row r="41" spans="56:57">
      <c r="BD41" s="72">
        <v>0</v>
      </c>
    </row>
    <row r="42" spans="56:57">
      <c r="BD42" s="72">
        <v>0</v>
      </c>
    </row>
    <row r="43" spans="56:57">
      <c r="BD43" s="72">
        <v>0</v>
      </c>
      <c r="BE43" s="72">
        <v>0</v>
      </c>
    </row>
    <row r="44" spans="56:57">
      <c r="BD44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20"/>
  <sheetViews>
    <sheetView showZeros="0" topLeftCell="A19" workbookViewId="0">
      <selection activeCell="A25" sqref="A25:XFD45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9.0624999999999994E-3</v>
      </c>
      <c r="C2" s="72">
        <v>1.3425925925925923E-3</v>
      </c>
      <c r="D2" s="73">
        <f>B2/F2</f>
        <v>0.87096774193548399</v>
      </c>
      <c r="E2" s="73">
        <f>C2/F2</f>
        <v>0.12903225806451613</v>
      </c>
      <c r="F2" s="72">
        <v>1.0405092592592591E-2</v>
      </c>
    </row>
    <row r="3" spans="1:10">
      <c r="A3" s="72" t="s">
        <v>100</v>
      </c>
      <c r="B3" s="72">
        <v>1.0057870370370372E-2</v>
      </c>
      <c r="D3" s="73">
        <f t="shared" ref="D3:D20" si="0">B3/F3</f>
        <v>1</v>
      </c>
      <c r="E3" s="73">
        <f t="shared" ref="E3:E20" si="1">C3/F3</f>
        <v>0</v>
      </c>
      <c r="F3" s="72">
        <v>1.0057870370370372E-2</v>
      </c>
    </row>
    <row r="4" spans="1:10">
      <c r="A4" s="72" t="s">
        <v>51</v>
      </c>
      <c r="B4" s="72">
        <v>0</v>
      </c>
      <c r="C4" s="72">
        <v>0</v>
      </c>
      <c r="D4" s="73" t="e">
        <f t="shared" si="0"/>
        <v>#DIV/0!</v>
      </c>
      <c r="E4" s="73" t="e">
        <f t="shared" si="1"/>
        <v>#DIV/0!</v>
      </c>
      <c r="F4" s="72">
        <v>0</v>
      </c>
    </row>
    <row r="5" spans="1:10">
      <c r="A5" s="72" t="s">
        <v>11</v>
      </c>
      <c r="B5" s="72">
        <v>1.1331018518518518E-2</v>
      </c>
      <c r="C5" s="72">
        <v>1.1921296296296296E-3</v>
      </c>
      <c r="D5" s="73">
        <f t="shared" si="0"/>
        <v>0.90480591497227358</v>
      </c>
      <c r="E5" s="73">
        <f t="shared" si="1"/>
        <v>9.519408502772643E-2</v>
      </c>
      <c r="F5" s="72">
        <v>1.2523148148148148E-2</v>
      </c>
    </row>
    <row r="6" spans="1:10">
      <c r="A6" s="72" t="s">
        <v>12</v>
      </c>
      <c r="B6" s="72">
        <v>1.1226851851851851E-3</v>
      </c>
      <c r="C6" s="72">
        <v>3.9351851851851852E-4</v>
      </c>
      <c r="D6" s="73">
        <f t="shared" si="0"/>
        <v>0.74045801526717558</v>
      </c>
      <c r="E6" s="73">
        <f t="shared" si="1"/>
        <v>0.25954198473282442</v>
      </c>
      <c r="F6" s="72">
        <v>1.5162037037037036E-3</v>
      </c>
    </row>
    <row r="7" spans="1:10">
      <c r="A7" s="72" t="s">
        <v>161</v>
      </c>
      <c r="B7" s="72">
        <v>8.5069444444444454E-3</v>
      </c>
      <c r="C7" s="72">
        <v>4.0972222222222235E-3</v>
      </c>
      <c r="D7" s="73">
        <f t="shared" si="0"/>
        <v>0.67493112947658396</v>
      </c>
      <c r="E7" s="73">
        <f t="shared" si="1"/>
        <v>0.32506887052341599</v>
      </c>
      <c r="F7" s="72">
        <v>1.260416666666667E-2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3.9351851851851852E-4</v>
      </c>
      <c r="D9" s="73">
        <f t="shared" si="0"/>
        <v>1</v>
      </c>
      <c r="E9" s="73">
        <f t="shared" si="1"/>
        <v>0</v>
      </c>
      <c r="F9" s="72">
        <v>3.9351851851851852E-4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1.7592592592592595E-3</v>
      </c>
      <c r="D10" s="73">
        <f t="shared" si="0"/>
        <v>1</v>
      </c>
      <c r="E10" s="73">
        <f t="shared" si="1"/>
        <v>0</v>
      </c>
      <c r="F10" s="72">
        <v>1.7592592592592595E-3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D11" s="73" t="e">
        <f t="shared" si="0"/>
        <v>#DIV/0!</v>
      </c>
      <c r="E11" s="73" t="e">
        <f t="shared" si="1"/>
        <v>#DIV/0!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72">
        <v>4.6296296296296293E-4</v>
      </c>
      <c r="D12" s="73">
        <f t="shared" si="0"/>
        <v>1</v>
      </c>
      <c r="E12" s="73">
        <f t="shared" si="1"/>
        <v>0</v>
      </c>
      <c r="F12" s="72">
        <v>4.6296296296296293E-4</v>
      </c>
    </row>
    <row r="13" spans="1:10">
      <c r="A13" s="72" t="s">
        <v>162</v>
      </c>
      <c r="D13" s="73" t="e">
        <f t="shared" si="0"/>
        <v>#DIV/0!</v>
      </c>
      <c r="E13" s="73" t="e">
        <f t="shared" si="1"/>
        <v>#DIV/0!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3.3564814814814818E-4</v>
      </c>
      <c r="D14" s="73">
        <f t="shared" si="0"/>
        <v>1</v>
      </c>
      <c r="E14" s="73">
        <f t="shared" si="1"/>
        <v>0</v>
      </c>
      <c r="F14" s="72">
        <v>3.3564814814814818E-4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1.1342592592592593E-3</v>
      </c>
      <c r="D15" s="73">
        <f t="shared" si="0"/>
        <v>1</v>
      </c>
      <c r="E15" s="73">
        <f t="shared" si="1"/>
        <v>0</v>
      </c>
      <c r="F15" s="72">
        <v>1.1342592592592593E-3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C16" s="72">
        <v>4.8611111111111104E-4</v>
      </c>
      <c r="D16" s="73">
        <f t="shared" si="0"/>
        <v>0</v>
      </c>
      <c r="E16" s="73">
        <f t="shared" si="1"/>
        <v>1</v>
      </c>
      <c r="F16" s="72">
        <v>4.8611111111111104E-4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2.5613425925925897E-2</v>
      </c>
      <c r="D18" s="73">
        <f t="shared" si="0"/>
        <v>1</v>
      </c>
      <c r="E18" s="73">
        <f t="shared" si="1"/>
        <v>0</v>
      </c>
      <c r="F18" s="72">
        <v>2.5613425925925897E-2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2.2268518518518528E-2</v>
      </c>
      <c r="C19" s="72">
        <v>1.2615740740740742E-2</v>
      </c>
      <c r="D19" s="73">
        <f t="shared" si="0"/>
        <v>0.6383543463835436</v>
      </c>
      <c r="E19" s="73">
        <f t="shared" si="1"/>
        <v>0.36164565361645645</v>
      </c>
      <c r="F19" s="72">
        <v>3.4884259259259268E-2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8.9120370370370362E-4</v>
      </c>
      <c r="D20" s="73">
        <f t="shared" si="0"/>
        <v>1</v>
      </c>
      <c r="E20" s="73">
        <f t="shared" si="1"/>
        <v>0</v>
      </c>
      <c r="F20" s="72">
        <v>8.9120370370370362E-4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20"/>
  <sheetViews>
    <sheetView showZeros="0" topLeftCell="A13" workbookViewId="0">
      <selection activeCell="A25" sqref="A25:O45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 t="e">
        <f>B2/F2</f>
        <v>#DIV/0!</v>
      </c>
      <c r="E2" s="73" t="e">
        <f>C2/F2</f>
        <v>#DIV/0!</v>
      </c>
      <c r="F2" s="72">
        <f>SUM(B2:C2)</f>
        <v>0</v>
      </c>
    </row>
    <row r="3" spans="1:10">
      <c r="A3" s="72" t="s">
        <v>100</v>
      </c>
      <c r="B3" s="72">
        <v>5.9027777777777778E-4</v>
      </c>
      <c r="D3" s="73">
        <f t="shared" ref="D3:D20" si="0">B3/F3</f>
        <v>1</v>
      </c>
      <c r="E3" s="73">
        <f t="shared" ref="E3:E20" si="1">C3/F3</f>
        <v>0</v>
      </c>
      <c r="F3" s="72">
        <f t="shared" ref="F3:F20" si="2">SUM(B3:C3)</f>
        <v>5.9027777777777778E-4</v>
      </c>
    </row>
    <row r="4" spans="1:10">
      <c r="A4" s="72" t="s">
        <v>51</v>
      </c>
      <c r="B4" s="72">
        <v>0</v>
      </c>
      <c r="D4" s="73" t="e">
        <f t="shared" si="0"/>
        <v>#DIV/0!</v>
      </c>
      <c r="E4" s="73" t="e">
        <f t="shared" si="1"/>
        <v>#DIV/0!</v>
      </c>
      <c r="F4" s="72">
        <f t="shared" si="2"/>
        <v>0</v>
      </c>
    </row>
    <row r="5" spans="1:10">
      <c r="A5" s="72" t="s">
        <v>11</v>
      </c>
      <c r="B5" s="72">
        <v>5.7870370370370366E-5</v>
      </c>
      <c r="D5" s="73">
        <f t="shared" si="0"/>
        <v>1</v>
      </c>
      <c r="E5" s="73">
        <f t="shared" si="1"/>
        <v>0</v>
      </c>
      <c r="F5" s="72">
        <f t="shared" si="2"/>
        <v>5.7870370370370366E-5</v>
      </c>
    </row>
    <row r="6" spans="1:10">
      <c r="A6" s="72" t="s">
        <v>12</v>
      </c>
      <c r="B6" s="72">
        <v>2.6620370370370372E-4</v>
      </c>
      <c r="C6" s="72">
        <v>0</v>
      </c>
      <c r="D6" s="73">
        <f t="shared" si="0"/>
        <v>1</v>
      </c>
      <c r="E6" s="73">
        <f t="shared" si="1"/>
        <v>0</v>
      </c>
      <c r="F6" s="72">
        <f t="shared" si="2"/>
        <v>2.6620370370370372E-4</v>
      </c>
    </row>
    <row r="7" spans="1:10">
      <c r="A7" s="72" t="s">
        <v>161</v>
      </c>
      <c r="B7" s="72">
        <v>3.4722222222222222E-5</v>
      </c>
      <c r="C7" s="72">
        <v>0</v>
      </c>
      <c r="D7" s="73">
        <f t="shared" si="0"/>
        <v>1</v>
      </c>
      <c r="E7" s="73">
        <f t="shared" si="1"/>
        <v>0</v>
      </c>
      <c r="F7" s="72">
        <f t="shared" si="2"/>
        <v>3.4722222222222222E-5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</row>
    <row r="13" spans="1:10">
      <c r="A13" s="72" t="s">
        <v>162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2.6620370370370372E-4</v>
      </c>
      <c r="D15" s="73">
        <f t="shared" si="0"/>
        <v>1</v>
      </c>
      <c r="E15" s="73">
        <f t="shared" si="1"/>
        <v>0</v>
      </c>
      <c r="F15" s="72">
        <f t="shared" si="2"/>
        <v>2.6620370370370372E-4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D17" s="73" t="e">
        <f t="shared" si="0"/>
        <v>#DIV/0!</v>
      </c>
      <c r="E17" s="73" t="e">
        <f t="shared" si="1"/>
        <v>#DIV/0!</v>
      </c>
      <c r="F17" s="72">
        <f t="shared" si="2"/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1.3541666666666667E-3</v>
      </c>
      <c r="D18" s="73">
        <f t="shared" si="0"/>
        <v>1</v>
      </c>
      <c r="E18" s="73">
        <f t="shared" si="1"/>
        <v>0</v>
      </c>
      <c r="F18" s="72">
        <f t="shared" si="2"/>
        <v>1.3541666666666667E-3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1.0300925925925924E-3</v>
      </c>
      <c r="C19" s="72">
        <v>5.5555555555555556E-4</v>
      </c>
      <c r="D19" s="73">
        <f t="shared" si="0"/>
        <v>0.64963503649635024</v>
      </c>
      <c r="E19" s="73">
        <f t="shared" si="1"/>
        <v>0.35036496350364965</v>
      </c>
      <c r="F19" s="72">
        <f t="shared" si="2"/>
        <v>1.5856481481481481E-3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D20" s="73" t="e">
        <f t="shared" si="0"/>
        <v>#DIV/0!</v>
      </c>
      <c r="E20" s="73" t="e">
        <f t="shared" si="1"/>
        <v>#DIV/0!</v>
      </c>
      <c r="F20" s="72">
        <f t="shared" si="2"/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31"/>
  <sheetViews>
    <sheetView showZeros="0" topLeftCell="A19" workbookViewId="0">
      <selection activeCell="A23" sqref="A23:I43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4.0277777777777768E-3</v>
      </c>
      <c r="C2" s="72">
        <v>1.1458333333333333E-3</v>
      </c>
      <c r="D2" s="73">
        <f>B2/F2</f>
        <v>0.77852348993288589</v>
      </c>
      <c r="E2" s="73">
        <f>C2/F2</f>
        <v>0.22147651006711416</v>
      </c>
      <c r="F2" s="72">
        <f>SUM(B2:C2)</f>
        <v>5.1736111111111097E-3</v>
      </c>
    </row>
    <row r="3" spans="1:10">
      <c r="A3" s="72" t="s">
        <v>100</v>
      </c>
      <c r="B3" s="72">
        <v>9.525462962962963E-3</v>
      </c>
      <c r="D3" s="73">
        <f t="shared" ref="D3:D20" si="0">B3/F3</f>
        <v>1</v>
      </c>
      <c r="E3" s="73">
        <f t="shared" ref="E3:E20" si="1">C3/F3</f>
        <v>0</v>
      </c>
      <c r="F3" s="72">
        <f t="shared" ref="F3:F20" si="2">SUM(B3:C3)</f>
        <v>9.525462962962963E-3</v>
      </c>
    </row>
    <row r="4" spans="1:10">
      <c r="A4" s="72" t="s">
        <v>51</v>
      </c>
      <c r="B4" s="72">
        <v>2.0833333333333335E-4</v>
      </c>
      <c r="C4" s="72">
        <v>1.2152777777777778E-3</v>
      </c>
      <c r="D4" s="73">
        <f t="shared" si="0"/>
        <v>0.14634146341463414</v>
      </c>
      <c r="E4" s="73">
        <f t="shared" si="1"/>
        <v>0.85365853658536583</v>
      </c>
      <c r="F4" s="72">
        <f t="shared" si="2"/>
        <v>1.4236111111111112E-3</v>
      </c>
    </row>
    <row r="5" spans="1:10">
      <c r="A5" s="72" t="s">
        <v>11</v>
      </c>
      <c r="B5" s="72">
        <v>4.6874999999999998E-3</v>
      </c>
      <c r="D5" s="73">
        <f t="shared" si="0"/>
        <v>1</v>
      </c>
      <c r="E5" s="73">
        <f t="shared" si="1"/>
        <v>0</v>
      </c>
      <c r="F5" s="72">
        <f t="shared" si="2"/>
        <v>4.6874999999999998E-3</v>
      </c>
    </row>
    <row r="6" spans="1:10">
      <c r="A6" s="72" t="s">
        <v>12</v>
      </c>
      <c r="B6" s="72">
        <v>3.0092592592592595E-4</v>
      </c>
      <c r="C6" s="72">
        <v>1.6319444444444445E-3</v>
      </c>
      <c r="D6" s="73">
        <f t="shared" si="0"/>
        <v>0.15568862275449102</v>
      </c>
      <c r="E6" s="73">
        <f t="shared" si="1"/>
        <v>0.84431137724550898</v>
      </c>
      <c r="F6" s="72">
        <f t="shared" si="2"/>
        <v>1.9328703703703704E-3</v>
      </c>
    </row>
    <row r="7" spans="1:10">
      <c r="A7" s="72" t="s">
        <v>161</v>
      </c>
      <c r="B7" s="72">
        <v>4.2361111111111115E-3</v>
      </c>
      <c r="C7" s="72">
        <v>7.9861111111111116E-4</v>
      </c>
      <c r="D7" s="73">
        <f t="shared" si="0"/>
        <v>0.8413793103448276</v>
      </c>
      <c r="E7" s="73">
        <f t="shared" si="1"/>
        <v>0.15862068965517243</v>
      </c>
      <c r="F7" s="72">
        <f t="shared" si="2"/>
        <v>5.0347222222222225E-3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2.0833333333333335E-4</v>
      </c>
      <c r="D10" s="73">
        <f t="shared" si="0"/>
        <v>1</v>
      </c>
      <c r="E10" s="73">
        <f t="shared" si="1"/>
        <v>0</v>
      </c>
      <c r="F10" s="72">
        <f t="shared" si="2"/>
        <v>2.0833333333333335E-4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</row>
    <row r="13" spans="1:10">
      <c r="A13" s="72" t="s">
        <v>162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9.4907407407407408E-4</v>
      </c>
      <c r="D14" s="73">
        <f t="shared" si="0"/>
        <v>1</v>
      </c>
      <c r="E14" s="73">
        <f t="shared" si="1"/>
        <v>0</v>
      </c>
      <c r="F14" s="72">
        <f t="shared" si="2"/>
        <v>9.4907407407407408E-4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2.8587962962962955E-3</v>
      </c>
      <c r="D15" s="73">
        <f t="shared" si="0"/>
        <v>1</v>
      </c>
      <c r="E15" s="73">
        <f t="shared" si="1"/>
        <v>0</v>
      </c>
      <c r="F15" s="72">
        <f t="shared" si="2"/>
        <v>2.8587962962962955E-3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C16" s="72">
        <v>6.9444444444444436E-4</v>
      </c>
      <c r="D16" s="73">
        <f t="shared" si="0"/>
        <v>0</v>
      </c>
      <c r="E16" s="73">
        <f t="shared" si="1"/>
        <v>1</v>
      </c>
      <c r="F16" s="72">
        <f t="shared" si="2"/>
        <v>6.9444444444444436E-4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D17" s="73" t="e">
        <f t="shared" si="0"/>
        <v>#DIV/0!</v>
      </c>
      <c r="E17" s="73" t="e">
        <f t="shared" si="1"/>
        <v>#DIV/0!</v>
      </c>
      <c r="F17" s="72">
        <f t="shared" si="2"/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2.6539351851851845E-2</v>
      </c>
      <c r="D18" s="73">
        <f t="shared" si="0"/>
        <v>1</v>
      </c>
      <c r="E18" s="73">
        <f t="shared" si="1"/>
        <v>0</v>
      </c>
      <c r="F18" s="72">
        <f t="shared" si="2"/>
        <v>2.6539351851851845E-2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2.0636574074074068E-2</v>
      </c>
      <c r="C19" s="72">
        <v>4.5254629629629629E-3</v>
      </c>
      <c r="D19" s="73">
        <f t="shared" si="0"/>
        <v>0.82014719411223547</v>
      </c>
      <c r="E19" s="73">
        <f t="shared" si="1"/>
        <v>0.17985280588776453</v>
      </c>
      <c r="F19" s="72">
        <f t="shared" si="2"/>
        <v>2.5162037037037031E-2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D20" s="73" t="e">
        <f t="shared" si="0"/>
        <v>#DIV/0!</v>
      </c>
      <c r="E20" s="73" t="e">
        <f t="shared" si="1"/>
        <v>#DIV/0!</v>
      </c>
      <c r="F20" s="72">
        <f t="shared" si="2"/>
        <v>0</v>
      </c>
    </row>
    <row r="25" spans="1:10">
      <c r="J25" s="72">
        <v>0</v>
      </c>
    </row>
    <row r="26" spans="1:10">
      <c r="J26" s="72">
        <v>0</v>
      </c>
    </row>
    <row r="27" spans="1:10">
      <c r="J27" s="72">
        <v>0</v>
      </c>
    </row>
    <row r="28" spans="1:10">
      <c r="J28" s="72">
        <v>0</v>
      </c>
    </row>
    <row r="30" spans="1:10">
      <c r="J30" s="72">
        <v>0</v>
      </c>
    </row>
    <row r="31" spans="1:10">
      <c r="J31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7"/>
  <sheetViews>
    <sheetView showGridLines="0" showZeros="0" view="pageBreakPreview" zoomScale="110" zoomScaleSheetLayoutView="110" workbookViewId="0">
      <selection activeCell="N19" sqref="N19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88" t="s">
        <v>38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s="5" customFormat="1" ht="15.75" thickBot="1">
      <c r="B4" s="191" t="s">
        <v>223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5" customFormat="1">
      <c r="B5" s="39"/>
      <c r="C5" s="194" t="s">
        <v>25</v>
      </c>
      <c r="D5" s="194"/>
      <c r="E5" s="194"/>
      <c r="F5" s="194" t="s">
        <v>26</v>
      </c>
      <c r="G5" s="194"/>
      <c r="H5" s="194"/>
      <c r="I5" s="194" t="s">
        <v>27</v>
      </c>
      <c r="J5" s="194"/>
      <c r="K5" s="195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1.6203703703703703E-4</v>
      </c>
      <c r="D7" s="12">
        <f t="shared" ref="D7:D19" si="0">IFERROR(C7/C$20,0)</f>
        <v>0.10606060606060606</v>
      </c>
      <c r="E7" s="12">
        <f t="shared" ref="E7:E19" si="1">IFERROR(C7/C$31,0)</f>
        <v>6.5390004670714619E-3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1.6203703703703703E-4</v>
      </c>
      <c r="J7" s="12">
        <f t="shared" ref="J7:J19" si="4">IFERROR(I7/I$20,0)</f>
        <v>0.10606060606060606</v>
      </c>
      <c r="K7" s="14">
        <f t="shared" ref="K7:K19" si="5">IFERROR(I7/I$31,0)</f>
        <v>6.5390004670714619E-3</v>
      </c>
    </row>
    <row r="8" spans="2:11" s="5" customFormat="1">
      <c r="B8" s="145" t="s">
        <v>100</v>
      </c>
      <c r="C8" s="11">
        <v>5.3240740740740733E-4</v>
      </c>
      <c r="D8" s="12">
        <f t="shared" si="0"/>
        <v>0.34848484848484845</v>
      </c>
      <c r="E8" s="12">
        <f t="shared" si="1"/>
        <v>2.1485287248949086E-2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5.3240740740740733E-4</v>
      </c>
      <c r="J8" s="12">
        <f t="shared" si="4"/>
        <v>0.34848484848484845</v>
      </c>
      <c r="K8" s="14">
        <f t="shared" si="5"/>
        <v>2.1485287248949086E-2</v>
      </c>
    </row>
    <row r="9" spans="2:11" s="5" customFormat="1">
      <c r="B9" s="10" t="s">
        <v>51</v>
      </c>
      <c r="C9" s="11"/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0</v>
      </c>
      <c r="J9" s="12">
        <f t="shared" si="4"/>
        <v>0</v>
      </c>
      <c r="K9" s="14">
        <f t="shared" si="5"/>
        <v>0</v>
      </c>
    </row>
    <row r="10" spans="2:11" s="5" customFormat="1">
      <c r="B10" s="10" t="s">
        <v>11</v>
      </c>
      <c r="C10" s="11"/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0</v>
      </c>
      <c r="J10" s="12">
        <f t="shared" si="4"/>
        <v>0</v>
      </c>
      <c r="K10" s="14">
        <f t="shared" si="5"/>
        <v>0</v>
      </c>
    </row>
    <row r="11" spans="2:11" s="5" customFormat="1">
      <c r="B11" s="10" t="s">
        <v>12</v>
      </c>
      <c r="C11" s="11">
        <v>2.1990740740740738E-4</v>
      </c>
      <c r="D11" s="12">
        <f t="shared" si="0"/>
        <v>0.14393939393939392</v>
      </c>
      <c r="E11" s="12">
        <f t="shared" si="1"/>
        <v>8.8743577767398402E-3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2.1990740740740738E-4</v>
      </c>
      <c r="J11" s="12">
        <f t="shared" si="4"/>
        <v>0.14393939393939392</v>
      </c>
      <c r="K11" s="14">
        <f t="shared" si="5"/>
        <v>8.8743577767398402E-3</v>
      </c>
    </row>
    <row r="12" spans="2:11" s="5" customFormat="1">
      <c r="B12" s="10" t="s">
        <v>161</v>
      </c>
      <c r="C12" s="11">
        <v>4.5138888888888887E-4</v>
      </c>
      <c r="D12" s="12">
        <f t="shared" si="0"/>
        <v>0.29545454545454547</v>
      </c>
      <c r="E12" s="12">
        <f t="shared" si="1"/>
        <v>1.8215787015413359E-2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4.5138888888888887E-4</v>
      </c>
      <c r="J12" s="12">
        <f t="shared" si="4"/>
        <v>0.29545454545454547</v>
      </c>
      <c r="K12" s="14">
        <f t="shared" si="5"/>
        <v>1.8215787015413359E-2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1.6203703703703703E-4</v>
      </c>
      <c r="D15" s="12">
        <f t="shared" si="0"/>
        <v>0.10606060606060606</v>
      </c>
      <c r="E15" s="12">
        <f t="shared" si="1"/>
        <v>6.5390004670714619E-3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0.10606060606060606</v>
      </c>
      <c r="K15" s="14">
        <f t="shared" si="5"/>
        <v>6.5390004670714619E-3</v>
      </c>
    </row>
    <row r="16" spans="2:11" s="5" customFormat="1">
      <c r="B16" s="10" t="s">
        <v>221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222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s="5" customFormat="1">
      <c r="B18" s="10" t="s">
        <v>162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/>
      <c r="D19" s="12">
        <f t="shared" si="0"/>
        <v>0</v>
      </c>
      <c r="E19" s="12">
        <f t="shared" si="1"/>
        <v>0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0</v>
      </c>
      <c r="J19" s="12">
        <f t="shared" si="4"/>
        <v>0</v>
      </c>
      <c r="K19" s="14">
        <f t="shared" si="5"/>
        <v>0</v>
      </c>
    </row>
    <row r="20" spans="2:11" s="5" customFormat="1" ht="16.5" thickTop="1" thickBot="1">
      <c r="B20" s="31" t="s">
        <v>3</v>
      </c>
      <c r="C20" s="32">
        <f>SUM(C7:C19)</f>
        <v>1.5277777777777776E-3</v>
      </c>
      <c r="D20" s="33">
        <f>IFERROR(SUM(D7:D19),0)</f>
        <v>0.99999999999999989</v>
      </c>
      <c r="E20" s="33">
        <f>IFERROR(SUM(E7:E19),0)</f>
        <v>6.1653432975245205E-2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1.5277777777777776E-3</v>
      </c>
      <c r="J20" s="33">
        <f>IFERROR(SUM(J7:J19),0)</f>
        <v>0.99999999999999989</v>
      </c>
      <c r="K20" s="34">
        <f>IFERROR(SUM(K7:K19),0)</f>
        <v>6.1653432975245205E-2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/>
      <c r="D23" s="19"/>
      <c r="E23" s="12">
        <f>IFERROR(C23/C$31,0)</f>
        <v>0</v>
      </c>
      <c r="F23" s="11">
        <v>0</v>
      </c>
      <c r="G23" s="19"/>
      <c r="H23" s="12">
        <f>IFERROR(F23/F$31,0)</f>
        <v>0</v>
      </c>
      <c r="I23" s="11">
        <f>C23+F23</f>
        <v>0</v>
      </c>
      <c r="J23" s="19"/>
      <c r="K23" s="14">
        <f>IFERROR(I23/I$31,0)</f>
        <v>0</v>
      </c>
    </row>
    <row r="24" spans="2:11" s="5" customFormat="1">
      <c r="B24" s="18" t="s">
        <v>16</v>
      </c>
      <c r="C24" s="11"/>
      <c r="D24" s="19"/>
      <c r="E24" s="12">
        <f t="shared" ref="E24:E28" si="7">IFERROR(C24/C$31,0)</f>
        <v>0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 s="5" customFormat="1">
      <c r="B25" s="18" t="s">
        <v>17</v>
      </c>
      <c r="C25" s="11"/>
      <c r="D25" s="19"/>
      <c r="E25" s="12">
        <f t="shared" si="7"/>
        <v>0</v>
      </c>
      <c r="F25" s="11">
        <v>0</v>
      </c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 s="5" customFormat="1">
      <c r="B26" s="18" t="s">
        <v>18</v>
      </c>
      <c r="C26" s="11">
        <v>4.5949074074074061E-3</v>
      </c>
      <c r="D26" s="19"/>
      <c r="E26" s="12">
        <f t="shared" si="7"/>
        <v>0.18542737038766927</v>
      </c>
      <c r="F26" s="11">
        <v>0</v>
      </c>
      <c r="G26" s="19"/>
      <c r="H26" s="12">
        <f t="shared" si="8"/>
        <v>0</v>
      </c>
      <c r="I26" s="11">
        <f t="shared" si="9"/>
        <v>4.5949074074074061E-3</v>
      </c>
      <c r="J26" s="19"/>
      <c r="K26" s="14">
        <f t="shared" si="10"/>
        <v>0.18542737038766927</v>
      </c>
    </row>
    <row r="27" spans="2:11" s="5" customFormat="1">
      <c r="B27" s="18" t="s">
        <v>19</v>
      </c>
      <c r="C27" s="11">
        <v>1.8657407407407411E-2</v>
      </c>
      <c r="D27" s="19"/>
      <c r="E27" s="12">
        <f t="shared" si="7"/>
        <v>0.75291919663708562</v>
      </c>
      <c r="F27" s="11">
        <v>0</v>
      </c>
      <c r="G27" s="19"/>
      <c r="H27" s="12">
        <f t="shared" si="8"/>
        <v>0</v>
      </c>
      <c r="I27" s="11">
        <f t="shared" si="9"/>
        <v>1.8657407407407411E-2</v>
      </c>
      <c r="J27" s="19"/>
      <c r="K27" s="14">
        <f t="shared" si="10"/>
        <v>0.75291919663708562</v>
      </c>
    </row>
    <row r="28" spans="2:11" s="5" customFormat="1" ht="15.75" thickBot="1">
      <c r="B28" s="23" t="s">
        <v>20</v>
      </c>
      <c r="C28" s="20"/>
      <c r="D28" s="24"/>
      <c r="E28" s="21">
        <f t="shared" si="7"/>
        <v>0</v>
      </c>
      <c r="F28" s="20">
        <v>0</v>
      </c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s="5" customFormat="1" ht="16.5" thickTop="1" thickBot="1">
      <c r="B29" s="31" t="s">
        <v>3</v>
      </c>
      <c r="C29" s="32">
        <f>SUM(C23:C28)</f>
        <v>2.3252314814814816E-2</v>
      </c>
      <c r="D29" s="33"/>
      <c r="E29" s="33">
        <f>IFERROR(SUM(E23:E28),0)</f>
        <v>0.93834656702475483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2.3252314814814816E-2</v>
      </c>
      <c r="J29" s="33"/>
      <c r="K29" s="34">
        <f>IFERROR(SUM(K23:K28),0)</f>
        <v>0.93834656702475483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2.4780092592592593E-2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2.4780092592592593E-2</v>
      </c>
      <c r="J31" s="35"/>
      <c r="K31" s="38">
        <f>IFERROR(SUM(K20,K29),0)</f>
        <v>1</v>
      </c>
    </row>
    <row r="32" spans="2:11" s="5" customFormat="1" ht="66" customHeight="1" thickTop="1" thickBot="1">
      <c r="B32" s="185" t="s">
        <v>155</v>
      </c>
      <c r="C32" s="186"/>
      <c r="D32" s="186"/>
      <c r="E32" s="186"/>
      <c r="F32" s="186"/>
      <c r="G32" s="186"/>
      <c r="H32" s="186"/>
      <c r="I32" s="186"/>
      <c r="J32" s="186"/>
      <c r="K32" s="187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20"/>
  <sheetViews>
    <sheetView showZeros="0" topLeftCell="A19" workbookViewId="0">
      <selection activeCell="A23" sqref="A23:K46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1.689814814814815E-3</v>
      </c>
      <c r="C2" s="72">
        <v>4.5138888888888887E-4</v>
      </c>
      <c r="D2" s="73">
        <f>B2/F2</f>
        <v>0.78918918918918923</v>
      </c>
      <c r="E2" s="73">
        <f>C2/F2</f>
        <v>0.21081081081081079</v>
      </c>
      <c r="F2" s="72">
        <f>SUM(B2:C2)</f>
        <v>2.1412037037037038E-3</v>
      </c>
    </row>
    <row r="3" spans="1:10">
      <c r="A3" s="72" t="s">
        <v>100</v>
      </c>
      <c r="B3" s="72">
        <v>9.8495370370370369E-3</v>
      </c>
      <c r="D3" s="73">
        <f t="shared" ref="D3:D20" si="0">B3/F3</f>
        <v>1</v>
      </c>
      <c r="E3" s="73">
        <f t="shared" ref="E3:E20" si="1">C3/F3</f>
        <v>0</v>
      </c>
      <c r="F3" s="72">
        <f t="shared" ref="F3:F20" si="2">SUM(B3:C3)</f>
        <v>9.8495370370370369E-3</v>
      </c>
    </row>
    <row r="4" spans="1:10">
      <c r="A4" s="72" t="s">
        <v>51</v>
      </c>
      <c r="B4" s="72">
        <v>6.8287037037037036E-4</v>
      </c>
      <c r="D4" s="73">
        <f t="shared" si="0"/>
        <v>1</v>
      </c>
      <c r="E4" s="73">
        <f t="shared" si="1"/>
        <v>0</v>
      </c>
      <c r="F4" s="72">
        <f t="shared" si="2"/>
        <v>6.8287037037037036E-4</v>
      </c>
    </row>
    <row r="5" spans="1:10">
      <c r="A5" s="72" t="s">
        <v>11</v>
      </c>
      <c r="B5" s="72">
        <v>6.0416666666666648E-3</v>
      </c>
      <c r="D5" s="73">
        <f t="shared" si="0"/>
        <v>1</v>
      </c>
      <c r="E5" s="73">
        <f t="shared" si="1"/>
        <v>0</v>
      </c>
      <c r="F5" s="72">
        <f t="shared" si="2"/>
        <v>6.0416666666666648E-3</v>
      </c>
    </row>
    <row r="6" spans="1:10">
      <c r="A6" s="72" t="s">
        <v>12</v>
      </c>
      <c r="B6" s="72">
        <v>3.4722222222222224E-4</v>
      </c>
      <c r="C6" s="72">
        <v>0</v>
      </c>
      <c r="D6" s="73">
        <f t="shared" si="0"/>
        <v>1</v>
      </c>
      <c r="E6" s="73">
        <f t="shared" si="1"/>
        <v>0</v>
      </c>
      <c r="F6" s="72">
        <f t="shared" si="2"/>
        <v>3.4722222222222224E-4</v>
      </c>
    </row>
    <row r="7" spans="1:10">
      <c r="A7" s="72" t="s">
        <v>161</v>
      </c>
      <c r="B7" s="72">
        <v>3.6689814814814814E-3</v>
      </c>
      <c r="C7" s="72">
        <v>2.3148148148148146E-4</v>
      </c>
      <c r="D7" s="73">
        <f t="shared" si="0"/>
        <v>0.94065281899109798</v>
      </c>
      <c r="E7" s="73">
        <f t="shared" si="1"/>
        <v>5.9347181008902072E-2</v>
      </c>
      <c r="F7" s="72">
        <f t="shared" si="2"/>
        <v>3.9004629629629628E-3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8.1018518518518505E-4</v>
      </c>
      <c r="D10" s="73">
        <f t="shared" si="0"/>
        <v>1</v>
      </c>
      <c r="E10" s="73">
        <f t="shared" si="1"/>
        <v>0</v>
      </c>
      <c r="F10" s="72">
        <f t="shared" si="2"/>
        <v>8.1018518518518505E-4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</row>
    <row r="13" spans="1:10">
      <c r="A13" s="72" t="s">
        <v>162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2.4305555555555552E-4</v>
      </c>
      <c r="D14" s="73">
        <f t="shared" si="0"/>
        <v>1</v>
      </c>
      <c r="E14" s="73">
        <f t="shared" si="1"/>
        <v>0</v>
      </c>
      <c r="F14" s="72">
        <f t="shared" si="2"/>
        <v>2.4305555555555552E-4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2.1180555555555558E-3</v>
      </c>
      <c r="D15" s="73">
        <f t="shared" si="0"/>
        <v>1</v>
      </c>
      <c r="E15" s="73">
        <f t="shared" si="1"/>
        <v>0</v>
      </c>
      <c r="F15" s="72">
        <f t="shared" si="2"/>
        <v>2.1180555555555558E-3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C16" s="72">
        <v>8.3333333333333328E-4</v>
      </c>
      <c r="D16" s="73">
        <f t="shared" si="0"/>
        <v>0</v>
      </c>
      <c r="E16" s="73">
        <f t="shared" si="1"/>
        <v>1</v>
      </c>
      <c r="F16" s="72">
        <f t="shared" si="2"/>
        <v>8.3333333333333328E-4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5.5555555555555556E-4</v>
      </c>
      <c r="D17" s="73">
        <f t="shared" si="0"/>
        <v>1</v>
      </c>
      <c r="E17" s="73">
        <f t="shared" si="1"/>
        <v>0</v>
      </c>
      <c r="F17" s="72">
        <f t="shared" si="2"/>
        <v>5.5555555555555556E-4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1.0532407407407407E-2</v>
      </c>
      <c r="D18" s="73">
        <f t="shared" si="0"/>
        <v>1</v>
      </c>
      <c r="E18" s="73">
        <f t="shared" si="1"/>
        <v>0</v>
      </c>
      <c r="F18" s="72">
        <f t="shared" si="2"/>
        <v>1.0532407407407407E-2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9.2245370370370363E-3</v>
      </c>
      <c r="C19" s="72">
        <v>1.4814814814814814E-3</v>
      </c>
      <c r="D19" s="73">
        <f t="shared" si="0"/>
        <v>0.86162162162162159</v>
      </c>
      <c r="E19" s="73">
        <f t="shared" si="1"/>
        <v>0.13837837837837838</v>
      </c>
      <c r="F19" s="72">
        <f t="shared" si="2"/>
        <v>1.0706018518518517E-2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2.7777777777777778E-4</v>
      </c>
      <c r="D20" s="73">
        <f t="shared" si="0"/>
        <v>1</v>
      </c>
      <c r="E20" s="73">
        <f t="shared" si="1"/>
        <v>0</v>
      </c>
      <c r="F20" s="72">
        <f t="shared" si="2"/>
        <v>2.7777777777777778E-4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20"/>
  <sheetViews>
    <sheetView showZeros="0" workbookViewId="0">
      <selection activeCell="A2" sqref="A2:A1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161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/>
      <c r="E12" s="73"/>
    </row>
    <row r="13" spans="1:10">
      <c r="A13" s="72" t="s">
        <v>162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W45"/>
  <sheetViews>
    <sheetView showZeros="0" topLeftCell="A16" workbookViewId="0">
      <selection activeCell="A23" sqref="A23:J45"/>
    </sheetView>
  </sheetViews>
  <sheetFormatPr defaultRowHeight="15"/>
  <cols>
    <col min="1" max="1" width="14.7109375" style="72" customWidth="1"/>
    <col min="2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2.6967592592592595E-2</v>
      </c>
      <c r="C2" s="72">
        <v>1.8912037037037043E-2</v>
      </c>
      <c r="D2" s="73">
        <f>B2/F2</f>
        <v>0.58779011099899081</v>
      </c>
      <c r="E2" s="73">
        <f>C2/F2</f>
        <v>0.41220988900100913</v>
      </c>
      <c r="F2" s="72">
        <v>4.5879629629629638E-2</v>
      </c>
    </row>
    <row r="3" spans="1:10">
      <c r="A3" s="72" t="s">
        <v>100</v>
      </c>
      <c r="B3" s="72">
        <v>4.7592592592592561E-2</v>
      </c>
      <c r="C3" s="72">
        <v>3.4027777777777771E-3</v>
      </c>
      <c r="D3" s="73">
        <f t="shared" ref="D3:D20" si="0">B3/F3</f>
        <v>0.93327280980481164</v>
      </c>
      <c r="E3" s="73">
        <f t="shared" ref="E3:E20" si="1">C3/F3</f>
        <v>6.6727190195188413E-2</v>
      </c>
      <c r="F3" s="72">
        <v>5.0995370370370337E-2</v>
      </c>
    </row>
    <row r="4" spans="1:10">
      <c r="A4" s="72" t="s">
        <v>51</v>
      </c>
      <c r="B4" s="72">
        <v>5.4178240740740721E-2</v>
      </c>
      <c r="C4" s="72">
        <v>9.7106481481481488E-3</v>
      </c>
      <c r="D4" s="73">
        <f t="shared" si="0"/>
        <v>0.84800724637681157</v>
      </c>
      <c r="E4" s="73">
        <f t="shared" si="1"/>
        <v>0.15199275362318845</v>
      </c>
      <c r="F4" s="72">
        <v>6.388888888888887E-2</v>
      </c>
    </row>
    <row r="5" spans="1:10">
      <c r="A5" s="72" t="s">
        <v>11</v>
      </c>
      <c r="B5" s="72">
        <v>0.10974537037037048</v>
      </c>
      <c r="C5" s="72">
        <v>3.6388888888888887E-2</v>
      </c>
      <c r="D5" s="73">
        <f t="shared" si="0"/>
        <v>0.75099002059242848</v>
      </c>
      <c r="E5" s="73">
        <f t="shared" si="1"/>
        <v>0.24900997940757147</v>
      </c>
      <c r="F5" s="72">
        <v>0.14613425925925938</v>
      </c>
    </row>
    <row r="6" spans="1:10">
      <c r="A6" s="72" t="s">
        <v>12</v>
      </c>
      <c r="B6" s="72">
        <v>1.5150462962962965E-2</v>
      </c>
      <c r="C6" s="72">
        <v>1.0914351851851852E-2</v>
      </c>
      <c r="D6" s="73">
        <f t="shared" si="0"/>
        <v>0.58126110124333918</v>
      </c>
      <c r="E6" s="73">
        <f t="shared" si="1"/>
        <v>0.4187388987566607</v>
      </c>
      <c r="F6" s="72">
        <v>2.6064814814814818E-2</v>
      </c>
    </row>
    <row r="7" spans="1:10">
      <c r="A7" s="72" t="s">
        <v>161</v>
      </c>
      <c r="B7" s="72">
        <v>5.6539351851851778E-2</v>
      </c>
      <c r="C7" s="72">
        <v>1.3252314814814817E-2</v>
      </c>
      <c r="D7" s="73">
        <f t="shared" si="0"/>
        <v>0.81011608623548892</v>
      </c>
      <c r="E7" s="73">
        <f t="shared" si="1"/>
        <v>0.189883913764511</v>
      </c>
      <c r="F7" s="72">
        <v>6.9791666666666599E-2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1.8888888888888882E-2</v>
      </c>
      <c r="C8" s="72">
        <v>9.7337962962962959E-3</v>
      </c>
      <c r="D8" s="73">
        <f t="shared" si="0"/>
        <v>0.65992721391023046</v>
      </c>
      <c r="E8" s="73">
        <f t="shared" si="1"/>
        <v>0.3400727860897696</v>
      </c>
      <c r="F8" s="72">
        <v>2.8622685185185178E-2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2.1296296296296298E-3</v>
      </c>
      <c r="C9" s="72">
        <v>6.0995370370370361E-3</v>
      </c>
      <c r="D9" s="73">
        <f t="shared" si="0"/>
        <v>0.2587904360056259</v>
      </c>
      <c r="E9" s="73">
        <f t="shared" si="1"/>
        <v>0.7412095639943741</v>
      </c>
      <c r="F9" s="72">
        <v>8.2291666666666659E-3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1.6817129629629626E-2</v>
      </c>
      <c r="C10" s="72">
        <v>0</v>
      </c>
      <c r="D10" s="73">
        <f t="shared" si="0"/>
        <v>1</v>
      </c>
      <c r="E10" s="73">
        <f t="shared" si="1"/>
        <v>0</v>
      </c>
      <c r="F10" s="72">
        <v>1.6817129629629626E-2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72">
        <v>1.5162037037037038E-2</v>
      </c>
      <c r="C12" s="72">
        <v>9.7569444444444431E-3</v>
      </c>
      <c r="D12" s="73">
        <f t="shared" si="0"/>
        <v>0.60845332094751514</v>
      </c>
      <c r="E12" s="73">
        <f t="shared" si="1"/>
        <v>0.39154667905248486</v>
      </c>
      <c r="F12" s="72">
        <v>2.4918981481481479E-2</v>
      </c>
    </row>
    <row r="13" spans="1:10">
      <c r="A13" s="72" t="s">
        <v>162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6.7511574074074113E-2</v>
      </c>
      <c r="C14" s="72">
        <v>8.819444444444444E-3</v>
      </c>
      <c r="D14" s="73">
        <f t="shared" si="0"/>
        <v>0.88445792266868839</v>
      </c>
      <c r="E14" s="73">
        <f t="shared" si="1"/>
        <v>0.11554207733131153</v>
      </c>
      <c r="F14" s="72">
        <v>7.6331018518518562E-2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2.8935185185185189E-2</v>
      </c>
      <c r="C15" s="72">
        <v>0</v>
      </c>
      <c r="D15" s="73">
        <f t="shared" si="0"/>
        <v>1</v>
      </c>
      <c r="E15" s="73">
        <f t="shared" si="1"/>
        <v>0</v>
      </c>
      <c r="F15" s="72">
        <v>2.8935185185185189E-2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8.4490740740740739E-4</v>
      </c>
      <c r="D16" s="73">
        <f t="shared" si="0"/>
        <v>0</v>
      </c>
      <c r="E16" s="73">
        <f t="shared" si="1"/>
        <v>1</v>
      </c>
      <c r="F16" s="72">
        <v>8.4490740740740739E-4</v>
      </c>
      <c r="G16" s="72">
        <v>0</v>
      </c>
      <c r="H16" s="72">
        <v>0</v>
      </c>
      <c r="I16" s="72">
        <v>0</v>
      </c>
      <c r="J16" s="72">
        <v>0</v>
      </c>
    </row>
    <row r="17" spans="1:23">
      <c r="A17" s="72" t="s">
        <v>17</v>
      </c>
      <c r="B17" s="72">
        <v>3.4722222222222222E-5</v>
      </c>
      <c r="C17" s="72">
        <v>0</v>
      </c>
      <c r="D17" s="73">
        <f t="shared" si="0"/>
        <v>1</v>
      </c>
      <c r="E17" s="73">
        <f t="shared" si="1"/>
        <v>0</v>
      </c>
      <c r="F17" s="72">
        <v>3.4722222222222222E-5</v>
      </c>
      <c r="G17" s="72">
        <v>0</v>
      </c>
      <c r="H17" s="72">
        <v>0</v>
      </c>
      <c r="I17" s="72">
        <v>0</v>
      </c>
      <c r="J17" s="72">
        <v>0</v>
      </c>
    </row>
    <row r="18" spans="1:23">
      <c r="A18" s="72" t="s">
        <v>18</v>
      </c>
      <c r="B18" s="72">
        <v>7.0902777777777842E-2</v>
      </c>
      <c r="C18" s="72">
        <v>0</v>
      </c>
      <c r="D18" s="73">
        <f t="shared" si="0"/>
        <v>1</v>
      </c>
      <c r="E18" s="73">
        <f t="shared" si="1"/>
        <v>0</v>
      </c>
      <c r="F18" s="72">
        <v>7.0902777777777842E-2</v>
      </c>
      <c r="G18" s="72">
        <v>0</v>
      </c>
      <c r="H18" s="72">
        <v>0</v>
      </c>
      <c r="I18" s="72">
        <v>0</v>
      </c>
      <c r="J18" s="72">
        <v>0</v>
      </c>
    </row>
    <row r="19" spans="1:23">
      <c r="A19" s="72" t="s">
        <v>19</v>
      </c>
      <c r="B19" s="72">
        <v>9.7175925925925971E-2</v>
      </c>
      <c r="C19" s="72">
        <v>6.9814814814814816E-2</v>
      </c>
      <c r="D19" s="73">
        <f t="shared" si="0"/>
        <v>0.58192403659550884</v>
      </c>
      <c r="E19" s="73">
        <f t="shared" si="1"/>
        <v>0.41807596340449121</v>
      </c>
      <c r="F19" s="72">
        <v>0.16699074074074077</v>
      </c>
      <c r="G19" s="72">
        <v>0</v>
      </c>
      <c r="H19" s="72">
        <v>0</v>
      </c>
      <c r="I19" s="72">
        <v>0</v>
      </c>
      <c r="J19" s="72">
        <v>0</v>
      </c>
    </row>
    <row r="20" spans="1:23">
      <c r="A20" s="72" t="s">
        <v>20</v>
      </c>
      <c r="B20" s="72">
        <v>1.1342592592592593E-3</v>
      </c>
      <c r="C20" s="72">
        <v>0</v>
      </c>
      <c r="D20" s="73">
        <f t="shared" si="0"/>
        <v>1</v>
      </c>
      <c r="E20" s="73">
        <f t="shared" si="1"/>
        <v>0</v>
      </c>
      <c r="F20" s="72">
        <v>1.1342592592592593E-3</v>
      </c>
    </row>
    <row r="24" spans="1:23" s="180" customFormat="1"/>
    <row r="25" spans="1:23" s="180" customFormat="1"/>
    <row r="26" spans="1:23">
      <c r="K26" s="181"/>
      <c r="L26" s="181"/>
      <c r="M26" s="181"/>
      <c r="N26" s="181"/>
      <c r="O26" s="181"/>
      <c r="P26" s="181"/>
      <c r="Q26" s="181"/>
      <c r="R26" s="181"/>
      <c r="S26" s="181"/>
      <c r="U26" s="181"/>
      <c r="V26" s="181"/>
      <c r="W26" s="181"/>
    </row>
    <row r="27" spans="1:23">
      <c r="K27" s="181"/>
      <c r="L27" s="181"/>
      <c r="M27" s="181"/>
      <c r="N27" s="181"/>
      <c r="O27" s="181"/>
      <c r="P27" s="181"/>
      <c r="Q27" s="181"/>
      <c r="R27" s="181"/>
      <c r="S27" s="181"/>
      <c r="U27" s="181"/>
      <c r="V27" s="181"/>
      <c r="W27" s="181"/>
    </row>
    <row r="28" spans="1:23">
      <c r="K28" s="181"/>
      <c r="L28" s="181"/>
      <c r="M28" s="181"/>
      <c r="N28" s="181"/>
      <c r="O28" s="181"/>
      <c r="P28" s="181"/>
      <c r="Q28" s="181"/>
      <c r="R28" s="181"/>
      <c r="S28" s="181"/>
      <c r="U28" s="181"/>
      <c r="V28" s="181"/>
      <c r="W28" s="181"/>
    </row>
    <row r="29" spans="1:23">
      <c r="K29" s="181"/>
      <c r="L29" s="181"/>
      <c r="M29" s="181"/>
      <c r="N29" s="181"/>
      <c r="O29" s="181"/>
      <c r="P29" s="181"/>
      <c r="Q29" s="181"/>
      <c r="R29" s="181"/>
      <c r="S29" s="181"/>
      <c r="U29" s="181"/>
      <c r="V29" s="181"/>
      <c r="W29" s="181"/>
    </row>
    <row r="30" spans="1:23">
      <c r="K30" s="181"/>
      <c r="L30" s="181"/>
      <c r="M30" s="181"/>
      <c r="N30" s="181"/>
      <c r="O30" s="181"/>
      <c r="P30" s="181"/>
      <c r="Q30" s="181"/>
      <c r="R30" s="181"/>
      <c r="S30" s="181"/>
      <c r="U30" s="181"/>
      <c r="V30" s="181"/>
      <c r="W30" s="181"/>
    </row>
    <row r="31" spans="1:23">
      <c r="K31" s="181"/>
      <c r="L31" s="181"/>
      <c r="M31" s="181"/>
      <c r="N31" s="181"/>
      <c r="O31" s="181"/>
      <c r="P31" s="181"/>
      <c r="Q31" s="181"/>
      <c r="R31" s="181"/>
      <c r="S31" s="181"/>
      <c r="U31" s="181"/>
      <c r="V31" s="181"/>
      <c r="W31" s="181"/>
    </row>
    <row r="32" spans="1:23">
      <c r="K32" s="181"/>
      <c r="L32" s="181"/>
      <c r="M32" s="181"/>
      <c r="N32" s="181"/>
      <c r="O32" s="181"/>
      <c r="P32" s="181"/>
      <c r="Q32" s="181"/>
      <c r="R32" s="181"/>
      <c r="S32" s="181"/>
      <c r="U32" s="181"/>
      <c r="V32" s="181"/>
      <c r="W32" s="181"/>
    </row>
    <row r="33" spans="11:23">
      <c r="K33" s="181"/>
      <c r="L33" s="181"/>
      <c r="M33" s="181"/>
      <c r="N33" s="181"/>
      <c r="O33" s="181"/>
      <c r="P33" s="181"/>
      <c r="Q33" s="181"/>
      <c r="R33" s="181"/>
      <c r="S33" s="181"/>
      <c r="U33" s="181"/>
      <c r="V33" s="181"/>
      <c r="W33" s="181"/>
    </row>
    <row r="34" spans="11:23">
      <c r="K34" s="181"/>
      <c r="L34" s="181"/>
      <c r="M34" s="181"/>
      <c r="N34" s="181"/>
      <c r="O34" s="181"/>
      <c r="P34" s="181"/>
      <c r="Q34" s="181"/>
      <c r="R34" s="181"/>
      <c r="S34" s="181"/>
      <c r="U34" s="181"/>
      <c r="V34" s="181"/>
      <c r="W34" s="181"/>
    </row>
    <row r="35" spans="11:23">
      <c r="K35" s="181"/>
      <c r="L35" s="181"/>
      <c r="M35" s="181"/>
      <c r="N35" s="181"/>
      <c r="O35" s="181"/>
      <c r="P35" s="181"/>
      <c r="Q35" s="181"/>
      <c r="R35" s="181"/>
      <c r="S35" s="181"/>
      <c r="U35" s="181"/>
      <c r="V35" s="181"/>
      <c r="W35" s="181"/>
    </row>
    <row r="36" spans="11:23">
      <c r="K36" s="181"/>
      <c r="L36" s="181"/>
      <c r="M36" s="181"/>
      <c r="N36" s="181"/>
      <c r="O36" s="181"/>
      <c r="P36" s="181"/>
      <c r="Q36" s="181"/>
      <c r="R36" s="181"/>
      <c r="S36" s="181"/>
      <c r="U36" s="181"/>
      <c r="V36" s="181"/>
      <c r="W36" s="181"/>
    </row>
    <row r="37" spans="11:23">
      <c r="K37" s="181"/>
      <c r="L37" s="181"/>
      <c r="M37" s="181"/>
      <c r="N37" s="181"/>
      <c r="O37" s="181"/>
      <c r="P37" s="181"/>
      <c r="Q37" s="181"/>
      <c r="R37" s="181"/>
      <c r="S37" s="181"/>
      <c r="U37" s="181"/>
      <c r="V37" s="181"/>
      <c r="W37" s="181"/>
    </row>
    <row r="38" spans="11:23">
      <c r="K38" s="181"/>
      <c r="L38" s="181"/>
      <c r="M38" s="181"/>
      <c r="N38" s="181"/>
      <c r="O38" s="181"/>
      <c r="P38" s="181"/>
      <c r="Q38" s="181"/>
      <c r="R38" s="181"/>
      <c r="S38" s="181"/>
      <c r="U38" s="181"/>
      <c r="V38" s="181"/>
      <c r="W38" s="181"/>
    </row>
    <row r="39" spans="11:23">
      <c r="K39" s="181"/>
      <c r="L39" s="181"/>
      <c r="M39" s="181"/>
      <c r="N39" s="181"/>
      <c r="O39" s="181"/>
      <c r="P39" s="181"/>
      <c r="Q39" s="181"/>
      <c r="R39" s="181"/>
      <c r="S39" s="181"/>
      <c r="U39" s="181"/>
      <c r="V39" s="181"/>
      <c r="W39" s="181"/>
    </row>
    <row r="40" spans="11:23">
      <c r="K40" s="181"/>
      <c r="L40" s="181"/>
      <c r="M40" s="181"/>
      <c r="N40" s="181"/>
      <c r="O40" s="181"/>
      <c r="P40" s="181"/>
      <c r="Q40" s="181"/>
      <c r="R40" s="181"/>
      <c r="S40" s="181"/>
      <c r="U40" s="181"/>
      <c r="V40" s="181"/>
      <c r="W40" s="181"/>
    </row>
    <row r="41" spans="11:23">
      <c r="K41" s="181"/>
      <c r="L41" s="181"/>
      <c r="M41" s="181"/>
      <c r="N41" s="181"/>
      <c r="O41" s="181"/>
      <c r="P41" s="181"/>
      <c r="Q41" s="181"/>
      <c r="R41" s="181"/>
      <c r="S41" s="181"/>
      <c r="U41" s="181"/>
      <c r="V41" s="181"/>
      <c r="W41" s="181"/>
    </row>
    <row r="42" spans="11:23">
      <c r="K42" s="181"/>
      <c r="L42" s="181"/>
      <c r="M42" s="181"/>
      <c r="N42" s="181"/>
      <c r="O42" s="181"/>
      <c r="P42" s="181"/>
      <c r="Q42" s="181"/>
      <c r="R42" s="181"/>
      <c r="S42" s="181"/>
      <c r="U42" s="181"/>
      <c r="V42" s="181"/>
      <c r="W42" s="181"/>
    </row>
    <row r="43" spans="11:23">
      <c r="K43" s="181"/>
      <c r="L43" s="181"/>
      <c r="M43" s="181"/>
      <c r="N43" s="181"/>
      <c r="O43" s="181"/>
      <c r="P43" s="181"/>
      <c r="Q43" s="181"/>
      <c r="R43" s="181"/>
      <c r="S43" s="181"/>
      <c r="U43" s="181"/>
      <c r="V43" s="181"/>
      <c r="W43" s="181"/>
    </row>
    <row r="44" spans="11:23">
      <c r="K44" s="181"/>
      <c r="L44" s="181"/>
      <c r="M44" s="181"/>
      <c r="N44" s="181"/>
      <c r="O44" s="181"/>
      <c r="P44" s="181"/>
      <c r="Q44" s="181"/>
      <c r="R44" s="181"/>
      <c r="S44" s="181"/>
      <c r="U44" s="181"/>
      <c r="V44" s="181"/>
      <c r="W44" s="181"/>
    </row>
    <row r="45" spans="11:23" s="180" customFormat="1">
      <c r="K45" s="182"/>
      <c r="L45" s="182"/>
      <c r="M45" s="182"/>
      <c r="N45" s="182"/>
      <c r="O45" s="182"/>
      <c r="P45" s="182"/>
      <c r="Q45" s="182"/>
      <c r="R45" s="182"/>
      <c r="S45" s="182"/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20"/>
  <sheetViews>
    <sheetView showZeros="0" topLeftCell="A16" workbookViewId="0">
      <selection activeCell="A27" sqref="A27:J48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C4" s="72">
        <v>0</v>
      </c>
      <c r="D4" s="73"/>
      <c r="E4" s="73">
        <v>0</v>
      </c>
    </row>
    <row r="5" spans="1:10">
      <c r="A5" s="72" t="s">
        <v>11</v>
      </c>
      <c r="C5" s="72">
        <v>0</v>
      </c>
      <c r="D5" s="73"/>
      <c r="E5" s="73">
        <v>0</v>
      </c>
    </row>
    <row r="6" spans="1:10">
      <c r="A6" s="72" t="s">
        <v>12</v>
      </c>
      <c r="C6" s="72">
        <v>0</v>
      </c>
      <c r="D6" s="73"/>
      <c r="E6" s="73">
        <v>0</v>
      </c>
    </row>
    <row r="7" spans="1:10">
      <c r="A7" s="72" t="s">
        <v>161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/>
      <c r="E12" s="73"/>
    </row>
    <row r="13" spans="1:10">
      <c r="A13" s="72" t="s">
        <v>162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47"/>
  <sheetViews>
    <sheetView showZeros="0" topLeftCell="A19" workbookViewId="0">
      <selection activeCell="A26" sqref="A26:E47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181">
        <v>7.6388888888888882E-4</v>
      </c>
      <c r="C2" s="181"/>
      <c r="D2" s="73">
        <f>B2/F2</f>
        <v>1</v>
      </c>
      <c r="E2" s="73">
        <f>C2/F2</f>
        <v>0</v>
      </c>
      <c r="F2" s="181">
        <v>7.6388888888888882E-4</v>
      </c>
    </row>
    <row r="3" spans="1:10">
      <c r="A3" s="72" t="s">
        <v>100</v>
      </c>
      <c r="B3" s="181">
        <v>5.5671296296296293E-3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5.5671296296296293E-3</v>
      </c>
    </row>
    <row r="4" spans="1:10">
      <c r="A4" s="72" t="s">
        <v>51</v>
      </c>
      <c r="B4" s="181">
        <v>2.2569444444444442E-3</v>
      </c>
      <c r="C4" s="181"/>
      <c r="D4" s="73">
        <f t="shared" si="0"/>
        <v>1</v>
      </c>
      <c r="E4" s="73">
        <f t="shared" si="1"/>
        <v>0</v>
      </c>
      <c r="F4" s="181">
        <v>2.2569444444444442E-3</v>
      </c>
    </row>
    <row r="5" spans="1:10">
      <c r="A5" s="72" t="s">
        <v>11</v>
      </c>
      <c r="B5" s="181">
        <v>1.1990740740740741E-2</v>
      </c>
      <c r="C5" s="181">
        <v>2.685185185185185E-3</v>
      </c>
      <c r="D5" s="73">
        <f t="shared" si="0"/>
        <v>0.81703470031545744</v>
      </c>
      <c r="E5" s="73">
        <f t="shared" si="1"/>
        <v>0.18296529968454259</v>
      </c>
      <c r="F5" s="181">
        <v>1.4675925925925926E-2</v>
      </c>
    </row>
    <row r="6" spans="1:10">
      <c r="A6" s="72" t="s">
        <v>12</v>
      </c>
      <c r="B6" s="181">
        <v>6.4467592592592597E-3</v>
      </c>
      <c r="C6" s="181">
        <v>5.5555555555555556E-4</v>
      </c>
      <c r="D6" s="73">
        <f t="shared" si="0"/>
        <v>0.92066115702479334</v>
      </c>
      <c r="E6" s="73">
        <f t="shared" si="1"/>
        <v>7.9338842975206603E-2</v>
      </c>
      <c r="F6" s="181">
        <v>7.0023148148148154E-3</v>
      </c>
    </row>
    <row r="7" spans="1:10">
      <c r="A7" s="72" t="s">
        <v>161</v>
      </c>
      <c r="B7" s="181"/>
      <c r="C7" s="181">
        <v>5.5208333333333325E-3</v>
      </c>
      <c r="D7" s="73">
        <f t="shared" si="0"/>
        <v>0</v>
      </c>
      <c r="E7" s="73">
        <f t="shared" si="1"/>
        <v>1</v>
      </c>
      <c r="F7" s="181">
        <v>5.5208333333333325E-3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181">
        <v>3.2060185185185186E-3</v>
      </c>
      <c r="C8" s="181"/>
      <c r="D8" s="73">
        <f t="shared" si="0"/>
        <v>1</v>
      </c>
      <c r="E8" s="73">
        <f t="shared" si="1"/>
        <v>0</v>
      </c>
      <c r="F8" s="181">
        <v>3.2060185185185186E-3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181">
        <v>4.6412037037037038E-3</v>
      </c>
      <c r="C10" s="181"/>
      <c r="D10" s="73">
        <f t="shared" si="0"/>
        <v>1</v>
      </c>
      <c r="E10" s="73">
        <f t="shared" si="1"/>
        <v>0</v>
      </c>
      <c r="F10" s="181">
        <v>4.6412037037037038E-3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181">
        <v>4.5601851851851845E-3</v>
      </c>
      <c r="C12" s="181"/>
      <c r="D12" s="73">
        <f t="shared" si="0"/>
        <v>1</v>
      </c>
      <c r="E12" s="73">
        <f t="shared" si="1"/>
        <v>0</v>
      </c>
      <c r="F12" s="181">
        <v>4.5601851851851845E-3</v>
      </c>
    </row>
    <row r="13" spans="1:10">
      <c r="A13" s="72" t="s">
        <v>162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181">
        <v>1.0949074074074075E-2</v>
      </c>
      <c r="C14" s="181"/>
      <c r="D14" s="73">
        <f t="shared" si="0"/>
        <v>1</v>
      </c>
      <c r="E14" s="73">
        <f t="shared" si="1"/>
        <v>0</v>
      </c>
      <c r="F14" s="181">
        <v>1.0949074074074075E-2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181">
        <v>2.3148148148148147E-5</v>
      </c>
      <c r="C15" s="181"/>
      <c r="D15" s="73">
        <f t="shared" si="0"/>
        <v>1</v>
      </c>
      <c r="E15" s="73">
        <f t="shared" si="1"/>
        <v>0</v>
      </c>
      <c r="F15" s="181">
        <v>2.3148148148148147E-5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181"/>
      <c r="C17" s="181"/>
      <c r="D17" s="73" t="e">
        <f t="shared" si="0"/>
        <v>#DIV/0!</v>
      </c>
      <c r="E17" s="73" t="e">
        <f t="shared" si="1"/>
        <v>#DIV/0!</v>
      </c>
      <c r="F17" s="181"/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181">
        <v>3.0787037037037037E-3</v>
      </c>
      <c r="C18" s="181"/>
      <c r="D18" s="73">
        <f t="shared" si="0"/>
        <v>1</v>
      </c>
      <c r="E18" s="73">
        <f t="shared" si="1"/>
        <v>0</v>
      </c>
      <c r="F18" s="181">
        <v>3.0787037037037037E-3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181">
        <v>9.2939814814814812E-3</v>
      </c>
      <c r="C19" s="181">
        <v>1.2129629629629626E-2</v>
      </c>
      <c r="D19" s="73">
        <f t="shared" si="0"/>
        <v>0.43381955699621833</v>
      </c>
      <c r="E19" s="73">
        <f t="shared" si="1"/>
        <v>0.56618044300378167</v>
      </c>
      <c r="F19" s="181">
        <v>2.1423611111111109E-2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/>
      <c r="G20" s="72">
        <v>0</v>
      </c>
      <c r="H20" s="72">
        <v>0</v>
      </c>
      <c r="I20" s="72">
        <v>0</v>
      </c>
      <c r="J20" s="72">
        <v>0</v>
      </c>
    </row>
    <row r="26" spans="1:10">
      <c r="F26" s="180"/>
      <c r="G26" s="180"/>
      <c r="H26" s="180"/>
      <c r="I26" s="180"/>
      <c r="J26" s="180"/>
    </row>
    <row r="27" spans="1:10">
      <c r="F27" s="180"/>
      <c r="G27" s="180"/>
      <c r="H27" s="180"/>
      <c r="I27" s="180"/>
      <c r="J27" s="180"/>
    </row>
    <row r="28" spans="1:10">
      <c r="F28" s="181"/>
      <c r="G28" s="181"/>
      <c r="H28" s="181"/>
      <c r="I28" s="181"/>
      <c r="J28" s="181"/>
    </row>
    <row r="29" spans="1:10">
      <c r="F29" s="181"/>
      <c r="G29" s="181"/>
      <c r="H29" s="181"/>
      <c r="I29" s="181"/>
      <c r="J29" s="181"/>
    </row>
    <row r="30" spans="1:10">
      <c r="F30" s="181"/>
      <c r="G30" s="181"/>
      <c r="H30" s="181"/>
      <c r="I30" s="181"/>
      <c r="J30" s="181"/>
    </row>
    <row r="31" spans="1:10">
      <c r="F31" s="181"/>
      <c r="G31" s="181"/>
      <c r="H31" s="181"/>
      <c r="I31" s="181"/>
      <c r="J31" s="181"/>
    </row>
    <row r="32" spans="1:10">
      <c r="F32" s="181"/>
      <c r="G32" s="181"/>
      <c r="H32" s="181"/>
      <c r="I32" s="181"/>
      <c r="J32" s="181"/>
    </row>
    <row r="33" spans="6:10">
      <c r="F33" s="181"/>
      <c r="G33" s="181"/>
      <c r="H33" s="181"/>
      <c r="I33" s="181"/>
      <c r="J33" s="181"/>
    </row>
    <row r="34" spans="6:10">
      <c r="F34" s="181"/>
      <c r="G34" s="181"/>
      <c r="H34" s="181"/>
      <c r="I34" s="181"/>
      <c r="J34" s="181"/>
    </row>
    <row r="35" spans="6:10">
      <c r="F35" s="181"/>
      <c r="G35" s="181"/>
      <c r="H35" s="181"/>
      <c r="I35" s="181"/>
      <c r="J35" s="181"/>
    </row>
    <row r="36" spans="6:10">
      <c r="F36" s="181"/>
      <c r="G36" s="181"/>
      <c r="H36" s="181"/>
      <c r="I36" s="181"/>
      <c r="J36" s="181"/>
    </row>
    <row r="37" spans="6:10">
      <c r="F37" s="181"/>
      <c r="G37" s="181"/>
      <c r="H37" s="181"/>
      <c r="I37" s="181"/>
      <c r="J37" s="181"/>
    </row>
    <row r="38" spans="6:10">
      <c r="F38" s="181"/>
      <c r="G38" s="181"/>
      <c r="H38" s="181"/>
      <c r="I38" s="181"/>
      <c r="J38" s="181"/>
    </row>
    <row r="39" spans="6:10">
      <c r="F39" s="181"/>
      <c r="G39" s="181"/>
      <c r="H39" s="181"/>
      <c r="I39" s="181"/>
      <c r="J39" s="181"/>
    </row>
    <row r="40" spans="6:10">
      <c r="F40" s="181"/>
      <c r="G40" s="181"/>
      <c r="H40" s="181"/>
      <c r="I40" s="181"/>
      <c r="J40" s="181"/>
    </row>
    <row r="41" spans="6:10">
      <c r="F41" s="181"/>
      <c r="G41" s="181"/>
      <c r="H41" s="181"/>
      <c r="I41" s="181"/>
      <c r="J41" s="181"/>
    </row>
    <row r="42" spans="6:10">
      <c r="F42" s="181"/>
      <c r="G42" s="181"/>
      <c r="H42" s="181"/>
      <c r="I42" s="181"/>
      <c r="J42" s="181"/>
    </row>
    <row r="43" spans="6:10">
      <c r="F43" s="181"/>
      <c r="G43" s="181"/>
      <c r="H43" s="181"/>
      <c r="I43" s="181"/>
      <c r="J43" s="181"/>
    </row>
    <row r="44" spans="6:10">
      <c r="F44" s="181"/>
      <c r="G44" s="181"/>
      <c r="H44" s="181"/>
      <c r="I44" s="181"/>
      <c r="J44" s="181"/>
    </row>
    <row r="45" spans="6:10">
      <c r="F45" s="181"/>
      <c r="G45" s="181"/>
      <c r="H45" s="181"/>
      <c r="I45" s="181"/>
      <c r="J45" s="181"/>
    </row>
    <row r="46" spans="6:10">
      <c r="F46" s="181"/>
      <c r="G46" s="181"/>
      <c r="H46" s="181"/>
      <c r="I46" s="181"/>
      <c r="J46" s="181"/>
    </row>
    <row r="47" spans="6:10">
      <c r="F47" s="182"/>
      <c r="G47" s="182"/>
      <c r="H47" s="182"/>
      <c r="I47" s="182"/>
      <c r="J47" s="182"/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45"/>
  <sheetViews>
    <sheetView showZeros="0" topLeftCell="A19" workbookViewId="0">
      <selection activeCell="A23" sqref="A23:L49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181">
        <v>1.5601851851851851E-2</v>
      </c>
      <c r="C2" s="181"/>
      <c r="D2" s="73">
        <f>B2/F2</f>
        <v>1</v>
      </c>
      <c r="E2" s="73">
        <f>C2/F2</f>
        <v>0</v>
      </c>
      <c r="F2" s="181">
        <v>1.5601851851851851E-2</v>
      </c>
    </row>
    <row r="3" spans="1:10">
      <c r="A3" s="72" t="s">
        <v>100</v>
      </c>
      <c r="B3" s="181">
        <v>3.3425925925925935E-2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3.3425925925925935E-2</v>
      </c>
    </row>
    <row r="4" spans="1:10">
      <c r="A4" s="72" t="s">
        <v>51</v>
      </c>
      <c r="B4" s="181">
        <v>3.8078703703703707E-3</v>
      </c>
      <c r="C4" s="181"/>
      <c r="D4" s="73">
        <f t="shared" si="0"/>
        <v>1</v>
      </c>
      <c r="E4" s="73">
        <f t="shared" si="1"/>
        <v>0</v>
      </c>
      <c r="F4" s="181">
        <v>3.8078703703703707E-3</v>
      </c>
    </row>
    <row r="5" spans="1:10">
      <c r="A5" s="72" t="s">
        <v>11</v>
      </c>
      <c r="B5" s="181">
        <v>2.3171296296296294E-2</v>
      </c>
      <c r="C5" s="181">
        <v>7.719907407407408E-3</v>
      </c>
      <c r="D5" s="73">
        <f t="shared" si="0"/>
        <v>0.75009366804046451</v>
      </c>
      <c r="E5" s="73">
        <f t="shared" si="1"/>
        <v>0.24990633195953543</v>
      </c>
      <c r="F5" s="181">
        <v>3.0891203703703702E-2</v>
      </c>
    </row>
    <row r="6" spans="1:10">
      <c r="A6" s="72" t="s">
        <v>12</v>
      </c>
      <c r="B6" s="181">
        <v>7.4652777777777781E-3</v>
      </c>
      <c r="C6" s="181">
        <v>4.1666666666666669E-4</v>
      </c>
      <c r="D6" s="73">
        <f t="shared" si="0"/>
        <v>0.94713656387665202</v>
      </c>
      <c r="E6" s="73">
        <f t="shared" si="1"/>
        <v>5.2863436123348019E-2</v>
      </c>
      <c r="F6" s="181">
        <v>7.8819444444444449E-3</v>
      </c>
    </row>
    <row r="7" spans="1:10">
      <c r="A7" s="72" t="s">
        <v>161</v>
      </c>
      <c r="B7" s="181">
        <v>2.0729166666666667E-2</v>
      </c>
      <c r="C7" s="181">
        <v>2.4999999999999996E-3</v>
      </c>
      <c r="D7" s="73">
        <f t="shared" si="0"/>
        <v>0.8923766816143498</v>
      </c>
      <c r="E7" s="73">
        <f t="shared" si="1"/>
        <v>0.10762331838565022</v>
      </c>
      <c r="F7" s="181">
        <v>2.3229166666666665E-2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181">
        <v>9.8148148148148144E-3</v>
      </c>
      <c r="C8" s="181"/>
      <c r="D8" s="73">
        <f t="shared" si="0"/>
        <v>1</v>
      </c>
      <c r="E8" s="73">
        <f t="shared" si="1"/>
        <v>0</v>
      </c>
      <c r="F8" s="181">
        <v>9.8148148148148144E-3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181">
        <v>2.0543981481481483E-2</v>
      </c>
      <c r="C10" s="181"/>
      <c r="D10" s="73">
        <f t="shared" si="0"/>
        <v>1</v>
      </c>
      <c r="E10" s="73">
        <f t="shared" si="1"/>
        <v>0</v>
      </c>
      <c r="F10" s="181">
        <v>2.0543981481481483E-2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181">
        <v>5.2662037037037044E-3</v>
      </c>
      <c r="C12" s="181"/>
      <c r="D12" s="73">
        <f t="shared" si="0"/>
        <v>1</v>
      </c>
      <c r="E12" s="73">
        <f t="shared" si="1"/>
        <v>0</v>
      </c>
      <c r="F12" s="181">
        <v>5.2662037037037044E-3</v>
      </c>
    </row>
    <row r="13" spans="1:10">
      <c r="A13" s="72" t="s">
        <v>162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181">
        <v>8.86574074074074E-3</v>
      </c>
      <c r="C14" s="181">
        <v>3.5763888888888889E-3</v>
      </c>
      <c r="D14" s="73">
        <f t="shared" si="0"/>
        <v>0.71255813953488367</v>
      </c>
      <c r="E14" s="73">
        <f t="shared" si="1"/>
        <v>0.28744186046511627</v>
      </c>
      <c r="F14" s="181">
        <v>1.2442129629629629E-2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181">
        <v>9.8148148148148144E-3</v>
      </c>
      <c r="C15" s="181"/>
      <c r="D15" s="73">
        <f t="shared" si="0"/>
        <v>1</v>
      </c>
      <c r="E15" s="73">
        <f t="shared" si="1"/>
        <v>0</v>
      </c>
      <c r="F15" s="181">
        <v>9.8148148148148144E-3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181"/>
      <c r="C17" s="181"/>
      <c r="D17" s="73" t="e">
        <f t="shared" si="0"/>
        <v>#DIV/0!</v>
      </c>
      <c r="E17" s="73" t="e">
        <f t="shared" si="1"/>
        <v>#DIV/0!</v>
      </c>
      <c r="F17" s="181"/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181">
        <v>1.4363425925925925E-2</v>
      </c>
      <c r="C18" s="181"/>
      <c r="D18" s="73">
        <f t="shared" si="0"/>
        <v>1</v>
      </c>
      <c r="E18" s="73">
        <f t="shared" si="1"/>
        <v>0</v>
      </c>
      <c r="F18" s="181">
        <v>1.4363425925925925E-2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181">
        <v>2.8935185185185189E-2</v>
      </c>
      <c r="C19" s="181">
        <v>3.5671296296296298E-2</v>
      </c>
      <c r="D19" s="73">
        <f t="shared" si="0"/>
        <v>0.44786814761734145</v>
      </c>
      <c r="E19" s="73">
        <f t="shared" si="1"/>
        <v>0.55213185238265849</v>
      </c>
      <c r="F19" s="181">
        <v>6.4606481481481487E-2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181">
        <v>4.5138888888888892E-4</v>
      </c>
      <c r="C20" s="181"/>
      <c r="D20" s="73">
        <f t="shared" si="0"/>
        <v>1</v>
      </c>
      <c r="E20" s="73">
        <f t="shared" si="1"/>
        <v>0</v>
      </c>
      <c r="F20" s="181">
        <v>4.5138888888888892E-4</v>
      </c>
      <c r="H20" s="72">
        <v>0</v>
      </c>
      <c r="I20" s="72">
        <v>0</v>
      </c>
      <c r="J20" s="72">
        <v>0</v>
      </c>
    </row>
    <row r="24" spans="1:10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>
      <c r="A25" s="18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0">
      <c r="B26" s="181"/>
      <c r="C26" s="181"/>
      <c r="D26" s="181"/>
      <c r="E26" s="181"/>
      <c r="F26" s="181"/>
      <c r="G26" s="181"/>
      <c r="H26" s="181"/>
      <c r="I26" s="181"/>
      <c r="J26" s="181"/>
    </row>
    <row r="27" spans="1:10"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0"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0">
      <c r="B30" s="181"/>
      <c r="C30" s="181"/>
      <c r="D30" s="181"/>
      <c r="E30" s="181"/>
      <c r="F30" s="181"/>
      <c r="G30" s="181"/>
      <c r="H30" s="181"/>
      <c r="I30" s="181"/>
      <c r="J30" s="181"/>
    </row>
    <row r="31" spans="1:10">
      <c r="B31" s="181"/>
      <c r="C31" s="181"/>
      <c r="D31" s="181"/>
      <c r="E31" s="181"/>
      <c r="F31" s="181"/>
      <c r="G31" s="181"/>
      <c r="H31" s="181"/>
      <c r="I31" s="181"/>
      <c r="J31" s="181"/>
    </row>
    <row r="32" spans="1:10">
      <c r="B32" s="181"/>
      <c r="C32" s="181"/>
      <c r="D32" s="181"/>
      <c r="E32" s="181"/>
      <c r="F32" s="181"/>
      <c r="G32" s="181"/>
      <c r="H32" s="181"/>
      <c r="I32" s="181"/>
      <c r="J32" s="181"/>
    </row>
    <row r="33" spans="1:10">
      <c r="B33" s="181"/>
      <c r="C33" s="181"/>
      <c r="D33" s="181"/>
      <c r="E33" s="181"/>
      <c r="F33" s="181"/>
      <c r="G33" s="181"/>
      <c r="H33" s="181"/>
      <c r="I33" s="181"/>
      <c r="J33" s="181"/>
    </row>
    <row r="34" spans="1:10">
      <c r="B34" s="181"/>
      <c r="C34" s="181"/>
      <c r="D34" s="181"/>
      <c r="E34" s="181"/>
      <c r="F34" s="181"/>
      <c r="G34" s="181"/>
      <c r="H34" s="181"/>
      <c r="I34" s="181"/>
      <c r="J34" s="181"/>
    </row>
    <row r="35" spans="1:10">
      <c r="B35" s="181"/>
      <c r="C35" s="181"/>
      <c r="D35" s="181"/>
      <c r="E35" s="181"/>
      <c r="F35" s="181"/>
      <c r="G35" s="181"/>
      <c r="H35" s="181"/>
      <c r="I35" s="181"/>
      <c r="J35" s="181"/>
    </row>
    <row r="36" spans="1:10">
      <c r="B36" s="181"/>
      <c r="C36" s="181"/>
      <c r="D36" s="181"/>
      <c r="E36" s="181"/>
      <c r="F36" s="181"/>
      <c r="G36" s="181"/>
      <c r="H36" s="181"/>
      <c r="I36" s="181"/>
      <c r="J36" s="181"/>
    </row>
    <row r="37" spans="1:10">
      <c r="B37" s="181"/>
      <c r="C37" s="181"/>
      <c r="D37" s="181"/>
      <c r="E37" s="181"/>
      <c r="F37" s="181"/>
      <c r="G37" s="181"/>
      <c r="H37" s="181"/>
      <c r="I37" s="181"/>
      <c r="J37" s="181"/>
    </row>
    <row r="38" spans="1:10">
      <c r="B38" s="181"/>
      <c r="C38" s="181"/>
      <c r="D38" s="181"/>
      <c r="E38" s="181"/>
      <c r="F38" s="181"/>
      <c r="G38" s="181"/>
      <c r="H38" s="181"/>
      <c r="I38" s="181"/>
      <c r="J38" s="181"/>
    </row>
    <row r="39" spans="1:10">
      <c r="B39" s="181"/>
      <c r="C39" s="181"/>
      <c r="D39" s="181"/>
      <c r="E39" s="181"/>
      <c r="F39" s="181"/>
      <c r="G39" s="181"/>
      <c r="H39" s="181"/>
      <c r="I39" s="181"/>
      <c r="J39" s="181"/>
    </row>
    <row r="40" spans="1:10">
      <c r="B40" s="181"/>
      <c r="C40" s="181"/>
      <c r="D40" s="181"/>
      <c r="E40" s="181"/>
      <c r="F40" s="181"/>
      <c r="G40" s="181"/>
      <c r="H40" s="181"/>
      <c r="I40" s="181"/>
      <c r="J40" s="181"/>
    </row>
    <row r="41" spans="1:10">
      <c r="B41" s="181"/>
      <c r="C41" s="181"/>
      <c r="D41" s="181"/>
      <c r="E41" s="181"/>
      <c r="F41" s="181"/>
      <c r="G41" s="181"/>
      <c r="H41" s="181"/>
      <c r="I41" s="181"/>
      <c r="J41" s="181"/>
    </row>
    <row r="42" spans="1:10">
      <c r="B42" s="181"/>
      <c r="C42" s="181"/>
      <c r="D42" s="181"/>
      <c r="E42" s="181"/>
      <c r="F42" s="181"/>
      <c r="G42" s="181"/>
      <c r="H42" s="181"/>
      <c r="I42" s="181"/>
      <c r="J42" s="181"/>
    </row>
    <row r="43" spans="1:10">
      <c r="B43" s="181"/>
      <c r="C43" s="181"/>
      <c r="D43" s="181"/>
      <c r="E43" s="181"/>
      <c r="F43" s="181"/>
      <c r="G43" s="181"/>
      <c r="H43" s="181"/>
      <c r="I43" s="181"/>
      <c r="J43" s="181"/>
    </row>
    <row r="44" spans="1:10">
      <c r="B44" s="181"/>
      <c r="C44" s="181"/>
      <c r="D44" s="181"/>
      <c r="E44" s="181"/>
      <c r="F44" s="181"/>
      <c r="G44" s="181"/>
      <c r="H44" s="181"/>
      <c r="I44" s="181"/>
      <c r="J44" s="181"/>
    </row>
    <row r="45" spans="1:10">
      <c r="A45" s="180"/>
      <c r="B45" s="182"/>
      <c r="C45" s="182"/>
      <c r="D45" s="182"/>
      <c r="E45" s="182"/>
      <c r="F45" s="182"/>
      <c r="G45" s="182"/>
      <c r="H45" s="182"/>
      <c r="I45" s="182"/>
      <c r="J45" s="182"/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20"/>
  <sheetViews>
    <sheetView showZeros="0" workbookViewId="0">
      <selection activeCell="A2" sqref="A2:A1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161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/>
      <c r="E12" s="73"/>
    </row>
    <row r="13" spans="1:10">
      <c r="A13" s="72" t="s">
        <v>162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20"/>
  <sheetViews>
    <sheetView showZeros="0" workbookViewId="0">
      <selection activeCell="A23" sqref="A23:XFD50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181"/>
      <c r="C2" s="181"/>
      <c r="D2" s="73" t="e">
        <f>B2/F2</f>
        <v>#DIV/0!</v>
      </c>
      <c r="E2" s="73" t="e">
        <f>C2/F2</f>
        <v>#DIV/0!</v>
      </c>
      <c r="F2" s="181"/>
    </row>
    <row r="3" spans="1:10">
      <c r="A3" s="72" t="s">
        <v>100</v>
      </c>
      <c r="B3" s="181">
        <v>2.7199074074074074E-3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2.7199074074074074E-3</v>
      </c>
    </row>
    <row r="4" spans="1:10">
      <c r="A4" s="72" t="s">
        <v>51</v>
      </c>
      <c r="B4" s="181"/>
      <c r="C4" s="181"/>
      <c r="D4" s="73" t="e">
        <f t="shared" si="0"/>
        <v>#DIV/0!</v>
      </c>
      <c r="E4" s="73" t="e">
        <f t="shared" si="1"/>
        <v>#DIV/0!</v>
      </c>
      <c r="F4" s="181"/>
    </row>
    <row r="5" spans="1:10">
      <c r="A5" s="72" t="s">
        <v>11</v>
      </c>
      <c r="B5" s="181">
        <v>3.7615740740740743E-3</v>
      </c>
      <c r="C5" s="181"/>
      <c r="D5" s="73">
        <f t="shared" si="0"/>
        <v>1</v>
      </c>
      <c r="E5" s="73">
        <f t="shared" si="1"/>
        <v>0</v>
      </c>
      <c r="F5" s="181">
        <v>3.7615740740740743E-3</v>
      </c>
    </row>
    <row r="6" spans="1:10">
      <c r="A6" s="72" t="s">
        <v>12</v>
      </c>
      <c r="B6" s="181"/>
      <c r="C6" s="181">
        <v>5.3703703703703708E-3</v>
      </c>
      <c r="D6" s="73">
        <f t="shared" si="0"/>
        <v>0</v>
      </c>
      <c r="E6" s="73">
        <f t="shared" si="1"/>
        <v>1</v>
      </c>
      <c r="F6" s="181">
        <v>5.3703703703703708E-3</v>
      </c>
    </row>
    <row r="7" spans="1:10">
      <c r="A7" s="72" t="s">
        <v>161</v>
      </c>
      <c r="B7" s="181"/>
      <c r="C7" s="181"/>
      <c r="D7" s="73" t="e">
        <f t="shared" si="0"/>
        <v>#DIV/0!</v>
      </c>
      <c r="E7" s="73" t="e">
        <f t="shared" si="1"/>
        <v>#DIV/0!</v>
      </c>
      <c r="F7" s="181"/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181"/>
      <c r="C8" s="181"/>
      <c r="D8" s="73" t="e">
        <f t="shared" si="0"/>
        <v>#DIV/0!</v>
      </c>
      <c r="E8" s="73" t="e">
        <f t="shared" si="1"/>
        <v>#DIV/0!</v>
      </c>
      <c r="F8" s="181"/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181"/>
      <c r="C10" s="181"/>
      <c r="D10" s="73" t="e">
        <f t="shared" si="0"/>
        <v>#DIV/0!</v>
      </c>
      <c r="E10" s="73" t="e">
        <f t="shared" si="1"/>
        <v>#DIV/0!</v>
      </c>
      <c r="F10" s="181"/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B12" s="181"/>
      <c r="C12" s="181"/>
      <c r="D12" s="73" t="e">
        <f t="shared" si="0"/>
        <v>#DIV/0!</v>
      </c>
      <c r="E12" s="73" t="e">
        <f t="shared" si="1"/>
        <v>#DIV/0!</v>
      </c>
      <c r="F12" s="181"/>
    </row>
    <row r="13" spans="1:10">
      <c r="A13" s="72" t="s">
        <v>162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181">
        <v>2.0486111111111113E-3</v>
      </c>
      <c r="C14" s="181"/>
      <c r="D14" s="73">
        <f t="shared" si="0"/>
        <v>1</v>
      </c>
      <c r="E14" s="73">
        <f t="shared" si="1"/>
        <v>0</v>
      </c>
      <c r="F14" s="181">
        <v>2.0486111111111113E-3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181">
        <v>9.5601851851851855E-3</v>
      </c>
      <c r="C15" s="181"/>
      <c r="D15" s="73">
        <f t="shared" si="0"/>
        <v>1</v>
      </c>
      <c r="E15" s="73">
        <f t="shared" si="1"/>
        <v>0</v>
      </c>
      <c r="F15" s="181">
        <v>9.5601851851851855E-3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181"/>
      <c r="C17" s="181"/>
      <c r="D17" s="73" t="e">
        <f t="shared" si="0"/>
        <v>#DIV/0!</v>
      </c>
      <c r="E17" s="73" t="e">
        <f t="shared" si="1"/>
        <v>#DIV/0!</v>
      </c>
      <c r="F17" s="181"/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181">
        <v>1.4421296296296297E-2</v>
      </c>
      <c r="C18" s="181"/>
      <c r="D18" s="73">
        <f t="shared" si="0"/>
        <v>1</v>
      </c>
      <c r="E18" s="73">
        <f t="shared" si="1"/>
        <v>0</v>
      </c>
      <c r="F18" s="181">
        <v>1.4421296296296297E-2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181"/>
      <c r="C19" s="181"/>
      <c r="D19" s="73" t="e">
        <f t="shared" si="0"/>
        <v>#DIV/0!</v>
      </c>
      <c r="E19" s="73" t="e">
        <f t="shared" si="1"/>
        <v>#DIV/0!</v>
      </c>
      <c r="F19" s="181"/>
    </row>
    <row r="20" spans="1:10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20"/>
  <sheetViews>
    <sheetView showZeros="0" workbookViewId="0">
      <selection activeCell="A2" sqref="A2:A1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161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/>
      <c r="E12" s="73"/>
    </row>
    <row r="13" spans="1:10">
      <c r="A13" s="72" t="s">
        <v>162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20"/>
  <sheetViews>
    <sheetView showZeros="0" workbookViewId="0">
      <selection activeCell="A2" sqref="A2:A14"/>
    </sheetView>
  </sheetViews>
  <sheetFormatPr defaultRowHeight="15"/>
  <cols>
    <col min="1" max="16384" width="9.140625" style="72"/>
  </cols>
  <sheetData>
    <row r="1" spans="1:10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161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184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222</v>
      </c>
      <c r="D12" s="73"/>
      <c r="E12" s="73"/>
    </row>
    <row r="13" spans="1:10">
      <c r="A13" s="72" t="s">
        <v>162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2020-12-14T15:10:58Z</cp:lastPrinted>
  <dcterms:created xsi:type="dcterms:W3CDTF">2015-07-28T09:23:17Z</dcterms:created>
  <dcterms:modified xsi:type="dcterms:W3CDTF">2021-01-21T12:20:50Z</dcterms:modified>
</cp:coreProperties>
</file>