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-120" yWindow="-120" windowWidth="21840" windowHeight="137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  <definedName name="_xlnm.Print_Area" localSheetId="69">'Pagina 58'!$A$1:$D$25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71" l="1"/>
  <c r="L12" i="171"/>
  <c r="L13" i="171"/>
  <c r="H19" i="314"/>
  <c r="D19" i="314" s="1"/>
  <c r="E19" i="314"/>
  <c r="H18" i="314"/>
  <c r="D18" i="314" s="1"/>
  <c r="H17" i="314"/>
  <c r="E17" i="314" s="1"/>
  <c r="H16" i="314"/>
  <c r="E16" i="314" s="1"/>
  <c r="D16" i="314"/>
  <c r="H15" i="314"/>
  <c r="D15" i="314" s="1"/>
  <c r="E15" i="314"/>
  <c r="H14" i="314"/>
  <c r="D14" i="314" s="1"/>
  <c r="H13" i="314"/>
  <c r="E13" i="314" s="1"/>
  <c r="H12" i="314"/>
  <c r="E12" i="314" s="1"/>
  <c r="D12" i="314"/>
  <c r="H11" i="314"/>
  <c r="D11" i="314" s="1"/>
  <c r="E11" i="314"/>
  <c r="H10" i="314"/>
  <c r="D10" i="314" s="1"/>
  <c r="H9" i="314"/>
  <c r="E9" i="314" s="1"/>
  <c r="H8" i="314"/>
  <c r="E8" i="314" s="1"/>
  <c r="D8" i="314"/>
  <c r="H7" i="314"/>
  <c r="D7" i="314" s="1"/>
  <c r="E7" i="314"/>
  <c r="H6" i="314"/>
  <c r="E6" i="314" s="1"/>
  <c r="D6" i="314"/>
  <c r="H5" i="314"/>
  <c r="D5" i="314" s="1"/>
  <c r="E5" i="314"/>
  <c r="H4" i="314"/>
  <c r="E4" i="314" s="1"/>
  <c r="D4" i="314"/>
  <c r="H3" i="314"/>
  <c r="D3" i="314" s="1"/>
  <c r="E3" i="314"/>
  <c r="H2" i="314"/>
  <c r="D2" i="314" s="1"/>
  <c r="D9" i="314" l="1"/>
  <c r="D13" i="314"/>
  <c r="D17" i="314"/>
  <c r="E2" i="314"/>
  <c r="E10" i="314"/>
  <c r="E14" i="314"/>
  <c r="E18" i="314"/>
  <c r="H19" i="312" l="1"/>
  <c r="E19" i="312" s="1"/>
  <c r="H18" i="312"/>
  <c r="E18" i="312" s="1"/>
  <c r="D18" i="312"/>
  <c r="H17" i="312"/>
  <c r="D17" i="312" s="1"/>
  <c r="H16" i="312"/>
  <c r="D16" i="312" s="1"/>
  <c r="H15" i="312"/>
  <c r="E15" i="312" s="1"/>
  <c r="H14" i="312"/>
  <c r="E14" i="312" s="1"/>
  <c r="H13" i="312"/>
  <c r="D13" i="312" s="1"/>
  <c r="H12" i="312"/>
  <c r="D12" i="312" s="1"/>
  <c r="H11" i="312"/>
  <c r="D11" i="312" s="1"/>
  <c r="H10" i="312"/>
  <c r="E10" i="312" s="1"/>
  <c r="H9" i="312"/>
  <c r="D9" i="312" s="1"/>
  <c r="H8" i="312"/>
  <c r="D8" i="312" s="1"/>
  <c r="H7" i="312"/>
  <c r="D7" i="312" s="1"/>
  <c r="H6" i="312"/>
  <c r="E6" i="312" s="1"/>
  <c r="H5" i="312"/>
  <c r="D5" i="312" s="1"/>
  <c r="H4" i="312"/>
  <c r="D4" i="312" s="1"/>
  <c r="H3" i="312"/>
  <c r="D3" i="312" s="1"/>
  <c r="E3" i="312"/>
  <c r="H2" i="312"/>
  <c r="E2" i="312" s="1"/>
  <c r="H19" i="308"/>
  <c r="D19" i="308" s="1"/>
  <c r="H18" i="308"/>
  <c r="E18" i="308" s="1"/>
  <c r="H17" i="308"/>
  <c r="D17" i="308" s="1"/>
  <c r="H16" i="308"/>
  <c r="E16" i="308" s="1"/>
  <c r="H15" i="308"/>
  <c r="D15" i="308" s="1"/>
  <c r="H14" i="308"/>
  <c r="E14" i="308" s="1"/>
  <c r="H13" i="308"/>
  <c r="D13" i="308" s="1"/>
  <c r="H12" i="308"/>
  <c r="E12" i="308" s="1"/>
  <c r="H11" i="308"/>
  <c r="D11" i="308" s="1"/>
  <c r="H10" i="308"/>
  <c r="E10" i="308" s="1"/>
  <c r="H9" i="308"/>
  <c r="D9" i="308" s="1"/>
  <c r="H8" i="308"/>
  <c r="E8" i="308" s="1"/>
  <c r="H7" i="308"/>
  <c r="D7" i="308" s="1"/>
  <c r="H6" i="308"/>
  <c r="D6" i="308" s="1"/>
  <c r="H5" i="308"/>
  <c r="D5" i="308" s="1"/>
  <c r="H4" i="308"/>
  <c r="E4" i="308" s="1"/>
  <c r="H3" i="308"/>
  <c r="D3" i="308" s="1"/>
  <c r="H2" i="308"/>
  <c r="E2" i="308" s="1"/>
  <c r="D2" i="312" l="1"/>
  <c r="D14" i="308"/>
  <c r="D19" i="312"/>
  <c r="D6" i="312"/>
  <c r="D15" i="312"/>
  <c r="D14" i="312"/>
  <c r="E7" i="312"/>
  <c r="D10" i="312"/>
  <c r="E11" i="312"/>
  <c r="D2" i="308"/>
  <c r="D10" i="308"/>
  <c r="E13" i="308"/>
  <c r="E3" i="308"/>
  <c r="D18" i="308"/>
  <c r="E9" i="308"/>
  <c r="E5" i="308"/>
  <c r="E7" i="308"/>
  <c r="E11" i="308"/>
  <c r="E15" i="308"/>
  <c r="E17" i="308"/>
  <c r="E19" i="308"/>
  <c r="E4" i="312"/>
  <c r="E8" i="312"/>
  <c r="E12" i="312"/>
  <c r="E16" i="312"/>
  <c r="E5" i="312"/>
  <c r="E9" i="312"/>
  <c r="E13" i="312"/>
  <c r="E17" i="312"/>
  <c r="D4" i="308"/>
  <c r="D8" i="308"/>
  <c r="D12" i="308"/>
  <c r="D16" i="308"/>
  <c r="E6" i="308"/>
  <c r="E13" i="315"/>
  <c r="D15" i="315"/>
  <c r="D17" i="315"/>
  <c r="E17" i="315"/>
  <c r="D18" i="315"/>
  <c r="E18" i="315"/>
  <c r="D19" i="315"/>
  <c r="G3" i="315"/>
  <c r="E3" i="315" s="1"/>
  <c r="G4" i="315"/>
  <c r="E4" i="315" s="1"/>
  <c r="G5" i="315"/>
  <c r="E5" i="315" s="1"/>
  <c r="G6" i="315"/>
  <c r="E6" i="315" s="1"/>
  <c r="G7" i="315"/>
  <c r="E7" i="315" s="1"/>
  <c r="G8" i="315"/>
  <c r="E8" i="315" s="1"/>
  <c r="G9" i="315"/>
  <c r="E9" i="315" s="1"/>
  <c r="G10" i="315"/>
  <c r="E10" i="315" s="1"/>
  <c r="G11" i="315"/>
  <c r="E11" i="315" s="1"/>
  <c r="G12" i="315"/>
  <c r="E12" i="315" s="1"/>
  <c r="G13" i="315"/>
  <c r="D13" i="315" s="1"/>
  <c r="G14" i="315"/>
  <c r="D14" i="315" s="1"/>
  <c r="G15" i="315"/>
  <c r="E15" i="315" s="1"/>
  <c r="G16" i="315"/>
  <c r="D16" i="315" s="1"/>
  <c r="G17" i="315"/>
  <c r="G18" i="315"/>
  <c r="G19" i="315"/>
  <c r="E19" i="315" s="1"/>
  <c r="G2" i="315"/>
  <c r="D2" i="315" s="1"/>
  <c r="G3" i="313"/>
  <c r="E3" i="313" s="1"/>
  <c r="G4" i="313"/>
  <c r="E4" i="313" s="1"/>
  <c r="G5" i="313"/>
  <c r="E5" i="313" s="1"/>
  <c r="G6" i="313"/>
  <c r="E6" i="313" s="1"/>
  <c r="G7" i="313"/>
  <c r="E7" i="313" s="1"/>
  <c r="G8" i="313"/>
  <c r="E8" i="313" s="1"/>
  <c r="G9" i="313"/>
  <c r="E9" i="313" s="1"/>
  <c r="G10" i="313"/>
  <c r="E10" i="313" s="1"/>
  <c r="G11" i="313"/>
  <c r="D11" i="313" s="1"/>
  <c r="G12" i="313"/>
  <c r="E12" i="313" s="1"/>
  <c r="G13" i="313"/>
  <c r="D13" i="313" s="1"/>
  <c r="G14" i="313"/>
  <c r="E14" i="313" s="1"/>
  <c r="G15" i="313"/>
  <c r="D15" i="313" s="1"/>
  <c r="G16" i="313"/>
  <c r="E16" i="313" s="1"/>
  <c r="G17" i="313"/>
  <c r="E17" i="313" s="1"/>
  <c r="G18" i="313"/>
  <c r="E18" i="313" s="1"/>
  <c r="G19" i="313"/>
  <c r="D19" i="313" s="1"/>
  <c r="G2" i="313"/>
  <c r="D2" i="313" s="1"/>
  <c r="G3" i="309"/>
  <c r="E3" i="309" s="1"/>
  <c r="G4" i="309"/>
  <c r="E4" i="309" s="1"/>
  <c r="G5" i="309"/>
  <c r="E5" i="309" s="1"/>
  <c r="G6" i="309"/>
  <c r="E6" i="309" s="1"/>
  <c r="G7" i="309"/>
  <c r="E7" i="309" s="1"/>
  <c r="G8" i="309"/>
  <c r="E8" i="309" s="1"/>
  <c r="G9" i="309"/>
  <c r="E9" i="309" s="1"/>
  <c r="G10" i="309"/>
  <c r="E10" i="309" s="1"/>
  <c r="G11" i="309"/>
  <c r="E11" i="309" s="1"/>
  <c r="G12" i="309"/>
  <c r="E12" i="309" s="1"/>
  <c r="G13" i="309"/>
  <c r="E13" i="309" s="1"/>
  <c r="G14" i="309"/>
  <c r="E14" i="309" s="1"/>
  <c r="G15" i="309"/>
  <c r="E15" i="309" s="1"/>
  <c r="G16" i="309"/>
  <c r="E16" i="309" s="1"/>
  <c r="G17" i="309"/>
  <c r="E17" i="309" s="1"/>
  <c r="G18" i="309"/>
  <c r="E18" i="309" s="1"/>
  <c r="G19" i="309"/>
  <c r="E19" i="309" s="1"/>
  <c r="G2" i="309"/>
  <c r="D2" i="309" s="1"/>
  <c r="G3" i="310"/>
  <c r="E3" i="310" s="1"/>
  <c r="G4" i="310"/>
  <c r="E4" i="310" s="1"/>
  <c r="G5" i="310"/>
  <c r="E5" i="310" s="1"/>
  <c r="G6" i="310"/>
  <c r="E6" i="310" s="1"/>
  <c r="G7" i="310"/>
  <c r="E7" i="310" s="1"/>
  <c r="G8" i="310"/>
  <c r="E8" i="310" s="1"/>
  <c r="G9" i="310"/>
  <c r="E9" i="310" s="1"/>
  <c r="G10" i="310"/>
  <c r="E10" i="310" s="1"/>
  <c r="G11" i="310"/>
  <c r="D11" i="310" s="1"/>
  <c r="G12" i="310"/>
  <c r="E12" i="310" s="1"/>
  <c r="G13" i="310"/>
  <c r="E13" i="310" s="1"/>
  <c r="G14" i="310"/>
  <c r="E14" i="310" s="1"/>
  <c r="G15" i="310"/>
  <c r="E15" i="310" s="1"/>
  <c r="G16" i="310"/>
  <c r="E16" i="310" s="1"/>
  <c r="G17" i="310"/>
  <c r="E17" i="310" s="1"/>
  <c r="G18" i="310"/>
  <c r="E18" i="310" s="1"/>
  <c r="G19" i="310"/>
  <c r="E19" i="310" s="1"/>
  <c r="G2" i="310"/>
  <c r="D2" i="310" s="1"/>
  <c r="G3" i="307"/>
  <c r="E3" i="307" s="1"/>
  <c r="G4" i="307"/>
  <c r="E4" i="307" s="1"/>
  <c r="G5" i="307"/>
  <c r="E5" i="307" s="1"/>
  <c r="G6" i="307"/>
  <c r="E6" i="307" s="1"/>
  <c r="G7" i="307"/>
  <c r="D7" i="307" s="1"/>
  <c r="G8" i="307"/>
  <c r="E8" i="307" s="1"/>
  <c r="G9" i="307"/>
  <c r="E9" i="307" s="1"/>
  <c r="G10" i="307"/>
  <c r="E10" i="307" s="1"/>
  <c r="G11" i="307"/>
  <c r="E11" i="307" s="1"/>
  <c r="G12" i="307"/>
  <c r="E12" i="307" s="1"/>
  <c r="G13" i="307"/>
  <c r="E13" i="307" s="1"/>
  <c r="G14" i="307"/>
  <c r="E14" i="307" s="1"/>
  <c r="G15" i="307"/>
  <c r="E15" i="307" s="1"/>
  <c r="G16" i="307"/>
  <c r="E16" i="307" s="1"/>
  <c r="G17" i="307"/>
  <c r="E17" i="307" s="1"/>
  <c r="G18" i="307"/>
  <c r="E18" i="307" s="1"/>
  <c r="G19" i="307"/>
  <c r="E19" i="307" s="1"/>
  <c r="G2" i="307"/>
  <c r="D2" i="307" s="1"/>
  <c r="G3" i="305"/>
  <c r="E3" i="305" s="1"/>
  <c r="G4" i="305"/>
  <c r="E4" i="305" s="1"/>
  <c r="G5" i="305"/>
  <c r="E5" i="305" s="1"/>
  <c r="G6" i="305"/>
  <c r="E6" i="305" s="1"/>
  <c r="G7" i="305"/>
  <c r="D7" i="305" s="1"/>
  <c r="G8" i="305"/>
  <c r="E8" i="305" s="1"/>
  <c r="G9" i="305"/>
  <c r="E9" i="305" s="1"/>
  <c r="G10" i="305"/>
  <c r="E10" i="305" s="1"/>
  <c r="G11" i="305"/>
  <c r="E11" i="305" s="1"/>
  <c r="G12" i="305"/>
  <c r="E12" i="305" s="1"/>
  <c r="G13" i="305"/>
  <c r="E13" i="305" s="1"/>
  <c r="G14" i="305"/>
  <c r="D14" i="305" s="1"/>
  <c r="G15" i="305"/>
  <c r="E15" i="305" s="1"/>
  <c r="G16" i="305"/>
  <c r="D16" i="305" s="1"/>
  <c r="G17" i="305"/>
  <c r="E17" i="305" s="1"/>
  <c r="G18" i="305"/>
  <c r="D18" i="305" s="1"/>
  <c r="G19" i="305"/>
  <c r="E19" i="305" s="1"/>
  <c r="G2" i="305"/>
  <c r="D2" i="305" s="1"/>
  <c r="G3" i="304"/>
  <c r="E3" i="304" s="1"/>
  <c r="G4" i="304"/>
  <c r="E4" i="304" s="1"/>
  <c r="G5" i="304"/>
  <c r="E5" i="304" s="1"/>
  <c r="G6" i="304"/>
  <c r="E6" i="304" s="1"/>
  <c r="G7" i="304"/>
  <c r="E7" i="304" s="1"/>
  <c r="G8" i="304"/>
  <c r="E8" i="304" s="1"/>
  <c r="G9" i="304"/>
  <c r="E9" i="304" s="1"/>
  <c r="G10" i="304"/>
  <c r="E10" i="304" s="1"/>
  <c r="G11" i="304"/>
  <c r="E11" i="304" s="1"/>
  <c r="G12" i="304"/>
  <c r="E12" i="304" s="1"/>
  <c r="G13" i="304"/>
  <c r="E13" i="304" s="1"/>
  <c r="G14" i="304"/>
  <c r="D14" i="304" s="1"/>
  <c r="G15" i="304"/>
  <c r="D15" i="304" s="1"/>
  <c r="G16" i="304"/>
  <c r="D16" i="304" s="1"/>
  <c r="G17" i="304"/>
  <c r="E17" i="304" s="1"/>
  <c r="G18" i="304"/>
  <c r="D18" i="304" s="1"/>
  <c r="G19" i="304"/>
  <c r="E19" i="304" s="1"/>
  <c r="G2" i="304"/>
  <c r="D2" i="304" s="1"/>
  <c r="F3" i="303"/>
  <c r="D3" i="303" s="1"/>
  <c r="F4" i="303"/>
  <c r="E4" i="303" s="1"/>
  <c r="F5" i="303"/>
  <c r="D5" i="303" s="1"/>
  <c r="F6" i="303"/>
  <c r="E6" i="303" s="1"/>
  <c r="F7" i="303"/>
  <c r="D7" i="303" s="1"/>
  <c r="F8" i="303"/>
  <c r="E8" i="303" s="1"/>
  <c r="F9" i="303"/>
  <c r="D9" i="303" s="1"/>
  <c r="F10" i="303"/>
  <c r="E10" i="303" s="1"/>
  <c r="F11" i="303"/>
  <c r="D11" i="303" s="1"/>
  <c r="F12" i="303"/>
  <c r="E12" i="303" s="1"/>
  <c r="F13" i="303"/>
  <c r="D13" i="303" s="1"/>
  <c r="F14" i="303"/>
  <c r="E14" i="303" s="1"/>
  <c r="F15" i="303"/>
  <c r="D15" i="303" s="1"/>
  <c r="F16" i="303"/>
  <c r="E16" i="303" s="1"/>
  <c r="F17" i="303"/>
  <c r="D17" i="303" s="1"/>
  <c r="F18" i="303"/>
  <c r="E18" i="303" s="1"/>
  <c r="F19" i="303"/>
  <c r="D19" i="303" s="1"/>
  <c r="F2" i="303"/>
  <c r="D2" i="303" s="1"/>
  <c r="G3" i="300"/>
  <c r="E3" i="300" s="1"/>
  <c r="G4" i="300"/>
  <c r="D4" i="300" s="1"/>
  <c r="G5" i="300"/>
  <c r="E5" i="300" s="1"/>
  <c r="G6" i="300"/>
  <c r="D6" i="300" s="1"/>
  <c r="G7" i="300"/>
  <c r="E7" i="300" s="1"/>
  <c r="G8" i="300"/>
  <c r="D8" i="300" s="1"/>
  <c r="G9" i="300"/>
  <c r="E9" i="300" s="1"/>
  <c r="G10" i="300"/>
  <c r="D10" i="300" s="1"/>
  <c r="G11" i="300"/>
  <c r="D11" i="300" s="1"/>
  <c r="G12" i="300"/>
  <c r="D12" i="300" s="1"/>
  <c r="G13" i="300"/>
  <c r="D13" i="300" s="1"/>
  <c r="G14" i="300"/>
  <c r="D14" i="300" s="1"/>
  <c r="G15" i="300"/>
  <c r="D15" i="300" s="1"/>
  <c r="G16" i="300"/>
  <c r="D16" i="300" s="1"/>
  <c r="G17" i="300"/>
  <c r="D17" i="300" s="1"/>
  <c r="G18" i="300"/>
  <c r="D18" i="300" s="1"/>
  <c r="G19" i="300"/>
  <c r="D19" i="300" s="1"/>
  <c r="G2" i="300"/>
  <c r="E2" i="300" s="1"/>
  <c r="F3" i="299"/>
  <c r="D3" i="299" s="1"/>
  <c r="F4" i="299"/>
  <c r="E4" i="299" s="1"/>
  <c r="F5" i="299"/>
  <c r="D5" i="299" s="1"/>
  <c r="F6" i="299"/>
  <c r="E6" i="299" s="1"/>
  <c r="F7" i="299"/>
  <c r="D7" i="299" s="1"/>
  <c r="F8" i="299"/>
  <c r="E8" i="299" s="1"/>
  <c r="F9" i="299"/>
  <c r="D9" i="299" s="1"/>
  <c r="F10" i="299"/>
  <c r="E10" i="299" s="1"/>
  <c r="F11" i="299"/>
  <c r="D11" i="299" s="1"/>
  <c r="F12" i="299"/>
  <c r="E12" i="299" s="1"/>
  <c r="F13" i="299"/>
  <c r="D13" i="299" s="1"/>
  <c r="F14" i="299"/>
  <c r="E14" i="299" s="1"/>
  <c r="F15" i="299"/>
  <c r="D15" i="299" s="1"/>
  <c r="F16" i="299"/>
  <c r="E16" i="299" s="1"/>
  <c r="F17" i="299"/>
  <c r="D17" i="299" s="1"/>
  <c r="F18" i="299"/>
  <c r="E18" i="299" s="1"/>
  <c r="F19" i="299"/>
  <c r="D19" i="299" s="1"/>
  <c r="F2" i="299"/>
  <c r="D2" i="299" s="1"/>
  <c r="F3" i="301"/>
  <c r="E3" i="301" s="1"/>
  <c r="F4" i="301"/>
  <c r="D4" i="301" s="1"/>
  <c r="F5" i="301"/>
  <c r="E5" i="301" s="1"/>
  <c r="F6" i="301"/>
  <c r="D6" i="301" s="1"/>
  <c r="F7" i="301"/>
  <c r="E7" i="301" s="1"/>
  <c r="F8" i="301"/>
  <c r="D8" i="301" s="1"/>
  <c r="F9" i="301"/>
  <c r="E9" i="301" s="1"/>
  <c r="F10" i="301"/>
  <c r="D10" i="301" s="1"/>
  <c r="F11" i="301"/>
  <c r="E11" i="301" s="1"/>
  <c r="F12" i="301"/>
  <c r="D12" i="301" s="1"/>
  <c r="F13" i="301"/>
  <c r="E13" i="301" s="1"/>
  <c r="F14" i="301"/>
  <c r="D14" i="301" s="1"/>
  <c r="F15" i="301"/>
  <c r="E15" i="301" s="1"/>
  <c r="F16" i="301"/>
  <c r="D16" i="301" s="1"/>
  <c r="F17" i="301"/>
  <c r="E17" i="301" s="1"/>
  <c r="F18" i="301"/>
  <c r="D18" i="301" s="1"/>
  <c r="F19" i="301"/>
  <c r="E19" i="301" s="1"/>
  <c r="F2" i="301"/>
  <c r="E2" i="301" s="1"/>
  <c r="H3" i="298"/>
  <c r="D3" i="298" s="1"/>
  <c r="H4" i="298"/>
  <c r="E4" i="298" s="1"/>
  <c r="H5" i="298"/>
  <c r="D5" i="298" s="1"/>
  <c r="H6" i="298"/>
  <c r="E6" i="298" s="1"/>
  <c r="H7" i="298"/>
  <c r="D7" i="298" s="1"/>
  <c r="H8" i="298"/>
  <c r="D8" i="298" s="1"/>
  <c r="H9" i="298"/>
  <c r="D9" i="298" s="1"/>
  <c r="H10" i="298"/>
  <c r="E10" i="298" s="1"/>
  <c r="H11" i="298"/>
  <c r="D11" i="298" s="1"/>
  <c r="H12" i="298"/>
  <c r="D12" i="298" s="1"/>
  <c r="H13" i="298"/>
  <c r="D13" i="298" s="1"/>
  <c r="H14" i="298"/>
  <c r="E14" i="298" s="1"/>
  <c r="H15" i="298"/>
  <c r="D15" i="298" s="1"/>
  <c r="H16" i="298"/>
  <c r="D16" i="298" s="1"/>
  <c r="H17" i="298"/>
  <c r="D17" i="298" s="1"/>
  <c r="H18" i="298"/>
  <c r="E18" i="298" s="1"/>
  <c r="H19" i="298"/>
  <c r="D19" i="298" s="1"/>
  <c r="H2" i="298"/>
  <c r="E2" i="298" s="1"/>
  <c r="C19" i="181"/>
  <c r="D7" i="181" s="1"/>
  <c r="I27" i="260"/>
  <c r="I26" i="260"/>
  <c r="I25" i="260"/>
  <c r="I24" i="260"/>
  <c r="I23" i="260"/>
  <c r="I22" i="260"/>
  <c r="I8" i="260"/>
  <c r="I9" i="260"/>
  <c r="I10" i="260"/>
  <c r="I11" i="260"/>
  <c r="I12" i="260"/>
  <c r="I13" i="260"/>
  <c r="I14" i="260"/>
  <c r="I15" i="260"/>
  <c r="I16" i="260"/>
  <c r="I17" i="260"/>
  <c r="I18" i="260"/>
  <c r="I7" i="260"/>
  <c r="I27" i="259"/>
  <c r="I26" i="259"/>
  <c r="I25" i="259"/>
  <c r="I24" i="259"/>
  <c r="I23" i="259"/>
  <c r="I22" i="259"/>
  <c r="I8" i="259"/>
  <c r="I9" i="259"/>
  <c r="I10" i="259"/>
  <c r="I11" i="259"/>
  <c r="I12" i="259"/>
  <c r="I13" i="259"/>
  <c r="I14" i="259"/>
  <c r="I15" i="259"/>
  <c r="I16" i="259"/>
  <c r="I17" i="259"/>
  <c r="I18" i="259"/>
  <c r="I7" i="259"/>
  <c r="I27" i="257"/>
  <c r="I26" i="257"/>
  <c r="I25" i="257"/>
  <c r="I24" i="257"/>
  <c r="I23" i="257"/>
  <c r="I22" i="257"/>
  <c r="I8" i="257"/>
  <c r="I9" i="257"/>
  <c r="I10" i="257"/>
  <c r="I11" i="257"/>
  <c r="I12" i="257"/>
  <c r="I13" i="257"/>
  <c r="I14" i="257"/>
  <c r="I15" i="257"/>
  <c r="I16" i="257"/>
  <c r="I17" i="257"/>
  <c r="I18" i="257"/>
  <c r="I7" i="257"/>
  <c r="I27" i="256"/>
  <c r="I26" i="256"/>
  <c r="I25" i="256"/>
  <c r="I24" i="256"/>
  <c r="I23" i="256"/>
  <c r="I22" i="256"/>
  <c r="I8" i="256"/>
  <c r="I9" i="256"/>
  <c r="I10" i="256"/>
  <c r="I11" i="256"/>
  <c r="I12" i="256"/>
  <c r="I13" i="256"/>
  <c r="I14" i="256"/>
  <c r="I15" i="256"/>
  <c r="I16" i="256"/>
  <c r="I17" i="256"/>
  <c r="I18" i="256"/>
  <c r="I7" i="256"/>
  <c r="I27" i="255"/>
  <c r="I26" i="255"/>
  <c r="I25" i="255"/>
  <c r="I24" i="255"/>
  <c r="I23" i="255"/>
  <c r="I22" i="255"/>
  <c r="I8" i="255"/>
  <c r="I9" i="255"/>
  <c r="I10" i="255"/>
  <c r="I11" i="255"/>
  <c r="I12" i="255"/>
  <c r="I13" i="255"/>
  <c r="I14" i="255"/>
  <c r="I15" i="255"/>
  <c r="I16" i="255"/>
  <c r="I17" i="255"/>
  <c r="I18" i="255"/>
  <c r="I7" i="255"/>
  <c r="I27" i="251"/>
  <c r="I26" i="251"/>
  <c r="I25" i="251"/>
  <c r="I24" i="251"/>
  <c r="I23" i="251"/>
  <c r="I22" i="251"/>
  <c r="I8" i="251"/>
  <c r="I9" i="251"/>
  <c r="I10" i="251"/>
  <c r="I11" i="251"/>
  <c r="I12" i="251"/>
  <c r="I13" i="251"/>
  <c r="I14" i="251"/>
  <c r="I15" i="251"/>
  <c r="I16" i="251"/>
  <c r="I17" i="251"/>
  <c r="I18" i="251"/>
  <c r="I7" i="251"/>
  <c r="I27" i="246"/>
  <c r="I26" i="246"/>
  <c r="I25" i="246"/>
  <c r="I24" i="246"/>
  <c r="I23" i="246"/>
  <c r="I22" i="246"/>
  <c r="I8" i="246"/>
  <c r="I9" i="246"/>
  <c r="I10" i="246"/>
  <c r="I11" i="246"/>
  <c r="I12" i="246"/>
  <c r="I13" i="246"/>
  <c r="I14" i="246"/>
  <c r="I15" i="246"/>
  <c r="I16" i="246"/>
  <c r="I17" i="246"/>
  <c r="I18" i="246"/>
  <c r="I7" i="246"/>
  <c r="I27" i="244"/>
  <c r="I26" i="244"/>
  <c r="I25" i="244"/>
  <c r="I24" i="244"/>
  <c r="I23" i="244"/>
  <c r="I22" i="244"/>
  <c r="I8" i="244"/>
  <c r="I9" i="244"/>
  <c r="I10" i="244"/>
  <c r="I11" i="244"/>
  <c r="I12" i="244"/>
  <c r="I13" i="244"/>
  <c r="I14" i="244"/>
  <c r="I15" i="244"/>
  <c r="I16" i="244"/>
  <c r="I17" i="244"/>
  <c r="I18" i="244"/>
  <c r="I7" i="244"/>
  <c r="I27" i="242"/>
  <c r="I26" i="242"/>
  <c r="I25" i="242"/>
  <c r="I24" i="242"/>
  <c r="I23" i="242"/>
  <c r="I22" i="242"/>
  <c r="I8" i="242"/>
  <c r="I9" i="242"/>
  <c r="I10" i="242"/>
  <c r="I11" i="242"/>
  <c r="I12" i="242"/>
  <c r="I13" i="242"/>
  <c r="I14" i="242"/>
  <c r="I15" i="242"/>
  <c r="I16" i="242"/>
  <c r="I17" i="242"/>
  <c r="I18" i="242"/>
  <c r="I7" i="242"/>
  <c r="I27" i="249"/>
  <c r="I26" i="249"/>
  <c r="I25" i="249"/>
  <c r="I24" i="249"/>
  <c r="I23" i="249"/>
  <c r="I22" i="249"/>
  <c r="I8" i="249"/>
  <c r="I9" i="249"/>
  <c r="I10" i="249"/>
  <c r="I11" i="249"/>
  <c r="I12" i="249"/>
  <c r="I13" i="249"/>
  <c r="I14" i="249"/>
  <c r="I15" i="249"/>
  <c r="I16" i="249"/>
  <c r="I17" i="249"/>
  <c r="I18" i="249"/>
  <c r="I7" i="249"/>
  <c r="I27" i="245"/>
  <c r="I26" i="245"/>
  <c r="I25" i="245"/>
  <c r="I24" i="245"/>
  <c r="I23" i="245"/>
  <c r="I22" i="245"/>
  <c r="I8" i="245"/>
  <c r="I9" i="245"/>
  <c r="I10" i="245"/>
  <c r="I11" i="245"/>
  <c r="I12" i="245"/>
  <c r="I13" i="245"/>
  <c r="I14" i="245"/>
  <c r="I15" i="245"/>
  <c r="I16" i="245"/>
  <c r="I17" i="245"/>
  <c r="I18" i="245"/>
  <c r="I7" i="245"/>
  <c r="I27" i="241"/>
  <c r="I26" i="241"/>
  <c r="I25" i="241"/>
  <c r="I24" i="241"/>
  <c r="I23" i="241"/>
  <c r="I22" i="241"/>
  <c r="I8" i="241"/>
  <c r="I9" i="241"/>
  <c r="I10" i="241"/>
  <c r="I11" i="241"/>
  <c r="I12" i="241"/>
  <c r="I13" i="241"/>
  <c r="I14" i="241"/>
  <c r="I15" i="241"/>
  <c r="I16" i="241"/>
  <c r="I17" i="241"/>
  <c r="I18" i="241"/>
  <c r="I7" i="241"/>
  <c r="I27" i="248"/>
  <c r="I26" i="248"/>
  <c r="I25" i="248"/>
  <c r="I24" i="248"/>
  <c r="I23" i="248"/>
  <c r="I22" i="248"/>
  <c r="I8" i="248"/>
  <c r="I9" i="248"/>
  <c r="I10" i="248"/>
  <c r="I11" i="248"/>
  <c r="I12" i="248"/>
  <c r="I13" i="248"/>
  <c r="I14" i="248"/>
  <c r="I15" i="248"/>
  <c r="I16" i="248"/>
  <c r="I17" i="248"/>
  <c r="I18" i="248"/>
  <c r="I7" i="248"/>
  <c r="I27" i="250"/>
  <c r="I26" i="250"/>
  <c r="I25" i="250"/>
  <c r="I24" i="250"/>
  <c r="I23" i="250"/>
  <c r="I22" i="250"/>
  <c r="I8" i="250"/>
  <c r="I9" i="250"/>
  <c r="I10" i="250"/>
  <c r="I11" i="250"/>
  <c r="I12" i="250"/>
  <c r="I13" i="250"/>
  <c r="I14" i="250"/>
  <c r="I15" i="250"/>
  <c r="I16" i="250"/>
  <c r="I17" i="250"/>
  <c r="I18" i="250"/>
  <c r="I7" i="250"/>
  <c r="I27" i="247"/>
  <c r="I26" i="247"/>
  <c r="I25" i="247"/>
  <c r="I24" i="247"/>
  <c r="I23" i="247"/>
  <c r="I22" i="247"/>
  <c r="I8" i="247"/>
  <c r="I9" i="247"/>
  <c r="I10" i="247"/>
  <c r="I11" i="247"/>
  <c r="I12" i="247"/>
  <c r="I13" i="247"/>
  <c r="I14" i="247"/>
  <c r="I15" i="247"/>
  <c r="I16" i="247"/>
  <c r="I17" i="247"/>
  <c r="I18" i="247"/>
  <c r="I7" i="247"/>
  <c r="I23" i="243"/>
  <c r="I24" i="243"/>
  <c r="I25" i="243"/>
  <c r="I26" i="243"/>
  <c r="I27" i="243"/>
  <c r="I22" i="243"/>
  <c r="I8" i="243"/>
  <c r="I9" i="243"/>
  <c r="I10" i="243"/>
  <c r="I11" i="243"/>
  <c r="I12" i="243"/>
  <c r="I13" i="243"/>
  <c r="I14" i="243"/>
  <c r="I15" i="243"/>
  <c r="I16" i="243"/>
  <c r="I17" i="243"/>
  <c r="I18" i="243"/>
  <c r="I7" i="243"/>
  <c r="I27" i="240"/>
  <c r="I26" i="240"/>
  <c r="I25" i="240"/>
  <c r="I24" i="240"/>
  <c r="I23" i="240"/>
  <c r="I22" i="240"/>
  <c r="I18" i="240"/>
  <c r="I8" i="240"/>
  <c r="I9" i="240"/>
  <c r="I10" i="240"/>
  <c r="I11" i="240"/>
  <c r="I12" i="240"/>
  <c r="I13" i="240"/>
  <c r="I14" i="240"/>
  <c r="I15" i="240"/>
  <c r="I16" i="240"/>
  <c r="I17" i="240"/>
  <c r="I7" i="240"/>
  <c r="E14" i="315" l="1"/>
  <c r="E16" i="315"/>
  <c r="D9" i="315"/>
  <c r="E13" i="313"/>
  <c r="D5" i="313"/>
  <c r="D19" i="307"/>
  <c r="D3" i="307"/>
  <c r="E7" i="307"/>
  <c r="D8" i="304"/>
  <c r="D6" i="303"/>
  <c r="D14" i="303"/>
  <c r="E17" i="300"/>
  <c r="D5" i="315"/>
  <c r="D7" i="315"/>
  <c r="D17" i="313"/>
  <c r="D9" i="313"/>
  <c r="D3" i="313"/>
  <c r="D7" i="313"/>
  <c r="E19" i="313"/>
  <c r="E15" i="313"/>
  <c r="E11" i="313"/>
  <c r="E2" i="313"/>
  <c r="D18" i="313"/>
  <c r="D16" i="313"/>
  <c r="D14" i="313"/>
  <c r="D12" i="313"/>
  <c r="D10" i="313"/>
  <c r="D8" i="313"/>
  <c r="D6" i="313"/>
  <c r="D4" i="313"/>
  <c r="D5" i="309"/>
  <c r="D5" i="310"/>
  <c r="D7" i="310"/>
  <c r="D13" i="307"/>
  <c r="D15" i="307"/>
  <c r="D9" i="307"/>
  <c r="D11" i="307"/>
  <c r="D5" i="307"/>
  <c r="D17" i="307"/>
  <c r="D10" i="307"/>
  <c r="D4" i="307"/>
  <c r="E2" i="307"/>
  <c r="D18" i="307"/>
  <c r="D16" i="307"/>
  <c r="D14" i="307"/>
  <c r="D12" i="307"/>
  <c r="D8" i="307"/>
  <c r="D6" i="307"/>
  <c r="E14" i="305"/>
  <c r="D8" i="303"/>
  <c r="D16" i="303"/>
  <c r="D18" i="303"/>
  <c r="D10" i="303"/>
  <c r="E2" i="303"/>
  <c r="D12" i="303"/>
  <c r="D4" i="303"/>
  <c r="E19" i="303"/>
  <c r="E17" i="303"/>
  <c r="E15" i="303"/>
  <c r="E13" i="303"/>
  <c r="E11" i="303"/>
  <c r="E9" i="303"/>
  <c r="E7" i="303"/>
  <c r="E5" i="303"/>
  <c r="E3" i="303"/>
  <c r="E19" i="300"/>
  <c r="E13" i="300"/>
  <c r="E4" i="300"/>
  <c r="D2" i="300"/>
  <c r="E15" i="300"/>
  <c r="E8" i="300"/>
  <c r="E12" i="300"/>
  <c r="E16" i="300"/>
  <c r="E11" i="300"/>
  <c r="D9" i="300"/>
  <c r="D7" i="300"/>
  <c r="D5" i="300"/>
  <c r="D3" i="300"/>
  <c r="E14" i="300"/>
  <c r="E6" i="300"/>
  <c r="E18" i="300"/>
  <c r="E10" i="300"/>
  <c r="D14" i="299"/>
  <c r="D6" i="299"/>
  <c r="D16" i="299"/>
  <c r="D8" i="299"/>
  <c r="D18" i="299"/>
  <c r="D10" i="299"/>
  <c r="E2" i="299"/>
  <c r="D12" i="299"/>
  <c r="D4" i="299"/>
  <c r="E19" i="299"/>
  <c r="E17" i="299"/>
  <c r="E15" i="299"/>
  <c r="E13" i="299"/>
  <c r="E11" i="299"/>
  <c r="E9" i="299"/>
  <c r="E7" i="299"/>
  <c r="E5" i="299"/>
  <c r="E3" i="299"/>
  <c r="E16" i="301"/>
  <c r="D2" i="301"/>
  <c r="E4" i="301"/>
  <c r="E8" i="301"/>
  <c r="E12" i="301"/>
  <c r="D19" i="301"/>
  <c r="D17" i="301"/>
  <c r="D15" i="301"/>
  <c r="D13" i="301"/>
  <c r="D11" i="301"/>
  <c r="D9" i="301"/>
  <c r="D7" i="301"/>
  <c r="D5" i="301"/>
  <c r="D3" i="301"/>
  <c r="E18" i="301"/>
  <c r="E14" i="301"/>
  <c r="E10" i="301"/>
  <c r="E6" i="301"/>
  <c r="E5" i="298"/>
  <c r="E9" i="298"/>
  <c r="E13" i="298"/>
  <c r="E17" i="298"/>
  <c r="E3" i="298"/>
  <c r="E19" i="298"/>
  <c r="E15" i="298"/>
  <c r="E11" i="298"/>
  <c r="E7" i="298"/>
  <c r="D2" i="298"/>
  <c r="E16" i="298"/>
  <c r="E12" i="298"/>
  <c r="E8" i="298"/>
  <c r="D18" i="298"/>
  <c r="D14" i="298"/>
  <c r="D10" i="298"/>
  <c r="D6" i="298"/>
  <c r="D4" i="298"/>
  <c r="D11" i="315"/>
  <c r="D3" i="315"/>
  <c r="E2" i="315"/>
  <c r="D12" i="315"/>
  <c r="D10" i="315"/>
  <c r="D8" i="315"/>
  <c r="D6" i="315"/>
  <c r="D4" i="315"/>
  <c r="D14" i="309"/>
  <c r="D16" i="309"/>
  <c r="D18" i="309"/>
  <c r="D7" i="309"/>
  <c r="D9" i="309"/>
  <c r="D13" i="309"/>
  <c r="D19" i="309"/>
  <c r="D17" i="309"/>
  <c r="D15" i="309"/>
  <c r="D11" i="309"/>
  <c r="D3" i="309"/>
  <c r="E2" i="309"/>
  <c r="D12" i="309"/>
  <c r="D10" i="309"/>
  <c r="D8" i="309"/>
  <c r="D6" i="309"/>
  <c r="D4" i="309"/>
  <c r="D14" i="310"/>
  <c r="D18" i="310"/>
  <c r="D16" i="310"/>
  <c r="D9" i="310"/>
  <c r="D13" i="310"/>
  <c r="D19" i="310"/>
  <c r="D17" i="310"/>
  <c r="D15" i="310"/>
  <c r="D3" i="310"/>
  <c r="E11" i="310"/>
  <c r="E2" i="310"/>
  <c r="D12" i="310"/>
  <c r="D10" i="310"/>
  <c r="D8" i="310"/>
  <c r="D6" i="310"/>
  <c r="D4" i="310"/>
  <c r="E16" i="305"/>
  <c r="E18" i="305"/>
  <c r="D5" i="305"/>
  <c r="D9" i="305"/>
  <c r="D13" i="305"/>
  <c r="D19" i="305"/>
  <c r="D17" i="305"/>
  <c r="D15" i="305"/>
  <c r="D11" i="305"/>
  <c r="D3" i="305"/>
  <c r="E7" i="305"/>
  <c r="E2" i="305"/>
  <c r="D12" i="305"/>
  <c r="D10" i="305"/>
  <c r="D8" i="305"/>
  <c r="D6" i="305"/>
  <c r="D4" i="305"/>
  <c r="D19" i="304"/>
  <c r="E16" i="304"/>
  <c r="D17" i="304"/>
  <c r="E18" i="304"/>
  <c r="E15" i="304"/>
  <c r="E14" i="304"/>
  <c r="E2" i="304"/>
  <c r="D10" i="304"/>
  <c r="D12" i="304"/>
  <c r="D4" i="304"/>
  <c r="D6" i="304"/>
  <c r="D13" i="304"/>
  <c r="D11" i="304"/>
  <c r="D9" i="304"/>
  <c r="D7" i="304"/>
  <c r="D5" i="304"/>
  <c r="D3" i="304"/>
  <c r="E19" i="365"/>
  <c r="F19" i="365"/>
  <c r="I19" i="363"/>
  <c r="D19" i="365" l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8" i="364"/>
  <c r="K9" i="364"/>
  <c r="K10" i="364"/>
  <c r="K11" i="364"/>
  <c r="K12" i="364"/>
  <c r="K13" i="364"/>
  <c r="K14" i="364"/>
  <c r="K15" i="364"/>
  <c r="K16" i="364"/>
  <c r="K17" i="364"/>
  <c r="K18" i="364"/>
  <c r="K8" i="365"/>
  <c r="K9" i="365"/>
  <c r="K10" i="365"/>
  <c r="K11" i="365"/>
  <c r="K12" i="365"/>
  <c r="K13" i="365"/>
  <c r="K14" i="365"/>
  <c r="K15" i="365"/>
  <c r="K16" i="365"/>
  <c r="K17" i="365"/>
  <c r="K18" i="365"/>
  <c r="K8" i="366"/>
  <c r="K9" i="366"/>
  <c r="K10" i="366"/>
  <c r="K11" i="366"/>
  <c r="K12" i="366"/>
  <c r="K13" i="366"/>
  <c r="K14" i="366"/>
  <c r="K15" i="366"/>
  <c r="K16" i="366"/>
  <c r="K17" i="366"/>
  <c r="K18" i="366"/>
  <c r="K8" i="367"/>
  <c r="K9" i="367"/>
  <c r="K10" i="367"/>
  <c r="K11" i="367"/>
  <c r="K12" i="367"/>
  <c r="K13" i="367"/>
  <c r="K14" i="367"/>
  <c r="K15" i="367"/>
  <c r="K16" i="367"/>
  <c r="K17" i="367"/>
  <c r="K18" i="367"/>
  <c r="K8" i="368"/>
  <c r="K9" i="368"/>
  <c r="K10" i="368"/>
  <c r="K11" i="368"/>
  <c r="K12" i="368"/>
  <c r="K13" i="368"/>
  <c r="K14" i="368"/>
  <c r="K15" i="368"/>
  <c r="K16" i="368"/>
  <c r="K17" i="368"/>
  <c r="K18" i="368"/>
  <c r="K8" i="369"/>
  <c r="K9" i="369"/>
  <c r="K10" i="369"/>
  <c r="K11" i="369"/>
  <c r="K12" i="369"/>
  <c r="K13" i="369"/>
  <c r="K14" i="369"/>
  <c r="K15" i="369"/>
  <c r="K16" i="369"/>
  <c r="K17" i="369"/>
  <c r="K18" i="369"/>
  <c r="K8" i="370"/>
  <c r="K9" i="370"/>
  <c r="K10" i="370"/>
  <c r="K11" i="370"/>
  <c r="K12" i="370"/>
  <c r="K13" i="370"/>
  <c r="K14" i="370"/>
  <c r="K15" i="370"/>
  <c r="K16" i="370"/>
  <c r="K17" i="370"/>
  <c r="K18" i="370"/>
  <c r="K8" i="371"/>
  <c r="K9" i="371"/>
  <c r="K10" i="371"/>
  <c r="K11" i="371"/>
  <c r="K12" i="371"/>
  <c r="K13" i="371"/>
  <c r="K14" i="371"/>
  <c r="K15" i="371"/>
  <c r="K16" i="371"/>
  <c r="K17" i="371"/>
  <c r="K18" i="371"/>
  <c r="K8" i="372"/>
  <c r="K9" i="372"/>
  <c r="K10" i="372"/>
  <c r="K11" i="372"/>
  <c r="K12" i="372"/>
  <c r="K13" i="372"/>
  <c r="K14" i="372"/>
  <c r="K15" i="372"/>
  <c r="K16" i="372"/>
  <c r="K17" i="372"/>
  <c r="K18" i="372"/>
  <c r="K8" i="373"/>
  <c r="K9" i="373"/>
  <c r="K10" i="373"/>
  <c r="K11" i="373"/>
  <c r="K12" i="373"/>
  <c r="K13" i="373"/>
  <c r="K14" i="373"/>
  <c r="K15" i="373"/>
  <c r="K16" i="373"/>
  <c r="K17" i="373"/>
  <c r="K18" i="373"/>
  <c r="K8" i="374"/>
  <c r="K9" i="374"/>
  <c r="K10" i="374"/>
  <c r="K11" i="374"/>
  <c r="K12" i="374"/>
  <c r="K13" i="374"/>
  <c r="K14" i="374"/>
  <c r="K15" i="374"/>
  <c r="K16" i="374"/>
  <c r="K17" i="374"/>
  <c r="K18" i="374"/>
  <c r="K8" i="375"/>
  <c r="K9" i="375"/>
  <c r="K10" i="375"/>
  <c r="K11" i="375"/>
  <c r="K12" i="375"/>
  <c r="K13" i="375"/>
  <c r="K14" i="375"/>
  <c r="K15" i="375"/>
  <c r="K16" i="375"/>
  <c r="K17" i="375"/>
  <c r="K18" i="375"/>
  <c r="K8" i="376"/>
  <c r="K9" i="376"/>
  <c r="K10" i="376"/>
  <c r="K11" i="376"/>
  <c r="K12" i="376"/>
  <c r="K13" i="376"/>
  <c r="K14" i="376"/>
  <c r="K15" i="376"/>
  <c r="K16" i="376"/>
  <c r="K17" i="376"/>
  <c r="K18" i="376"/>
  <c r="K8" i="377"/>
  <c r="K9" i="377"/>
  <c r="K10" i="377"/>
  <c r="K11" i="377"/>
  <c r="K12" i="377"/>
  <c r="K13" i="377"/>
  <c r="K14" i="377"/>
  <c r="K15" i="377"/>
  <c r="K16" i="377"/>
  <c r="K17" i="377"/>
  <c r="K18" i="377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2" i="175"/>
  <c r="J18" i="175"/>
  <c r="J15" i="175"/>
  <c r="J17" i="175"/>
  <c r="J13" i="175"/>
  <c r="J8" i="175"/>
  <c r="J10" i="175"/>
  <c r="J11" i="175"/>
  <c r="J14" i="175"/>
  <c r="J9" i="175"/>
  <c r="J16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K27" i="365"/>
  <c r="D28" i="365"/>
  <c r="D30" i="365" s="1"/>
  <c r="E28" i="365"/>
  <c r="E30" i="365" s="1"/>
  <c r="F28" i="365"/>
  <c r="F30" i="365" s="1"/>
  <c r="G28" i="365"/>
  <c r="G30" i="365" s="1"/>
  <c r="H28" i="365"/>
  <c r="H30" i="365" s="1"/>
  <c r="I28" i="365"/>
  <c r="I30" i="365" s="1"/>
  <c r="J28" i="365"/>
  <c r="J30" i="365" s="1"/>
  <c r="C28" i="365"/>
  <c r="C30" i="365" s="1"/>
  <c r="D28" i="364"/>
  <c r="E28" i="364"/>
  <c r="F28" i="364"/>
  <c r="G28" i="364"/>
  <c r="H28" i="364"/>
  <c r="I28" i="364"/>
  <c r="J28" i="364"/>
  <c r="C28" i="364"/>
  <c r="D19" i="364"/>
  <c r="E19" i="364"/>
  <c r="F19" i="364"/>
  <c r="G19" i="364"/>
  <c r="H19" i="364"/>
  <c r="I19" i="364"/>
  <c r="J19" i="364"/>
  <c r="C19" i="364"/>
  <c r="D28" i="363"/>
  <c r="E28" i="363"/>
  <c r="F28" i="363"/>
  <c r="G28" i="363"/>
  <c r="H28" i="363"/>
  <c r="I28" i="363"/>
  <c r="J28" i="363"/>
  <c r="C28" i="363"/>
  <c r="D19" i="363"/>
  <c r="E19" i="363"/>
  <c r="F19" i="363"/>
  <c r="G19" i="363"/>
  <c r="H19" i="363"/>
  <c r="J19" i="363"/>
  <c r="C19" i="363"/>
  <c r="G8" i="183" l="1"/>
  <c r="G12" i="183"/>
  <c r="G16" i="183"/>
  <c r="G9" i="183"/>
  <c r="G13" i="183"/>
  <c r="G10" i="183"/>
  <c r="G14" i="183"/>
  <c r="G17" i="183"/>
  <c r="G11" i="183"/>
  <c r="G15" i="183"/>
  <c r="G18" i="183"/>
  <c r="D8" i="183"/>
  <c r="D12" i="183"/>
  <c r="D16" i="183"/>
  <c r="D13" i="183"/>
  <c r="D9" i="183"/>
  <c r="D10" i="183"/>
  <c r="D14" i="183"/>
  <c r="D17" i="183"/>
  <c r="D11" i="183"/>
  <c r="D15" i="183"/>
  <c r="D18" i="183"/>
  <c r="J18" i="183"/>
  <c r="J14" i="183"/>
  <c r="J9" i="183"/>
  <c r="J15" i="183"/>
  <c r="J10" i="183"/>
  <c r="J16" i="183"/>
  <c r="J11" i="183"/>
  <c r="J12" i="183"/>
  <c r="J17" i="183"/>
  <c r="J13" i="183"/>
  <c r="J8" i="183"/>
  <c r="G8" i="178"/>
  <c r="G12" i="178"/>
  <c r="G16" i="178"/>
  <c r="G9" i="178"/>
  <c r="G13" i="178"/>
  <c r="G10" i="178"/>
  <c r="G14" i="178"/>
  <c r="G17" i="178"/>
  <c r="G11" i="178"/>
  <c r="G15" i="178"/>
  <c r="G18" i="178"/>
  <c r="D9" i="178"/>
  <c r="D13" i="178"/>
  <c r="D12" i="178"/>
  <c r="D10" i="178"/>
  <c r="D14" i="178"/>
  <c r="D17" i="178"/>
  <c r="D16" i="178"/>
  <c r="D11" i="178"/>
  <c r="D15" i="178"/>
  <c r="D18" i="178"/>
  <c r="D8" i="178"/>
  <c r="J18" i="178"/>
  <c r="J8" i="178"/>
  <c r="J15" i="178"/>
  <c r="J17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7" i="176"/>
  <c r="G11" i="176"/>
  <c r="G18" i="176"/>
  <c r="G13" i="176"/>
  <c r="G14" i="176"/>
  <c r="G15" i="176"/>
  <c r="D8" i="176"/>
  <c r="D12" i="176"/>
  <c r="D16" i="176"/>
  <c r="D17" i="176"/>
  <c r="D15" i="176"/>
  <c r="D9" i="176"/>
  <c r="D13" i="176"/>
  <c r="D14" i="176"/>
  <c r="D11" i="176"/>
  <c r="D10" i="176"/>
  <c r="D18" i="176"/>
  <c r="J11" i="176"/>
  <c r="J15" i="176"/>
  <c r="J18" i="176"/>
  <c r="J9" i="176"/>
  <c r="J17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7" i="174"/>
  <c r="G11" i="174"/>
  <c r="G15" i="174"/>
  <c r="G18" i="174"/>
  <c r="D16" i="174"/>
  <c r="D9" i="174"/>
  <c r="D13" i="174"/>
  <c r="D10" i="174"/>
  <c r="D14" i="174"/>
  <c r="D17" i="174"/>
  <c r="D8" i="174"/>
  <c r="D11" i="174"/>
  <c r="D15" i="174"/>
  <c r="D18" i="174"/>
  <c r="D12" i="174"/>
  <c r="J18" i="174"/>
  <c r="J15" i="174"/>
  <c r="J17" i="174"/>
  <c r="J13" i="174"/>
  <c r="J16" i="174"/>
  <c r="J12" i="174"/>
  <c r="J11" i="174"/>
  <c r="J14" i="174"/>
  <c r="J9" i="174"/>
  <c r="J8" i="174"/>
  <c r="J10" i="174"/>
  <c r="G9" i="181"/>
  <c r="G13" i="181"/>
  <c r="G16" i="181"/>
  <c r="G10" i="181"/>
  <c r="G14" i="181"/>
  <c r="G17" i="181"/>
  <c r="G12" i="181"/>
  <c r="G11" i="181"/>
  <c r="G15" i="181"/>
  <c r="G18" i="181"/>
  <c r="G8" i="181"/>
  <c r="D8" i="181"/>
  <c r="D12" i="181"/>
  <c r="D16" i="181"/>
  <c r="D9" i="181"/>
  <c r="D13" i="181"/>
  <c r="D10" i="181"/>
  <c r="D14" i="181"/>
  <c r="D17" i="181"/>
  <c r="D11" i="181"/>
  <c r="D15" i="181"/>
  <c r="D18" i="181"/>
  <c r="J18" i="181"/>
  <c r="J14" i="181"/>
  <c r="J9" i="181"/>
  <c r="J15" i="181"/>
  <c r="J10" i="181"/>
  <c r="J11" i="181"/>
  <c r="J12" i="181"/>
  <c r="J16" i="181"/>
  <c r="J17" i="181"/>
  <c r="J13" i="181"/>
  <c r="J8" i="181"/>
  <c r="G8" i="177"/>
  <c r="G12" i="177"/>
  <c r="G16" i="177"/>
  <c r="G9" i="177"/>
  <c r="G13" i="177"/>
  <c r="G10" i="177"/>
  <c r="G14" i="177"/>
  <c r="G17" i="177"/>
  <c r="G11" i="177"/>
  <c r="G15" i="177"/>
  <c r="G18" i="177"/>
  <c r="D8" i="177"/>
  <c r="D12" i="177"/>
  <c r="D16" i="177"/>
  <c r="D9" i="177"/>
  <c r="D13" i="177"/>
  <c r="D10" i="177"/>
  <c r="D14" i="177"/>
  <c r="D17" i="177"/>
  <c r="D11" i="177"/>
  <c r="D15" i="177"/>
  <c r="D18" i="177"/>
  <c r="J18" i="177"/>
  <c r="J14" i="177"/>
  <c r="J9" i="177"/>
  <c r="J15" i="177"/>
  <c r="J10" i="177"/>
  <c r="J16" i="177"/>
  <c r="J11" i="177"/>
  <c r="J12" i="177"/>
  <c r="J17" i="177"/>
  <c r="J13" i="177"/>
  <c r="J8" i="177"/>
  <c r="G16" i="173"/>
  <c r="G9" i="173"/>
  <c r="G13" i="173"/>
  <c r="G10" i="173"/>
  <c r="G14" i="173"/>
  <c r="G17" i="173"/>
  <c r="G12" i="173"/>
  <c r="G11" i="173"/>
  <c r="G15" i="173"/>
  <c r="G18" i="173"/>
  <c r="G8" i="173"/>
  <c r="D9" i="173"/>
  <c r="D13" i="173"/>
  <c r="D15" i="173"/>
  <c r="D12" i="173"/>
  <c r="D10" i="173"/>
  <c r="D14" i="173"/>
  <c r="D17" i="173"/>
  <c r="D11" i="173"/>
  <c r="D18" i="173"/>
  <c r="D8" i="173"/>
  <c r="D16" i="173"/>
  <c r="J18" i="173"/>
  <c r="J16" i="173"/>
  <c r="J15" i="173"/>
  <c r="J12" i="173"/>
  <c r="J14" i="173"/>
  <c r="J10" i="173"/>
  <c r="J17" i="173"/>
  <c r="J13" i="173"/>
  <c r="J8" i="173"/>
  <c r="J11" i="173"/>
  <c r="J9" i="173"/>
  <c r="G8" i="180"/>
  <c r="G12" i="180"/>
  <c r="G16" i="180"/>
  <c r="G9" i="180"/>
  <c r="G13" i="180"/>
  <c r="G10" i="180"/>
  <c r="G14" i="180"/>
  <c r="G17" i="180"/>
  <c r="G11" i="180"/>
  <c r="G15" i="180"/>
  <c r="G18" i="180"/>
  <c r="D7" i="180"/>
  <c r="D8" i="180"/>
  <c r="D12" i="180"/>
  <c r="D16" i="180"/>
  <c r="D9" i="180"/>
  <c r="D13" i="180"/>
  <c r="D10" i="180"/>
  <c r="D14" i="180"/>
  <c r="D17" i="180"/>
  <c r="D11" i="180"/>
  <c r="D15" i="180"/>
  <c r="D18" i="180"/>
  <c r="J7" i="180"/>
  <c r="J18" i="180"/>
  <c r="J14" i="180"/>
  <c r="J9" i="180"/>
  <c r="J15" i="180"/>
  <c r="J10" i="180"/>
  <c r="J16" i="180"/>
  <c r="J11" i="180"/>
  <c r="J12" i="180"/>
  <c r="J17" i="180"/>
  <c r="J13" i="180"/>
  <c r="J8" i="180"/>
  <c r="G9" i="182"/>
  <c r="G13" i="182"/>
  <c r="G16" i="182"/>
  <c r="G10" i="182"/>
  <c r="G14" i="182"/>
  <c r="G17" i="182"/>
  <c r="G12" i="182"/>
  <c r="G11" i="182"/>
  <c r="G15" i="182"/>
  <c r="G18" i="182"/>
  <c r="G8" i="182"/>
  <c r="J16" i="182"/>
  <c r="J11" i="182"/>
  <c r="J12" i="182"/>
  <c r="J18" i="182"/>
  <c r="J15" i="182"/>
  <c r="J17" i="182"/>
  <c r="J13" i="182"/>
  <c r="J8" i="182"/>
  <c r="J14" i="182"/>
  <c r="J9" i="182"/>
  <c r="J10" i="182"/>
  <c r="D9" i="182"/>
  <c r="D13" i="182"/>
  <c r="D16" i="182"/>
  <c r="D10" i="182"/>
  <c r="D14" i="182"/>
  <c r="D17" i="182"/>
  <c r="D12" i="182"/>
  <c r="D11" i="182"/>
  <c r="D15" i="182"/>
  <c r="D18" i="182"/>
  <c r="D8" i="182"/>
  <c r="I30" i="183"/>
  <c r="K25" i="183" s="1"/>
  <c r="I30" i="176"/>
  <c r="J7" i="183"/>
  <c r="J7" i="178"/>
  <c r="I30" i="181"/>
  <c r="J7" i="181"/>
  <c r="I30" i="182"/>
  <c r="C30" i="180"/>
  <c r="F30" i="180"/>
  <c r="H22" i="180" s="1"/>
  <c r="I30" i="174"/>
  <c r="K24" i="174" s="1"/>
  <c r="I30" i="178"/>
  <c r="K22" i="178" s="1"/>
  <c r="J7" i="182"/>
  <c r="I30" i="173"/>
  <c r="G7" i="176"/>
  <c r="D7" i="182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E7" i="181" s="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J28" i="377"/>
  <c r="I28" i="377"/>
  <c r="H28" i="377"/>
  <c r="G28" i="377"/>
  <c r="F28" i="377"/>
  <c r="E28" i="377"/>
  <c r="D28" i="377"/>
  <c r="C28" i="377"/>
  <c r="K27" i="377"/>
  <c r="K26" i="377"/>
  <c r="K25" i="377"/>
  <c r="K24" i="377"/>
  <c r="K23" i="377"/>
  <c r="K22" i="377"/>
  <c r="J19" i="377"/>
  <c r="I19" i="377"/>
  <c r="H19" i="377"/>
  <c r="G19" i="377"/>
  <c r="F19" i="377"/>
  <c r="E19" i="377"/>
  <c r="D19" i="377"/>
  <c r="C19" i="377"/>
  <c r="K7" i="377"/>
  <c r="J28" i="376"/>
  <c r="I28" i="376"/>
  <c r="H28" i="376"/>
  <c r="G28" i="376"/>
  <c r="F28" i="376"/>
  <c r="E28" i="376"/>
  <c r="D28" i="376"/>
  <c r="C28" i="376"/>
  <c r="K27" i="376"/>
  <c r="K26" i="376"/>
  <c r="K25" i="376"/>
  <c r="K24" i="376"/>
  <c r="K23" i="376"/>
  <c r="K22" i="376"/>
  <c r="J19" i="376"/>
  <c r="I19" i="376"/>
  <c r="H19" i="376"/>
  <c r="G19" i="376"/>
  <c r="F19" i="376"/>
  <c r="E19" i="376"/>
  <c r="D19" i="376"/>
  <c r="C19" i="376"/>
  <c r="K7" i="376"/>
  <c r="J28" i="375"/>
  <c r="I28" i="375"/>
  <c r="H28" i="375"/>
  <c r="G28" i="375"/>
  <c r="F28" i="375"/>
  <c r="E28" i="375"/>
  <c r="D28" i="375"/>
  <c r="C28" i="375"/>
  <c r="K27" i="375"/>
  <c r="K26" i="375"/>
  <c r="K25" i="375"/>
  <c r="K24" i="375"/>
  <c r="K23" i="375"/>
  <c r="K22" i="375"/>
  <c r="J19" i="375"/>
  <c r="I19" i="375"/>
  <c r="H19" i="375"/>
  <c r="G19" i="375"/>
  <c r="F19" i="375"/>
  <c r="E19" i="375"/>
  <c r="D19" i="375"/>
  <c r="C19" i="375"/>
  <c r="K7" i="375"/>
  <c r="J28" i="374"/>
  <c r="I28" i="374"/>
  <c r="H28" i="374"/>
  <c r="G28" i="374"/>
  <c r="F28" i="374"/>
  <c r="E28" i="374"/>
  <c r="D28" i="374"/>
  <c r="C28" i="374"/>
  <c r="K27" i="374"/>
  <c r="K26" i="374"/>
  <c r="K25" i="374"/>
  <c r="K24" i="374"/>
  <c r="K23" i="374"/>
  <c r="K22" i="374"/>
  <c r="J19" i="374"/>
  <c r="I19" i="374"/>
  <c r="H19" i="374"/>
  <c r="G19" i="374"/>
  <c r="F19" i="374"/>
  <c r="E19" i="374"/>
  <c r="D19" i="374"/>
  <c r="C19" i="374"/>
  <c r="K7" i="374"/>
  <c r="J28" i="373"/>
  <c r="I28" i="373"/>
  <c r="H28" i="373"/>
  <c r="G28" i="373"/>
  <c r="F28" i="373"/>
  <c r="E28" i="373"/>
  <c r="D28" i="373"/>
  <c r="C28" i="373"/>
  <c r="K27" i="373"/>
  <c r="K26" i="373"/>
  <c r="K25" i="373"/>
  <c r="K24" i="373"/>
  <c r="K23" i="373"/>
  <c r="K22" i="373"/>
  <c r="J19" i="373"/>
  <c r="I19" i="373"/>
  <c r="H19" i="373"/>
  <c r="G19" i="373"/>
  <c r="F19" i="373"/>
  <c r="E19" i="373"/>
  <c r="D19" i="373"/>
  <c r="C19" i="373"/>
  <c r="K7" i="373"/>
  <c r="J28" i="372"/>
  <c r="I28" i="372"/>
  <c r="H28" i="372"/>
  <c r="G28" i="372"/>
  <c r="F28" i="372"/>
  <c r="E28" i="372"/>
  <c r="D28" i="372"/>
  <c r="C28" i="372"/>
  <c r="K27" i="372"/>
  <c r="K26" i="372"/>
  <c r="K25" i="372"/>
  <c r="K24" i="372"/>
  <c r="K23" i="372"/>
  <c r="K22" i="372"/>
  <c r="J19" i="372"/>
  <c r="I19" i="372"/>
  <c r="H19" i="372"/>
  <c r="G19" i="372"/>
  <c r="F19" i="372"/>
  <c r="E19" i="372"/>
  <c r="D19" i="372"/>
  <c r="C19" i="372"/>
  <c r="K7" i="372"/>
  <c r="J28" i="371"/>
  <c r="I28" i="371"/>
  <c r="H28" i="371"/>
  <c r="G28" i="371"/>
  <c r="F28" i="371"/>
  <c r="E28" i="371"/>
  <c r="D28" i="371"/>
  <c r="C28" i="371"/>
  <c r="K27" i="371"/>
  <c r="K26" i="371"/>
  <c r="K25" i="371"/>
  <c r="K24" i="371"/>
  <c r="K23" i="371"/>
  <c r="K22" i="371"/>
  <c r="J19" i="371"/>
  <c r="I19" i="371"/>
  <c r="H19" i="371"/>
  <c r="G19" i="371"/>
  <c r="F19" i="371"/>
  <c r="E19" i="371"/>
  <c r="D19" i="371"/>
  <c r="C19" i="371"/>
  <c r="K7" i="371"/>
  <c r="J28" i="370"/>
  <c r="I28" i="370"/>
  <c r="H28" i="370"/>
  <c r="G28" i="370"/>
  <c r="F28" i="370"/>
  <c r="E28" i="370"/>
  <c r="D28" i="370"/>
  <c r="C28" i="370"/>
  <c r="K27" i="370"/>
  <c r="K26" i="370"/>
  <c r="K25" i="370"/>
  <c r="K24" i="370"/>
  <c r="K23" i="370"/>
  <c r="K22" i="370"/>
  <c r="J19" i="370"/>
  <c r="I19" i="370"/>
  <c r="H19" i="370"/>
  <c r="G19" i="370"/>
  <c r="F19" i="370"/>
  <c r="E19" i="370"/>
  <c r="D19" i="370"/>
  <c r="C19" i="370"/>
  <c r="K7" i="370"/>
  <c r="J28" i="369"/>
  <c r="I28" i="369"/>
  <c r="H28" i="369"/>
  <c r="G28" i="369"/>
  <c r="F28" i="369"/>
  <c r="E28" i="369"/>
  <c r="D28" i="369"/>
  <c r="C28" i="369"/>
  <c r="K27" i="369"/>
  <c r="K26" i="369"/>
  <c r="K25" i="369"/>
  <c r="K24" i="369"/>
  <c r="K23" i="369"/>
  <c r="K22" i="369"/>
  <c r="J19" i="369"/>
  <c r="I19" i="369"/>
  <c r="H19" i="369"/>
  <c r="G19" i="369"/>
  <c r="F19" i="369"/>
  <c r="E19" i="369"/>
  <c r="D19" i="369"/>
  <c r="C19" i="369"/>
  <c r="K7" i="369"/>
  <c r="J28" i="368"/>
  <c r="I28" i="368"/>
  <c r="H28" i="368"/>
  <c r="G28" i="368"/>
  <c r="F28" i="368"/>
  <c r="E28" i="368"/>
  <c r="D28" i="368"/>
  <c r="C28" i="368"/>
  <c r="K27" i="368"/>
  <c r="K26" i="368"/>
  <c r="K25" i="368"/>
  <c r="K24" i="368"/>
  <c r="K23" i="368"/>
  <c r="K22" i="368"/>
  <c r="J19" i="368"/>
  <c r="I19" i="368"/>
  <c r="H19" i="368"/>
  <c r="G19" i="368"/>
  <c r="F19" i="368"/>
  <c r="E19" i="368"/>
  <c r="D19" i="368"/>
  <c r="C19" i="368"/>
  <c r="K7" i="368"/>
  <c r="J28" i="367"/>
  <c r="I28" i="367"/>
  <c r="H28" i="367"/>
  <c r="G28" i="367"/>
  <c r="F28" i="367"/>
  <c r="E28" i="367"/>
  <c r="D28" i="367"/>
  <c r="C28" i="367"/>
  <c r="K27" i="367"/>
  <c r="K26" i="367"/>
  <c r="K25" i="367"/>
  <c r="K24" i="367"/>
  <c r="K23" i="367"/>
  <c r="K22" i="367"/>
  <c r="J19" i="367"/>
  <c r="I19" i="367"/>
  <c r="H19" i="367"/>
  <c r="G19" i="367"/>
  <c r="F19" i="367"/>
  <c r="E19" i="367"/>
  <c r="D19" i="367"/>
  <c r="C19" i="367"/>
  <c r="K7" i="367"/>
  <c r="J28" i="366"/>
  <c r="I28" i="366"/>
  <c r="H28" i="366"/>
  <c r="G28" i="366"/>
  <c r="F28" i="366"/>
  <c r="E28" i="366"/>
  <c r="D28" i="366"/>
  <c r="C28" i="366"/>
  <c r="K27" i="366"/>
  <c r="K26" i="366"/>
  <c r="K25" i="366"/>
  <c r="K24" i="366"/>
  <c r="K23" i="366"/>
  <c r="K22" i="366"/>
  <c r="J19" i="366"/>
  <c r="I19" i="366"/>
  <c r="H19" i="366"/>
  <c r="G19" i="366"/>
  <c r="F19" i="366"/>
  <c r="E19" i="366"/>
  <c r="D19" i="366"/>
  <c r="C19" i="366"/>
  <c r="K7" i="366"/>
  <c r="K26" i="365"/>
  <c r="K25" i="365"/>
  <c r="K24" i="365"/>
  <c r="K23" i="365"/>
  <c r="K22" i="365"/>
  <c r="K7" i="365"/>
  <c r="H30" i="364"/>
  <c r="C30" i="364"/>
  <c r="K27" i="364"/>
  <c r="K26" i="364"/>
  <c r="K25" i="364"/>
  <c r="K24" i="364"/>
  <c r="K23" i="364"/>
  <c r="K22" i="364"/>
  <c r="J30" i="364"/>
  <c r="G30" i="364"/>
  <c r="F30" i="364"/>
  <c r="K7" i="364"/>
  <c r="J30" i="363"/>
  <c r="K7" i="363"/>
  <c r="F30" i="363"/>
  <c r="K27" i="363"/>
  <c r="K26" i="363"/>
  <c r="K25" i="363"/>
  <c r="K24" i="363"/>
  <c r="K23" i="363"/>
  <c r="K22" i="363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D19" i="181" l="1"/>
  <c r="H7" i="180"/>
  <c r="K22" i="183"/>
  <c r="H23" i="180"/>
  <c r="H27" i="180"/>
  <c r="H26" i="180"/>
  <c r="K23" i="183"/>
  <c r="K26" i="183"/>
  <c r="H8" i="183"/>
  <c r="H12" i="183"/>
  <c r="H16" i="183"/>
  <c r="H9" i="183"/>
  <c r="H13" i="183"/>
  <c r="H10" i="183"/>
  <c r="H14" i="183"/>
  <c r="H17" i="183"/>
  <c r="H11" i="183"/>
  <c r="H15" i="183"/>
  <c r="H18" i="183"/>
  <c r="K15" i="183"/>
  <c r="K11" i="183"/>
  <c r="K13" i="183"/>
  <c r="K17" i="183"/>
  <c r="K16" i="183"/>
  <c r="K14" i="183"/>
  <c r="K9" i="183"/>
  <c r="K12" i="183"/>
  <c r="K10" i="183"/>
  <c r="K18" i="183"/>
  <c r="K8" i="183"/>
  <c r="E8" i="183"/>
  <c r="E12" i="183"/>
  <c r="E16" i="183"/>
  <c r="E9" i="183"/>
  <c r="E13" i="183"/>
  <c r="E10" i="183"/>
  <c r="E14" i="183"/>
  <c r="E17" i="183"/>
  <c r="E11" i="183"/>
  <c r="E15" i="183"/>
  <c r="E18" i="183"/>
  <c r="K24" i="183"/>
  <c r="K27" i="183"/>
  <c r="K7" i="183"/>
  <c r="H8" i="178"/>
  <c r="H12" i="178"/>
  <c r="H16" i="178"/>
  <c r="H9" i="178"/>
  <c r="H13" i="178"/>
  <c r="H10" i="178"/>
  <c r="H14" i="178"/>
  <c r="H17" i="178"/>
  <c r="H11" i="178"/>
  <c r="H15" i="178"/>
  <c r="H18" i="178"/>
  <c r="E9" i="178"/>
  <c r="E13" i="178"/>
  <c r="E12" i="178"/>
  <c r="E10" i="178"/>
  <c r="E14" i="178"/>
  <c r="E17" i="178"/>
  <c r="E8" i="178"/>
  <c r="E11" i="178"/>
  <c r="E15" i="178"/>
  <c r="E18" i="178"/>
  <c r="E16" i="178"/>
  <c r="K26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7" i="176"/>
  <c r="H11" i="176"/>
  <c r="H18" i="176"/>
  <c r="K7" i="176"/>
  <c r="K15" i="176"/>
  <c r="K18" i="176"/>
  <c r="K8" i="176"/>
  <c r="K17" i="176"/>
  <c r="K16" i="176"/>
  <c r="K11" i="176"/>
  <c r="K12" i="176"/>
  <c r="K10" i="176"/>
  <c r="K14" i="176"/>
  <c r="K13" i="176"/>
  <c r="K9" i="176"/>
  <c r="E8" i="176"/>
  <c r="E12" i="176"/>
  <c r="E16" i="176"/>
  <c r="E17" i="176"/>
  <c r="E15" i="176"/>
  <c r="E9" i="176"/>
  <c r="E13" i="176"/>
  <c r="E11" i="176"/>
  <c r="E10" i="176"/>
  <c r="E14" i="176"/>
  <c r="E18" i="176"/>
  <c r="H8" i="174"/>
  <c r="H12" i="174"/>
  <c r="H16" i="174"/>
  <c r="H9" i="174"/>
  <c r="H13" i="174"/>
  <c r="H10" i="174"/>
  <c r="H14" i="174"/>
  <c r="H17" i="174"/>
  <c r="H11" i="174"/>
  <c r="H15" i="174"/>
  <c r="H18" i="174"/>
  <c r="K15" i="174"/>
  <c r="K10" i="174"/>
  <c r="K16" i="174"/>
  <c r="K11" i="174"/>
  <c r="K12" i="174"/>
  <c r="K18" i="174"/>
  <c r="K9" i="174"/>
  <c r="K17" i="174"/>
  <c r="K13" i="174"/>
  <c r="K8" i="174"/>
  <c r="K14" i="174"/>
  <c r="E8" i="174"/>
  <c r="E9" i="174"/>
  <c r="E13" i="174"/>
  <c r="E12" i="174"/>
  <c r="E10" i="174"/>
  <c r="E14" i="174"/>
  <c r="E17" i="174"/>
  <c r="E11" i="174"/>
  <c r="E15" i="174"/>
  <c r="E18" i="174"/>
  <c r="E16" i="174"/>
  <c r="H9" i="181"/>
  <c r="H13" i="181"/>
  <c r="H8" i="181"/>
  <c r="H10" i="181"/>
  <c r="H14" i="181"/>
  <c r="H17" i="181"/>
  <c r="H16" i="181"/>
  <c r="H11" i="181"/>
  <c r="H15" i="181"/>
  <c r="H18" i="181"/>
  <c r="H12" i="181"/>
  <c r="K27" i="181"/>
  <c r="K18" i="181"/>
  <c r="K14" i="181"/>
  <c r="K9" i="181"/>
  <c r="K10" i="181"/>
  <c r="K15" i="181"/>
  <c r="K16" i="181"/>
  <c r="K11" i="181"/>
  <c r="K12" i="181"/>
  <c r="K17" i="181"/>
  <c r="K13" i="181"/>
  <c r="K8" i="181"/>
  <c r="E8" i="181"/>
  <c r="E12" i="181"/>
  <c r="E16" i="181"/>
  <c r="E9" i="181"/>
  <c r="E13" i="181"/>
  <c r="E10" i="181"/>
  <c r="E14" i="181"/>
  <c r="E17" i="181"/>
  <c r="E11" i="181"/>
  <c r="E15" i="181"/>
  <c r="E18" i="181"/>
  <c r="H8" i="177"/>
  <c r="H12" i="177"/>
  <c r="H16" i="177"/>
  <c r="H9" i="177"/>
  <c r="H13" i="177"/>
  <c r="H10" i="177"/>
  <c r="H14" i="177"/>
  <c r="H17" i="177"/>
  <c r="H11" i="177"/>
  <c r="H15" i="177"/>
  <c r="H18" i="177"/>
  <c r="K25" i="177"/>
  <c r="K18" i="177"/>
  <c r="K14" i="177"/>
  <c r="K9" i="177"/>
  <c r="K15" i="177"/>
  <c r="K10" i="177"/>
  <c r="K16" i="177"/>
  <c r="K11" i="177"/>
  <c r="K12" i="177"/>
  <c r="K17" i="177"/>
  <c r="K13" i="177"/>
  <c r="K8" i="177"/>
  <c r="E8" i="177"/>
  <c r="E12" i="177"/>
  <c r="E16" i="177"/>
  <c r="E9" i="177"/>
  <c r="E13" i="177"/>
  <c r="E10" i="177"/>
  <c r="E14" i="177"/>
  <c r="E17" i="177"/>
  <c r="E11" i="177"/>
  <c r="E15" i="177"/>
  <c r="E18" i="177"/>
  <c r="H9" i="173"/>
  <c r="H13" i="173"/>
  <c r="H10" i="173"/>
  <c r="H14" i="173"/>
  <c r="H17" i="173"/>
  <c r="H12" i="173"/>
  <c r="H11" i="173"/>
  <c r="H15" i="173"/>
  <c r="H18" i="173"/>
  <c r="H8" i="173"/>
  <c r="H16" i="173"/>
  <c r="E9" i="173"/>
  <c r="E13" i="173"/>
  <c r="E15" i="173"/>
  <c r="E18" i="173"/>
  <c r="E12" i="173"/>
  <c r="E16" i="173"/>
  <c r="E10" i="173"/>
  <c r="E14" i="173"/>
  <c r="E17" i="173"/>
  <c r="E11" i="173"/>
  <c r="E8" i="173"/>
  <c r="K23" i="173"/>
  <c r="K8" i="173"/>
  <c r="K18" i="173"/>
  <c r="K17" i="173"/>
  <c r="K13" i="173"/>
  <c r="K15" i="173"/>
  <c r="K16" i="173"/>
  <c r="K10" i="173"/>
  <c r="K11" i="173"/>
  <c r="K14" i="173"/>
  <c r="K9" i="173"/>
  <c r="K12" i="173"/>
  <c r="H24" i="180"/>
  <c r="H8" i="180"/>
  <c r="H12" i="180"/>
  <c r="H16" i="180"/>
  <c r="H9" i="180"/>
  <c r="H13" i="180"/>
  <c r="H10" i="180"/>
  <c r="H14" i="180"/>
  <c r="H17" i="180"/>
  <c r="H11" i="180"/>
  <c r="H15" i="180"/>
  <c r="H18" i="180"/>
  <c r="E27" i="180"/>
  <c r="E8" i="180"/>
  <c r="E12" i="180"/>
  <c r="E16" i="180"/>
  <c r="E9" i="180"/>
  <c r="E13" i="180"/>
  <c r="E10" i="180"/>
  <c r="E14" i="180"/>
  <c r="E17" i="180"/>
  <c r="E11" i="180"/>
  <c r="E15" i="180"/>
  <c r="E18" i="180"/>
  <c r="K18" i="180"/>
  <c r="K14" i="180"/>
  <c r="K9" i="180"/>
  <c r="K15" i="180"/>
  <c r="K10" i="180"/>
  <c r="K16" i="180"/>
  <c r="K11" i="180"/>
  <c r="K12" i="180"/>
  <c r="K17" i="180"/>
  <c r="K13" i="180"/>
  <c r="K8" i="180"/>
  <c r="H8" i="182"/>
  <c r="H12" i="182"/>
  <c r="H16" i="182"/>
  <c r="H9" i="182"/>
  <c r="H13" i="182"/>
  <c r="H10" i="182"/>
  <c r="H14" i="182"/>
  <c r="H17" i="182"/>
  <c r="H11" i="182"/>
  <c r="H15" i="182"/>
  <c r="H18" i="182"/>
  <c r="E9" i="182"/>
  <c r="E13" i="182"/>
  <c r="E8" i="182"/>
  <c r="E10" i="182"/>
  <c r="E14" i="182"/>
  <c r="E17" i="182"/>
  <c r="E16" i="182"/>
  <c r="E11" i="182"/>
  <c r="E15" i="182"/>
  <c r="E18" i="182"/>
  <c r="E12" i="182"/>
  <c r="K23" i="182"/>
  <c r="K18" i="182"/>
  <c r="K8" i="182"/>
  <c r="K15" i="182"/>
  <c r="K17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7" i="179"/>
  <c r="G11" i="179"/>
  <c r="G15" i="179"/>
  <c r="G18" i="179"/>
  <c r="D8" i="179"/>
  <c r="D12" i="179"/>
  <c r="D16" i="179"/>
  <c r="D9" i="179"/>
  <c r="D13" i="179"/>
  <c r="D10" i="179"/>
  <c r="D14" i="179"/>
  <c r="D17" i="179"/>
  <c r="D11" i="179"/>
  <c r="D15" i="179"/>
  <c r="D18" i="179"/>
  <c r="J18" i="179"/>
  <c r="J14" i="179"/>
  <c r="J9" i="179"/>
  <c r="J10" i="179"/>
  <c r="J12" i="179"/>
  <c r="J15" i="179"/>
  <c r="J16" i="179"/>
  <c r="J11" i="179"/>
  <c r="J17" i="179"/>
  <c r="J13" i="179"/>
  <c r="J8" i="179"/>
  <c r="G8" i="175"/>
  <c r="G12" i="175"/>
  <c r="G16" i="175"/>
  <c r="G9" i="175"/>
  <c r="G13" i="175"/>
  <c r="G10" i="175"/>
  <c r="G14" i="175"/>
  <c r="G17" i="175"/>
  <c r="G11" i="175"/>
  <c r="G15" i="175"/>
  <c r="G18" i="175"/>
  <c r="D9" i="175"/>
  <c r="D13" i="175"/>
  <c r="D16" i="175"/>
  <c r="D10" i="175"/>
  <c r="D14" i="175"/>
  <c r="D17" i="175"/>
  <c r="D12" i="175"/>
  <c r="D11" i="175"/>
  <c r="D15" i="175"/>
  <c r="D18" i="175"/>
  <c r="D8" i="175"/>
  <c r="G8" i="172"/>
  <c r="G12" i="172"/>
  <c r="G16" i="172"/>
  <c r="G18" i="172"/>
  <c r="G9" i="172"/>
  <c r="G13" i="172"/>
  <c r="G11" i="172"/>
  <c r="G10" i="172"/>
  <c r="G14" i="172"/>
  <c r="G17" i="172"/>
  <c r="G15" i="172"/>
  <c r="J18" i="172"/>
  <c r="J14" i="172"/>
  <c r="J9" i="172"/>
  <c r="J15" i="172"/>
  <c r="J10" i="172"/>
  <c r="J16" i="172"/>
  <c r="J11" i="172"/>
  <c r="J12" i="172"/>
  <c r="J13" i="172"/>
  <c r="J17" i="172"/>
  <c r="J8" i="172"/>
  <c r="D8" i="172"/>
  <c r="D12" i="172"/>
  <c r="D16" i="172"/>
  <c r="D9" i="172"/>
  <c r="D13" i="172"/>
  <c r="D10" i="172"/>
  <c r="D14" i="172"/>
  <c r="D17" i="172"/>
  <c r="D11" i="172"/>
  <c r="D15" i="172"/>
  <c r="D18" i="172"/>
  <c r="J8" i="362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K23" i="174"/>
  <c r="K22" i="174"/>
  <c r="K25" i="174"/>
  <c r="K27" i="176"/>
  <c r="C30" i="250"/>
  <c r="E22" i="250" s="1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E22" i="242" s="1"/>
  <c r="J7" i="250"/>
  <c r="J7" i="247"/>
  <c r="D7" i="243"/>
  <c r="G7" i="175"/>
  <c r="J7" i="260"/>
  <c r="J7" i="244"/>
  <c r="J7" i="243"/>
  <c r="K7" i="173"/>
  <c r="D7" i="239"/>
  <c r="D7" i="250"/>
  <c r="I30" i="242"/>
  <c r="K7" i="242" s="1"/>
  <c r="I30" i="255"/>
  <c r="K27" i="255" s="1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E22" i="254" s="1"/>
  <c r="K26" i="173"/>
  <c r="K25" i="173"/>
  <c r="J19" i="180"/>
  <c r="I30" i="260"/>
  <c r="K27" i="260" s="1"/>
  <c r="J7" i="257"/>
  <c r="I30" i="256"/>
  <c r="K26" i="256" s="1"/>
  <c r="J7" i="256"/>
  <c r="G7" i="253"/>
  <c r="D7" i="253"/>
  <c r="E30" i="377"/>
  <c r="I30" i="377"/>
  <c r="F30" i="376"/>
  <c r="J30" i="376"/>
  <c r="F30" i="373"/>
  <c r="J30" i="373"/>
  <c r="E30" i="373"/>
  <c r="I30" i="373"/>
  <c r="F30" i="372"/>
  <c r="J30" i="372"/>
  <c r="E30" i="369"/>
  <c r="I30" i="369"/>
  <c r="F30" i="368"/>
  <c r="J30" i="368"/>
  <c r="C30" i="367"/>
  <c r="G30" i="367"/>
  <c r="D19" i="180"/>
  <c r="E23" i="182"/>
  <c r="E22" i="182"/>
  <c r="D19" i="182"/>
  <c r="E26" i="182"/>
  <c r="G7" i="179"/>
  <c r="D7" i="179"/>
  <c r="G7" i="172"/>
  <c r="C30" i="257"/>
  <c r="E26" i="257" s="1"/>
  <c r="I30" i="246"/>
  <c r="K23" i="246" s="1"/>
  <c r="J7" i="242"/>
  <c r="J7" i="248"/>
  <c r="F30" i="238"/>
  <c r="H27" i="238" s="1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H26" i="181"/>
  <c r="H22" i="181"/>
  <c r="H27" i="181"/>
  <c r="H23" i="181"/>
  <c r="H7" i="181"/>
  <c r="H24" i="181"/>
  <c r="H25" i="181"/>
  <c r="E25" i="181"/>
  <c r="E23" i="181"/>
  <c r="E24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E30" i="374"/>
  <c r="I30" i="374"/>
  <c r="C30" i="376"/>
  <c r="G30" i="376"/>
  <c r="F30" i="377"/>
  <c r="J30" i="377"/>
  <c r="E30" i="366"/>
  <c r="I30" i="366"/>
  <c r="D30" i="367"/>
  <c r="F30" i="369"/>
  <c r="J30" i="369"/>
  <c r="E30" i="370"/>
  <c r="I30" i="370"/>
  <c r="K28" i="364"/>
  <c r="K28" i="363"/>
  <c r="K28" i="365"/>
  <c r="F30" i="366"/>
  <c r="J30" i="366"/>
  <c r="D30" i="368"/>
  <c r="H30" i="368"/>
  <c r="F30" i="370"/>
  <c r="J30" i="370"/>
  <c r="E30" i="371"/>
  <c r="I30" i="371"/>
  <c r="F30" i="374"/>
  <c r="J30" i="374"/>
  <c r="E30" i="375"/>
  <c r="I30" i="375"/>
  <c r="H30" i="376"/>
  <c r="F30" i="367"/>
  <c r="J30" i="367"/>
  <c r="E30" i="368"/>
  <c r="I30" i="368"/>
  <c r="F30" i="371"/>
  <c r="J30" i="371"/>
  <c r="I30" i="372"/>
  <c r="F30" i="375"/>
  <c r="J30" i="375"/>
  <c r="K19" i="363"/>
  <c r="K19" i="364"/>
  <c r="F30" i="179"/>
  <c r="F30" i="362"/>
  <c r="H25" i="362" s="1"/>
  <c r="I30" i="257"/>
  <c r="J7" i="255"/>
  <c r="I30" i="248"/>
  <c r="K27" i="248" s="1"/>
  <c r="I30" i="250"/>
  <c r="D7" i="247"/>
  <c r="C30" i="239"/>
  <c r="C30" i="179"/>
  <c r="C30" i="175"/>
  <c r="E23" i="175" s="1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77"/>
  <c r="G30" i="377"/>
  <c r="K28" i="377"/>
  <c r="K19" i="377"/>
  <c r="D30" i="377"/>
  <c r="H30" i="377"/>
  <c r="K19" i="376"/>
  <c r="D30" i="376"/>
  <c r="K28" i="376"/>
  <c r="E30" i="376"/>
  <c r="I30" i="376"/>
  <c r="C30" i="375"/>
  <c r="G30" i="375"/>
  <c r="K28" i="375"/>
  <c r="K19" i="375"/>
  <c r="D30" i="375"/>
  <c r="H30" i="375"/>
  <c r="C30" i="374"/>
  <c r="G30" i="374"/>
  <c r="K28" i="374"/>
  <c r="K19" i="374"/>
  <c r="D30" i="374"/>
  <c r="H30" i="374"/>
  <c r="C30" i="373"/>
  <c r="G30" i="373"/>
  <c r="K28" i="373"/>
  <c r="K19" i="373"/>
  <c r="D30" i="373"/>
  <c r="H30" i="373"/>
  <c r="C30" i="372"/>
  <c r="G30" i="372"/>
  <c r="K28" i="372"/>
  <c r="E30" i="372"/>
  <c r="K19" i="372"/>
  <c r="D30" i="372"/>
  <c r="H30" i="372"/>
  <c r="C30" i="371"/>
  <c r="G30" i="371"/>
  <c r="K28" i="371"/>
  <c r="K19" i="371"/>
  <c r="D30" i="371"/>
  <c r="H30" i="371"/>
  <c r="C30" i="370"/>
  <c r="G30" i="370"/>
  <c r="K28" i="370"/>
  <c r="K19" i="370"/>
  <c r="D30" i="370"/>
  <c r="H30" i="370"/>
  <c r="C30" i="369"/>
  <c r="G30" i="369"/>
  <c r="K28" i="369"/>
  <c r="K19" i="369"/>
  <c r="D30" i="369"/>
  <c r="H30" i="369"/>
  <c r="C30" i="368"/>
  <c r="G30" i="368"/>
  <c r="K28" i="368"/>
  <c r="K19" i="368"/>
  <c r="K28" i="367"/>
  <c r="K19" i="367"/>
  <c r="H30" i="367"/>
  <c r="E30" i="367"/>
  <c r="I30" i="367"/>
  <c r="C30" i="366"/>
  <c r="G30" i="366"/>
  <c r="K28" i="366"/>
  <c r="K19" i="366"/>
  <c r="D30" i="366"/>
  <c r="H30" i="366"/>
  <c r="K19" i="365"/>
  <c r="D30" i="364"/>
  <c r="E30" i="364"/>
  <c r="I30" i="364"/>
  <c r="E30" i="363"/>
  <c r="I30" i="363"/>
  <c r="C30" i="363"/>
  <c r="G30" i="363"/>
  <c r="D30" i="363"/>
  <c r="H30" i="363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F30" i="248"/>
  <c r="C30" i="248"/>
  <c r="G7" i="248"/>
  <c r="D7" i="248"/>
  <c r="F30" i="250"/>
  <c r="G7" i="250"/>
  <c r="G7" i="247"/>
  <c r="F30" i="247"/>
  <c r="C30" i="247"/>
  <c r="F30" i="243"/>
  <c r="G7" i="243"/>
  <c r="L19" i="239"/>
  <c r="I30" i="239"/>
  <c r="I30" i="238"/>
  <c r="J7" i="238"/>
  <c r="C19" i="171"/>
  <c r="L8" i="171"/>
  <c r="L9" i="171"/>
  <c r="L10" i="171"/>
  <c r="L15" i="171"/>
  <c r="L16" i="171"/>
  <c r="L18" i="171"/>
  <c r="K26" i="246" l="1"/>
  <c r="K23" i="248"/>
  <c r="K25" i="246"/>
  <c r="E19" i="181"/>
  <c r="E25" i="250"/>
  <c r="E27" i="250"/>
  <c r="K22" i="260"/>
  <c r="E25" i="254"/>
  <c r="K7" i="246"/>
  <c r="K22" i="246"/>
  <c r="K24" i="246"/>
  <c r="K27" i="246"/>
  <c r="K22" i="248"/>
  <c r="K7" i="248"/>
  <c r="K26" i="248"/>
  <c r="K25" i="248"/>
  <c r="K24" i="248"/>
  <c r="E23" i="254"/>
  <c r="E7" i="254"/>
  <c r="E24" i="254"/>
  <c r="E24" i="242"/>
  <c r="E27" i="254"/>
  <c r="E26" i="254"/>
  <c r="E23" i="250"/>
  <c r="E26" i="250"/>
  <c r="E7" i="250"/>
  <c r="E24" i="250"/>
  <c r="H28" i="180"/>
  <c r="K24" i="251"/>
  <c r="K27" i="251"/>
  <c r="K28" i="174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K28" i="183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H19" i="180"/>
  <c r="D19" i="238"/>
  <c r="L30" i="238"/>
  <c r="N24" i="238" s="1"/>
  <c r="K19" i="183"/>
  <c r="K25" i="255"/>
  <c r="K24" i="255"/>
  <c r="E26" i="242"/>
  <c r="E23" i="242"/>
  <c r="E27" i="242"/>
  <c r="E25" i="242"/>
  <c r="E7" i="242"/>
  <c r="H23" i="238"/>
  <c r="H22" i="238"/>
  <c r="H8" i="179"/>
  <c r="H12" i="179"/>
  <c r="H16" i="179"/>
  <c r="H9" i="179"/>
  <c r="H13" i="179"/>
  <c r="H10" i="179"/>
  <c r="H14" i="179"/>
  <c r="H17" i="179"/>
  <c r="H11" i="179"/>
  <c r="H15" i="179"/>
  <c r="H18" i="179"/>
  <c r="K18" i="179"/>
  <c r="K14" i="179"/>
  <c r="K9" i="179"/>
  <c r="K16" i="179"/>
  <c r="K15" i="179"/>
  <c r="K10" i="179"/>
  <c r="K11" i="179"/>
  <c r="K12" i="179"/>
  <c r="K17" i="179"/>
  <c r="K13" i="179"/>
  <c r="K8" i="179"/>
  <c r="E8" i="179"/>
  <c r="E12" i="179"/>
  <c r="E16" i="179"/>
  <c r="E9" i="179"/>
  <c r="E13" i="179"/>
  <c r="E10" i="179"/>
  <c r="E14" i="179"/>
  <c r="E17" i="179"/>
  <c r="E11" i="179"/>
  <c r="E15" i="179"/>
  <c r="E18" i="179"/>
  <c r="H23" i="175"/>
  <c r="H8" i="175"/>
  <c r="H12" i="175"/>
  <c r="H16" i="175"/>
  <c r="H9" i="175"/>
  <c r="H13" i="175"/>
  <c r="H10" i="175"/>
  <c r="H14" i="175"/>
  <c r="H17" i="175"/>
  <c r="H11" i="175"/>
  <c r="H15" i="175"/>
  <c r="H18" i="175"/>
  <c r="K18" i="175"/>
  <c r="K15" i="175"/>
  <c r="K17" i="175"/>
  <c r="K13" i="175"/>
  <c r="K16" i="175"/>
  <c r="K11" i="175"/>
  <c r="K14" i="175"/>
  <c r="K9" i="175"/>
  <c r="K8" i="175"/>
  <c r="K10" i="175"/>
  <c r="K12" i="175"/>
  <c r="E25" i="175"/>
  <c r="E9" i="175"/>
  <c r="E13" i="175"/>
  <c r="E8" i="175"/>
  <c r="E10" i="175"/>
  <c r="E14" i="175"/>
  <c r="E17" i="175"/>
  <c r="E12" i="175"/>
  <c r="E11" i="175"/>
  <c r="E15" i="175"/>
  <c r="E18" i="175"/>
  <c r="E16" i="175"/>
  <c r="H8" i="172"/>
  <c r="H12" i="172"/>
  <c r="H16" i="172"/>
  <c r="H18" i="172"/>
  <c r="H9" i="172"/>
  <c r="H13" i="172"/>
  <c r="H11" i="172"/>
  <c r="H10" i="172"/>
  <c r="H14" i="172"/>
  <c r="H17" i="172"/>
  <c r="H15" i="172"/>
  <c r="E8" i="172"/>
  <c r="E12" i="172"/>
  <c r="E16" i="172"/>
  <c r="E9" i="172"/>
  <c r="E13" i="172"/>
  <c r="E10" i="172"/>
  <c r="E14" i="172"/>
  <c r="E17" i="172"/>
  <c r="E11" i="172"/>
  <c r="E15" i="172"/>
  <c r="E18" i="172"/>
  <c r="K23" i="172"/>
  <c r="K18" i="172"/>
  <c r="K14" i="172"/>
  <c r="K9" i="172"/>
  <c r="K15" i="172"/>
  <c r="K10" i="172"/>
  <c r="K16" i="172"/>
  <c r="K11" i="172"/>
  <c r="K12" i="172"/>
  <c r="K17" i="172"/>
  <c r="K13" i="172"/>
  <c r="K8" i="172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D8" i="171"/>
  <c r="D12" i="171"/>
  <c r="D16" i="171"/>
  <c r="D10" i="171"/>
  <c r="D14" i="171"/>
  <c r="D17" i="171"/>
  <c r="D13" i="171"/>
  <c r="D11" i="171"/>
  <c r="D15" i="171"/>
  <c r="D18" i="171"/>
  <c r="D9" i="171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H30" i="180"/>
  <c r="K19" i="176"/>
  <c r="K28" i="181"/>
  <c r="K19" i="181"/>
  <c r="D19" i="243"/>
  <c r="G19" i="238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E25" i="238"/>
  <c r="M7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K30" i="365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 i="175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J19" i="247"/>
  <c r="K30" i="363"/>
  <c r="H26" i="175"/>
  <c r="H27" i="175"/>
  <c r="H22" i="175"/>
  <c r="H25" i="175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J19" i="243"/>
  <c r="J19" i="239"/>
  <c r="K30" i="364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28" i="250" l="1"/>
  <c r="K28" i="246"/>
  <c r="E28" i="254"/>
  <c r="K28" i="248"/>
  <c r="E28" i="257"/>
  <c r="K30" i="174"/>
  <c r="E19" i="254"/>
  <c r="K28" i="251"/>
  <c r="K30" i="251" s="1"/>
  <c r="K30" i="183"/>
  <c r="K19" i="251"/>
  <c r="K19" i="248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E30" i="178"/>
  <c r="H19" i="362"/>
  <c r="K28" i="242"/>
  <c r="H19" i="238"/>
  <c r="H30" i="238" s="1"/>
  <c r="K30" i="177"/>
  <c r="N10" i="252"/>
  <c r="N18" i="252"/>
  <c r="E28" i="251"/>
  <c r="E19" i="242"/>
  <c r="E19" i="241"/>
  <c r="K30" i="176"/>
  <c r="K28" i="260"/>
  <c r="E28" i="175"/>
  <c r="K28" i="250"/>
  <c r="E28" i="239"/>
  <c r="K30" i="181"/>
  <c r="E19" i="257"/>
  <c r="E30" i="257" s="1"/>
  <c r="K19" i="242"/>
  <c r="E19" i="251"/>
  <c r="N23" i="252"/>
  <c r="M19" i="252"/>
  <c r="K30" i="182"/>
  <c r="K19" i="255"/>
  <c r="N12" i="252"/>
  <c r="N15" i="252"/>
  <c r="N24" i="252"/>
  <c r="N10" i="253"/>
  <c r="N26" i="253"/>
  <c r="E30" i="180"/>
  <c r="K19" i="250"/>
  <c r="N7" i="252"/>
  <c r="N22" i="252"/>
  <c r="N16" i="252"/>
  <c r="N11" i="252"/>
  <c r="N25" i="252"/>
  <c r="H28" i="253"/>
  <c r="N8" i="252"/>
  <c r="N26" i="252"/>
  <c r="N27" i="252"/>
  <c r="K30" i="178"/>
  <c r="K28" i="243"/>
  <c r="K28" i="244"/>
  <c r="K30" i="173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E19" i="175"/>
  <c r="K19" i="172"/>
  <c r="K28" i="172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N16" i="253"/>
  <c r="E28" i="246"/>
  <c r="E28" i="245"/>
  <c r="H28" i="17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H19" i="246"/>
  <c r="H28" i="246"/>
  <c r="E19" i="246"/>
  <c r="E28" i="249"/>
  <c r="K19" i="245"/>
  <c r="H19" i="241"/>
  <c r="H28" i="241"/>
  <c r="K19" i="175"/>
  <c r="K28" i="175"/>
  <c r="E19" i="172"/>
  <c r="H19" i="172"/>
  <c r="E28" i="172"/>
  <c r="H28" i="172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E30" i="254" l="1"/>
  <c r="K30" i="248"/>
  <c r="K30" i="245"/>
  <c r="K30" i="260"/>
  <c r="H30" i="362"/>
  <c r="E30" i="251"/>
  <c r="K30" i="242"/>
  <c r="E30" i="242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 i="252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28" i="237" s="1"/>
  <c r="L7" i="237"/>
  <c r="I19" i="237"/>
  <c r="J8" i="171" l="1"/>
  <c r="J12" i="171"/>
  <c r="J16" i="171"/>
  <c r="J9" i="171"/>
  <c r="J13" i="171"/>
  <c r="J10" i="171"/>
  <c r="J14" i="171"/>
  <c r="J17" i="171"/>
  <c r="J11" i="171"/>
  <c r="J15" i="171"/>
  <c r="J18" i="171"/>
  <c r="G8" i="171"/>
  <c r="G12" i="171"/>
  <c r="G16" i="171"/>
  <c r="G9" i="171"/>
  <c r="G13" i="171"/>
  <c r="G10" i="171"/>
  <c r="G14" i="171"/>
  <c r="G17" i="171"/>
  <c r="G11" i="171"/>
  <c r="G15" i="171"/>
  <c r="G18" i="171"/>
  <c r="J8" i="237"/>
  <c r="J12" i="237"/>
  <c r="J16" i="237"/>
  <c r="J9" i="237"/>
  <c r="J13" i="237"/>
  <c r="J10" i="237"/>
  <c r="J14" i="237"/>
  <c r="J17" i="237"/>
  <c r="J11" i="237"/>
  <c r="J15" i="237"/>
  <c r="J18" i="237"/>
  <c r="G7" i="171"/>
  <c r="D7" i="171"/>
  <c r="L19" i="171"/>
  <c r="L28" i="171"/>
  <c r="J7" i="237"/>
  <c r="I30" i="171"/>
  <c r="J7" i="171"/>
  <c r="F30" i="171"/>
  <c r="C30" i="171"/>
  <c r="M12" i="171" l="1"/>
  <c r="M11" i="171"/>
  <c r="M13" i="171"/>
  <c r="K8" i="171"/>
  <c r="K12" i="171"/>
  <c r="K16" i="171"/>
  <c r="K9" i="171"/>
  <c r="K13" i="171"/>
  <c r="K10" i="171"/>
  <c r="K14" i="171"/>
  <c r="K17" i="171"/>
  <c r="K11" i="171"/>
  <c r="K15" i="171"/>
  <c r="K18" i="171"/>
  <c r="H8" i="171"/>
  <c r="H12" i="171"/>
  <c r="H16" i="171"/>
  <c r="H9" i="171"/>
  <c r="H13" i="171"/>
  <c r="H10" i="171"/>
  <c r="H14" i="171"/>
  <c r="H17" i="171"/>
  <c r="H11" i="171"/>
  <c r="H15" i="171"/>
  <c r="H18" i="171"/>
  <c r="E8" i="171"/>
  <c r="E12" i="171"/>
  <c r="E16" i="171"/>
  <c r="E10" i="171"/>
  <c r="E14" i="171"/>
  <c r="E17" i="171"/>
  <c r="E9" i="171"/>
  <c r="E11" i="171"/>
  <c r="E15" i="171"/>
  <c r="E18" i="171"/>
  <c r="E13" i="171"/>
  <c r="M8" i="171"/>
  <c r="M18" i="171"/>
  <c r="M15" i="171"/>
  <c r="M16" i="171"/>
  <c r="M10" i="171"/>
  <c r="M9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13" i="171" l="1"/>
  <c r="N12" i="171"/>
  <c r="N11" i="171"/>
  <c r="N9" i="171"/>
  <c r="N15" i="171"/>
  <c r="N18" i="171"/>
  <c r="N8" i="171"/>
  <c r="N10" i="171"/>
  <c r="N16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<sst xmlns="http://schemas.openxmlformats.org/spreadsheetml/2006/main" count="3403" uniqueCount="293">
  <si>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</si>
  <si>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</si>
  <si>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</si>
  <si>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</si>
  <si>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</si>
  <si>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</si>
  <si>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</si>
  <si>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</si>
  <si>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</si>
  <si>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</si>
  <si>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</si>
  <si>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</si>
  <si>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</si>
  <si>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</si>
  <si>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</si>
  <si>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</si>
  <si>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</si>
  <si>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</si>
  <si>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</si>
  <si>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</si>
  <si>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</si>
  <si>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</si>
  <si>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</si>
  <si>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</si>
  <si>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</si>
  <si>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</si>
  <si>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</si>
  <si>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</si>
  <si>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</si>
  <si>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</si>
  <si>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</si>
  <si>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</si>
  <si>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</si>
  <si>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</si>
  <si>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</si>
  <si>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</si>
  <si>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</si>
  <si>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</si>
  <si>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</si>
  <si>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</si>
  <si>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</si>
  <si>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</si>
  <si>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</si>
  <si>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</si>
  <si>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</si>
  <si>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</si>
  <si>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</si>
  <si>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</si>
  <si>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</si>
  <si>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</si>
  <si>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</si>
  <si>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</si>
  <si>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</si>
  <si>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</si>
  <si>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</si>
  <si>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</si>
  <si>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</si>
  <si>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</si>
  <si>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</si>
  <si>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</si>
  <si>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</si>
  <si>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</si>
  <si>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</si>
  <si>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</si>
  <si>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</si>
  <si>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</si>
  <si>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</si>
  <si>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</si>
  <si>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</si>
  <si>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</si>
  <si>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</si>
  <si>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</si>
  <si>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</si>
  <si>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</si>
  <si>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</si>
  <si>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</si>
  <si>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</si>
  <si>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</si>
  <si>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</si>
  <si>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</si>
  <si>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</si>
  <si>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</si>
  <si>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</si>
  <si>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</si>
  <si>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</si>
  <si>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</si>
  <si>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</si>
  <si>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</si>
  <si>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</si>
  <si>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</si>
  <si>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</si>
  <si>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</si>
  <si>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</si>
  <si>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</si>
  <si>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</si>
  <si>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</si>
  <si>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</si>
  <si>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</si>
  <si>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</si>
  <si>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</si>
  <si>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</si>
  <si>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</si>
  <si>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</si>
  <si>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</si>
  <si>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</si>
  <si>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</si>
  <si>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</si>
  <si>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</si>
  <si>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</si>
  <si>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</si>
  <si>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</si>
  <si>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</si>
  <si>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</si>
  <si>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</si>
  <si>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</si>
  <si>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</si>
  <si>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</si>
  <si>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</si>
  <si>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</si>
  <si>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</si>
  <si>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</si>
  <si>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</si>
  <si>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</si>
  <si>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</si>
  <si>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</si>
  <si>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</si>
  <si>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</si>
  <si>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</si>
  <si>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</si>
  <si>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</si>
  <si>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</si>
  <si>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</si>
  <si>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</si>
  <si>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</si>
  <si>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</si>
  <si>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</si>
  <si>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</si>
  <si>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</si>
  <si>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</si>
  <si>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</si>
  <si>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</si>
  <si>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</si>
  <si>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</si>
  <si>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</si>
  <si>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</si>
  <si>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</si>
  <si>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</si>
  <si>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</si>
  <si>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Stefano Bonaccini (Partito Democratico)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</si>
  <si>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</si>
  <si>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</si>
  <si>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</si>
  <si>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</si>
  <si>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</si>
  <si>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</si>
  <si>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</si>
  <si>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</si>
  <si>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</si>
  <si>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</si>
  <si>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Matteo Renzi (Italia Viva - PSI)</t>
  </si>
  <si>
    <t>Carlo Calenda (Altro)</t>
  </si>
  <si>
    <t>Antonio Tajani (Forza Italia)</t>
  </si>
  <si>
    <t>Tab. B4 - Tempo di parola dei soggetti politici ed istituzionali nei programmi extra-gr di rete e di testata. Rete Radio 101 - Testata News Mediaset</t>
  </si>
  <si>
    <t>Testata News Mediaset</t>
  </si>
  <si>
    <t>Tab. B5 - Tempo di parola dei soggetti politici ed istituzionali nei programmi extra-gr di rete e di testata. Rete Virgin Radio - Testata News Mediaset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</si>
  <si>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</si>
  <si>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</si>
  <si>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</si>
  <si>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</si>
  <si>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Noi con l'Italia - USEI - Cambiamo! - Alleanza di Centro</t>
  </si>
  <si>
    <t>Centro Democratico - Radicali Italiani - +Europa</t>
  </si>
  <si>
    <t>Roberto Speranza (Governo/Ministri/Sottosegretari)</t>
  </si>
  <si>
    <t>Alfonso Bonafede (Governo/Ministri/Sottosegretari)</t>
  </si>
  <si>
    <t>Teresa Bellanova (Governo/Ministri/Sottosegretari)</t>
  </si>
  <si>
    <t>Giuseppe Sala (Partito Democratico)</t>
  </si>
  <si>
    <t>Gaetano Manfredi (Governo/Ministri/Sottosegretari)</t>
  </si>
  <si>
    <t>David Sassoli (Unione Europea)</t>
  </si>
  <si>
    <t>Lucia Azzolina (Governo/Ministri/Sottosegretari)</t>
  </si>
  <si>
    <t>Noi con l'Italia - Usei - Cambiamo! - Allenaza di Centro</t>
  </si>
  <si>
    <t>Noi con l'Italia - Usei - Cambiamo! - Alleanza di Centro</t>
  </si>
  <si>
    <t>Luciana Lamorgese (Governo/Ministri/Sottosegretari)</t>
  </si>
  <si>
    <t>Vito Crimi (MoVimento 5 Stelle)</t>
  </si>
  <si>
    <t>Attilio Fontana (Lega Salvini Premier)</t>
  </si>
  <si>
    <t>Pierpaolo Sileri (Governo/Ministri/Sottosegretari)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</si>
  <si>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</si>
  <si>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</si>
  <si>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Giulio Gallera (Forza Italia)</t>
  </si>
  <si>
    <t>Luca Zaia (Lega Salvini Premier)</t>
  </si>
  <si>
    <t>Paolo Gentiloni (Unione Europea)</t>
  </si>
  <si>
    <t>Fabiana Dadone (Governo/Ministri/Sottosegretari)</t>
  </si>
  <si>
    <t>Dario Nardella (Partito Democratico)</t>
  </si>
  <si>
    <t>Vincenzo De Luca (Partito Democratico)</t>
  </si>
  <si>
    <t>Federico D'Incà (Governo/Ministri/Sottosegretari)</t>
  </si>
  <si>
    <t>Francesco Boccia (Governo/Ministri/Sottosegretari)</t>
  </si>
  <si>
    <t>Antonio Decaro (Partito Democratico)</t>
  </si>
  <si>
    <t>Elena Bonetti (Governo/Ministri/Sottosegretari)</t>
  </si>
  <si>
    <t xml:space="preserve">Tempo di Parola: indica il tempo in cui il soggetto politico/istituzionale parla direttamente in voce
Rete Virgin Radio: Rock &amp; talk.
Testata News Mediaset: </t>
  </si>
  <si>
    <t xml:space="preserve">Tempo di Parola: indica il tempo in cui il soggetto politico/istituzionale parla direttamente in voce
Rete Radio Italia: 
Testata Radio Italia Notizie: </t>
  </si>
  <si>
    <t>Andrea Orlando (Partito Democratico)</t>
  </si>
  <si>
    <t>Antonio Misiani (Governo/Ministri/Sottosegretari)</t>
  </si>
  <si>
    <t>Fabrizio Sala (Forza Italia)</t>
  </si>
  <si>
    <t>Vincenzo Spadafora (Governo/Ministri/Sottosegretari)</t>
  </si>
  <si>
    <t>Pier Paolo Baretta (Governo/Ministri/Sottosegretari)</t>
  </si>
  <si>
    <t>Nunzia Catalfo (Governo/Ministri/Sottosegretari)</t>
  </si>
  <si>
    <t>Giovanni Toti (Noi con l'Italia - USEI - Cambiamo! - Alleanza di Centro)</t>
  </si>
  <si>
    <t>Enrico Rossi (Partito Democratico)</t>
  </si>
  <si>
    <t>Giorgio Gori (Partito Democratico)</t>
  </si>
  <si>
    <t>Maria Elisabetta Casellati (Presidente del Senato)</t>
  </si>
  <si>
    <t>Rai RadioUno: i 20 soggetti politici e istituzionali che parlano di più - Programmi extraGr</t>
  </si>
  <si>
    <t>Achille Variati (Governo/Ministri/Sottosegretari)</t>
  </si>
  <si>
    <t>Rai RadioDue: i 20 soggetti politici e istituzionali che parlano di più - Programmi extraGr</t>
  </si>
  <si>
    <t>Sergio Costa (Governo/Ministri/Sottosegretari)</t>
  </si>
  <si>
    <t>Rai RadioTre: i 20 soggetti politici e istituzionali che parlano di più - Programmi extraGr</t>
  </si>
  <si>
    <t>Sandra Zampa (Governo/Ministri/Sottosegretari)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</si>
  <si>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</si>
  <si>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</si>
  <si>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</si>
  <si>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</si>
  <si>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Silvio Berlusconi (Forza Italia)</t>
  </si>
  <si>
    <t>Vittorio Sgarbi (Noi con l'Italia - USEI - Cambiamo! - Alleanza di Centro)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</si>
  <si>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</si>
  <si>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</si>
  <si>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</si>
  <si>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Capital: i 20 soggetti politici e istituzionali che parlano di più - Programmi extraGr</t>
  </si>
  <si>
    <t>Enrico Letta (Partito Democratico)</t>
  </si>
  <si>
    <t>Radio Kiss Kiss: i 20 soggetti politici e istituzionali che parlano di più - Programmi extraGr</t>
  </si>
  <si>
    <t>RTL 102.5: i 20 soggetti politici e istituzionali che parlano di più - Programmi extraGr</t>
  </si>
  <si>
    <t>Radio Dimensione Suono: i 20 soggetti politici e istituzionali che parlano di più - Programmi extraGr</t>
  </si>
  <si>
    <t>Radio Italia: i 20 soggetti politici e istituzionali che parlano di più - Programmi extraGr</t>
  </si>
  <si>
    <t>Tempo di Parola: indica il tempo in cui il soggetto politico/istituzionale parla direttamente in voce
Rete RTL 102.5: L'indignato speciale.
Testata RTL 102.5: Non stop news.</t>
  </si>
  <si>
    <t xml:space="preserve">Tempo di Parola: indica il tempo in cui il soggetto politico/istituzionale parla direttamente in voce
Rete RDS: RDS green.
Testata RDS: </t>
  </si>
  <si>
    <t>Antonio Decaro (Partito Demovcratico)</t>
  </si>
  <si>
    <t>Luigi De Magistris (Altro)</t>
  </si>
  <si>
    <t>Anna Ascani (Governo/Ministri/Sottosegretari)</t>
  </si>
  <si>
    <t>Emma Bonino (Centro Democratico - Radicali Italiani - +Europa)</t>
  </si>
  <si>
    <t>Marco Bucci (Forza Italia)</t>
  </si>
  <si>
    <t>Periodo dal 01.05.2020 al 31.05.2020</t>
  </si>
  <si>
    <t>Tempo di Parola: indica il tempo in cui il soggetto politico/istituzionale parla direttamente in voce.
Radio Uno:
Radio Due: Caterpillar; Caterpillar AM; I lunatici; Le lunatiche; Miracolo italiano; Non è un paese per giovani; Radio2 l'energia è servita.
Radio Tre: Fahrenheit;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</si>
  <si>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Formato famiglia; GR 1 economia; Green zone; Il mattino di Radio1; Il mix delle cinque; In viaggio con Francesco; Inviato speciale; Italia sotto inchiesta; L'aria che respiri; Radio anch'io; Radio1 giorno per giorno; Radio1 in viva voce; Speciale GR 1; Tra poco in edicola; Un giorno da pecora; Vittoria; Zapping Radio1.
Radio Due: 
Radio Tre: </t>
    </r>
  </si>
  <si>
    <t>Tempo di Parola: indica il tempo in cui il soggetto politico/istituzionale parla direttamente in voce
Rete Radio 24: 
Testata Radio 24: 24 Mattino; 24 Mattino - le interviste; Effetto giorno; Effetto notte; Europa Europa; Focus economia; La zanzara; Nesssun luogo è lontano; Si può fare; Uno, nessuno, 100Milan.</t>
  </si>
  <si>
    <t xml:space="preserve">Tempo di Parola: indica il tempo in cui il soggetto politico/istituzionale parla direttamente in voce
Rete Radio 101: 
Testata News Mediaset: </t>
  </si>
  <si>
    <t xml:space="preserve">Tempo di Parola: indica il tempo in cui il soggetto politico/istituzionale parla direttamente in voce
Rete Radio 105 network: 
Testata News Mediaset: </t>
  </si>
  <si>
    <t xml:space="preserve">Tempo di Parola: indica il tempo in cui il soggetto politico/istituzionale parla direttamente in voce
Rete Radio Monte Carlo: Caffellatte con te; Take it easy.
Testata News Mediaset: </t>
  </si>
  <si>
    <t xml:space="preserve">Tempo di Parola: indica il tempo in cui il soggetto politico/istituzionale parla direttamente in voce
Rete m2o: Deejay time.
Testata m2o: </t>
  </si>
  <si>
    <t>Tempo di Parola: indica il tempo in cui il soggetto politico/istituzionale parla direttamente in voce
Rete Radio Capital: Le belve.
Testata Radio Capital: Cactus - basta poca acqua; Capital newsroom; Circo Massimo; Tg zero.</t>
  </si>
  <si>
    <t xml:space="preserve">Tempo di Parola: indica il tempo in cui il soggetto politico/istituzionale parla direttamente in voce
Rete Kiss Kiss: 
Testata Kiss Kiss:  </t>
  </si>
  <si>
    <t>Raffaele Volpi (Lega Salvini Premier)</t>
  </si>
  <si>
    <t>Francesco Pietrasanta (Altro)</t>
  </si>
  <si>
    <t>Riccardo Molinari (Lega Salvini Premier)</t>
  </si>
  <si>
    <t>Guido Rasi (Unione Europea)</t>
  </si>
  <si>
    <t>Michele Emiliano (Partito Democratico)</t>
  </si>
  <si>
    <t>Chiara Appendino (MoVimento 5 Stelle)</t>
  </si>
  <si>
    <t>Marina Sereni (Governo/Ministri/Sottosegretari)</t>
  </si>
  <si>
    <t>Sumaya Abdel Qader (Partito Democratico)</t>
  </si>
  <si>
    <t>Teresa Bellanova (Italia Viva - PSI)</t>
  </si>
  <si>
    <t>Giacomo Tranchida (Partito Democratico)</t>
  </si>
  <si>
    <t>Francesco Passerini (Lega Salvini Premier)</t>
  </si>
  <si>
    <t>Christian Salinas (Lega Salvini Premier)</t>
  </si>
  <si>
    <t>Alessandro Pagano (Lega Salvini Premier)</t>
  </si>
  <si>
    <t>Vincenzo Amendola (Governo/Ministri/Sottosegretari)</t>
  </si>
  <si>
    <t>Virginia Raggi (MoVimento 5 Stelle)</t>
  </si>
  <si>
    <t>Christian Solinas (Lega Salvini Premier)</t>
  </si>
  <si>
    <t>Davide Faraone (Italia Viva - PSI)</t>
  </si>
  <si>
    <t>Alberto Cirio (Forza Italia)</t>
  </si>
  <si>
    <t>Maurizio Gasparri (Forza Italia)</t>
  </si>
  <si>
    <t>Matteo Mauri (Governo/Ministri/Sottosegretari)</t>
  </si>
  <si>
    <t>Nello Musumeci (Altro)</t>
  </si>
  <si>
    <t>Giuseppe Fioroni (Partito Democratico)</t>
  </si>
  <si>
    <t>Giuseppe Nobiletti (Altro)</t>
  </si>
  <si>
    <t>Sandro Ruotolo (Altro)</t>
  </si>
  <si>
    <t>Pierfrancesco Maran (Partito Democratico)</t>
  </si>
  <si>
    <t>Stefania Bonaldi (Partito Democratico)</t>
  </si>
  <si>
    <t>Angelo Zini (Altro)</t>
  </si>
  <si>
    <t>Tiziana Beghin (MoVimento 5 Stelle)</t>
  </si>
  <si>
    <t>Federico De Girolamo (Unione Europea)</t>
  </si>
  <si>
    <t>Davide Dalmasso (Altro)</t>
  </si>
  <si>
    <t>Gabriele Santarelli (MoVimento 5 Stelle)</t>
  </si>
  <si>
    <t>Francesco Casciano (Altro)</t>
  </si>
  <si>
    <t>Domenico Vespa (Altro)</t>
  </si>
  <si>
    <t>Sergio Cofferati (Liberi e Uguali)</t>
  </si>
  <si>
    <t>Chiara Bisconti (Partito Democratico)</t>
  </si>
  <si>
    <t>Giuseppe Civati (Liberi e Uguali)</t>
  </si>
  <si>
    <t>Mattia Sereni (Governo/Ministri/Sottosegretari)</t>
  </si>
  <si>
    <t>Massimiano Fedriga (Lega Salvini Premier)</t>
  </si>
  <si>
    <t>Andrea Giorgis (Governo/Ministri/Sottosegretari)</t>
  </si>
  <si>
    <t>Simone Pillon (Lega Salvini Premier)</t>
  </si>
  <si>
    <t>Elly Schlein (Altro)</t>
  </si>
  <si>
    <t>Matteo Ricci (Partito Democratico)</t>
  </si>
  <si>
    <t>Antonio MIsiani (Governo/Ministri/Sottosegretari)</t>
  </si>
  <si>
    <t>Massimiliano Fedriga (Lega Salvini Premier)</t>
  </si>
  <si>
    <t>Arno Kompatscher (Per le autonomie - Minoranze Linguistiche)</t>
  </si>
  <si>
    <t>Andrea Martella (Governo/Ministri/Sottosegretari)</t>
  </si>
  <si>
    <t>Laura Castelli (Governo/Ministri/Sottosegretari)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</si>
</sst>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5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29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1" fillId="0" borderId="6" xfId="97" applyFont="1" applyFill="1" applyBorder="1" applyAlignment="1">
      <alignment horizontal="center" vertical="center"/>
    </xf>
    <xf numFmtId="0" fontId="40" fillId="0" borderId="24" xfId="97" applyFont="1" applyFill="1" applyBorder="1" applyAlignment="1">
      <alignment vertical="center"/>
    </xf>
    <xf numFmtId="0" fontId="41" fillId="0" borderId="25" xfId="97" applyFont="1" applyFill="1" applyBorder="1" applyAlignment="1">
      <alignment horizontal="center" vertical="center"/>
    </xf>
    <xf numFmtId="0" fontId="41" fillId="0" borderId="26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0" fontId="39" fillId="0" borderId="4" xfId="0" applyFont="1" applyFill="1" applyBorder="1" applyAlignment="1">
      <alignment vertical="center"/>
    </xf>
    <xf numFmtId="0" fontId="39" fillId="0" borderId="7" xfId="0" applyFont="1" applyFill="1" applyBorder="1" applyAlignment="1">
      <alignment vertical="center"/>
    </xf>
    <xf numFmtId="164" fontId="39" fillId="0" borderId="11" xfId="0" applyNumberFormat="1" applyFont="1" applyBorder="1" applyAlignment="1">
      <alignment horizontal="center" vertical="center"/>
    </xf>
    <xf numFmtId="10" fontId="39" fillId="0" borderId="12" xfId="0" applyNumberFormat="1" applyFont="1" applyBorder="1" applyAlignment="1">
      <alignment horizontal="center" vertical="center"/>
    </xf>
    <xf numFmtId="164" fontId="39" fillId="0" borderId="31" xfId="0" applyNumberFormat="1" applyFont="1" applyBorder="1" applyAlignment="1">
      <alignment horizontal="center" vertical="center"/>
    </xf>
    <xf numFmtId="10" fontId="39" fillId="0" borderId="40" xfId="160" applyNumberFormat="1" applyFont="1" applyBorder="1" applyAlignment="1">
      <alignment horizontal="center" vertical="center"/>
    </xf>
    <xf numFmtId="0" fontId="42" fillId="0" borderId="30" xfId="97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27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0" xfId="97" applyFont="1" applyAlignment="1">
      <alignment vertical="center"/>
    </xf>
    <xf numFmtId="0" fontId="23" fillId="0" borderId="0" xfId="0" applyFont="1"/>
    <xf numFmtId="46" fontId="36" fillId="0" borderId="0" xfId="159" applyNumberFormat="1"/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247E-2"/>
          <c:w val="0.54808673139098718"/>
          <c:h val="0.878349379261112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2.8587962962962963E-3</c:v>
                </c:pt>
                <c:pt idx="2">
                  <c:v>5.0694444444444441E-3</c:v>
                </c:pt>
                <c:pt idx="3">
                  <c:v>5.7870370370370366E-5</c:v>
                </c:pt>
                <c:pt idx="4">
                  <c:v>1.6782407407407408E-3</c:v>
                </c:pt>
                <c:pt idx="5">
                  <c:v>1.1574074074074073E-3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1.0381944444444449E-2</c:v>
                </c:pt>
                <c:pt idx="12">
                  <c:v>1.7129629629629628E-3</c:v>
                </c:pt>
                <c:pt idx="13">
                  <c:v>1.0069444444444444E-3</c:v>
                </c:pt>
                <c:pt idx="14">
                  <c:v>6.2152777777777744E-3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1.7569444444444443E-2</c:v>
                </c:pt>
                <c:pt idx="2">
                  <c:v>2.5162037037037045E-2</c:v>
                </c:pt>
                <c:pt idx="3">
                  <c:v>7.7546296296296304E-4</c:v>
                </c:pt>
                <c:pt idx="4">
                  <c:v>7.1759259259259259E-3</c:v>
                </c:pt>
                <c:pt idx="5">
                  <c:v>3.5185185185185185E-3</c:v>
                </c:pt>
                <c:pt idx="6">
                  <c:v>0</c:v>
                </c:pt>
                <c:pt idx="7">
                  <c:v>0</c:v>
                </c:pt>
                <c:pt idx="8">
                  <c:v>3.4722222222222218E-4</c:v>
                </c:pt>
                <c:pt idx="9">
                  <c:v>0</c:v>
                </c:pt>
                <c:pt idx="10">
                  <c:v>0</c:v>
                </c:pt>
                <c:pt idx="11">
                  <c:v>2.5335648148148118E-2</c:v>
                </c:pt>
                <c:pt idx="12">
                  <c:v>4.155092592592593E-3</c:v>
                </c:pt>
                <c:pt idx="13">
                  <c:v>4.2476851851851851E-3</c:v>
                </c:pt>
                <c:pt idx="14">
                  <c:v>1.3032407407407397E-2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5.3587962962962964E-3</c:v>
                </c:pt>
                <c:pt idx="2">
                  <c:v>5.2546296296296291E-3</c:v>
                </c:pt>
                <c:pt idx="4">
                  <c:v>2.0486111111111109E-3</c:v>
                </c:pt>
                <c:pt idx="5">
                  <c:v>7.8703703703703705E-4</c:v>
                </c:pt>
                <c:pt idx="6">
                  <c:v>0</c:v>
                </c:pt>
                <c:pt idx="7">
                  <c:v>0</c:v>
                </c:pt>
                <c:pt idx="8">
                  <c:v>6.9444444444444436E-4</c:v>
                </c:pt>
                <c:pt idx="9">
                  <c:v>0</c:v>
                </c:pt>
                <c:pt idx="10">
                  <c:v>0</c:v>
                </c:pt>
                <c:pt idx="11">
                  <c:v>5.9606481481481472E-3</c:v>
                </c:pt>
                <c:pt idx="12">
                  <c:v>2.5810185185185181E-3</c:v>
                </c:pt>
                <c:pt idx="13">
                  <c:v>1.9212962962962962E-3</c:v>
                </c:pt>
                <c:pt idx="14">
                  <c:v>9.6874999999999999E-3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2.1944444444444454E-2</c:v>
                </c:pt>
                <c:pt idx="2">
                  <c:v>2.9004629629629634E-2</c:v>
                </c:pt>
                <c:pt idx="3">
                  <c:v>1.4004629629629632E-3</c:v>
                </c:pt>
                <c:pt idx="4">
                  <c:v>1.9490740740740732E-2</c:v>
                </c:pt>
                <c:pt idx="5">
                  <c:v>4.0625000000000001E-3</c:v>
                </c:pt>
                <c:pt idx="6">
                  <c:v>0</c:v>
                </c:pt>
                <c:pt idx="7">
                  <c:v>0</c:v>
                </c:pt>
                <c:pt idx="8">
                  <c:v>3.7037037037037035E-4</c:v>
                </c:pt>
                <c:pt idx="9">
                  <c:v>0</c:v>
                </c:pt>
                <c:pt idx="10">
                  <c:v>0</c:v>
                </c:pt>
                <c:pt idx="11">
                  <c:v>2.9247685185185161E-2</c:v>
                </c:pt>
                <c:pt idx="12">
                  <c:v>6.0995370370370353E-3</c:v>
                </c:pt>
                <c:pt idx="13">
                  <c:v>6.6666666666666662E-3</c:v>
                </c:pt>
                <c:pt idx="14">
                  <c:v>2.1863425925925929E-2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1.4583333333333332E-3</c:v>
                </c:pt>
                <c:pt idx="2">
                  <c:v>1.8981481481481482E-3</c:v>
                </c:pt>
                <c:pt idx="3">
                  <c:v>0</c:v>
                </c:pt>
                <c:pt idx="4">
                  <c:v>5.5555555555555556E-4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2.5462962962962961E-4</c:v>
                </c:pt>
                <c:pt idx="12">
                  <c:v>6.018518518518519E-4</c:v>
                </c:pt>
                <c:pt idx="13">
                  <c:v>1.2152777777777776E-3</c:v>
                </c:pt>
                <c:pt idx="14">
                  <c:v>2.4537037037037036E-3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8.6805555555555551E-4</c:v>
                </c:pt>
                <c:pt idx="2">
                  <c:v>1.8865740740740742E-3</c:v>
                </c:pt>
                <c:pt idx="3">
                  <c:v>0</c:v>
                </c:pt>
                <c:pt idx="4">
                  <c:v>2.1759259259259258E-3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3.7731481481481487E-3</c:v>
                </c:pt>
                <c:pt idx="12">
                  <c:v>5.3240740740740733E-4</c:v>
                </c:pt>
                <c:pt idx="13">
                  <c:v>4.861111111111111E-4</c:v>
                </c:pt>
                <c:pt idx="14">
                  <c:v>1.5856481481481481E-3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0</c:v>
                </c:pt>
                <c:pt idx="2">
                  <c:v>3.9351851851851852E-4</c:v>
                </c:pt>
                <c:pt idx="4">
                  <c:v>0</c:v>
                </c:pt>
                <c:pt idx="11">
                  <c:v>3.3564814814814818E-4</c:v>
                </c:pt>
                <c:pt idx="12">
                  <c:v>1.851851851851852E-4</c:v>
                </c:pt>
                <c:pt idx="13">
                  <c:v>7.407407407407407E-4</c:v>
                </c:pt>
                <c:pt idx="14">
                  <c:v>9.2592592592592588E-5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">
                  <c:v>4.9768518518518521E-4</c:v>
                </c:pt>
                <c:pt idx="2">
                  <c:v>0</c:v>
                </c:pt>
                <c:pt idx="4">
                  <c:v>7.8703703703703705E-4</c:v>
                </c:pt>
                <c:pt idx="5">
                  <c:v>0</c:v>
                </c:pt>
                <c:pt idx="11">
                  <c:v>7.1759259259259259E-4</c:v>
                </c:pt>
                <c:pt idx="12">
                  <c:v>5.7870370370370366E-5</c:v>
                </c:pt>
                <c:pt idx="13">
                  <c:v>8.1018518518518516E-5</c:v>
                </c:pt>
                <c:pt idx="14">
                  <c:v>8.3333333333333328E-4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2.1990740740740742E-3</c:v>
                </c:pt>
                <c:pt idx="2">
                  <c:v>3.3680555555555556E-3</c:v>
                </c:pt>
                <c:pt idx="4">
                  <c:v>1.712962962962963E-3</c:v>
                </c:pt>
                <c:pt idx="5">
                  <c:v>3.4722222222222224E-4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4.9884259259259265E-3</c:v>
                </c:pt>
                <c:pt idx="12">
                  <c:v>9.1435185185185196E-4</c:v>
                </c:pt>
                <c:pt idx="13">
                  <c:v>1.5046296296296295E-4</c:v>
                </c:pt>
                <c:pt idx="14">
                  <c:v>1.226851851851852E-3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1">
                  <c:v>0</c:v>
                </c:pt>
                <c:pt idx="2">
                  <c:v>1.6203703703703703E-4</c:v>
                </c:pt>
                <c:pt idx="4">
                  <c:v>0</c:v>
                </c:pt>
                <c:pt idx="5">
                  <c:v>2.6620370370370372E-4</c:v>
                </c:pt>
                <c:pt idx="11">
                  <c:v>4.2824074074074075E-4</c:v>
                </c:pt>
                <c:pt idx="12">
                  <c:v>1.7361111111111112E-4</c:v>
                </c:pt>
                <c:pt idx="13">
                  <c:v>2.199074074074074E-4</c:v>
                </c:pt>
                <c:pt idx="14">
                  <c:v>4.6296296296296303E-4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1.6087962962962965E-3</c:v>
                </c:pt>
                <c:pt idx="2">
                  <c:v>2.2337962962962962E-3</c:v>
                </c:pt>
                <c:pt idx="4">
                  <c:v>9.5254629629629595E-3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1.3310185185185185E-3</c:v>
                </c:pt>
                <c:pt idx="12">
                  <c:v>1.8518518518518519E-3</c:v>
                </c:pt>
                <c:pt idx="13">
                  <c:v>7.9861111111111116E-4</c:v>
                </c:pt>
                <c:pt idx="14">
                  <c:v>5.4513888888888876E-3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1.3541666666666667E-3</c:v>
                </c:pt>
                <c:pt idx="2">
                  <c:v>2.1412037037037033E-3</c:v>
                </c:pt>
                <c:pt idx="3">
                  <c:v>4.6296296296296298E-4</c:v>
                </c:pt>
                <c:pt idx="4">
                  <c:v>9.7222222222222209E-4</c:v>
                </c:pt>
                <c:pt idx="5">
                  <c:v>5.4398148148148144E-4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5.70601851851852E-3</c:v>
                </c:pt>
                <c:pt idx="12">
                  <c:v>1.0995370370370371E-3</c:v>
                </c:pt>
                <c:pt idx="13">
                  <c:v>1.1342592592592593E-3</c:v>
                </c:pt>
                <c:pt idx="14">
                  <c:v>3.4953703703703692E-3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1.8865740740740744E-3</c:v>
                </c:pt>
                <c:pt idx="2">
                  <c:v>0</c:v>
                </c:pt>
                <c:pt idx="4">
                  <c:v>0</c:v>
                </c:pt>
                <c:pt idx="8">
                  <c:v>1.7361111111111112E-4</c:v>
                </c:pt>
                <c:pt idx="12">
                  <c:v>1.1574074074074073E-4</c:v>
                </c:pt>
                <c:pt idx="13">
                  <c:v>9.2592592592592588E-5</c:v>
                </c:pt>
                <c:pt idx="14">
                  <c:v>3.5879629629629629E-4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1">
                  <c:v>0</c:v>
                </c:pt>
                <c:pt idx="2">
                  <c:v>1.9675925925925924E-3</c:v>
                </c:pt>
                <c:pt idx="4">
                  <c:v>0</c:v>
                </c:pt>
                <c:pt idx="5">
                  <c:v>2.3148148148148146E-4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7.9861111111111105E-4</c:v>
                </c:pt>
                <c:pt idx="12">
                  <c:v>1.8518518518518518E-4</c:v>
                </c:pt>
                <c:pt idx="13">
                  <c:v>2.7777777777777778E-4</c:v>
                </c:pt>
                <c:pt idx="14">
                  <c:v>6.7129629629629635E-4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6.0763888888888881E-3</c:v>
                </c:pt>
                <c:pt idx="2">
                  <c:v>1.4895833333333337E-2</c:v>
                </c:pt>
                <c:pt idx="3">
                  <c:v>6.018518518518519E-4</c:v>
                </c:pt>
                <c:pt idx="4">
                  <c:v>3.8888888888888883E-3</c:v>
                </c:pt>
                <c:pt idx="5">
                  <c:v>2.0023148148148144E-3</c:v>
                </c:pt>
                <c:pt idx="6">
                  <c:v>0</c:v>
                </c:pt>
                <c:pt idx="7">
                  <c:v>0</c:v>
                </c:pt>
                <c:pt idx="8">
                  <c:v>9.3749999999999986E-4</c:v>
                </c:pt>
                <c:pt idx="9">
                  <c:v>0</c:v>
                </c:pt>
                <c:pt idx="10">
                  <c:v>0</c:v>
                </c:pt>
                <c:pt idx="11">
                  <c:v>1.7523148148148152E-2</c:v>
                </c:pt>
                <c:pt idx="12">
                  <c:v>1.8981481481481484E-3</c:v>
                </c:pt>
                <c:pt idx="13">
                  <c:v>2.8356481481481479E-3</c:v>
                </c:pt>
                <c:pt idx="14">
                  <c:v>1.0115740740740743E-2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1.7557870370370373E-2</c:v>
                </c:pt>
                <c:pt idx="2">
                  <c:v>5.1064814814814813E-2</c:v>
                </c:pt>
                <c:pt idx="3">
                  <c:v>2.1296296296296302E-3</c:v>
                </c:pt>
                <c:pt idx="4">
                  <c:v>2.2199074074074076E-2</c:v>
                </c:pt>
                <c:pt idx="5">
                  <c:v>8.4490740740740741E-3</c:v>
                </c:pt>
                <c:pt idx="6">
                  <c:v>0</c:v>
                </c:pt>
                <c:pt idx="7">
                  <c:v>0</c:v>
                </c:pt>
                <c:pt idx="8">
                  <c:v>9.1435185185185174E-4</c:v>
                </c:pt>
                <c:pt idx="9">
                  <c:v>0</c:v>
                </c:pt>
                <c:pt idx="10">
                  <c:v>0</c:v>
                </c:pt>
                <c:pt idx="11">
                  <c:v>7.6956018518518493E-2</c:v>
                </c:pt>
                <c:pt idx="12">
                  <c:v>1.3356481481481481E-2</c:v>
                </c:pt>
                <c:pt idx="13">
                  <c:v>1.6793981481481472E-2</c:v>
                </c:pt>
                <c:pt idx="14">
                  <c:v>5.3553240740740832E-2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5.6828703703703702E-3</c:v>
                </c:pt>
                <c:pt idx="2">
                  <c:v>3.2291666666666666E-3</c:v>
                </c:pt>
                <c:pt idx="4">
                  <c:v>1.3310185185185185E-3</c:v>
                </c:pt>
                <c:pt idx="5">
                  <c:v>4.5138888888888887E-4</c:v>
                </c:pt>
                <c:pt idx="7">
                  <c:v>0</c:v>
                </c:pt>
                <c:pt idx="8">
                  <c:v>9.2592592592592588E-5</c:v>
                </c:pt>
                <c:pt idx="9">
                  <c:v>0</c:v>
                </c:pt>
                <c:pt idx="10">
                  <c:v>0</c:v>
                </c:pt>
                <c:pt idx="11">
                  <c:v>3.2870370370370371E-3</c:v>
                </c:pt>
                <c:pt idx="12">
                  <c:v>1.701388888888889E-3</c:v>
                </c:pt>
                <c:pt idx="13">
                  <c:v>1.0995370370370371E-3</c:v>
                </c:pt>
                <c:pt idx="14">
                  <c:v>6.2847222222222211E-3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2050048"/>
        <c:axId val="256487936"/>
      </c:barChart>
      <c:catAx>
        <c:axId val="16205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487936"/>
        <c:crosses val="autoZero"/>
        <c:auto val="1"/>
        <c:lblAlgn val="ctr"/>
        <c:lblOffset val="100"/>
        <c:noMultiLvlLbl val="0"/>
      </c:catAx>
      <c:valAx>
        <c:axId val="2564879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6205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373"/>
          <c:y val="0.21530016358367834"/>
          <c:w val="0.21556353532950534"/>
          <c:h val="0.769668432193130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0.81879194630872476</c:v>
                </c:pt>
                <c:pt idx="1">
                  <c:v>0.893221476510067</c:v>
                </c:pt>
                <c:pt idx="2">
                  <c:v>0.79029994737765308</c:v>
                </c:pt>
                <c:pt idx="3">
                  <c:v>0.85623434953694511</c:v>
                </c:pt>
                <c:pt idx="4">
                  <c:v>0.59024390243902447</c:v>
                </c:pt>
                <c:pt idx="5">
                  <c:v>0.74752355641459289</c:v>
                </c:pt>
                <c:pt idx="6">
                  <c:v>0.98228882833787456</c:v>
                </c:pt>
                <c:pt idx="7">
                  <c:v>1</c:v>
                </c:pt>
                <c:pt idx="8">
                  <c:v>1</c:v>
                </c:pt>
                <c:pt idx="9">
                  <c:v>0.54583772391991581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0.52380390769351726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0.18120805369127516</c:v>
                </c:pt>
                <c:pt idx="1">
                  <c:v>0.1067785234899329</c:v>
                </c:pt>
                <c:pt idx="2">
                  <c:v>0.20970005262234698</c:v>
                </c:pt>
                <c:pt idx="3">
                  <c:v>0.14376565046305487</c:v>
                </c:pt>
                <c:pt idx="4">
                  <c:v>0.40975609756097553</c:v>
                </c:pt>
                <c:pt idx="5">
                  <c:v>0.25247644358540705</c:v>
                </c:pt>
                <c:pt idx="6">
                  <c:v>1.7711171662125338E-2</c:v>
                </c:pt>
                <c:pt idx="7">
                  <c:v>0</c:v>
                </c:pt>
                <c:pt idx="8">
                  <c:v>0</c:v>
                </c:pt>
                <c:pt idx="9">
                  <c:v>0.45416227608008425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0.4761960923064828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6714240"/>
        <c:axId val="336937536"/>
      </c:barChart>
      <c:catAx>
        <c:axId val="336714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6937536"/>
        <c:crosses val="autoZero"/>
        <c:auto val="1"/>
        <c:lblAlgn val="ctr"/>
        <c:lblOffset val="100"/>
        <c:noMultiLvlLbl val="0"/>
      </c:catAx>
      <c:valAx>
        <c:axId val="336937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671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313"/>
          <c:y val="9.5555555555555782E-2"/>
          <c:w val="0.66379909764857559"/>
          <c:h val="0.878181818181819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79E-2"/>
                  <c:y val="3.697436474219434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0.19865771812080535</c:v>
                </c:pt>
                <c:pt idx="1">
                  <c:v>0.86119588561094151</c:v>
                </c:pt>
                <c:pt idx="2">
                  <c:v>0.69221336603310846</c:v>
                </c:pt>
                <c:pt idx="3">
                  <c:v>0.92622752559864563</c:v>
                </c:pt>
                <c:pt idx="4">
                  <c:v>0</c:v>
                </c:pt>
                <c:pt idx="5">
                  <c:v>0.95383469843633661</c:v>
                </c:pt>
                <c:pt idx="6">
                  <c:v>0.45608108108108103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0.75534548728336715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0.57369041603503457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0.80134228187919465</c:v>
                </c:pt>
                <c:pt idx="1">
                  <c:v>0.13880411438905843</c:v>
                </c:pt>
                <c:pt idx="2">
                  <c:v>0.30778663396689143</c:v>
                </c:pt>
                <c:pt idx="3">
                  <c:v>7.3772474401354496E-2</c:v>
                </c:pt>
                <c:pt idx="4">
                  <c:v>1</c:v>
                </c:pt>
                <c:pt idx="5">
                  <c:v>4.6165301563663434E-2</c:v>
                </c:pt>
                <c:pt idx="6">
                  <c:v>0.54391891891891897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0.24465451271663288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0.42630958396496543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0128256"/>
        <c:axId val="336939840"/>
      </c:barChart>
      <c:catAx>
        <c:axId val="34012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6939840"/>
        <c:crosses val="autoZero"/>
        <c:auto val="1"/>
        <c:lblAlgn val="ctr"/>
        <c:lblOffset val="100"/>
        <c:noMultiLvlLbl val="0"/>
      </c:catAx>
      <c:valAx>
        <c:axId val="3369398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01282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214720"/>
        <c:axId val="336942144"/>
      </c:barChart>
      <c:catAx>
        <c:axId val="341214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6942144"/>
        <c:crosses val="autoZero"/>
        <c:auto val="1"/>
        <c:lblAlgn val="ctr"/>
        <c:lblOffset val="100"/>
        <c:noMultiLvlLbl val="0"/>
      </c:catAx>
      <c:valAx>
        <c:axId val="3369421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21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71"/>
          <c:y val="1.6567088204883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/>
          </c:dPt>
          <c:dLbls>
            <c:dLbl>
              <c:idx val="8"/>
              <c:layout>
                <c:manualLayout>
                  <c:x val="1.322834601927473E-2"/>
                  <c:y val="1.590710252127578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0.90624999999999989</c:v>
                </c:pt>
                <c:pt idx="3">
                  <c:v>0.91272852707830288</c:v>
                </c:pt>
                <c:pt idx="4">
                  <c:v>0</c:v>
                </c:pt>
                <c:pt idx="5">
                  <c:v>0.36968085106382981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0.78277021050769502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0.64232787897499233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9.3749999999999986E-2</c:v>
                </c:pt>
                <c:pt idx="3">
                  <c:v>8.7271472921697138E-2</c:v>
                </c:pt>
                <c:pt idx="4">
                  <c:v>1</c:v>
                </c:pt>
                <c:pt idx="5">
                  <c:v>0.63031914893617025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0.21722978949230498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0.35767212102500756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182464"/>
        <c:axId val="336944448"/>
      </c:barChart>
      <c:catAx>
        <c:axId val="341182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6944448"/>
        <c:crosses val="autoZero"/>
        <c:auto val="1"/>
        <c:lblAlgn val="ctr"/>
        <c:lblOffset val="100"/>
        <c:noMultiLvlLbl val="0"/>
      </c:catAx>
      <c:valAx>
        <c:axId val="3369444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1824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415936"/>
        <c:axId val="339535552"/>
      </c:barChart>
      <c:catAx>
        <c:axId val="341415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535552"/>
        <c:crosses val="autoZero"/>
        <c:auto val="1"/>
        <c:lblAlgn val="ctr"/>
        <c:lblOffset val="100"/>
        <c:noMultiLvlLbl val="0"/>
      </c:catAx>
      <c:valAx>
        <c:axId val="339535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0.68031358885017423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0.31968641114982577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449216"/>
        <c:axId val="339537856"/>
      </c:barChart>
      <c:catAx>
        <c:axId val="341449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537856"/>
        <c:crosses val="autoZero"/>
        <c:auto val="1"/>
        <c:lblAlgn val="ctr"/>
        <c:lblOffset val="100"/>
        <c:noMultiLvlLbl val="0"/>
      </c:catAx>
      <c:valAx>
        <c:axId val="339537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44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25"/>
          <c:y val="1.6567088204883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580288"/>
        <c:axId val="339540160"/>
      </c:barChart>
      <c:catAx>
        <c:axId val="341580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540160"/>
        <c:crosses val="autoZero"/>
        <c:auto val="1"/>
        <c:lblAlgn val="ctr"/>
        <c:lblOffset val="100"/>
        <c:noMultiLvlLbl val="0"/>
      </c:catAx>
      <c:valAx>
        <c:axId val="33954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5045E-2"/>
          <c:y val="1.85872902250855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4791936"/>
        <c:axId val="354918976"/>
      </c:barChart>
      <c:catAx>
        <c:axId val="354791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4918976"/>
        <c:crosses val="autoZero"/>
        <c:auto val="1"/>
        <c:lblAlgn val="ctr"/>
        <c:lblOffset val="100"/>
        <c:noMultiLvlLbl val="0"/>
      </c:catAx>
      <c:valAx>
        <c:axId val="354918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5479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0.91839378238341973</c:v>
                </c:pt>
                <c:pt idx="1">
                  <c:v>0.94546436285097191</c:v>
                </c:pt>
                <c:pt idx="2">
                  <c:v>0.77406199021207178</c:v>
                </c:pt>
                <c:pt idx="3">
                  <c:v>0.94585561497326198</c:v>
                </c:pt>
                <c:pt idx="4">
                  <c:v>0.30352303523035229</c:v>
                </c:pt>
                <c:pt idx="5">
                  <c:v>0.91555555555555557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0.96857142857142864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0.68224557522123896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8.1606217616580365E-2</c:v>
                </c:pt>
                <c:pt idx="1">
                  <c:v>5.45356371490281E-2</c:v>
                </c:pt>
                <c:pt idx="2">
                  <c:v>0.22593800978792827</c:v>
                </c:pt>
                <c:pt idx="3">
                  <c:v>5.4144385026737976E-2</c:v>
                </c:pt>
                <c:pt idx="4">
                  <c:v>0.6964769647696476</c:v>
                </c:pt>
                <c:pt idx="5">
                  <c:v>8.4444444444444461E-2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3.1428571428571431E-2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0.31775442477876109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1579392"/>
        <c:axId val="256489664"/>
      </c:barChart>
      <c:catAx>
        <c:axId val="251579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489664"/>
        <c:crosses val="autoZero"/>
        <c:auto val="1"/>
        <c:lblAlgn val="ctr"/>
        <c:lblOffset val="100"/>
        <c:noMultiLvlLbl val="0"/>
      </c:catAx>
      <c:valAx>
        <c:axId val="2564896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15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2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0.86399108138238578</c:v>
                </c:pt>
                <c:pt idx="1">
                  <c:v>0.96573777980813147</c:v>
                </c:pt>
                <c:pt idx="2">
                  <c:v>1</c:v>
                </c:pt>
                <c:pt idx="3">
                  <c:v>0.98773248911753064</c:v>
                </c:pt>
                <c:pt idx="4">
                  <c:v>0</c:v>
                </c:pt>
                <c:pt idx="5">
                  <c:v>0.84355828220858897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0.73244096856670193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0.13600891861761424</c:v>
                </c:pt>
                <c:pt idx="1">
                  <c:v>3.4262220191868475E-2</c:v>
                </c:pt>
                <c:pt idx="2">
                  <c:v>0</c:v>
                </c:pt>
                <c:pt idx="3">
                  <c:v>1.2267510882469343E-2</c:v>
                </c:pt>
                <c:pt idx="4">
                  <c:v>1</c:v>
                </c:pt>
                <c:pt idx="5">
                  <c:v>0.156441717791411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0.26755903143329812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76450816"/>
        <c:axId val="278233664"/>
      </c:barChart>
      <c:catAx>
        <c:axId val="276450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8233664"/>
        <c:crosses val="autoZero"/>
        <c:auto val="1"/>
        <c:lblAlgn val="ctr"/>
        <c:lblOffset val="100"/>
        <c:noMultiLvlLbl val="0"/>
      </c:catAx>
      <c:valAx>
        <c:axId val="2782336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764508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417"/>
          <c:y val="1.6567088204883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0.65822784810126578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0.34177215189873422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79325184"/>
        <c:axId val="278235968"/>
      </c:barChart>
      <c:catAx>
        <c:axId val="279325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8235968"/>
        <c:crosses val="autoZero"/>
        <c:auto val="1"/>
        <c:lblAlgn val="ctr"/>
        <c:lblOffset val="100"/>
        <c:noMultiLvlLbl val="0"/>
      </c:catAx>
      <c:valAx>
        <c:axId val="2782359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793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424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0.57551020408163267</c:v>
                </c:pt>
                <c:pt idx="1">
                  <c:v>0.96536796536796543</c:v>
                </c:pt>
                <c:pt idx="2">
                  <c:v>0.73469387755102034</c:v>
                </c:pt>
                <c:pt idx="3">
                  <c:v>0.77051597051597054</c:v>
                </c:pt>
                <c:pt idx="4">
                  <c:v>1</c:v>
                </c:pt>
                <c:pt idx="5">
                  <c:v>0.37765957446808512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0.80315917375455648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0.78285498489425986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0.42448979591836733</c:v>
                </c:pt>
                <c:pt idx="1">
                  <c:v>3.4632034632034632E-2</c:v>
                </c:pt>
                <c:pt idx="2">
                  <c:v>0.26530612244897961</c:v>
                </c:pt>
                <c:pt idx="3">
                  <c:v>0.22948402948402949</c:v>
                </c:pt>
                <c:pt idx="4">
                  <c:v>0</c:v>
                </c:pt>
                <c:pt idx="5">
                  <c:v>0.62234042553191482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0.19684082624544352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0.21714501510574019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79603712"/>
        <c:axId val="278238272"/>
      </c:barChart>
      <c:catAx>
        <c:axId val="279603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8238272"/>
        <c:crosses val="autoZero"/>
        <c:auto val="1"/>
        <c:lblAlgn val="ctr"/>
        <c:lblOffset val="100"/>
        <c:noMultiLvlLbl val="0"/>
      </c:catAx>
      <c:valAx>
        <c:axId val="2782382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79603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7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0.69565217391304346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0.30434782608695649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79558656"/>
        <c:axId val="278240576"/>
      </c:barChart>
      <c:catAx>
        <c:axId val="279558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8240576"/>
        <c:crosses val="autoZero"/>
        <c:auto val="1"/>
        <c:lblAlgn val="ctr"/>
        <c:lblOffset val="100"/>
        <c:noMultiLvlLbl val="0"/>
      </c:catAx>
      <c:valAx>
        <c:axId val="2782405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7955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86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0.47031963470319638</c:v>
                </c:pt>
                <c:pt idx="1">
                  <c:v>1</c:v>
                </c:pt>
                <c:pt idx="2">
                  <c:v>0.75550660792951552</c:v>
                </c:pt>
                <c:pt idx="3">
                  <c:v>1</c:v>
                </c:pt>
                <c:pt idx="4">
                  <c:v>0.3048780487804878</c:v>
                </c:pt>
                <c:pt idx="5">
                  <c:v>0.95705521472392641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0.61196736174070721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0.52968036529680362</c:v>
                </c:pt>
                <c:pt idx="1">
                  <c:v>0</c:v>
                </c:pt>
                <c:pt idx="2">
                  <c:v>0.24449339207048457</c:v>
                </c:pt>
                <c:pt idx="3">
                  <c:v>0</c:v>
                </c:pt>
                <c:pt idx="4">
                  <c:v>0.69512195121951226</c:v>
                </c:pt>
                <c:pt idx="5">
                  <c:v>4.2944785276073615E-2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0.38803263825929279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6340480"/>
        <c:axId val="279922368"/>
      </c:barChart>
      <c:catAx>
        <c:axId val="336340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9922368"/>
        <c:crosses val="autoZero"/>
        <c:auto val="1"/>
        <c:lblAlgn val="ctr"/>
        <c:lblOffset val="100"/>
        <c:noMultiLvlLbl val="0"/>
      </c:catAx>
      <c:valAx>
        <c:axId val="2799223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634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102"/>
          <c:y val="1.0506482144277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5.2631578947368425E-2</c:v>
                </c:pt>
                <c:pt idx="1">
                  <c:v>0.95783926218708837</c:v>
                </c:pt>
                <c:pt idx="2">
                  <c:v>0.86393088552915775</c:v>
                </c:pt>
                <c:pt idx="3">
                  <c:v>0.98048523206751059</c:v>
                </c:pt>
                <c:pt idx="4">
                  <c:v>0.60317460317460325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0.70072511535926174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0.94736842105263164</c:v>
                </c:pt>
                <c:pt idx="1">
                  <c:v>4.2160737812911728E-2</c:v>
                </c:pt>
                <c:pt idx="2">
                  <c:v>0.13606911447084233</c:v>
                </c:pt>
                <c:pt idx="3">
                  <c:v>1.9514767932489446E-2</c:v>
                </c:pt>
                <c:pt idx="4">
                  <c:v>0.3968253968253968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0.29927488464073826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6730624"/>
        <c:axId val="279924672"/>
      </c:barChart>
      <c:catAx>
        <c:axId val="336730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9924672"/>
        <c:crosses val="autoZero"/>
        <c:auto val="1"/>
        <c:lblAlgn val="ctr"/>
        <c:lblOffset val="100"/>
        <c:noMultiLvlLbl val="0"/>
      </c:catAx>
      <c:valAx>
        <c:axId val="2799246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673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01.05.2020 al 31.05.2020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98"/>
          <c:y val="1.6567088204883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36404480"/>
        <c:axId val="279926976"/>
      </c:barChart>
      <c:catAx>
        <c:axId val="336404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9926976"/>
        <c:crosses val="autoZero"/>
        <c:auto val="1"/>
        <c:lblAlgn val="ctr"/>
        <c:lblOffset val="100"/>
        <c:noMultiLvlLbl val="0"/>
      </c:catAx>
      <c:valAx>
        <c:axId val="279926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640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6918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93" t="s">
        <v>28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39"/>
      <c r="C5" s="199" t="s">
        <v>0</v>
      </c>
      <c r="D5" s="199"/>
      <c r="E5" s="199"/>
      <c r="F5" s="199" t="s">
        <v>1</v>
      </c>
      <c r="G5" s="199"/>
      <c r="H5" s="199"/>
      <c r="I5" s="199" t="s">
        <v>2</v>
      </c>
      <c r="J5" s="199"/>
      <c r="K5" s="199"/>
      <c r="L5" s="199" t="s">
        <v>3</v>
      </c>
      <c r="M5" s="199"/>
      <c r="N5" s="20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6.2152777777777744E-3</v>
      </c>
      <c r="D7" s="12">
        <f t="shared" ref="D7:D18" si="0">IFERROR(C7/C$19,0)</f>
        <v>9.880404783808644E-2</v>
      </c>
      <c r="E7" s="12">
        <f t="shared" ref="E7:E18" si="1">IFERROR(C7/C$30,0)</f>
        <v>4.5240101095197924E-2</v>
      </c>
      <c r="F7" s="11">
        <v>1.0069444444444444E-3</v>
      </c>
      <c r="G7" s="12">
        <f t="shared" ref="G7:G18" si="2">IFERROR(F7/F$19,0)</f>
        <v>5.7425742574257421E-2</v>
      </c>
      <c r="H7" s="12">
        <f t="shared" ref="H7:H18" si="3">IFERROR(F7/F$30,0)</f>
        <v>2.5320139697322473E-2</v>
      </c>
      <c r="I7" s="11">
        <v>1.7129629629629628E-3</v>
      </c>
      <c r="J7" s="12">
        <f t="shared" ref="J7:J18" si="4">IFERROR(I7/I$19,0)</f>
        <v>9.0797546012269956E-2</v>
      </c>
      <c r="K7" s="12">
        <f t="shared" ref="K7:K18" si="5">IFERROR(I7/I$30,0)</f>
        <v>4.6019900497512443E-2</v>
      </c>
      <c r="L7" s="13">
        <f>SUM(C7,F7,I7)</f>
        <v>8.9351851851851814E-3</v>
      </c>
      <c r="M7" s="12">
        <f t="shared" ref="M7:M18" si="6">IFERROR(L7/L$19,0)</f>
        <v>8.9976689976689964E-2</v>
      </c>
      <c r="N7" s="14">
        <f t="shared" ref="N7:N16" si="7">IFERROR(L7/L$30,0)</f>
        <v>4.1680164129143688E-2</v>
      </c>
    </row>
    <row r="8" spans="2:14" x14ac:dyDescent="0.25">
      <c r="B8" s="141" t="s">
        <v>97</v>
      </c>
      <c r="C8" s="11">
        <v>1.3032407407407397E-2</v>
      </c>
      <c r="D8" s="12">
        <f t="shared" si="0"/>
        <v>0.20717571297148102</v>
      </c>
      <c r="E8" s="12">
        <f t="shared" si="1"/>
        <v>9.4860994102779983E-2</v>
      </c>
      <c r="F8" s="11">
        <v>4.2476851851851851E-3</v>
      </c>
      <c r="G8" s="12">
        <f t="shared" si="2"/>
        <v>0.24224422442244223</v>
      </c>
      <c r="H8" s="12">
        <f t="shared" si="3"/>
        <v>0.10681024447031434</v>
      </c>
      <c r="I8" s="11">
        <v>4.155092592592593E-3</v>
      </c>
      <c r="J8" s="12">
        <f t="shared" si="4"/>
        <v>0.22024539877300622</v>
      </c>
      <c r="K8" s="12">
        <f t="shared" si="5"/>
        <v>0.11162935323383089</v>
      </c>
      <c r="L8" s="13">
        <f t="shared" ref="L8:L18" si="8">SUM(C8,F8,I8)</f>
        <v>2.1435185185185175E-2</v>
      </c>
      <c r="M8" s="12">
        <f t="shared" si="6"/>
        <v>0.21585081585081578</v>
      </c>
      <c r="N8" s="14">
        <f t="shared" si="7"/>
        <v>9.9989202030018265E-2</v>
      </c>
    </row>
    <row r="9" spans="2:14" x14ac:dyDescent="0.25">
      <c r="B9" s="10" t="s">
        <v>48</v>
      </c>
      <c r="C9" s="11">
        <v>9.6874999999999999E-3</v>
      </c>
      <c r="D9" s="12">
        <f t="shared" si="0"/>
        <v>0.15400183992640296</v>
      </c>
      <c r="E9" s="12">
        <f t="shared" si="1"/>
        <v>7.0513900589721942E-2</v>
      </c>
      <c r="F9" s="11">
        <v>1.9212962962962962E-3</v>
      </c>
      <c r="G9" s="12">
        <f t="shared" si="2"/>
        <v>0.10957095709570956</v>
      </c>
      <c r="H9" s="12">
        <f t="shared" si="3"/>
        <v>4.8311990686845177E-2</v>
      </c>
      <c r="I9" s="11">
        <v>2.5810185185185181E-3</v>
      </c>
      <c r="J9" s="12">
        <f t="shared" si="4"/>
        <v>0.13680981595092026</v>
      </c>
      <c r="K9" s="12">
        <f t="shared" si="5"/>
        <v>6.9340796019900508E-2</v>
      </c>
      <c r="L9" s="13">
        <f t="shared" si="8"/>
        <v>1.4189814814814815E-2</v>
      </c>
      <c r="M9" s="12">
        <f t="shared" si="6"/>
        <v>0.14289044289044292</v>
      </c>
      <c r="N9" s="14">
        <f t="shared" si="7"/>
        <v>6.6191555987474324E-2</v>
      </c>
    </row>
    <row r="10" spans="2:14" x14ac:dyDescent="0.25">
      <c r="B10" s="10" t="s">
        <v>11</v>
      </c>
      <c r="C10" s="11">
        <v>2.1863425925925929E-2</v>
      </c>
      <c r="D10" s="12">
        <f t="shared" si="0"/>
        <v>0.34756209751609946</v>
      </c>
      <c r="E10" s="12">
        <f t="shared" si="1"/>
        <v>0.1591406908171861</v>
      </c>
      <c r="F10" s="11">
        <v>6.6666666666666662E-3</v>
      </c>
      <c r="G10" s="12">
        <f t="shared" si="2"/>
        <v>0.38019801980198015</v>
      </c>
      <c r="H10" s="12">
        <f t="shared" si="3"/>
        <v>0.16763678696158327</v>
      </c>
      <c r="I10" s="11">
        <v>6.0995370370370353E-3</v>
      </c>
      <c r="J10" s="12">
        <f t="shared" si="4"/>
        <v>0.32331288343558284</v>
      </c>
      <c r="K10" s="12">
        <f t="shared" si="5"/>
        <v>0.1638681592039801</v>
      </c>
      <c r="L10" s="13">
        <f t="shared" si="8"/>
        <v>3.4629629629629628E-2</v>
      </c>
      <c r="M10" s="12">
        <f t="shared" si="6"/>
        <v>0.34871794871794876</v>
      </c>
      <c r="N10" s="14">
        <f t="shared" si="7"/>
        <v>0.16153763092538595</v>
      </c>
    </row>
    <row r="11" spans="2:14" x14ac:dyDescent="0.25">
      <c r="B11" s="10" t="s">
        <v>12</v>
      </c>
      <c r="C11" s="11">
        <v>2.4537037037037036E-3</v>
      </c>
      <c r="D11" s="12">
        <f t="shared" si="0"/>
        <v>3.9006439742410311E-2</v>
      </c>
      <c r="E11" s="12">
        <f t="shared" si="1"/>
        <v>1.7860151642796956E-2</v>
      </c>
      <c r="F11" s="11">
        <v>1.2152777777777776E-3</v>
      </c>
      <c r="G11" s="12">
        <f t="shared" si="2"/>
        <v>6.9306930693069299E-2</v>
      </c>
      <c r="H11" s="12">
        <f t="shared" si="3"/>
        <v>3.0558789289871945E-2</v>
      </c>
      <c r="I11" s="11">
        <v>6.018518518518519E-4</v>
      </c>
      <c r="J11" s="12">
        <f t="shared" si="4"/>
        <v>3.1901840490797556E-2</v>
      </c>
      <c r="K11" s="12">
        <f t="shared" si="5"/>
        <v>1.6169154228855728E-2</v>
      </c>
      <c r="L11" s="13">
        <f t="shared" si="8"/>
        <v>4.2708333333333331E-3</v>
      </c>
      <c r="M11" s="12">
        <f t="shared" si="6"/>
        <v>4.3006993006993011E-2</v>
      </c>
      <c r="N11" s="14">
        <f t="shared" si="7"/>
        <v>1.9922254616132156E-2</v>
      </c>
    </row>
    <row r="12" spans="2:14" x14ac:dyDescent="0.25">
      <c r="B12" s="10" t="s">
        <v>155</v>
      </c>
      <c r="C12" s="11">
        <v>1.5856481481481481E-3</v>
      </c>
      <c r="D12" s="12">
        <f t="shared" si="0"/>
        <v>2.5206991720331189E-2</v>
      </c>
      <c r="E12" s="12">
        <f t="shared" si="1"/>
        <v>1.1541701769165956E-2</v>
      </c>
      <c r="F12" s="11">
        <v>4.861111111111111E-4</v>
      </c>
      <c r="G12" s="12">
        <f t="shared" si="2"/>
        <v>2.7722772277227723E-2</v>
      </c>
      <c r="H12" s="12">
        <f t="shared" si="3"/>
        <v>1.222351571594878E-2</v>
      </c>
      <c r="I12" s="11">
        <v>5.3240740740740733E-4</v>
      </c>
      <c r="J12" s="12">
        <f t="shared" si="4"/>
        <v>2.8220858895705525E-2</v>
      </c>
      <c r="K12" s="12">
        <f t="shared" si="5"/>
        <v>1.4303482587064679E-2</v>
      </c>
      <c r="L12" s="13">
        <f t="shared" si="8"/>
        <v>2.6041666666666665E-3</v>
      </c>
      <c r="M12" s="12">
        <f t="shared" si="6"/>
        <v>2.6223776223776227E-2</v>
      </c>
      <c r="N12" s="14">
        <f t="shared" si="7"/>
        <v>1.2147716229348876E-2</v>
      </c>
    </row>
    <row r="13" spans="2:14" x14ac:dyDescent="0.25">
      <c r="B13" s="10" t="s">
        <v>102</v>
      </c>
      <c r="C13" s="11">
        <v>9.2592592592592588E-5</v>
      </c>
      <c r="D13" s="12">
        <f t="shared" si="0"/>
        <v>1.4719411223551059E-3</v>
      </c>
      <c r="E13" s="12">
        <f t="shared" si="1"/>
        <v>6.7396798652063984E-4</v>
      </c>
      <c r="F13" s="11">
        <v>7.407407407407407E-4</v>
      </c>
      <c r="G13" s="12">
        <f t="shared" si="2"/>
        <v>4.2244224422442245E-2</v>
      </c>
      <c r="H13" s="12">
        <f t="shared" si="3"/>
        <v>1.862630966239814E-2</v>
      </c>
      <c r="I13" s="11">
        <v>1.851851851851852E-4</v>
      </c>
      <c r="J13" s="12">
        <f t="shared" si="4"/>
        <v>9.8159509202454028E-3</v>
      </c>
      <c r="K13" s="12">
        <f t="shared" si="5"/>
        <v>4.9751243781094544E-3</v>
      </c>
      <c r="L13" s="13">
        <f t="shared" si="8"/>
        <v>1.0185185185185184E-3</v>
      </c>
      <c r="M13" s="12">
        <f t="shared" si="6"/>
        <v>1.0256410256410258E-2</v>
      </c>
      <c r="N13" s="14">
        <f t="shared" si="7"/>
        <v>4.7511067919231162E-3</v>
      </c>
    </row>
    <row r="14" spans="2:14" x14ac:dyDescent="0.25">
      <c r="B14" s="10" t="s">
        <v>103</v>
      </c>
      <c r="C14" s="11">
        <v>8.3333333333333328E-4</v>
      </c>
      <c r="D14" s="12">
        <f t="shared" si="0"/>
        <v>1.3247470101195953E-2</v>
      </c>
      <c r="E14" s="12">
        <f t="shared" si="1"/>
        <v>6.0657118786857584E-3</v>
      </c>
      <c r="F14" s="11">
        <v>8.1018518518518516E-5</v>
      </c>
      <c r="G14" s="12">
        <f t="shared" si="2"/>
        <v>4.6204620462046205E-3</v>
      </c>
      <c r="H14" s="12">
        <f t="shared" si="3"/>
        <v>2.0372526193247966E-3</v>
      </c>
      <c r="I14" s="11">
        <v>5.7870370370370366E-5</v>
      </c>
      <c r="J14" s="12">
        <f t="shared" si="4"/>
        <v>3.0674846625766876E-3</v>
      </c>
      <c r="K14" s="12">
        <f t="shared" si="5"/>
        <v>1.5547263681592043E-3</v>
      </c>
      <c r="L14" s="13">
        <f t="shared" si="8"/>
        <v>9.7222222222222209E-4</v>
      </c>
      <c r="M14" s="12">
        <f t="shared" si="6"/>
        <v>9.7902097902097911E-3</v>
      </c>
      <c r="N14" s="14">
        <f t="shared" si="7"/>
        <v>4.535147392290247E-3</v>
      </c>
    </row>
    <row r="15" spans="2:14" x14ac:dyDescent="0.25">
      <c r="B15" s="10" t="s">
        <v>178</v>
      </c>
      <c r="C15" s="11">
        <v>1.226851851851852E-3</v>
      </c>
      <c r="D15" s="12">
        <f t="shared" si="0"/>
        <v>1.9503219871205159E-2</v>
      </c>
      <c r="E15" s="12">
        <f t="shared" si="1"/>
        <v>8.9300758213984796E-3</v>
      </c>
      <c r="F15" s="15">
        <v>1.5046296296296295E-4</v>
      </c>
      <c r="G15" s="12">
        <f t="shared" si="2"/>
        <v>8.5808580858085792E-3</v>
      </c>
      <c r="H15" s="12">
        <f t="shared" si="3"/>
        <v>3.7834691501746221E-3</v>
      </c>
      <c r="I15" s="11">
        <v>9.1435185185185196E-4</v>
      </c>
      <c r="J15" s="12">
        <f t="shared" si="4"/>
        <v>4.8466257668711675E-2</v>
      </c>
      <c r="K15" s="12">
        <f t="shared" si="5"/>
        <v>2.4564676616915432E-2</v>
      </c>
      <c r="L15" s="13">
        <f t="shared" si="8"/>
        <v>2.2916666666666667E-3</v>
      </c>
      <c r="M15" s="12">
        <f t="shared" si="6"/>
        <v>2.3076923076923082E-2</v>
      </c>
      <c r="N15" s="14">
        <f t="shared" si="7"/>
        <v>1.0689990281827011E-2</v>
      </c>
    </row>
    <row r="16" spans="2:14" x14ac:dyDescent="0.25">
      <c r="B16" s="10" t="s">
        <v>170</v>
      </c>
      <c r="C16" s="11">
        <v>4.6296296296296303E-4</v>
      </c>
      <c r="D16" s="12">
        <f t="shared" si="0"/>
        <v>7.3597056117755315E-3</v>
      </c>
      <c r="E16" s="12">
        <f t="shared" si="1"/>
        <v>3.3698399326031999E-3</v>
      </c>
      <c r="F16" s="11">
        <v>2.199074074074074E-4</v>
      </c>
      <c r="G16" s="12">
        <f t="shared" si="2"/>
        <v>1.2541254125412541E-2</v>
      </c>
      <c r="H16" s="12">
        <f t="shared" si="3"/>
        <v>5.5296856810244481E-3</v>
      </c>
      <c r="I16" s="11">
        <v>1.7361111111111112E-4</v>
      </c>
      <c r="J16" s="12">
        <f t="shared" si="4"/>
        <v>9.2024539877300637E-3</v>
      </c>
      <c r="K16" s="12">
        <f t="shared" si="5"/>
        <v>4.6641791044776133E-3</v>
      </c>
      <c r="L16" s="13">
        <f t="shared" si="8"/>
        <v>8.5648148148148161E-4</v>
      </c>
      <c r="M16" s="12">
        <f t="shared" si="6"/>
        <v>8.6247086247086269E-3</v>
      </c>
      <c r="N16" s="14">
        <f t="shared" si="7"/>
        <v>3.9952488932080759E-3</v>
      </c>
    </row>
    <row r="17" spans="2:14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5.4513888888888876E-3</v>
      </c>
      <c r="D18" s="12">
        <f t="shared" si="0"/>
        <v>8.6660533578656843E-2</v>
      </c>
      <c r="E18" s="12">
        <f t="shared" si="1"/>
        <v>3.9679865206402661E-2</v>
      </c>
      <c r="F18" s="11">
        <v>7.9861111111111116E-4</v>
      </c>
      <c r="G18" s="12">
        <f t="shared" si="2"/>
        <v>4.5544554455445543E-2</v>
      </c>
      <c r="H18" s="12">
        <f t="shared" si="3"/>
        <v>2.0081490104773E-2</v>
      </c>
      <c r="I18" s="11">
        <v>1.8518518518518519E-3</v>
      </c>
      <c r="J18" s="12">
        <f t="shared" si="4"/>
        <v>9.8159509202454018E-2</v>
      </c>
      <c r="K18" s="12">
        <f t="shared" si="5"/>
        <v>4.9751243781094544E-2</v>
      </c>
      <c r="L18" s="13">
        <f t="shared" si="8"/>
        <v>8.1018518518518497E-3</v>
      </c>
      <c r="M18" s="12">
        <f t="shared" si="6"/>
        <v>8.1585081585081584E-2</v>
      </c>
      <c r="N18" s="14">
        <f>IFERROR(L18/L$30,0)</f>
        <v>3.7792894935752053E-2</v>
      </c>
    </row>
    <row r="19" spans="2:14" ht="16.5" thickTop="1" thickBot="1" x14ac:dyDescent="0.3">
      <c r="B19" s="31" t="s">
        <v>3</v>
      </c>
      <c r="C19" s="32">
        <f>SUM(C7:C18)</f>
        <v>6.2905092592592582E-2</v>
      </c>
      <c r="D19" s="33">
        <f>IFERROR(SUM(D7:D18),0)</f>
        <v>1</v>
      </c>
      <c r="E19" s="33">
        <f>IFERROR(SUM(E7:E18),0)</f>
        <v>0.45787700084245969</v>
      </c>
      <c r="F19" s="32">
        <f>SUM(F7:F18)</f>
        <v>1.7534722222222222E-2</v>
      </c>
      <c r="G19" s="33">
        <f>IFERROR(SUM(G7:G18),0)</f>
        <v>0.99999999999999989</v>
      </c>
      <c r="H19" s="33">
        <f>IFERROR(SUM(H7:H18),0)</f>
        <v>0.44091967403958099</v>
      </c>
      <c r="I19" s="32">
        <f>SUM(I7:I18)</f>
        <v>1.8865740740740735E-2</v>
      </c>
      <c r="J19" s="33">
        <f>IFERROR(SUM(J7:J18),0)</f>
        <v>1.0000000000000002</v>
      </c>
      <c r="K19" s="33">
        <f>IFERROR(SUM(K7:K18),0)</f>
        <v>0.50684079601990062</v>
      </c>
      <c r="L19" s="32">
        <f>SUM(L7:L18)</f>
        <v>9.9305555555555536E-2</v>
      </c>
      <c r="M19" s="33">
        <f>IFERROR(SUM(M7:M18),0)</f>
        <v>1</v>
      </c>
      <c r="N19" s="34">
        <f>IFERROR(SUM(N7:N18),0)</f>
        <v>0.46323291221250373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3.4953703703703692E-3</v>
      </c>
      <c r="D22" s="19"/>
      <c r="E22" s="12">
        <f>IFERROR(C22/C$30,0)</f>
        <v>2.5442291491154144E-2</v>
      </c>
      <c r="F22" s="11">
        <v>1.1342592592592593E-3</v>
      </c>
      <c r="G22" s="19"/>
      <c r="H22" s="12">
        <f>IFERROR(F22/F$30,0)</f>
        <v>2.8521536670547156E-2</v>
      </c>
      <c r="I22" s="11">
        <v>1.0995370370370371E-3</v>
      </c>
      <c r="J22" s="19"/>
      <c r="K22" s="12">
        <f>IFERROR(I22/I$30,0)</f>
        <v>2.9539800995024887E-2</v>
      </c>
      <c r="L22" s="13">
        <f>SUM(C22,F22,I22)</f>
        <v>5.7291666666666654E-3</v>
      </c>
      <c r="M22" s="19"/>
      <c r="N22" s="14">
        <f>IFERROR(L22/L$30,0)</f>
        <v>2.6724975704567524E-2</v>
      </c>
    </row>
    <row r="23" spans="2:14" x14ac:dyDescent="0.25">
      <c r="B23" s="18" t="s">
        <v>16</v>
      </c>
      <c r="C23" s="11">
        <v>3.5879629629629629E-4</v>
      </c>
      <c r="D23" s="19"/>
      <c r="E23" s="12">
        <f t="shared" ref="E23:E27" si="9">IFERROR(C23/C$30,0)</f>
        <v>2.6116259477674793E-3</v>
      </c>
      <c r="F23" s="11">
        <v>9.2592592592592588E-5</v>
      </c>
      <c r="G23" s="19"/>
      <c r="H23" s="12">
        <f t="shared" ref="H23:H27" si="10">IFERROR(F23/F$30,0)</f>
        <v>2.3282887077997676E-3</v>
      </c>
      <c r="I23" s="11">
        <v>1.1574074074074073E-4</v>
      </c>
      <c r="J23" s="19"/>
      <c r="K23" s="12">
        <f t="shared" ref="K23:K27" si="11">IFERROR(I23/I$30,0)</f>
        <v>3.1094527363184086E-3</v>
      </c>
      <c r="L23" s="13">
        <f t="shared" ref="L23:L27" si="12">SUM(C23,F23,I23)</f>
        <v>5.6712962962962956E-4</v>
      </c>
      <c r="M23" s="19"/>
      <c r="N23" s="14">
        <f t="shared" ref="N23:N27" si="13">IFERROR(L23/L$30,0)</f>
        <v>2.6455026455026441E-3</v>
      </c>
    </row>
    <row r="24" spans="2:14" x14ac:dyDescent="0.25">
      <c r="B24" s="18" t="s">
        <v>17</v>
      </c>
      <c r="C24" s="11">
        <v>6.7129629629629635E-4</v>
      </c>
      <c r="D24" s="19"/>
      <c r="E24" s="12">
        <f t="shared" si="9"/>
        <v>4.8862679022746392E-3</v>
      </c>
      <c r="F24" s="11">
        <v>2.7777777777777778E-4</v>
      </c>
      <c r="G24" s="19"/>
      <c r="H24" s="12">
        <f t="shared" si="10"/>
        <v>6.9848661233993031E-3</v>
      </c>
      <c r="I24" s="11">
        <v>1.8518518518518518E-4</v>
      </c>
      <c r="J24" s="19"/>
      <c r="K24" s="12">
        <f t="shared" si="11"/>
        <v>4.9751243781094535E-3</v>
      </c>
      <c r="L24" s="13">
        <f t="shared" si="12"/>
        <v>1.1342592592592593E-3</v>
      </c>
      <c r="M24" s="19"/>
      <c r="N24" s="14">
        <f t="shared" si="13"/>
        <v>5.291005291005289E-3</v>
      </c>
    </row>
    <row r="25" spans="2:14" x14ac:dyDescent="0.25">
      <c r="B25" s="18" t="s">
        <v>18</v>
      </c>
      <c r="C25" s="11">
        <v>1.0115740740740743E-2</v>
      </c>
      <c r="D25" s="19"/>
      <c r="E25" s="12">
        <f t="shared" si="9"/>
        <v>7.3631002527379918E-2</v>
      </c>
      <c r="F25" s="11">
        <v>2.8356481481481479E-3</v>
      </c>
      <c r="G25" s="19"/>
      <c r="H25" s="12">
        <f t="shared" si="10"/>
        <v>7.1303841676367885E-2</v>
      </c>
      <c r="I25" s="11">
        <v>1.8981481481481484E-3</v>
      </c>
      <c r="J25" s="19"/>
      <c r="K25" s="12">
        <f t="shared" si="11"/>
        <v>5.0995024875621908E-2</v>
      </c>
      <c r="L25" s="13">
        <f t="shared" si="12"/>
        <v>1.484953703703704E-2</v>
      </c>
      <c r="M25" s="19"/>
      <c r="N25" s="14">
        <f t="shared" si="13"/>
        <v>6.9268977432242723E-2</v>
      </c>
    </row>
    <row r="26" spans="2:14" x14ac:dyDescent="0.25">
      <c r="B26" s="18" t="s">
        <v>19</v>
      </c>
      <c r="C26" s="11">
        <v>5.3553240740740832E-2</v>
      </c>
      <c r="D26" s="19"/>
      <c r="E26" s="12">
        <f t="shared" si="9"/>
        <v>0.38980623420387572</v>
      </c>
      <c r="F26" s="11">
        <v>1.6793981481481472E-2</v>
      </c>
      <c r="G26" s="19"/>
      <c r="H26" s="12">
        <f t="shared" si="10"/>
        <v>0.42229336437718262</v>
      </c>
      <c r="I26" s="11">
        <v>1.3356481481481481E-2</v>
      </c>
      <c r="J26" s="19"/>
      <c r="K26" s="12">
        <f t="shared" si="11"/>
        <v>0.35883084577114438</v>
      </c>
      <c r="L26" s="13">
        <f t="shared" si="12"/>
        <v>8.3703703703703794E-2</v>
      </c>
      <c r="M26" s="19"/>
      <c r="N26" s="14">
        <f t="shared" si="13"/>
        <v>0.39045459453622744</v>
      </c>
    </row>
    <row r="27" spans="2:14" ht="15.75" thickBot="1" x14ac:dyDescent="0.3">
      <c r="B27" s="23" t="s">
        <v>20</v>
      </c>
      <c r="C27" s="20">
        <v>6.2847222222222211E-3</v>
      </c>
      <c r="D27" s="24"/>
      <c r="E27" s="21">
        <f t="shared" si="9"/>
        <v>4.5745577085088418E-2</v>
      </c>
      <c r="F27" s="20">
        <v>1.0995370370370371E-3</v>
      </c>
      <c r="G27" s="24"/>
      <c r="H27" s="21">
        <f t="shared" si="10"/>
        <v>2.7648428405122244E-2</v>
      </c>
      <c r="I27" s="20">
        <v>1.701388888888889E-3</v>
      </c>
      <c r="J27" s="24"/>
      <c r="K27" s="21">
        <f t="shared" si="11"/>
        <v>4.5708955223880611E-2</v>
      </c>
      <c r="L27" s="13">
        <f t="shared" si="12"/>
        <v>9.0856481481481465E-3</v>
      </c>
      <c r="M27" s="24"/>
      <c r="N27" s="22">
        <f t="shared" si="13"/>
        <v>4.2382032177950522E-2</v>
      </c>
    </row>
    <row r="28" spans="2:14" ht="16.5" thickTop="1" thickBot="1" x14ac:dyDescent="0.3">
      <c r="B28" s="31" t="s">
        <v>3</v>
      </c>
      <c r="C28" s="32">
        <f>SUM(C22:C27)</f>
        <v>7.4479166666666749E-2</v>
      </c>
      <c r="D28" s="33"/>
      <c r="E28" s="33">
        <f>IFERROR(SUM(E22:E27),0)</f>
        <v>0.54212299915754025</v>
      </c>
      <c r="F28" s="32">
        <f>SUM(F22:F27)</f>
        <v>2.2233796296296286E-2</v>
      </c>
      <c r="G28" s="33"/>
      <c r="H28" s="33">
        <f>IFERROR(SUM(H22:H27),0)</f>
        <v>0.55908032596041901</v>
      </c>
      <c r="I28" s="32">
        <f>SUM(I22:I27)</f>
        <v>1.8356481481481481E-2</v>
      </c>
      <c r="J28" s="33"/>
      <c r="K28" s="33">
        <f>IFERROR(SUM(K22:K27),0)</f>
        <v>0.49315920398009966</v>
      </c>
      <c r="L28" s="32">
        <f>SUM(L22:L27)</f>
        <v>0.11506944444444454</v>
      </c>
      <c r="M28" s="33"/>
      <c r="N28" s="34">
        <f>IFERROR(SUM(N22:N27),0)</f>
        <v>0.53676708778749616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0.13738425925925934</v>
      </c>
      <c r="D30" s="35"/>
      <c r="E30" s="36">
        <f>IFERROR(SUM(E19,E28),0)</f>
        <v>1</v>
      </c>
      <c r="F30" s="32">
        <f>SUM(F19,F28)</f>
        <v>3.9768518518518509E-2</v>
      </c>
      <c r="G30" s="35"/>
      <c r="H30" s="36">
        <f>IFERROR(SUM(H19,H28),0)</f>
        <v>1</v>
      </c>
      <c r="I30" s="32">
        <f>SUM(I19,I28)</f>
        <v>3.7222222222222212E-2</v>
      </c>
      <c r="J30" s="35"/>
      <c r="K30" s="36">
        <f>IFERROR(SUM(K19,K28),0)</f>
        <v>1.0000000000000002</v>
      </c>
      <c r="L30" s="37">
        <f>SUM(L19,L28)</f>
        <v>0.21437500000000009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90" t="s">
        <v>150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42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1.1574074074074073E-3</v>
      </c>
      <c r="D7" s="12">
        <f t="shared" ref="D7:D18" si="0">IFERROR(C7/C$19,0)</f>
        <v>8.2372322899505773E-2</v>
      </c>
      <c r="E7" s="12">
        <f t="shared" ref="E7:E18" si="1">IFERROR(C7/C$30,0)</f>
        <v>8.7780898876404501E-3</v>
      </c>
      <c r="F7" s="11">
        <v>1.1574074074074073E-3</v>
      </c>
      <c r="G7" s="12">
        <f t="shared" ref="G7:G18" si="2">IFERROR(F7/F$19,0)</f>
        <v>0.11415525114155249</v>
      </c>
      <c r="H7" s="12">
        <f t="shared" ref="H7:H18" si="3">IFERROR(F7/F$30,0)</f>
        <v>5.305039787798408E-2</v>
      </c>
      <c r="I7" s="11">
        <f>C7+F7</f>
        <v>2.3148148148148147E-3</v>
      </c>
      <c r="J7" s="12">
        <f t="shared" ref="J7:J18" si="4">IFERROR(I7/I$19,0)</f>
        <v>9.5693779904306206E-2</v>
      </c>
      <c r="K7" s="14">
        <f t="shared" ref="K7:K18" si="5">IFERROR(I7/I$30,0)</f>
        <v>1.5063643895458313E-2</v>
      </c>
    </row>
    <row r="8" spans="2:11" x14ac:dyDescent="0.25">
      <c r="B8" s="141" t="s">
        <v>97</v>
      </c>
      <c r="C8" s="11">
        <v>4.1203703703703706E-3</v>
      </c>
      <c r="D8" s="12">
        <f t="shared" si="0"/>
        <v>0.29324546952224062</v>
      </c>
      <c r="E8" s="12">
        <f t="shared" si="1"/>
        <v>3.1250000000000007E-2</v>
      </c>
      <c r="F8" s="11">
        <v>3.5185185185185185E-3</v>
      </c>
      <c r="G8" s="12">
        <f t="shared" si="2"/>
        <v>0.34703196347031962</v>
      </c>
      <c r="H8" s="12">
        <f t="shared" si="3"/>
        <v>0.16127320954907159</v>
      </c>
      <c r="I8" s="11">
        <f t="shared" ref="I8:I18" si="6">C8+F8</f>
        <v>7.6388888888888895E-3</v>
      </c>
      <c r="J8" s="12">
        <f t="shared" si="4"/>
        <v>0.31578947368421051</v>
      </c>
      <c r="K8" s="14">
        <f t="shared" si="5"/>
        <v>4.9710024855012441E-2</v>
      </c>
    </row>
    <row r="9" spans="2:11" x14ac:dyDescent="0.25">
      <c r="B9" s="10" t="s">
        <v>48</v>
      </c>
      <c r="C9" s="11">
        <v>7.407407407407407E-4</v>
      </c>
      <c r="D9" s="12">
        <f t="shared" si="0"/>
        <v>5.2718286655683698E-2</v>
      </c>
      <c r="E9" s="12">
        <f t="shared" si="1"/>
        <v>5.6179775280898884E-3</v>
      </c>
      <c r="F9" s="11">
        <v>7.8703703703703705E-4</v>
      </c>
      <c r="G9" s="12">
        <f t="shared" si="2"/>
        <v>7.7625570776255703E-2</v>
      </c>
      <c r="H9" s="12">
        <f t="shared" si="3"/>
        <v>3.6074270557029178E-2</v>
      </c>
      <c r="I9" s="11">
        <f t="shared" si="6"/>
        <v>1.5277777777777776E-3</v>
      </c>
      <c r="J9" s="12">
        <f t="shared" si="4"/>
        <v>6.3157894736842093E-2</v>
      </c>
      <c r="K9" s="14">
        <f t="shared" si="5"/>
        <v>9.9420049710024876E-3</v>
      </c>
    </row>
    <row r="10" spans="2:11" x14ac:dyDescent="0.25">
      <c r="B10" s="10" t="s">
        <v>11</v>
      </c>
      <c r="C10" s="11">
        <v>3.9004629629629623E-3</v>
      </c>
      <c r="D10" s="12">
        <f t="shared" si="0"/>
        <v>0.27759472817133446</v>
      </c>
      <c r="E10" s="12">
        <f t="shared" si="1"/>
        <v>2.9582162921348316E-2</v>
      </c>
      <c r="F10" s="11">
        <v>4.0625000000000001E-3</v>
      </c>
      <c r="G10" s="12">
        <f t="shared" si="2"/>
        <v>0.40068493150684931</v>
      </c>
      <c r="H10" s="12">
        <f t="shared" si="3"/>
        <v>0.18620689655172412</v>
      </c>
      <c r="I10" s="11">
        <f t="shared" si="6"/>
        <v>7.9629629629629634E-3</v>
      </c>
      <c r="J10" s="12">
        <f t="shared" si="4"/>
        <v>0.32918660287081336</v>
      </c>
      <c r="K10" s="14">
        <f t="shared" si="5"/>
        <v>5.1818935000376605E-2</v>
      </c>
    </row>
    <row r="11" spans="2:11" x14ac:dyDescent="0.25">
      <c r="B11" s="10" t="s">
        <v>12</v>
      </c>
      <c r="C11" s="11">
        <v>2.4305555555555555E-4</v>
      </c>
      <c r="D11" s="12">
        <f t="shared" si="0"/>
        <v>1.7298187808896213E-2</v>
      </c>
      <c r="E11" s="12">
        <f t="shared" si="1"/>
        <v>1.8433988764044945E-3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2.4305555555555555E-4</v>
      </c>
      <c r="J11" s="12">
        <f t="shared" si="4"/>
        <v>1.0047846889952153E-2</v>
      </c>
      <c r="K11" s="14">
        <f t="shared" si="5"/>
        <v>1.581682609023123E-3</v>
      </c>
    </row>
    <row r="12" spans="2:11" x14ac:dyDescent="0.25">
      <c r="B12" s="10" t="s">
        <v>155</v>
      </c>
      <c r="C12" s="11">
        <v>3.4722222222222224E-4</v>
      </c>
      <c r="D12" s="12">
        <f t="shared" si="0"/>
        <v>2.4711696869851734E-2</v>
      </c>
      <c r="E12" s="12">
        <f t="shared" si="1"/>
        <v>2.6334269662921352E-3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3.4722222222222224E-4</v>
      </c>
      <c r="J12" s="12">
        <f t="shared" si="4"/>
        <v>1.4354066985645932E-2</v>
      </c>
      <c r="K12" s="14">
        <f t="shared" si="5"/>
        <v>2.2595465843187473E-3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>
        <v>2.0486111111111113E-3</v>
      </c>
      <c r="D14" s="12">
        <f t="shared" si="0"/>
        <v>0.14579901153212524</v>
      </c>
      <c r="E14" s="12">
        <f t="shared" si="1"/>
        <v>1.5537219101123599E-2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2.0486111111111113E-3</v>
      </c>
      <c r="J14" s="12">
        <f t="shared" si="4"/>
        <v>8.4688995215311008E-2</v>
      </c>
      <c r="K14" s="14">
        <f t="shared" si="5"/>
        <v>1.333132484748061E-2</v>
      </c>
    </row>
    <row r="15" spans="2:11" x14ac:dyDescent="0.25">
      <c r="B15" s="10" t="s">
        <v>178</v>
      </c>
      <c r="C15" s="11">
        <v>9.2592592592592588E-5</v>
      </c>
      <c r="D15" s="12">
        <f t="shared" si="0"/>
        <v>6.5897858319604622E-3</v>
      </c>
      <c r="E15" s="12">
        <f t="shared" si="1"/>
        <v>7.0224719101123604E-4</v>
      </c>
      <c r="F15" s="11">
        <v>3.4722222222222224E-4</v>
      </c>
      <c r="G15" s="12">
        <f t="shared" si="2"/>
        <v>3.4246575342465752E-2</v>
      </c>
      <c r="H15" s="12">
        <f t="shared" si="3"/>
        <v>1.5915119363395226E-2</v>
      </c>
      <c r="I15" s="11">
        <f t="shared" si="6"/>
        <v>4.3981481481481481E-4</v>
      </c>
      <c r="J15" s="12">
        <f t="shared" si="4"/>
        <v>1.8181818181818181E-2</v>
      </c>
      <c r="K15" s="14">
        <f t="shared" si="5"/>
        <v>2.8620923401370796E-3</v>
      </c>
    </row>
    <row r="16" spans="2:11" x14ac:dyDescent="0.25">
      <c r="B16" s="10" t="s">
        <v>170</v>
      </c>
      <c r="C16" s="11">
        <v>0</v>
      </c>
      <c r="D16" s="12">
        <f t="shared" si="0"/>
        <v>0</v>
      </c>
      <c r="E16" s="12">
        <f t="shared" si="1"/>
        <v>0</v>
      </c>
      <c r="F16" s="11">
        <v>2.6620370370370372E-4</v>
      </c>
      <c r="G16" s="12">
        <f t="shared" si="2"/>
        <v>2.6255707762557076E-2</v>
      </c>
      <c r="H16" s="12">
        <f t="shared" si="3"/>
        <v>1.220159151193634E-2</v>
      </c>
      <c r="I16" s="11">
        <f t="shared" si="6"/>
        <v>2.6620370370370372E-4</v>
      </c>
      <c r="J16" s="12">
        <f t="shared" si="4"/>
        <v>1.1004784688995215E-2</v>
      </c>
      <c r="K16" s="14">
        <f t="shared" si="5"/>
        <v>1.7323190479777062E-3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1.4004629629629632E-3</v>
      </c>
      <c r="D18" s="12">
        <f t="shared" si="0"/>
        <v>9.9670510708402008E-2</v>
      </c>
      <c r="E18" s="12">
        <f t="shared" si="1"/>
        <v>1.0621488764044947E-2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1.4004629629629632E-3</v>
      </c>
      <c r="J18" s="12">
        <f t="shared" si="4"/>
        <v>5.789473684210527E-2</v>
      </c>
      <c r="K18" s="14">
        <f t="shared" si="5"/>
        <v>9.1135045567522811E-3</v>
      </c>
    </row>
    <row r="19" spans="2:11" ht="16.5" thickTop="1" thickBot="1" x14ac:dyDescent="0.3">
      <c r="B19" s="31" t="s">
        <v>3</v>
      </c>
      <c r="C19" s="32">
        <f>SUM(C7:C18)</f>
        <v>1.4050925925925923E-2</v>
      </c>
      <c r="D19" s="33">
        <f>IFERROR(SUM(D7:D18),0)</f>
        <v>1.0000000000000002</v>
      </c>
      <c r="E19" s="33">
        <f>IFERROR(SUM(E7:E18),0)</f>
        <v>0.10656601123595509</v>
      </c>
      <c r="F19" s="32">
        <f>SUM(F7:F18)</f>
        <v>1.013888888888889E-2</v>
      </c>
      <c r="G19" s="33">
        <f>IFERROR(SUM(G7:G18),0)</f>
        <v>1</v>
      </c>
      <c r="H19" s="33">
        <f>IFERROR(SUM(H7:H18),0)</f>
        <v>0.46472148541114056</v>
      </c>
      <c r="I19" s="32">
        <f>SUM(I7:I18)</f>
        <v>2.4189814814814817E-2</v>
      </c>
      <c r="J19" s="33">
        <f>IFERROR(SUM(J7:J18),0)</f>
        <v>1</v>
      </c>
      <c r="K19" s="34">
        <f>IFERROR(SUM(K7:K18),0)</f>
        <v>0.15741507870753937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4.525462962962962E-3</v>
      </c>
      <c r="D22" s="19"/>
      <c r="E22" s="12">
        <f>IFERROR(C22/C$30,0)</f>
        <v>3.4322331460674156E-2</v>
      </c>
      <c r="F22" s="11">
        <v>5.4398148148148144E-4</v>
      </c>
      <c r="G22" s="19"/>
      <c r="H22" s="12">
        <f>IFERROR(F22/F$30,0)</f>
        <v>2.4933687002652517E-2</v>
      </c>
      <c r="I22" s="11">
        <f t="shared" ref="I22:I27" si="7">C22+F22</f>
        <v>5.0694444444444433E-3</v>
      </c>
      <c r="J22" s="19"/>
      <c r="K22" s="14">
        <f>IFERROR(I22/I$30,0)</f>
        <v>3.2989380131053701E-2</v>
      </c>
    </row>
    <row r="23" spans="2:11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8"/>
        <v>0</v>
      </c>
      <c r="F24" s="11">
        <v>2.3148148148148146E-4</v>
      </c>
      <c r="G24" s="19"/>
      <c r="H24" s="12">
        <f t="shared" si="9"/>
        <v>1.0610079575596816E-2</v>
      </c>
      <c r="I24" s="11">
        <f t="shared" si="7"/>
        <v>2.3148148148148146E-4</v>
      </c>
      <c r="J24" s="19"/>
      <c r="K24" s="14">
        <f t="shared" si="10"/>
        <v>1.5063643895458314E-3</v>
      </c>
    </row>
    <row r="25" spans="2:11" x14ac:dyDescent="0.25">
      <c r="B25" s="18" t="s">
        <v>18</v>
      </c>
      <c r="C25" s="11">
        <v>1.877314814814815E-2</v>
      </c>
      <c r="D25" s="19"/>
      <c r="E25" s="12">
        <f t="shared" si="8"/>
        <v>0.14238061797752813</v>
      </c>
      <c r="F25" s="11">
        <v>2.0023148148148144E-3</v>
      </c>
      <c r="G25" s="19"/>
      <c r="H25" s="12">
        <f t="shared" si="9"/>
        <v>9.1777188328912448E-2</v>
      </c>
      <c r="I25" s="11">
        <f t="shared" si="7"/>
        <v>2.0775462962962964E-2</v>
      </c>
      <c r="J25" s="19"/>
      <c r="K25" s="14">
        <f t="shared" si="10"/>
        <v>0.13519620396173837</v>
      </c>
    </row>
    <row r="26" spans="2:11" x14ac:dyDescent="0.25">
      <c r="B26" s="18" t="s">
        <v>19</v>
      </c>
      <c r="C26" s="11">
        <v>9.3356481481481471E-2</v>
      </c>
      <c r="D26" s="19"/>
      <c r="E26" s="12">
        <f t="shared" si="8"/>
        <v>0.70804073033707871</v>
      </c>
      <c r="F26" s="11">
        <v>8.4490740740740741E-3</v>
      </c>
      <c r="G26" s="19"/>
      <c r="H26" s="12">
        <f t="shared" si="9"/>
        <v>0.38726790450928378</v>
      </c>
      <c r="I26" s="11">
        <f t="shared" si="7"/>
        <v>0.10180555555555554</v>
      </c>
      <c r="J26" s="19"/>
      <c r="K26" s="14">
        <f t="shared" si="10"/>
        <v>0.66249905852225655</v>
      </c>
    </row>
    <row r="27" spans="2:11" ht="15.75" thickBot="1" x14ac:dyDescent="0.3">
      <c r="B27" s="23" t="s">
        <v>20</v>
      </c>
      <c r="C27" s="20">
        <v>1.1458333333333333E-3</v>
      </c>
      <c r="D27" s="24"/>
      <c r="E27" s="21">
        <f t="shared" si="8"/>
        <v>8.6903089887640471E-3</v>
      </c>
      <c r="F27" s="20">
        <v>4.5138888888888887E-4</v>
      </c>
      <c r="G27" s="24"/>
      <c r="H27" s="21">
        <f t="shared" si="9"/>
        <v>2.0689655172413793E-2</v>
      </c>
      <c r="I27" s="11">
        <f t="shared" si="7"/>
        <v>1.5972222222222221E-3</v>
      </c>
      <c r="J27" s="24"/>
      <c r="K27" s="22">
        <f t="shared" si="10"/>
        <v>1.0393914287866237E-2</v>
      </c>
    </row>
    <row r="28" spans="2:11" ht="16.5" thickTop="1" thickBot="1" x14ac:dyDescent="0.3">
      <c r="B28" s="31" t="s">
        <v>3</v>
      </c>
      <c r="C28" s="32">
        <f>SUM(C22:C27)</f>
        <v>0.11780092592592591</v>
      </c>
      <c r="D28" s="33"/>
      <c r="E28" s="33">
        <f>IFERROR(SUM(E22:E27),0)</f>
        <v>0.89343398876404501</v>
      </c>
      <c r="F28" s="32">
        <f>SUM(F22:F27)</f>
        <v>1.1678240740740741E-2</v>
      </c>
      <c r="G28" s="33"/>
      <c r="H28" s="33">
        <f>IFERROR(SUM(H22:H27),0)</f>
        <v>0.53527851458885944</v>
      </c>
      <c r="I28" s="32">
        <f>SUM(I22:I27)</f>
        <v>0.12947916666666665</v>
      </c>
      <c r="J28" s="33"/>
      <c r="K28" s="34">
        <f>IFERROR(SUM(K22:K27),0)</f>
        <v>0.84258492129246076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0.13185185185185183</v>
      </c>
      <c r="D30" s="35"/>
      <c r="E30" s="36">
        <f>IFERROR(SUM(E19,E28),0)</f>
        <v>1</v>
      </c>
      <c r="F30" s="32">
        <f>SUM(F19,F28)</f>
        <v>2.1817129629629631E-2</v>
      </c>
      <c r="G30" s="35"/>
      <c r="H30" s="36">
        <f>IFERROR(SUM(H19,H28),0)</f>
        <v>1</v>
      </c>
      <c r="I30" s="32">
        <f>SUM(I19,I28)</f>
        <v>0.15366898148148145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93" t="s">
        <v>45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4.4097222222222211E-3</v>
      </c>
      <c r="D7" s="12">
        <f t="shared" ref="D7:D18" si="0">IFERROR(C7/C$19,0)</f>
        <v>8.5502692998204677E-2</v>
      </c>
      <c r="E7" s="12">
        <f t="shared" ref="E7:E18" si="1">IFERROR(C7/C$30,0)</f>
        <v>2.3040638606676326E-2</v>
      </c>
      <c r="F7" s="11">
        <v>1.6782407407407408E-3</v>
      </c>
      <c r="G7" s="12">
        <f t="shared" ref="G7:G18" si="2">IFERROR(F7/F$19,0)</f>
        <v>3.7169956421430415E-2</v>
      </c>
      <c r="H7" s="12">
        <f t="shared" ref="H7:H18" si="3">IFERROR(F7/F$30,0)</f>
        <v>2.2820270695624808E-2</v>
      </c>
      <c r="I7" s="11">
        <f>C7+F7</f>
        <v>6.0879629629629617E-3</v>
      </c>
      <c r="J7" s="12">
        <f t="shared" ref="J7:J18" si="4">IFERROR(I7/I$19,0)</f>
        <v>6.2941246858920677E-2</v>
      </c>
      <c r="K7" s="14">
        <f t="shared" ref="K7:K18" si="5">IFERROR(I7/I$30,0)</f>
        <v>2.2979467016164254E-2</v>
      </c>
    </row>
    <row r="8" spans="2:11" x14ac:dyDescent="0.25">
      <c r="B8" s="141" t="s">
        <v>97</v>
      </c>
      <c r="C8" s="11">
        <v>1.3657407407407403E-2</v>
      </c>
      <c r="D8" s="12">
        <f t="shared" si="0"/>
        <v>0.26481149012567323</v>
      </c>
      <c r="E8" s="12">
        <f t="shared" si="1"/>
        <v>7.1359458151910929E-2</v>
      </c>
      <c r="F8" s="11">
        <v>7.1759259259259259E-3</v>
      </c>
      <c r="G8" s="12">
        <f t="shared" si="2"/>
        <v>0.15893360676749557</v>
      </c>
      <c r="H8" s="12">
        <f t="shared" si="3"/>
        <v>9.7576329870947442E-2</v>
      </c>
      <c r="I8" s="11">
        <f t="shared" ref="I8:I18" si="6">C8+F8</f>
        <v>2.0833333333333329E-2</v>
      </c>
      <c r="J8" s="12">
        <f t="shared" si="4"/>
        <v>0.21538829723585023</v>
      </c>
      <c r="K8" s="14">
        <f t="shared" si="5"/>
        <v>7.8636959370904286E-2</v>
      </c>
    </row>
    <row r="9" spans="2:11" x14ac:dyDescent="0.25">
      <c r="B9" s="10" t="s">
        <v>48</v>
      </c>
      <c r="C9" s="11">
        <v>3.8773148148148148E-3</v>
      </c>
      <c r="D9" s="12">
        <f t="shared" si="0"/>
        <v>7.5179533213644553E-2</v>
      </c>
      <c r="E9" s="12">
        <f t="shared" si="1"/>
        <v>2.0258829221093365E-2</v>
      </c>
      <c r="F9" s="11">
        <v>2.0486111111111109E-3</v>
      </c>
      <c r="G9" s="12">
        <f t="shared" si="2"/>
        <v>4.5372981286849537E-2</v>
      </c>
      <c r="H9" s="12">
        <f t="shared" si="3"/>
        <v>2.7856468366383381E-2</v>
      </c>
      <c r="I9" s="11">
        <f t="shared" si="6"/>
        <v>5.9259259259259256E-3</v>
      </c>
      <c r="J9" s="12">
        <f t="shared" si="4"/>
        <v>6.1266004547086299E-2</v>
      </c>
      <c r="K9" s="14">
        <f t="shared" si="5"/>
        <v>2.2367846221057225E-2</v>
      </c>
    </row>
    <row r="10" spans="2:11" x14ac:dyDescent="0.25">
      <c r="B10" s="10" t="s">
        <v>11</v>
      </c>
      <c r="C10" s="11">
        <v>1.5590277777777771E-2</v>
      </c>
      <c r="D10" s="12">
        <f t="shared" si="0"/>
        <v>0.30228904847396765</v>
      </c>
      <c r="E10" s="12">
        <f t="shared" si="1"/>
        <v>8.1458635703918647E-2</v>
      </c>
      <c r="F10" s="11">
        <v>1.9490740740740732E-2</v>
      </c>
      <c r="G10" s="12">
        <f t="shared" si="2"/>
        <v>0.43168418354268134</v>
      </c>
      <c r="H10" s="12">
        <f t="shared" si="3"/>
        <v>0.26502990242367003</v>
      </c>
      <c r="I10" s="11">
        <f t="shared" si="6"/>
        <v>3.5081018518518504E-2</v>
      </c>
      <c r="J10" s="12">
        <f t="shared" si="4"/>
        <v>0.36268996051214553</v>
      </c>
      <c r="K10" s="14">
        <f t="shared" si="5"/>
        <v>0.1324159021406727</v>
      </c>
    </row>
    <row r="11" spans="2:11" x14ac:dyDescent="0.25">
      <c r="B11" s="10" t="s">
        <v>12</v>
      </c>
      <c r="C11" s="11">
        <v>1.9675925925925926E-4</v>
      </c>
      <c r="D11" s="12">
        <f t="shared" si="0"/>
        <v>3.8150807899461413E-3</v>
      </c>
      <c r="E11" s="12">
        <f t="shared" si="1"/>
        <v>1.0280599903241408E-3</v>
      </c>
      <c r="F11" s="11">
        <v>5.5555555555555556E-4</v>
      </c>
      <c r="G11" s="12">
        <f t="shared" si="2"/>
        <v>1.2304537298128689E-2</v>
      </c>
      <c r="H11" s="12">
        <f t="shared" si="3"/>
        <v>7.5542965061378671E-3</v>
      </c>
      <c r="I11" s="11">
        <f t="shared" si="6"/>
        <v>7.5231481481481482E-4</v>
      </c>
      <c r="J11" s="12">
        <f t="shared" si="4"/>
        <v>7.7779107335168157E-3</v>
      </c>
      <c r="K11" s="14">
        <f t="shared" si="5"/>
        <v>2.8396679772826556E-3</v>
      </c>
    </row>
    <row r="12" spans="2:11" x14ac:dyDescent="0.25">
      <c r="B12" s="10" t="s">
        <v>155</v>
      </c>
      <c r="C12" s="11">
        <v>3.726851851851851E-3</v>
      </c>
      <c r="D12" s="12">
        <f t="shared" si="0"/>
        <v>7.2262118491921018E-2</v>
      </c>
      <c r="E12" s="12">
        <f t="shared" si="1"/>
        <v>1.9472665699080779E-2</v>
      </c>
      <c r="F12" s="11">
        <v>2.1759259259259258E-3</v>
      </c>
      <c r="G12" s="12">
        <f t="shared" si="2"/>
        <v>4.8192771084337359E-2</v>
      </c>
      <c r="H12" s="12">
        <f t="shared" si="3"/>
        <v>2.9587661315706643E-2</v>
      </c>
      <c r="I12" s="11">
        <f t="shared" si="6"/>
        <v>5.9027777777777768E-3</v>
      </c>
      <c r="J12" s="12">
        <f t="shared" si="4"/>
        <v>6.1026684216824237E-2</v>
      </c>
      <c r="K12" s="14">
        <f t="shared" si="5"/>
        <v>2.2280471821756218E-2</v>
      </c>
    </row>
    <row r="13" spans="2:11" x14ac:dyDescent="0.25">
      <c r="B13" s="10" t="s">
        <v>102</v>
      </c>
      <c r="C13" s="11">
        <v>4.6296296296296294E-5</v>
      </c>
      <c r="D13" s="12">
        <f t="shared" si="0"/>
        <v>8.9766606822262143E-4</v>
      </c>
      <c r="E13" s="12">
        <f t="shared" si="1"/>
        <v>2.4189646831156253E-4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4.6296296296296294E-5</v>
      </c>
      <c r="J13" s="12">
        <f t="shared" si="4"/>
        <v>4.7864066052411171E-4</v>
      </c>
      <c r="K13" s="14">
        <f t="shared" si="5"/>
        <v>1.7474879860200957E-4</v>
      </c>
    </row>
    <row r="14" spans="2:11" x14ac:dyDescent="0.25">
      <c r="B14" s="10" t="s">
        <v>103</v>
      </c>
      <c r="C14" s="11">
        <v>1.7129629629629626E-3</v>
      </c>
      <c r="D14" s="12">
        <f t="shared" si="0"/>
        <v>3.3213644524236988E-2</v>
      </c>
      <c r="E14" s="12">
        <f t="shared" si="1"/>
        <v>8.950169327527813E-3</v>
      </c>
      <c r="F14" s="11">
        <v>7.8703703703703705E-4</v>
      </c>
      <c r="G14" s="12">
        <f t="shared" si="2"/>
        <v>1.7431427839015644E-2</v>
      </c>
      <c r="H14" s="12">
        <f t="shared" si="3"/>
        <v>1.0701920050361979E-2</v>
      </c>
      <c r="I14" s="11">
        <f t="shared" si="6"/>
        <v>2.4999999999999996E-3</v>
      </c>
      <c r="J14" s="12">
        <f t="shared" si="4"/>
        <v>2.5846595668302028E-2</v>
      </c>
      <c r="K14" s="14">
        <f t="shared" si="5"/>
        <v>9.4364351245085163E-3</v>
      </c>
    </row>
    <row r="15" spans="2:11" x14ac:dyDescent="0.25">
      <c r="B15" s="10" t="s">
        <v>178</v>
      </c>
      <c r="C15" s="11">
        <v>2.2685185185185182E-3</v>
      </c>
      <c r="D15" s="12">
        <f t="shared" si="0"/>
        <v>4.3985637342908446E-2</v>
      </c>
      <c r="E15" s="12">
        <f t="shared" si="1"/>
        <v>1.1852926947266564E-2</v>
      </c>
      <c r="F15" s="11">
        <v>1.712962962962963E-3</v>
      </c>
      <c r="G15" s="12">
        <f t="shared" si="2"/>
        <v>3.7938990002563462E-2</v>
      </c>
      <c r="H15" s="12">
        <f t="shared" si="3"/>
        <v>2.3292414227258425E-2</v>
      </c>
      <c r="I15" s="11">
        <f t="shared" si="6"/>
        <v>3.9814814814814817E-3</v>
      </c>
      <c r="J15" s="12">
        <f t="shared" si="4"/>
        <v>4.1163096805073608E-2</v>
      </c>
      <c r="K15" s="14">
        <f t="shared" si="5"/>
        <v>1.5028396679772824E-2</v>
      </c>
    </row>
    <row r="16" spans="2:11" x14ac:dyDescent="0.25">
      <c r="B16" s="10" t="s">
        <v>170</v>
      </c>
      <c r="C16" s="11">
        <v>1.5046296296296297E-4</v>
      </c>
      <c r="D16" s="12">
        <f t="shared" si="0"/>
        <v>2.91741472172352E-3</v>
      </c>
      <c r="E16" s="12">
        <f t="shared" si="1"/>
        <v>7.8616352201257833E-4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1.5046296296296297E-4</v>
      </c>
      <c r="J16" s="12">
        <f t="shared" si="4"/>
        <v>1.5555821467033632E-3</v>
      </c>
      <c r="K16" s="14">
        <f t="shared" si="5"/>
        <v>5.6793359545653115E-4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5.9374999999999992E-3</v>
      </c>
      <c r="D18" s="12">
        <f t="shared" si="0"/>
        <v>0.11512567324955118</v>
      </c>
      <c r="E18" s="12">
        <f t="shared" si="1"/>
        <v>3.1023222060957891E-2</v>
      </c>
      <c r="F18" s="11">
        <v>9.5254629629629595E-3</v>
      </c>
      <c r="G18" s="12">
        <f t="shared" si="2"/>
        <v>0.21097154575749807</v>
      </c>
      <c r="H18" s="12">
        <f t="shared" si="3"/>
        <v>0.12952470884482212</v>
      </c>
      <c r="I18" s="11">
        <f t="shared" si="6"/>
        <v>1.546296296296296E-2</v>
      </c>
      <c r="J18" s="12">
        <f t="shared" si="4"/>
        <v>0.15986598061505328</v>
      </c>
      <c r="K18" s="14">
        <f t="shared" si="5"/>
        <v>5.8366098733071185E-2</v>
      </c>
    </row>
    <row r="19" spans="2:11" ht="16.5" thickTop="1" thickBot="1" x14ac:dyDescent="0.3">
      <c r="B19" s="31" t="s">
        <v>3</v>
      </c>
      <c r="C19" s="32">
        <f>SUM(C7:C18)</f>
        <v>5.1574074074074057E-2</v>
      </c>
      <c r="D19" s="33">
        <f>IFERROR(SUM(D7:D18),0)</f>
        <v>1</v>
      </c>
      <c r="E19" s="33">
        <f>IFERROR(SUM(E7:E18),0)</f>
        <v>0.26947266569908063</v>
      </c>
      <c r="F19" s="32">
        <f>SUM(F7:F18)</f>
        <v>4.5150462962962948E-2</v>
      </c>
      <c r="G19" s="33">
        <f>IFERROR(SUM(G7:G18),0)</f>
        <v>1</v>
      </c>
      <c r="H19" s="33">
        <f>IFERROR(SUM(H7:H18),0)</f>
        <v>0.61394397230091269</v>
      </c>
      <c r="I19" s="32">
        <f>SUM(I7:I18)</f>
        <v>9.6724537037036998E-2</v>
      </c>
      <c r="J19" s="33">
        <f>IFERROR(SUM(J7:J18),0)</f>
        <v>1.0000000000000002</v>
      </c>
      <c r="K19" s="34">
        <f>IFERROR(SUM(K7:K18),0)</f>
        <v>0.36509392747924846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5.162037037037037E-3</v>
      </c>
      <c r="D22" s="19"/>
      <c r="E22" s="12">
        <f>IFERROR(C22/C$30,0)</f>
        <v>2.6971456216739225E-2</v>
      </c>
      <c r="F22" s="11">
        <v>9.7222222222222209E-4</v>
      </c>
      <c r="G22" s="19"/>
      <c r="H22" s="12">
        <f>IFERROR(F22/F$30,0)</f>
        <v>1.3220018885741265E-2</v>
      </c>
      <c r="I22" s="11">
        <f t="shared" ref="I22:I27" si="7">C22+F22</f>
        <v>6.1342592592592594E-3</v>
      </c>
      <c r="J22" s="19"/>
      <c r="K22" s="14">
        <f>IFERROR(I22/I$30,0)</f>
        <v>2.3154215814766271E-2</v>
      </c>
    </row>
    <row r="23" spans="2:11" x14ac:dyDescent="0.25">
      <c r="B23" s="18" t="s">
        <v>16</v>
      </c>
      <c r="C23" s="11">
        <v>1.9675925925925926E-4</v>
      </c>
      <c r="D23" s="19"/>
      <c r="E23" s="12">
        <f t="shared" ref="E23:E27" si="8">IFERROR(C23/C$30,0)</f>
        <v>1.0280599903241408E-3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1.9675925925925926E-4</v>
      </c>
      <c r="J23" s="19"/>
      <c r="K23" s="14">
        <f t="shared" ref="K23:K27" si="10">IFERROR(I23/I$30,0)</f>
        <v>7.4268239405854072E-4</v>
      </c>
    </row>
    <row r="24" spans="2:11" x14ac:dyDescent="0.25">
      <c r="B24" s="18" t="s">
        <v>17</v>
      </c>
      <c r="C24" s="11">
        <v>6.9444444444444444E-5</v>
      </c>
      <c r="D24" s="19"/>
      <c r="E24" s="12">
        <f t="shared" si="8"/>
        <v>3.6284470246734381E-4</v>
      </c>
      <c r="F24" s="11">
        <v>0</v>
      </c>
      <c r="G24" s="19"/>
      <c r="H24" s="12">
        <f t="shared" si="9"/>
        <v>0</v>
      </c>
      <c r="I24" s="11">
        <f t="shared" si="7"/>
        <v>6.9444444444444444E-5</v>
      </c>
      <c r="J24" s="19"/>
      <c r="K24" s="14">
        <f t="shared" si="10"/>
        <v>2.6212319790301435E-4</v>
      </c>
    </row>
    <row r="25" spans="2:11" x14ac:dyDescent="0.25">
      <c r="B25" s="18" t="s">
        <v>18</v>
      </c>
      <c r="C25" s="11">
        <v>2.0613425925925924E-2</v>
      </c>
      <c r="D25" s="19"/>
      <c r="E25" s="12">
        <f t="shared" si="8"/>
        <v>0.10770440251572322</v>
      </c>
      <c r="F25" s="11">
        <v>3.8888888888888883E-3</v>
      </c>
      <c r="G25" s="19"/>
      <c r="H25" s="12">
        <f t="shared" si="9"/>
        <v>5.288007554296506E-2</v>
      </c>
      <c r="I25" s="11">
        <f t="shared" si="7"/>
        <v>2.4502314814814814E-2</v>
      </c>
      <c r="J25" s="19"/>
      <c r="K25" s="14">
        <f t="shared" si="10"/>
        <v>9.2485801660113567E-2</v>
      </c>
    </row>
    <row r="26" spans="2:11" x14ac:dyDescent="0.25">
      <c r="B26" s="18" t="s">
        <v>19</v>
      </c>
      <c r="C26" s="11">
        <v>0.11133101851851862</v>
      </c>
      <c r="D26" s="19"/>
      <c r="E26" s="12">
        <f t="shared" si="8"/>
        <v>0.58170053217223061</v>
      </c>
      <c r="F26" s="11">
        <v>2.2199074074074076E-2</v>
      </c>
      <c r="G26" s="19"/>
      <c r="H26" s="12">
        <f t="shared" si="9"/>
        <v>0.30185709789109227</v>
      </c>
      <c r="I26" s="11">
        <f t="shared" si="7"/>
        <v>0.13353009259259269</v>
      </c>
      <c r="J26" s="19"/>
      <c r="K26" s="14">
        <f t="shared" si="10"/>
        <v>0.50401922236784646</v>
      </c>
    </row>
    <row r="27" spans="2:11" ht="15.75" thickBot="1" x14ac:dyDescent="0.3">
      <c r="B27" s="23" t="s">
        <v>20</v>
      </c>
      <c r="C27" s="20">
        <v>2.4421296296296296E-3</v>
      </c>
      <c r="D27" s="24"/>
      <c r="E27" s="21">
        <f t="shared" si="8"/>
        <v>1.2760038703434924E-2</v>
      </c>
      <c r="F27" s="20">
        <v>1.3310185185185185E-3</v>
      </c>
      <c r="G27" s="24"/>
      <c r="H27" s="21">
        <f t="shared" si="9"/>
        <v>1.8098835379288639E-2</v>
      </c>
      <c r="I27" s="11">
        <f t="shared" si="7"/>
        <v>3.7731481481481479E-3</v>
      </c>
      <c r="J27" s="24"/>
      <c r="K27" s="22">
        <f t="shared" si="10"/>
        <v>1.4242027086063778E-2</v>
      </c>
    </row>
    <row r="28" spans="2:11" ht="16.5" thickTop="1" thickBot="1" x14ac:dyDescent="0.3">
      <c r="B28" s="31" t="s">
        <v>3</v>
      </c>
      <c r="C28" s="32">
        <f>SUM(C22:C27)</f>
        <v>0.13981481481481492</v>
      </c>
      <c r="D28" s="33"/>
      <c r="E28" s="33">
        <f>IFERROR(SUM(E22:E27),0)</f>
        <v>0.73052733430091943</v>
      </c>
      <c r="F28" s="32">
        <f>SUM(F22:F27)</f>
        <v>2.8391203703703707E-2</v>
      </c>
      <c r="G28" s="33"/>
      <c r="H28" s="33">
        <f>IFERROR(SUM(H22:H27),0)</f>
        <v>0.38605602769908726</v>
      </c>
      <c r="I28" s="32">
        <f>SUM(I22:I27)</f>
        <v>0.1682060185185186</v>
      </c>
      <c r="J28" s="33"/>
      <c r="K28" s="34">
        <f>IFERROR(SUM(K22:K27),0)</f>
        <v>0.63490607252075171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0.19138888888888897</v>
      </c>
      <c r="D30" s="35"/>
      <c r="E30" s="36">
        <f>IFERROR(SUM(E19,E28),0)</f>
        <v>1</v>
      </c>
      <c r="F30" s="32">
        <f>SUM(F19,F28)</f>
        <v>7.3541666666666658E-2</v>
      </c>
      <c r="G30" s="35"/>
      <c r="H30" s="36">
        <f>IFERROR(SUM(H19,H28),0)</f>
        <v>1</v>
      </c>
      <c r="I30" s="32">
        <f>SUM(I19,I28)</f>
        <v>0.26493055555555561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39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3.2407407407407406E-4</v>
      </c>
      <c r="D7" s="12">
        <f t="shared" ref="D7:D18" si="0">IFERROR(C7/C$19,0)</f>
        <v>0.11155378486055778</v>
      </c>
      <c r="E7" s="12">
        <f t="shared" ref="E7:E18" si="1">IFERROR(C7/C$30,0)</f>
        <v>3.0551009274413514E-3</v>
      </c>
      <c r="F7" s="11">
        <v>5.7870370370370366E-5</v>
      </c>
      <c r="G7" s="12">
        <f t="shared" ref="G7:G18" si="2">IFERROR(F7/F$19,0)</f>
        <v>2.5906735751295332E-2</v>
      </c>
      <c r="H7" s="12">
        <f t="shared" ref="H7:H18" si="3">IFERROR(F7/F$30,0)</f>
        <v>1.0660980810234538E-2</v>
      </c>
      <c r="I7" s="11">
        <f>C7+F7</f>
        <v>3.8194444444444441E-4</v>
      </c>
      <c r="J7" s="12">
        <f t="shared" ref="J7:J18" si="4">IFERROR(I7/I$19,0)</f>
        <v>7.4324324324324301E-2</v>
      </c>
      <c r="K7" s="14">
        <f t="shared" ref="K7:K18" si="5">IFERROR(I7/I$30,0)</f>
        <v>3.425368486609921E-3</v>
      </c>
    </row>
    <row r="8" spans="2:11" x14ac:dyDescent="0.25">
      <c r="B8" s="141" t="s">
        <v>97</v>
      </c>
      <c r="C8" s="11">
        <v>1.8055555555555557E-3</v>
      </c>
      <c r="D8" s="12">
        <f t="shared" si="0"/>
        <v>0.62151394422310768</v>
      </c>
      <c r="E8" s="12">
        <f t="shared" si="1"/>
        <v>1.7021276595744674E-2</v>
      </c>
      <c r="F8" s="11">
        <v>7.7546296296296304E-4</v>
      </c>
      <c r="G8" s="12">
        <f t="shared" si="2"/>
        <v>0.34715025906735747</v>
      </c>
      <c r="H8" s="12">
        <f t="shared" si="3"/>
        <v>0.14285714285714282</v>
      </c>
      <c r="I8" s="11">
        <f t="shared" ref="I8:I18" si="6">C8+F8</f>
        <v>2.5810185185185189E-3</v>
      </c>
      <c r="J8" s="12">
        <f t="shared" si="4"/>
        <v>0.50225225225225223</v>
      </c>
      <c r="K8" s="14">
        <f t="shared" si="5"/>
        <v>2.3147187045879168E-2</v>
      </c>
    </row>
    <row r="9" spans="2:11" x14ac:dyDescent="0.25">
      <c r="B9" s="10" t="s">
        <v>48</v>
      </c>
      <c r="C9" s="11"/>
      <c r="D9" s="12">
        <f t="shared" si="0"/>
        <v>0</v>
      </c>
      <c r="E9" s="12">
        <f t="shared" si="1"/>
        <v>0</v>
      </c>
      <c r="F9" s="11"/>
      <c r="G9" s="12">
        <f t="shared" si="2"/>
        <v>0</v>
      </c>
      <c r="H9" s="12">
        <f t="shared" si="3"/>
        <v>0</v>
      </c>
      <c r="I9" s="11">
        <f t="shared" si="6"/>
        <v>0</v>
      </c>
      <c r="J9" s="12">
        <f t="shared" si="4"/>
        <v>0</v>
      </c>
      <c r="K9" s="14">
        <f t="shared" si="5"/>
        <v>0</v>
      </c>
    </row>
    <row r="10" spans="2:11" x14ac:dyDescent="0.25">
      <c r="B10" s="10" t="s">
        <v>11</v>
      </c>
      <c r="C10" s="11">
        <v>3.7037037037037041E-4</v>
      </c>
      <c r="D10" s="12">
        <f t="shared" si="0"/>
        <v>0.12749003984063748</v>
      </c>
      <c r="E10" s="12">
        <f t="shared" si="1"/>
        <v>3.4915439170758304E-3</v>
      </c>
      <c r="F10" s="11">
        <v>1.4004629629629632E-3</v>
      </c>
      <c r="G10" s="12">
        <f t="shared" si="2"/>
        <v>0.62694300518134716</v>
      </c>
      <c r="H10" s="12">
        <f t="shared" si="3"/>
        <v>0.25799573560767586</v>
      </c>
      <c r="I10" s="11">
        <f t="shared" si="6"/>
        <v>1.7708333333333335E-3</v>
      </c>
      <c r="J10" s="12">
        <f t="shared" si="4"/>
        <v>0.34459459459459457</v>
      </c>
      <c r="K10" s="14">
        <f t="shared" si="5"/>
        <v>1.588125389246418E-2</v>
      </c>
    </row>
    <row r="11" spans="2:11" x14ac:dyDescent="0.25">
      <c r="B11" s="10" t="s">
        <v>12</v>
      </c>
      <c r="C11" s="11">
        <v>9.2592592592592588E-5</v>
      </c>
      <c r="D11" s="12">
        <f t="shared" si="0"/>
        <v>3.1872509960159362E-2</v>
      </c>
      <c r="E11" s="12">
        <f t="shared" si="1"/>
        <v>8.7288597926895748E-4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9.2592592592592588E-5</v>
      </c>
      <c r="J11" s="12">
        <f t="shared" si="4"/>
        <v>1.8018018018018014E-2</v>
      </c>
      <c r="K11" s="14">
        <f t="shared" si="5"/>
        <v>8.3039236039028391E-4</v>
      </c>
    </row>
    <row r="12" spans="2:11" x14ac:dyDescent="0.25">
      <c r="B12" s="10" t="s">
        <v>155</v>
      </c>
      <c r="C12" s="11">
        <v>3.1250000000000001E-4</v>
      </c>
      <c r="D12" s="12">
        <f t="shared" si="0"/>
        <v>0.10756972111553786</v>
      </c>
      <c r="E12" s="12">
        <f t="shared" si="1"/>
        <v>2.9459901800327317E-3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3.1250000000000001E-4</v>
      </c>
      <c r="J12" s="12">
        <f t="shared" si="4"/>
        <v>6.08108108108108E-2</v>
      </c>
      <c r="K12" s="14">
        <f t="shared" si="5"/>
        <v>2.8025742163172085E-3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178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6.5" thickTop="1" thickBot="1" x14ac:dyDescent="0.3">
      <c r="B19" s="31" t="s">
        <v>3</v>
      </c>
      <c r="C19" s="32">
        <f>SUM(C7:C18)</f>
        <v>2.9050925925925924E-3</v>
      </c>
      <c r="D19" s="33">
        <f>IFERROR(SUM(D7:D18),0)</f>
        <v>1</v>
      </c>
      <c r="E19" s="33">
        <f>IFERROR(SUM(E7:E18),0)</f>
        <v>2.7386797599563546E-2</v>
      </c>
      <c r="F19" s="32">
        <f>SUM(F7:F18)</f>
        <v>2.2337962962962967E-3</v>
      </c>
      <c r="G19" s="33">
        <f>IFERROR(SUM(G7:G18),0)</f>
        <v>1</v>
      </c>
      <c r="H19" s="33">
        <f>IFERROR(SUM(H7:H18),0)</f>
        <v>0.41151385927505324</v>
      </c>
      <c r="I19" s="32">
        <f>SUM(I7:I18)</f>
        <v>5.1388888888888899E-3</v>
      </c>
      <c r="J19" s="33">
        <f>IFERROR(SUM(J7:J18),0)</f>
        <v>1</v>
      </c>
      <c r="K19" s="34">
        <f>IFERROR(SUM(K7:K18),0)</f>
        <v>4.6086776001660765E-2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3.0902777777777782E-3</v>
      </c>
      <c r="D22" s="19"/>
      <c r="E22" s="12">
        <f>IFERROR(C22/C$30,0)</f>
        <v>2.9132569558101461E-2</v>
      </c>
      <c r="F22" s="11">
        <v>4.6296296296296298E-4</v>
      </c>
      <c r="G22" s="19"/>
      <c r="H22" s="12">
        <f>IFERROR(F22/F$30,0)</f>
        <v>8.5287846481876317E-2</v>
      </c>
      <c r="I22" s="11">
        <f t="shared" ref="I22:I27" si="7">C22+F22</f>
        <v>3.5532407407407414E-3</v>
      </c>
      <c r="J22" s="19"/>
      <c r="K22" s="14">
        <f>IFERROR(I22/I$30,0)</f>
        <v>3.1866306829977153E-2</v>
      </c>
    </row>
    <row r="23" spans="2:11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x14ac:dyDescent="0.25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x14ac:dyDescent="0.25">
      <c r="B25" s="18" t="s">
        <v>18</v>
      </c>
      <c r="C25" s="11">
        <v>6.6550925925925909E-3</v>
      </c>
      <c r="D25" s="19"/>
      <c r="E25" s="12">
        <f t="shared" si="8"/>
        <v>6.2738679759956312E-2</v>
      </c>
      <c r="F25" s="11">
        <v>6.018518518518519E-4</v>
      </c>
      <c r="G25" s="19"/>
      <c r="H25" s="12">
        <f t="shared" si="9"/>
        <v>0.11087420042643921</v>
      </c>
      <c r="I25" s="11">
        <f t="shared" si="7"/>
        <v>7.2569444444444426E-3</v>
      </c>
      <c r="J25" s="19"/>
      <c r="K25" s="14">
        <f t="shared" si="10"/>
        <v>6.5082001245588494E-2</v>
      </c>
    </row>
    <row r="26" spans="2:11" x14ac:dyDescent="0.25">
      <c r="B26" s="18" t="s">
        <v>19</v>
      </c>
      <c r="C26" s="11">
        <v>9.3425925925925982E-2</v>
      </c>
      <c r="D26" s="19"/>
      <c r="E26" s="12">
        <f t="shared" si="8"/>
        <v>0.88074195308237868</v>
      </c>
      <c r="F26" s="11">
        <v>2.1296296296296302E-3</v>
      </c>
      <c r="G26" s="19"/>
      <c r="H26" s="12">
        <f t="shared" si="9"/>
        <v>0.39232409381663114</v>
      </c>
      <c r="I26" s="11">
        <f t="shared" si="7"/>
        <v>9.5555555555555616E-2</v>
      </c>
      <c r="J26" s="19"/>
      <c r="K26" s="14">
        <f t="shared" si="10"/>
        <v>0.85696491592277357</v>
      </c>
    </row>
    <row r="27" spans="2:11" ht="15.75" thickBot="1" x14ac:dyDescent="0.3">
      <c r="B27" s="23" t="s">
        <v>20</v>
      </c>
      <c r="C27" s="20"/>
      <c r="D27" s="24"/>
      <c r="E27" s="21">
        <f t="shared" si="8"/>
        <v>0</v>
      </c>
      <c r="F27" s="20"/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ht="16.5" thickTop="1" thickBot="1" x14ac:dyDescent="0.3">
      <c r="B28" s="31" t="s">
        <v>3</v>
      </c>
      <c r="C28" s="32">
        <f>SUM(C22:C27)</f>
        <v>0.10317129629629634</v>
      </c>
      <c r="D28" s="33"/>
      <c r="E28" s="33">
        <f>IFERROR(SUM(E22:E27),0)</f>
        <v>0.97261320240043647</v>
      </c>
      <c r="F28" s="32">
        <f>SUM(F22:F27)</f>
        <v>3.1944444444444451E-3</v>
      </c>
      <c r="G28" s="33"/>
      <c r="H28" s="33">
        <f>IFERROR(SUM(H22:H27),0)</f>
        <v>0.58848614072494665</v>
      </c>
      <c r="I28" s="32">
        <f>SUM(I22:I27)</f>
        <v>0.1063657407407408</v>
      </c>
      <c r="J28" s="33"/>
      <c r="K28" s="34">
        <f>IFERROR(SUM(K22:K27),0)</f>
        <v>0.95391322399833922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0.10607638888888894</v>
      </c>
      <c r="D30" s="35"/>
      <c r="E30" s="36">
        <f>IFERROR(SUM(E19,E28),0)</f>
        <v>1</v>
      </c>
      <c r="F30" s="32">
        <f>SUM(F19,F28)</f>
        <v>5.4282407407407422E-3</v>
      </c>
      <c r="G30" s="35"/>
      <c r="H30" s="36">
        <f>IFERROR(SUM(H19,H28),0)</f>
        <v>0.99999999999999989</v>
      </c>
      <c r="I30" s="32">
        <f>SUM(I19,I28)</f>
        <v>0.11150462962962969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41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8.1365740740740738E-3</v>
      </c>
      <c r="D7" s="12">
        <f t="shared" ref="D7:D18" si="0">IFERROR(C7/C$19,0)</f>
        <v>8.3700440528634359E-2</v>
      </c>
      <c r="E7" s="12">
        <f t="shared" ref="E7:E18" si="1">IFERROR(C7/C$30,0)</f>
        <v>1.6387328375952817E-2</v>
      </c>
      <c r="F7" s="11">
        <v>5.0694444444444441E-3</v>
      </c>
      <c r="G7" s="12">
        <f t="shared" ref="G7:G18" si="2">IFERROR(F7/F$19,0)</f>
        <v>6.8107603794122201E-2</v>
      </c>
      <c r="H7" s="12">
        <f t="shared" ref="H7:H18" si="3">IFERROR(F7/F$30,0)</f>
        <v>3.4315261673456589E-2</v>
      </c>
      <c r="I7" s="11">
        <f>C7+F7</f>
        <v>1.3206018518518518E-2</v>
      </c>
      <c r="J7" s="12">
        <f t="shared" ref="J7:J18" si="4">IFERROR(I7/I$19,0)</f>
        <v>7.6938637896156431E-2</v>
      </c>
      <c r="K7" s="14">
        <f t="shared" ref="K7:K18" si="5">IFERROR(I7/I$30,0)</f>
        <v>2.049835617914952E-2</v>
      </c>
    </row>
    <row r="8" spans="2:11" x14ac:dyDescent="0.25">
      <c r="B8" s="141" t="s">
        <v>97</v>
      </c>
      <c r="C8" s="11">
        <v>3.0555555555555548E-2</v>
      </c>
      <c r="D8" s="12">
        <f t="shared" si="0"/>
        <v>0.31432313370639353</v>
      </c>
      <c r="E8" s="12">
        <f t="shared" si="1"/>
        <v>6.1539896034872588E-2</v>
      </c>
      <c r="F8" s="11">
        <v>2.5162037037037045E-2</v>
      </c>
      <c r="G8" s="12">
        <f t="shared" si="2"/>
        <v>0.33805006997356557</v>
      </c>
      <c r="H8" s="12">
        <f t="shared" si="3"/>
        <v>0.1703227828267001</v>
      </c>
      <c r="I8" s="11">
        <f t="shared" ref="I8:I18" si="6">C8+F8</f>
        <v>5.5717592592592596E-2</v>
      </c>
      <c r="J8" s="12">
        <f t="shared" si="4"/>
        <v>0.32461227242076873</v>
      </c>
      <c r="K8" s="14">
        <f t="shared" si="5"/>
        <v>8.6484738515710605E-2</v>
      </c>
    </row>
    <row r="9" spans="2:11" x14ac:dyDescent="0.25">
      <c r="B9" s="10" t="s">
        <v>48</v>
      </c>
      <c r="C9" s="11">
        <v>6.9907407407407418E-3</v>
      </c>
      <c r="D9" s="12">
        <f t="shared" si="0"/>
        <v>7.191332301464462E-2</v>
      </c>
      <c r="E9" s="12">
        <f t="shared" si="1"/>
        <v>1.4079582274645097E-2</v>
      </c>
      <c r="F9" s="11">
        <v>5.2546296296296291E-3</v>
      </c>
      <c r="G9" s="12">
        <f t="shared" si="2"/>
        <v>7.0595552791167762E-2</v>
      </c>
      <c r="H9" s="12">
        <f t="shared" si="3"/>
        <v>3.5568787214039471E-2</v>
      </c>
      <c r="I9" s="11">
        <f t="shared" si="6"/>
        <v>1.2245370370370372E-2</v>
      </c>
      <c r="J9" s="12">
        <f t="shared" si="4"/>
        <v>7.134187457855698E-2</v>
      </c>
      <c r="K9" s="14">
        <f t="shared" si="5"/>
        <v>1.9007239997844171E-2</v>
      </c>
    </row>
    <row r="10" spans="2:11" x14ac:dyDescent="0.25">
      <c r="B10" s="10" t="s">
        <v>11</v>
      </c>
      <c r="C10" s="11">
        <v>2.6354166666666668E-2</v>
      </c>
      <c r="D10" s="12">
        <f t="shared" si="0"/>
        <v>0.27110370282176455</v>
      </c>
      <c r="E10" s="12">
        <f t="shared" si="1"/>
        <v>5.3078160330077624E-2</v>
      </c>
      <c r="F10" s="11">
        <v>2.9004629629629634E-2</v>
      </c>
      <c r="G10" s="12">
        <f t="shared" si="2"/>
        <v>0.38967501166226087</v>
      </c>
      <c r="H10" s="12">
        <f t="shared" si="3"/>
        <v>0.19633343779379503</v>
      </c>
      <c r="I10" s="11">
        <f t="shared" si="6"/>
        <v>5.5358796296296302E-2</v>
      </c>
      <c r="J10" s="12">
        <f t="shared" si="4"/>
        <v>0.32252191503708699</v>
      </c>
      <c r="K10" s="14">
        <f t="shared" si="5"/>
        <v>8.5927815604620664E-2</v>
      </c>
    </row>
    <row r="11" spans="2:11" x14ac:dyDescent="0.25">
      <c r="B11" s="10" t="s">
        <v>12</v>
      </c>
      <c r="C11" s="11">
        <v>1.2731481481481483E-3</v>
      </c>
      <c r="D11" s="12">
        <f t="shared" si="0"/>
        <v>1.3096797237766402E-2</v>
      </c>
      <c r="E11" s="12">
        <f t="shared" si="1"/>
        <v>2.5641623347863588E-3</v>
      </c>
      <c r="F11" s="11">
        <v>1.8981481481481482E-3</v>
      </c>
      <c r="G11" s="12">
        <f t="shared" si="2"/>
        <v>2.5501477219716989E-2</v>
      </c>
      <c r="H11" s="12">
        <f t="shared" si="3"/>
        <v>1.2848636790974612E-2</v>
      </c>
      <c r="I11" s="11">
        <f t="shared" si="6"/>
        <v>3.1712962962962962E-3</v>
      </c>
      <c r="J11" s="12">
        <f t="shared" si="4"/>
        <v>1.8476062036412676E-2</v>
      </c>
      <c r="K11" s="14">
        <f t="shared" si="5"/>
        <v>4.9224799238273172E-3</v>
      </c>
    </row>
    <row r="12" spans="2:11" x14ac:dyDescent="0.25">
      <c r="B12" s="10" t="s">
        <v>155</v>
      </c>
      <c r="C12" s="11">
        <v>7.1180555555555546E-3</v>
      </c>
      <c r="D12" s="12">
        <f t="shared" si="0"/>
        <v>7.3223002738421236E-2</v>
      </c>
      <c r="E12" s="12">
        <f t="shared" si="1"/>
        <v>1.433599850812373E-2</v>
      </c>
      <c r="F12" s="11">
        <v>1.8865740740740742E-3</v>
      </c>
      <c r="G12" s="12">
        <f t="shared" si="2"/>
        <v>2.5345980407401644E-2</v>
      </c>
      <c r="H12" s="12">
        <f t="shared" si="3"/>
        <v>1.2770291444688183E-2</v>
      </c>
      <c r="I12" s="11">
        <f t="shared" si="6"/>
        <v>9.0046296296296281E-3</v>
      </c>
      <c r="J12" s="12">
        <f t="shared" si="4"/>
        <v>5.2461227242076858E-2</v>
      </c>
      <c r="K12" s="14">
        <f t="shared" si="5"/>
        <v>1.3976968542838147E-2</v>
      </c>
    </row>
    <row r="13" spans="2:11" x14ac:dyDescent="0.25">
      <c r="B13" s="10" t="s">
        <v>102</v>
      </c>
      <c r="C13" s="11">
        <v>0</v>
      </c>
      <c r="D13" s="12">
        <f t="shared" si="0"/>
        <v>0</v>
      </c>
      <c r="E13" s="12">
        <f t="shared" si="1"/>
        <v>0</v>
      </c>
      <c r="F13" s="11">
        <v>3.9351851851851852E-4</v>
      </c>
      <c r="G13" s="12">
        <f t="shared" si="2"/>
        <v>5.2868916187218153E-3</v>
      </c>
      <c r="H13" s="12">
        <f t="shared" si="3"/>
        <v>2.6637417737386394E-3</v>
      </c>
      <c r="I13" s="11">
        <f t="shared" si="6"/>
        <v>3.9351851851851852E-4</v>
      </c>
      <c r="J13" s="12">
        <f t="shared" si="4"/>
        <v>2.2926500337154417E-3</v>
      </c>
      <c r="K13" s="14">
        <f t="shared" si="5"/>
        <v>6.1081867667930217E-4</v>
      </c>
    </row>
    <row r="14" spans="2:11" x14ac:dyDescent="0.25">
      <c r="B14" s="10" t="s">
        <v>103</v>
      </c>
      <c r="C14" s="11">
        <v>4.7800925925925927E-3</v>
      </c>
      <c r="D14" s="12">
        <f t="shared" si="0"/>
        <v>4.9172520538159306E-2</v>
      </c>
      <c r="E14" s="12">
        <f t="shared" si="1"/>
        <v>9.6272640387887829E-3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4.7800925925925927E-3</v>
      </c>
      <c r="J14" s="12">
        <f t="shared" si="4"/>
        <v>2.7848954821308159E-2</v>
      </c>
      <c r="K14" s="14">
        <f t="shared" si="5"/>
        <v>7.4196503961338764E-3</v>
      </c>
    </row>
    <row r="15" spans="2:11" x14ac:dyDescent="0.25">
      <c r="B15" s="10" t="s">
        <v>178</v>
      </c>
      <c r="C15" s="11">
        <v>6.1458333333333339E-3</v>
      </c>
      <c r="D15" s="12">
        <f t="shared" si="0"/>
        <v>6.3221812120490536E-2</v>
      </c>
      <c r="E15" s="12">
        <f t="shared" si="1"/>
        <v>1.237791090701415E-2</v>
      </c>
      <c r="F15" s="11">
        <v>3.3680555555555556E-3</v>
      </c>
      <c r="G15" s="12">
        <f t="shared" si="2"/>
        <v>4.5249572383766125E-2</v>
      </c>
      <c r="H15" s="12">
        <f t="shared" si="3"/>
        <v>2.2798495769351296E-2</v>
      </c>
      <c r="I15" s="11">
        <f t="shared" si="6"/>
        <v>9.5138888888888894E-3</v>
      </c>
      <c r="J15" s="12">
        <f t="shared" si="4"/>
        <v>5.5428186109238033E-2</v>
      </c>
      <c r="K15" s="14">
        <f t="shared" si="5"/>
        <v>1.4767439771481953E-2</v>
      </c>
    </row>
    <row r="16" spans="2:11" x14ac:dyDescent="0.25">
      <c r="B16" s="10" t="s">
        <v>170</v>
      </c>
      <c r="C16" s="11">
        <v>2.8935185185185184E-4</v>
      </c>
      <c r="D16" s="12">
        <f t="shared" si="0"/>
        <v>2.9765448267650911E-3</v>
      </c>
      <c r="E16" s="12">
        <f t="shared" si="1"/>
        <v>5.8276416699689965E-4</v>
      </c>
      <c r="F16" s="11">
        <v>1.6203703703703703E-4</v>
      </c>
      <c r="G16" s="12">
        <f t="shared" si="2"/>
        <v>2.176955372414865E-3</v>
      </c>
      <c r="H16" s="12">
        <f t="shared" si="3"/>
        <v>1.096834848010028E-3</v>
      </c>
      <c r="I16" s="11">
        <f t="shared" si="6"/>
        <v>4.5138888888888887E-4</v>
      </c>
      <c r="J16" s="12">
        <f t="shared" si="4"/>
        <v>2.6298044504383003E-3</v>
      </c>
      <c r="K16" s="14">
        <f t="shared" si="5"/>
        <v>7.0064495266155245E-4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5.5671296296296285E-3</v>
      </c>
      <c r="D18" s="12">
        <f t="shared" si="0"/>
        <v>5.7268722466960346E-2</v>
      </c>
      <c r="E18" s="12">
        <f t="shared" si="1"/>
        <v>1.1212382573020346E-2</v>
      </c>
      <c r="F18" s="11">
        <v>2.2337962962962962E-3</v>
      </c>
      <c r="G18" s="12">
        <f t="shared" si="2"/>
        <v>3.0010884776862066E-2</v>
      </c>
      <c r="H18" s="12">
        <f t="shared" si="3"/>
        <v>1.5120651833281099E-2</v>
      </c>
      <c r="I18" s="11">
        <f t="shared" si="6"/>
        <v>7.8009259259259247E-3</v>
      </c>
      <c r="J18" s="12">
        <f t="shared" si="4"/>
        <v>4.5448415374241394E-2</v>
      </c>
      <c r="K18" s="14">
        <f t="shared" si="5"/>
        <v>1.2108582002407341E-2</v>
      </c>
    </row>
    <row r="19" spans="2:11" ht="16.5" thickTop="1" thickBot="1" x14ac:dyDescent="0.3">
      <c r="B19" s="31" t="s">
        <v>3</v>
      </c>
      <c r="C19" s="32">
        <f>SUM(C7:C18)</f>
        <v>9.7210648148148143E-2</v>
      </c>
      <c r="D19" s="33">
        <f>IFERROR(SUM(D7:D18),0)</f>
        <v>0.99999999999999989</v>
      </c>
      <c r="E19" s="33">
        <f>IFERROR(SUM(E7:E18),0)</f>
        <v>0.19578544954427837</v>
      </c>
      <c r="F19" s="32">
        <f>SUM(F7:F18)</f>
        <v>7.4432870370370385E-2</v>
      </c>
      <c r="G19" s="33">
        <f>IFERROR(SUM(G7:G18),0)</f>
        <v>1</v>
      </c>
      <c r="H19" s="33">
        <f>IFERROR(SUM(H7:H18),0)</f>
        <v>0.50383892196803504</v>
      </c>
      <c r="I19" s="32">
        <f>SUM(I7:I18)</f>
        <v>0.17164351851851853</v>
      </c>
      <c r="J19" s="33">
        <f>IFERROR(SUM(J7:J18),0)</f>
        <v>1</v>
      </c>
      <c r="K19" s="34">
        <f>IFERROR(SUM(K7:K18),0)</f>
        <v>0.26642473456335442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2.0324074074074074E-2</v>
      </c>
      <c r="D22" s="19"/>
      <c r="E22" s="12">
        <f>IFERROR(C22/C$30,0)</f>
        <v>4.0933355089862233E-2</v>
      </c>
      <c r="F22" s="11">
        <v>2.1412037037037033E-3</v>
      </c>
      <c r="G22" s="19"/>
      <c r="H22" s="12">
        <f>IFERROR(F22/F$30,0)</f>
        <v>1.4493889062989653E-2</v>
      </c>
      <c r="I22" s="11">
        <f t="shared" ref="I22:I27" si="7">C22+F22</f>
        <v>2.2465277777777778E-2</v>
      </c>
      <c r="J22" s="19"/>
      <c r="K22" s="14">
        <f>IFERROR(I22/I$30,0)</f>
        <v>3.4870560336309572E-2</v>
      </c>
    </row>
    <row r="23" spans="2:11" x14ac:dyDescent="0.25">
      <c r="B23" s="18" t="s">
        <v>16</v>
      </c>
      <c r="C23" s="11">
        <v>3.4722222222222222E-5</v>
      </c>
      <c r="D23" s="19"/>
      <c r="E23" s="12">
        <f t="shared" ref="E23:E27" si="8">IFERROR(C23/C$30,0)</f>
        <v>6.9931700039627955E-5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3.4722222222222222E-5</v>
      </c>
      <c r="J23" s="19"/>
      <c r="K23" s="14">
        <f t="shared" ref="K23:K27" si="10">IFERROR(I23/I$30,0)</f>
        <v>5.3895765589350187E-5</v>
      </c>
    </row>
    <row r="24" spans="2:11" x14ac:dyDescent="0.25">
      <c r="B24" s="18" t="s">
        <v>17</v>
      </c>
      <c r="C24" s="11">
        <v>3.8657407407407408E-3</v>
      </c>
      <c r="D24" s="19"/>
      <c r="E24" s="12">
        <f t="shared" si="8"/>
        <v>7.7857292710785796E-3</v>
      </c>
      <c r="F24" s="11">
        <v>1.9675925925925924E-3</v>
      </c>
      <c r="G24" s="19"/>
      <c r="H24" s="12">
        <f t="shared" si="9"/>
        <v>1.3318708868693194E-2</v>
      </c>
      <c r="I24" s="11">
        <f t="shared" si="7"/>
        <v>5.8333333333333327E-3</v>
      </c>
      <c r="J24" s="19"/>
      <c r="K24" s="14">
        <f t="shared" si="10"/>
        <v>9.0544886190108316E-3</v>
      </c>
    </row>
    <row r="25" spans="2:11" x14ac:dyDescent="0.25">
      <c r="B25" s="18" t="s">
        <v>18</v>
      </c>
      <c r="C25" s="11">
        <v>0.14156250000000004</v>
      </c>
      <c r="D25" s="19"/>
      <c r="E25" s="12">
        <f t="shared" si="8"/>
        <v>0.28511154106156328</v>
      </c>
      <c r="F25" s="11">
        <v>1.4895833333333337E-2</v>
      </c>
      <c r="G25" s="19"/>
      <c r="H25" s="12">
        <f t="shared" si="9"/>
        <v>0.10083046067063617</v>
      </c>
      <c r="I25" s="11">
        <f t="shared" si="7"/>
        <v>0.15645833333333337</v>
      </c>
      <c r="J25" s="19"/>
      <c r="K25" s="14">
        <f t="shared" si="10"/>
        <v>0.242854319745612</v>
      </c>
    </row>
    <row r="26" spans="2:11" x14ac:dyDescent="0.25">
      <c r="B26" s="18" t="s">
        <v>19</v>
      </c>
      <c r="C26" s="11">
        <v>0.23188657407407415</v>
      </c>
      <c r="D26" s="19"/>
      <c r="E26" s="12">
        <f t="shared" si="8"/>
        <v>0.46702720343131554</v>
      </c>
      <c r="F26" s="11">
        <v>5.1064814814814813E-2</v>
      </c>
      <c r="G26" s="19"/>
      <c r="H26" s="12">
        <f t="shared" si="9"/>
        <v>0.34565966781573165</v>
      </c>
      <c r="I26" s="11">
        <f t="shared" si="7"/>
        <v>0.28295138888888893</v>
      </c>
      <c r="J26" s="19"/>
      <c r="K26" s="14">
        <f t="shared" si="10"/>
        <v>0.43919659378761478</v>
      </c>
    </row>
    <row r="27" spans="2:11" ht="15.75" thickBot="1" x14ac:dyDescent="0.3">
      <c r="B27" s="23" t="s">
        <v>20</v>
      </c>
      <c r="C27" s="20">
        <v>1.6319444444444445E-3</v>
      </c>
      <c r="D27" s="24"/>
      <c r="E27" s="21">
        <f t="shared" si="8"/>
        <v>3.286789901862514E-3</v>
      </c>
      <c r="F27" s="20">
        <v>3.2291666666666666E-3</v>
      </c>
      <c r="G27" s="24"/>
      <c r="H27" s="21">
        <f t="shared" si="9"/>
        <v>2.1858351613914129E-2</v>
      </c>
      <c r="I27" s="11">
        <f t="shared" si="7"/>
        <v>4.8611111111111112E-3</v>
      </c>
      <c r="J27" s="24"/>
      <c r="K27" s="22">
        <f t="shared" si="10"/>
        <v>7.5454071825090266E-3</v>
      </c>
    </row>
    <row r="28" spans="2:11" ht="16.5" thickTop="1" thickBot="1" x14ac:dyDescent="0.3">
      <c r="B28" s="31" t="s">
        <v>3</v>
      </c>
      <c r="C28" s="32">
        <f>SUM(C22:C27)</f>
        <v>0.39930555555555564</v>
      </c>
      <c r="D28" s="33"/>
      <c r="E28" s="33">
        <f>IFERROR(SUM(E22:E27),0)</f>
        <v>0.80421455045572177</v>
      </c>
      <c r="F28" s="32">
        <f>SUM(F22:F27)</f>
        <v>7.329861111111112E-2</v>
      </c>
      <c r="G28" s="33"/>
      <c r="H28" s="33">
        <f>IFERROR(SUM(H22:H27),0)</f>
        <v>0.4961610780319648</v>
      </c>
      <c r="I28" s="32">
        <f>SUM(I22:I27)</f>
        <v>0.47260416666666671</v>
      </c>
      <c r="J28" s="33"/>
      <c r="K28" s="34">
        <f>IFERROR(SUM(K22:K27),0)</f>
        <v>0.73357526543664553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0.49651620370370375</v>
      </c>
      <c r="D30" s="35"/>
      <c r="E30" s="36">
        <f>IFERROR(SUM(E19,E28),0)</f>
        <v>1.0000000000000002</v>
      </c>
      <c r="F30" s="32">
        <f>SUM(F19,F28)</f>
        <v>0.14773148148148152</v>
      </c>
      <c r="G30" s="35"/>
      <c r="H30" s="36">
        <f>IFERROR(SUM(H19,H28),0)</f>
        <v>0.99999999999999978</v>
      </c>
      <c r="I30" s="32">
        <f>SUM(I19,I28)</f>
        <v>0.64424768518518527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43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4.2939814814814828E-3</v>
      </c>
      <c r="D7" s="12">
        <f t="shared" ref="D7:D18" si="0">IFERROR(C7/C$19,0)</f>
        <v>0.11604629340006264</v>
      </c>
      <c r="E7" s="12">
        <f t="shared" ref="E7:E18" si="1">IFERROR(C7/C$30,0)</f>
        <v>2.669640929697057E-2</v>
      </c>
      <c r="F7" s="11">
        <v>2.8587962962962963E-3</v>
      </c>
      <c r="G7" s="12">
        <f t="shared" ref="G7:G18" si="2">IFERROR(F7/F$19,0)</f>
        <v>5.2586757504790291E-2</v>
      </c>
      <c r="H7" s="12">
        <f t="shared" ref="H7:H18" si="3">IFERROR(F7/F$30,0)</f>
        <v>3.2889480692410121E-2</v>
      </c>
      <c r="I7" s="11">
        <f>C7+F7</f>
        <v>7.1527777777777787E-3</v>
      </c>
      <c r="J7" s="12">
        <f t="shared" ref="J7:J18" si="4">IFERROR(I7/I$19,0)</f>
        <v>7.8287306815302785E-2</v>
      </c>
      <c r="K7" s="14">
        <f t="shared" ref="K7:K18" si="5">IFERROR(I7/I$30,0)</f>
        <v>2.8869061521932072E-2</v>
      </c>
    </row>
    <row r="8" spans="2:11" x14ac:dyDescent="0.25">
      <c r="B8" s="141" t="s">
        <v>97</v>
      </c>
      <c r="C8" s="11">
        <v>1.0532407407407397E-2</v>
      </c>
      <c r="D8" s="12">
        <f t="shared" si="0"/>
        <v>0.28464185173600232</v>
      </c>
      <c r="E8" s="12">
        <f t="shared" si="1"/>
        <v>6.5481758652946601E-2</v>
      </c>
      <c r="F8" s="11">
        <v>1.7569444444444443E-2</v>
      </c>
      <c r="G8" s="12">
        <f t="shared" si="2"/>
        <v>0.32318501170960184</v>
      </c>
      <c r="H8" s="12">
        <f t="shared" si="3"/>
        <v>0.20213049267643141</v>
      </c>
      <c r="I8" s="11">
        <f t="shared" ref="I8:I18" si="6">C8+F8</f>
        <v>2.810185185185184E-2</v>
      </c>
      <c r="J8" s="12">
        <f t="shared" si="4"/>
        <v>0.30757537370154536</v>
      </c>
      <c r="K8" s="14">
        <f t="shared" si="5"/>
        <v>0.11342084364927352</v>
      </c>
    </row>
    <row r="9" spans="2:11" x14ac:dyDescent="0.25">
      <c r="B9" s="10" t="s">
        <v>48</v>
      </c>
      <c r="C9" s="11">
        <v>1.8171296296296299E-3</v>
      </c>
      <c r="D9" s="12">
        <f t="shared" si="0"/>
        <v>4.9108539255552107E-2</v>
      </c>
      <c r="E9" s="12">
        <f t="shared" si="1"/>
        <v>1.1297402317046843E-2</v>
      </c>
      <c r="F9" s="11">
        <v>5.3587962962962964E-3</v>
      </c>
      <c r="G9" s="12">
        <f t="shared" si="2"/>
        <v>9.8573557589951039E-2</v>
      </c>
      <c r="H9" s="12">
        <f t="shared" si="3"/>
        <v>6.1651131824234352E-2</v>
      </c>
      <c r="I9" s="11">
        <f t="shared" si="6"/>
        <v>7.1759259259259259E-3</v>
      </c>
      <c r="J9" s="12">
        <f t="shared" si="4"/>
        <v>7.8540663795287569E-2</v>
      </c>
      <c r="K9" s="14">
        <f t="shared" si="5"/>
        <v>2.8962488905498192E-2</v>
      </c>
    </row>
    <row r="10" spans="2:11" x14ac:dyDescent="0.25">
      <c r="B10" s="10" t="s">
        <v>11</v>
      </c>
      <c r="C10" s="11">
        <v>1.3402777777777779E-2</v>
      </c>
      <c r="D10" s="12">
        <f t="shared" si="0"/>
        <v>0.36221457616515501</v>
      </c>
      <c r="E10" s="12">
        <f t="shared" si="1"/>
        <v>8.3327336835288174E-2</v>
      </c>
      <c r="F10" s="11">
        <v>2.1944444444444454E-2</v>
      </c>
      <c r="G10" s="12">
        <f t="shared" si="2"/>
        <v>0.40366191185863332</v>
      </c>
      <c r="H10" s="12">
        <f t="shared" si="3"/>
        <v>0.25246338215712394</v>
      </c>
      <c r="I10" s="11">
        <f t="shared" si="6"/>
        <v>3.5347222222222231E-2</v>
      </c>
      <c r="J10" s="12">
        <f t="shared" si="4"/>
        <v>0.38687610843678755</v>
      </c>
      <c r="K10" s="14">
        <f t="shared" si="5"/>
        <v>0.14266361470547018</v>
      </c>
    </row>
    <row r="11" spans="2:11" x14ac:dyDescent="0.25">
      <c r="B11" s="10" t="s">
        <v>12</v>
      </c>
      <c r="C11" s="11">
        <v>7.8703703703703705E-4</v>
      </c>
      <c r="D11" s="12">
        <f t="shared" si="0"/>
        <v>2.1269940569283712E-2</v>
      </c>
      <c r="E11" s="12">
        <f t="shared" si="1"/>
        <v>4.8931424048355744E-3</v>
      </c>
      <c r="F11" s="11">
        <v>1.4583333333333332E-3</v>
      </c>
      <c r="G11" s="12">
        <f t="shared" si="2"/>
        <v>2.682563338301043E-2</v>
      </c>
      <c r="H11" s="12">
        <f t="shared" si="3"/>
        <v>1.6777629826897466E-2</v>
      </c>
      <c r="I11" s="11">
        <f t="shared" si="6"/>
        <v>2.2453703703703702E-3</v>
      </c>
      <c r="J11" s="12">
        <f t="shared" si="4"/>
        <v>2.4575627058525461E-2</v>
      </c>
      <c r="K11" s="14">
        <f t="shared" si="5"/>
        <v>9.0624562059139508E-3</v>
      </c>
    </row>
    <row r="12" spans="2:11" x14ac:dyDescent="0.25">
      <c r="B12" s="10" t="s">
        <v>155</v>
      </c>
      <c r="C12" s="11">
        <v>2.9629629629629619E-3</v>
      </c>
      <c r="D12" s="12">
        <f t="shared" si="0"/>
        <v>8.0075070378479829E-2</v>
      </c>
      <c r="E12" s="12">
        <f t="shared" si="1"/>
        <v>1.8421241994675097E-2</v>
      </c>
      <c r="F12" s="11">
        <v>8.6805555555555551E-4</v>
      </c>
      <c r="G12" s="12">
        <f t="shared" si="2"/>
        <v>1.596763891845859E-2</v>
      </c>
      <c r="H12" s="12">
        <f t="shared" si="3"/>
        <v>9.9866844207723016E-3</v>
      </c>
      <c r="I12" s="11">
        <f t="shared" si="6"/>
        <v>3.8310185185185175E-3</v>
      </c>
      <c r="J12" s="12">
        <f t="shared" si="4"/>
        <v>4.1930580187484155E-2</v>
      </c>
      <c r="K12" s="14">
        <f t="shared" si="5"/>
        <v>1.5462231980193386E-2</v>
      </c>
    </row>
    <row r="13" spans="2:11" x14ac:dyDescent="0.25">
      <c r="B13" s="10" t="s">
        <v>102</v>
      </c>
      <c r="C13" s="11">
        <v>4.9768518518518521E-4</v>
      </c>
      <c r="D13" s="12">
        <f t="shared" si="0"/>
        <v>1.3450109477635289E-2</v>
      </c>
      <c r="E13" s="12">
        <f t="shared" si="1"/>
        <v>3.094192991293084E-3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4.9768518518518521E-4</v>
      </c>
      <c r="J13" s="12">
        <f t="shared" si="4"/>
        <v>5.4471750696731703E-3</v>
      </c>
      <c r="K13" s="14">
        <f t="shared" si="5"/>
        <v>2.0086887466716488E-3</v>
      </c>
    </row>
    <row r="14" spans="2:11" x14ac:dyDescent="0.25">
      <c r="B14" s="10" t="s">
        <v>103</v>
      </c>
      <c r="C14" s="11">
        <v>4.6296296296296294E-5</v>
      </c>
      <c r="D14" s="12">
        <f t="shared" si="0"/>
        <v>1.2511729746637478E-3</v>
      </c>
      <c r="E14" s="12">
        <f t="shared" si="1"/>
        <v>2.878319061667985E-4</v>
      </c>
      <c r="F14" s="11">
        <v>4.9768518518518521E-4</v>
      </c>
      <c r="G14" s="12">
        <f t="shared" si="2"/>
        <v>9.1547796465829261E-3</v>
      </c>
      <c r="H14" s="12">
        <f t="shared" si="3"/>
        <v>5.725699067909454E-3</v>
      </c>
      <c r="I14" s="11">
        <f t="shared" si="6"/>
        <v>5.4398148148148155E-4</v>
      </c>
      <c r="J14" s="12">
        <f t="shared" si="4"/>
        <v>5.9538890296427678E-3</v>
      </c>
      <c r="K14" s="14">
        <f t="shared" si="5"/>
        <v>2.1955435138038956E-3</v>
      </c>
    </row>
    <row r="15" spans="2:11" x14ac:dyDescent="0.25">
      <c r="B15" s="10" t="s">
        <v>178</v>
      </c>
      <c r="C15" s="11">
        <v>8.9120370370370373E-4</v>
      </c>
      <c r="D15" s="12">
        <f t="shared" si="0"/>
        <v>2.4085079762277146E-2</v>
      </c>
      <c r="E15" s="12">
        <f t="shared" si="1"/>
        <v>5.5407641937108712E-3</v>
      </c>
      <c r="F15" s="11">
        <v>2.1990740740740742E-3</v>
      </c>
      <c r="G15" s="12">
        <f t="shared" si="2"/>
        <v>4.0451351926761768E-2</v>
      </c>
      <c r="H15" s="12">
        <f t="shared" si="3"/>
        <v>2.529960053262317E-2</v>
      </c>
      <c r="I15" s="11">
        <f t="shared" si="6"/>
        <v>3.0902777777777777E-3</v>
      </c>
      <c r="J15" s="12">
        <f t="shared" si="4"/>
        <v>3.3823156827970616E-2</v>
      </c>
      <c r="K15" s="14">
        <f t="shared" si="5"/>
        <v>1.2472555706077448E-2</v>
      </c>
    </row>
    <row r="16" spans="2:11" x14ac:dyDescent="0.25">
      <c r="B16" s="10" t="s">
        <v>170</v>
      </c>
      <c r="C16" s="11">
        <v>1.5046296296296297E-4</v>
      </c>
      <c r="D16" s="12">
        <f t="shared" si="0"/>
        <v>4.0663121676571806E-3</v>
      </c>
      <c r="E16" s="12">
        <f t="shared" si="1"/>
        <v>9.3545369504209521E-4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1.5046296296296297E-4</v>
      </c>
      <c r="J16" s="12">
        <f t="shared" si="4"/>
        <v>1.6468203699011911E-3</v>
      </c>
      <c r="K16" s="14">
        <f t="shared" si="5"/>
        <v>6.072779931798008E-4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1.6203703703703703E-3</v>
      </c>
      <c r="D18" s="12">
        <f t="shared" si="0"/>
        <v>4.379105411323117E-2</v>
      </c>
      <c r="E18" s="12">
        <f t="shared" si="1"/>
        <v>1.0074116715837947E-2</v>
      </c>
      <c r="F18" s="11">
        <v>1.6087962962962965E-3</v>
      </c>
      <c r="G18" s="12">
        <f t="shared" si="2"/>
        <v>2.9593357462209924E-2</v>
      </c>
      <c r="H18" s="12">
        <f t="shared" si="3"/>
        <v>1.8508655126498005E-2</v>
      </c>
      <c r="I18" s="11">
        <f t="shared" si="6"/>
        <v>3.2291666666666666E-3</v>
      </c>
      <c r="J18" s="12">
        <f t="shared" si="4"/>
        <v>3.5343298707879403E-2</v>
      </c>
      <c r="K18" s="14">
        <f t="shared" si="5"/>
        <v>1.3033120007474187E-2</v>
      </c>
    </row>
    <row r="19" spans="2:11" ht="16.5" thickTop="1" thickBot="1" x14ac:dyDescent="0.3">
      <c r="B19" s="31" t="s">
        <v>3</v>
      </c>
      <c r="C19" s="32">
        <f>SUM(C7:C18)</f>
        <v>3.70023148148148E-2</v>
      </c>
      <c r="D19" s="33">
        <f>IFERROR(SUM(D7:D18),0)</f>
        <v>1</v>
      </c>
      <c r="E19" s="33">
        <f>IFERROR(SUM(E7:E18),0)</f>
        <v>0.23004965100381364</v>
      </c>
      <c r="F19" s="32">
        <f>SUM(F7:F18)</f>
        <v>5.4363425925925926E-2</v>
      </c>
      <c r="G19" s="33">
        <f>IFERROR(SUM(G7:G18),0)</f>
        <v>1</v>
      </c>
      <c r="H19" s="33">
        <f>IFERROR(SUM(H7:H18),0)</f>
        <v>0.62543275632490014</v>
      </c>
      <c r="I19" s="32">
        <f>SUM(I7:I18)</f>
        <v>9.1365740740740733E-2</v>
      </c>
      <c r="J19" s="33">
        <f>IFERROR(SUM(J7:J18),0)</f>
        <v>1</v>
      </c>
      <c r="K19" s="34">
        <f>IFERROR(SUM(K7:K18),0)</f>
        <v>0.36875788293548828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6.4351851851851853E-3</v>
      </c>
      <c r="D22" s="19"/>
      <c r="E22" s="12">
        <f>IFERROR(C22/C$30,0)</f>
        <v>4.0008634957184992E-2</v>
      </c>
      <c r="F22" s="11">
        <v>1.3541666666666667E-3</v>
      </c>
      <c r="G22" s="19"/>
      <c r="H22" s="12">
        <f>IFERROR(F22/F$30,0)</f>
        <v>1.5579227696404793E-2</v>
      </c>
      <c r="I22" s="11">
        <f t="shared" ref="I22:I27" si="7">C22+F22</f>
        <v>7.789351851851852E-3</v>
      </c>
      <c r="J22" s="19"/>
      <c r="K22" s="14">
        <f>IFERROR(I22/I$30,0)</f>
        <v>3.1438314570000458E-2</v>
      </c>
    </row>
    <row r="23" spans="2:11" x14ac:dyDescent="0.25">
      <c r="B23" s="18" t="s">
        <v>16</v>
      </c>
      <c r="C23" s="11">
        <v>4.1666666666666664E-4</v>
      </c>
      <c r="D23" s="19"/>
      <c r="E23" s="12">
        <f t="shared" ref="E23:E27" si="8">IFERROR(C23/C$30,0)</f>
        <v>2.5904871555011864E-3</v>
      </c>
      <c r="F23" s="11">
        <v>1.8865740740740744E-3</v>
      </c>
      <c r="G23" s="19"/>
      <c r="H23" s="12">
        <f t="shared" ref="H23:H27" si="9">IFERROR(F23/F$30,0)</f>
        <v>2.1704394141145143E-2</v>
      </c>
      <c r="I23" s="11">
        <f t="shared" si="7"/>
        <v>2.3032407407407411E-3</v>
      </c>
      <c r="J23" s="19"/>
      <c r="K23" s="14">
        <f t="shared" ref="K23:K27" si="10">IFERROR(I23/I$30,0)</f>
        <v>9.2960246648292593E-3</v>
      </c>
    </row>
    <row r="24" spans="2:11" x14ac:dyDescent="0.25">
      <c r="B24" s="18" t="s">
        <v>17</v>
      </c>
      <c r="C24" s="11">
        <v>1.9675925925925926E-4</v>
      </c>
      <c r="D24" s="19"/>
      <c r="E24" s="12">
        <f t="shared" si="8"/>
        <v>1.2232856012088936E-3</v>
      </c>
      <c r="F24" s="11">
        <v>0</v>
      </c>
      <c r="G24" s="19"/>
      <c r="H24" s="12">
        <f t="shared" si="9"/>
        <v>0</v>
      </c>
      <c r="I24" s="11">
        <f t="shared" si="7"/>
        <v>1.9675925925925926E-4</v>
      </c>
      <c r="J24" s="19"/>
      <c r="K24" s="14">
        <f t="shared" si="10"/>
        <v>7.9413276031204717E-4</v>
      </c>
    </row>
    <row r="25" spans="2:11" x14ac:dyDescent="0.25">
      <c r="B25" s="18" t="s">
        <v>18</v>
      </c>
      <c r="C25" s="11">
        <v>2.6203703703703701E-2</v>
      </c>
      <c r="D25" s="19"/>
      <c r="E25" s="12">
        <f t="shared" si="8"/>
        <v>0.16291285889040794</v>
      </c>
      <c r="F25" s="11">
        <v>6.0763888888888881E-3</v>
      </c>
      <c r="G25" s="19"/>
      <c r="H25" s="12">
        <f t="shared" si="9"/>
        <v>6.9906790945406111E-2</v>
      </c>
      <c r="I25" s="11">
        <f t="shared" si="7"/>
        <v>3.2280092592592589E-2</v>
      </c>
      <c r="J25" s="19"/>
      <c r="K25" s="14">
        <f t="shared" si="10"/>
        <v>0.13028448638295878</v>
      </c>
    </row>
    <row r="26" spans="2:11" x14ac:dyDescent="0.25">
      <c r="B26" s="18" t="s">
        <v>19</v>
      </c>
      <c r="C26" s="11">
        <v>8.5960648148148217E-2</v>
      </c>
      <c r="D26" s="19"/>
      <c r="E26" s="12">
        <f t="shared" si="8"/>
        <v>0.53443189177520356</v>
      </c>
      <c r="F26" s="11">
        <v>1.7557870370370373E-2</v>
      </c>
      <c r="G26" s="19"/>
      <c r="H26" s="12">
        <f t="shared" si="9"/>
        <v>0.20199733688415447</v>
      </c>
      <c r="I26" s="11">
        <f t="shared" si="7"/>
        <v>0.10351851851851859</v>
      </c>
      <c r="J26" s="19"/>
      <c r="K26" s="14">
        <f t="shared" si="10"/>
        <v>0.41780725930770324</v>
      </c>
    </row>
    <row r="27" spans="2:11" ht="15.75" thickBot="1" x14ac:dyDescent="0.3">
      <c r="B27" s="23" t="s">
        <v>20</v>
      </c>
      <c r="C27" s="20">
        <v>4.6296296296296285E-3</v>
      </c>
      <c r="D27" s="24"/>
      <c r="E27" s="21">
        <f t="shared" si="8"/>
        <v>2.8783190616679843E-2</v>
      </c>
      <c r="F27" s="20">
        <v>5.6828703703703702E-3</v>
      </c>
      <c r="G27" s="24"/>
      <c r="H27" s="21">
        <f t="shared" si="9"/>
        <v>6.5379494007989342E-2</v>
      </c>
      <c r="I27" s="11">
        <f t="shared" si="7"/>
        <v>1.0312499999999999E-2</v>
      </c>
      <c r="J27" s="24"/>
      <c r="K27" s="22">
        <f t="shared" si="10"/>
        <v>4.1621899378707881E-2</v>
      </c>
    </row>
    <row r="28" spans="2:11" ht="16.5" thickTop="1" thickBot="1" x14ac:dyDescent="0.3">
      <c r="B28" s="31" t="s">
        <v>3</v>
      </c>
      <c r="C28" s="32">
        <f>SUM(C22:C27)</f>
        <v>0.12384259259259264</v>
      </c>
      <c r="D28" s="33"/>
      <c r="E28" s="33">
        <f>IFERROR(SUM(E22:E27),0)</f>
        <v>0.76995034899618642</v>
      </c>
      <c r="F28" s="32">
        <f>SUM(F22:F27)</f>
        <v>3.2557870370370376E-2</v>
      </c>
      <c r="G28" s="33"/>
      <c r="H28" s="33">
        <f>IFERROR(SUM(H22:H27),0)</f>
        <v>0.37456724367509986</v>
      </c>
      <c r="I28" s="32">
        <f>SUM(I22:I27)</f>
        <v>0.15640046296296303</v>
      </c>
      <c r="J28" s="33"/>
      <c r="K28" s="34">
        <f>IFERROR(SUM(K22:K27),0)</f>
        <v>0.63124211706451161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0.16084490740740745</v>
      </c>
      <c r="D30" s="35"/>
      <c r="E30" s="36">
        <f>IFERROR(SUM(E19,E28),0)</f>
        <v>1</v>
      </c>
      <c r="F30" s="32">
        <f>SUM(F19,F28)</f>
        <v>8.6921296296296302E-2</v>
      </c>
      <c r="G30" s="35"/>
      <c r="H30" s="36">
        <f>IFERROR(SUM(H19,H28),0)</f>
        <v>1</v>
      </c>
      <c r="I30" s="32">
        <f>SUM(I19,I28)</f>
        <v>0.24776620370370378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93" t="s">
        <v>32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1.3888888888888889E-3</v>
      </c>
      <c r="D7" s="12">
        <f t="shared" ref="D7:D18" si="0">IFERROR(C7/C$19,0)</f>
        <v>0.11560693641618501</v>
      </c>
      <c r="E7" s="12">
        <f t="shared" ref="E7:E18" si="1">IFERROR(C7/C$30,0)</f>
        <v>1.5735641227380037E-2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1.3888888888888889E-3</v>
      </c>
      <c r="J7" s="12">
        <f t="shared" ref="J7:J18" si="4">IFERROR(I7/I$19,0)</f>
        <v>0.11560693641618501</v>
      </c>
      <c r="K7" s="14">
        <f t="shared" ref="K7:K18" si="5">IFERROR(I7/I$30,0)</f>
        <v>1.5735641227380037E-2</v>
      </c>
    </row>
    <row r="8" spans="2:11" s="5" customFormat="1" x14ac:dyDescent="0.25">
      <c r="B8" s="141" t="s">
        <v>97</v>
      </c>
      <c r="C8" s="11">
        <v>3.7268518518518475E-3</v>
      </c>
      <c r="D8" s="12">
        <f t="shared" si="0"/>
        <v>0.31021194605009611</v>
      </c>
      <c r="E8" s="12">
        <f t="shared" si="1"/>
        <v>4.2223970626803053E-2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3.7268518518518475E-3</v>
      </c>
      <c r="J8" s="12">
        <f t="shared" si="4"/>
        <v>0.31021194605009611</v>
      </c>
      <c r="K8" s="14">
        <f t="shared" si="5"/>
        <v>4.2223970626803053E-2</v>
      </c>
    </row>
    <row r="9" spans="2:11" s="5" customFormat="1" x14ac:dyDescent="0.25">
      <c r="B9" s="10" t="s">
        <v>48</v>
      </c>
      <c r="C9" s="11">
        <v>9.8379629629629642E-4</v>
      </c>
      <c r="D9" s="12">
        <f t="shared" si="0"/>
        <v>8.1888246628131059E-2</v>
      </c>
      <c r="E9" s="12">
        <f t="shared" si="1"/>
        <v>1.1146079202727527E-2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9.8379629629629642E-4</v>
      </c>
      <c r="J9" s="12">
        <f t="shared" si="4"/>
        <v>8.1888246628131059E-2</v>
      </c>
      <c r="K9" s="14">
        <f t="shared" si="5"/>
        <v>1.1146079202727527E-2</v>
      </c>
    </row>
    <row r="10" spans="2:11" s="5" customFormat="1" x14ac:dyDescent="0.25">
      <c r="B10" s="10" t="s">
        <v>11</v>
      </c>
      <c r="C10" s="11">
        <v>2.7083333333333321E-3</v>
      </c>
      <c r="D10" s="12">
        <f t="shared" si="0"/>
        <v>0.22543352601156066</v>
      </c>
      <c r="E10" s="12">
        <f t="shared" si="1"/>
        <v>3.0684500393391059E-2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2.7083333333333321E-3</v>
      </c>
      <c r="J10" s="12">
        <f t="shared" si="4"/>
        <v>0.22543352601156066</v>
      </c>
      <c r="K10" s="14">
        <f t="shared" si="5"/>
        <v>3.0684500393391059E-2</v>
      </c>
    </row>
    <row r="11" spans="2:11" s="5" customFormat="1" x14ac:dyDescent="0.25">
      <c r="B11" s="10" t="s">
        <v>12</v>
      </c>
      <c r="C11" s="11">
        <v>2.6620370370370372E-4</v>
      </c>
      <c r="D11" s="12">
        <f t="shared" si="0"/>
        <v>2.215799614643546E-2</v>
      </c>
      <c r="E11" s="12">
        <f t="shared" si="1"/>
        <v>3.0159979019145074E-3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2.6620370370370372E-4</v>
      </c>
      <c r="J11" s="12">
        <f t="shared" si="4"/>
        <v>2.215799614643546E-2</v>
      </c>
      <c r="K11" s="14">
        <f t="shared" si="5"/>
        <v>3.0159979019145074E-3</v>
      </c>
    </row>
    <row r="12" spans="2:11" s="5" customFormat="1" x14ac:dyDescent="0.25">
      <c r="B12" s="10" t="s">
        <v>155</v>
      </c>
      <c r="C12" s="11">
        <v>1.1921296296296298E-3</v>
      </c>
      <c r="D12" s="12">
        <f t="shared" si="0"/>
        <v>9.922928709055881E-2</v>
      </c>
      <c r="E12" s="12">
        <f t="shared" si="1"/>
        <v>1.3506425386834534E-2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1.1921296296296298E-3</v>
      </c>
      <c r="J12" s="12">
        <f t="shared" si="4"/>
        <v>9.922928709055881E-2</v>
      </c>
      <c r="K12" s="14">
        <f t="shared" si="5"/>
        <v>1.3506425386834534E-2</v>
      </c>
    </row>
    <row r="13" spans="2:11" s="5" customFormat="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103</v>
      </c>
      <c r="C14" s="11">
        <v>1.0416666666666666E-4</v>
      </c>
      <c r="D14" s="12">
        <f t="shared" si="0"/>
        <v>8.6705202312138754E-3</v>
      </c>
      <c r="E14" s="12">
        <f t="shared" si="1"/>
        <v>1.1801730920535027E-3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1.0416666666666666E-4</v>
      </c>
      <c r="J14" s="12">
        <f t="shared" si="4"/>
        <v>8.6705202312138754E-3</v>
      </c>
      <c r="K14" s="14">
        <f t="shared" si="5"/>
        <v>1.1801730920535027E-3</v>
      </c>
    </row>
    <row r="15" spans="2:11" s="5" customFormat="1" x14ac:dyDescent="0.25">
      <c r="B15" s="10" t="s">
        <v>178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1.6435185185185183E-3</v>
      </c>
      <c r="D18" s="12">
        <f t="shared" si="0"/>
        <v>0.13680154142581891</v>
      </c>
      <c r="E18" s="12">
        <f t="shared" si="1"/>
        <v>1.8620508785733042E-2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1.6435185185185183E-3</v>
      </c>
      <c r="J18" s="12">
        <f t="shared" si="4"/>
        <v>0.13680154142581891</v>
      </c>
      <c r="K18" s="14">
        <f t="shared" si="5"/>
        <v>1.8620508785733042E-2</v>
      </c>
    </row>
    <row r="19" spans="2:11" s="5" customFormat="1" ht="16.5" thickTop="1" thickBot="1" x14ac:dyDescent="0.3">
      <c r="B19" s="31" t="s">
        <v>3</v>
      </c>
      <c r="C19" s="32">
        <f>SUM(C7:C18)</f>
        <v>1.2013888888888885E-2</v>
      </c>
      <c r="D19" s="33">
        <f>IFERROR(SUM(D7:D18),0)</f>
        <v>0.99999999999999978</v>
      </c>
      <c r="E19" s="33">
        <f>IFERROR(SUM(E7:E18),0)</f>
        <v>0.13611329661683727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1.2013888888888885E-2</v>
      </c>
      <c r="J19" s="33">
        <f>IFERROR(SUM(J7:J18),0)</f>
        <v>0.99999999999999978</v>
      </c>
      <c r="K19" s="34">
        <f>IFERROR(SUM(K7:K18),0)</f>
        <v>0.13611329661683727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3.7731481481481461E-3</v>
      </c>
      <c r="D22" s="19"/>
      <c r="E22" s="12">
        <f>IFERROR(C22/C$30,0)</f>
        <v>4.2748492001049077E-2</v>
      </c>
      <c r="F22" s="11">
        <v>0</v>
      </c>
      <c r="G22" s="19"/>
      <c r="H22" s="12">
        <f>IFERROR(F22/F$30,0)</f>
        <v>0</v>
      </c>
      <c r="I22" s="11">
        <f t="shared" ref="I22:I27" si="7">C22+F22</f>
        <v>3.7731481481481461E-3</v>
      </c>
      <c r="J22" s="19"/>
      <c r="K22" s="14">
        <f>IFERROR(I22/I$30,0)</f>
        <v>4.2748492001049077E-2</v>
      </c>
    </row>
    <row r="23" spans="2:11" s="5" customFormat="1" x14ac:dyDescent="0.25">
      <c r="B23" s="18" t="s">
        <v>16</v>
      </c>
      <c r="C23" s="11">
        <v>9.0277777777777784E-4</v>
      </c>
      <c r="D23" s="19"/>
      <c r="E23" s="12">
        <f t="shared" ref="E23:E27" si="8">IFERROR(C23/C$30,0)</f>
        <v>1.0228166797797025E-2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9.0277777777777784E-4</v>
      </c>
      <c r="J23" s="19"/>
      <c r="K23" s="14">
        <f t="shared" ref="K23:K27" si="10">IFERROR(I23/I$30,0)</f>
        <v>1.0228166797797025E-2</v>
      </c>
    </row>
    <row r="24" spans="2:11" s="5" customFormat="1" x14ac:dyDescent="0.25">
      <c r="B24" s="18" t="s">
        <v>17</v>
      </c>
      <c r="C24" s="11">
        <v>2.4305555555555555E-4</v>
      </c>
      <c r="D24" s="19"/>
      <c r="E24" s="12">
        <f t="shared" si="8"/>
        <v>2.7537372147915067E-3</v>
      </c>
      <c r="F24" s="11">
        <v>0</v>
      </c>
      <c r="G24" s="19"/>
      <c r="H24" s="12">
        <f t="shared" si="9"/>
        <v>0</v>
      </c>
      <c r="I24" s="11">
        <f t="shared" si="7"/>
        <v>2.4305555555555555E-4</v>
      </c>
      <c r="J24" s="19"/>
      <c r="K24" s="14">
        <f t="shared" si="10"/>
        <v>2.7537372147915067E-3</v>
      </c>
    </row>
    <row r="25" spans="2:11" s="5" customFormat="1" x14ac:dyDescent="0.25">
      <c r="B25" s="18" t="s">
        <v>18</v>
      </c>
      <c r="C25" s="11">
        <v>1.2175925925925923E-2</v>
      </c>
      <c r="D25" s="19"/>
      <c r="E25" s="12">
        <f t="shared" si="8"/>
        <v>0.1379491214266983</v>
      </c>
      <c r="F25" s="11">
        <v>0</v>
      </c>
      <c r="G25" s="19"/>
      <c r="H25" s="12">
        <f t="shared" si="9"/>
        <v>0</v>
      </c>
      <c r="I25" s="11">
        <f t="shared" si="7"/>
        <v>1.2175925925925923E-2</v>
      </c>
      <c r="J25" s="19"/>
      <c r="K25" s="14">
        <f t="shared" si="10"/>
        <v>0.1379491214266983</v>
      </c>
    </row>
    <row r="26" spans="2:11" s="5" customFormat="1" x14ac:dyDescent="0.25">
      <c r="B26" s="18" t="s">
        <v>19</v>
      </c>
      <c r="C26" s="11">
        <v>5.7719907407407296E-2</v>
      </c>
      <c r="D26" s="19"/>
      <c r="E26" s="12">
        <f t="shared" si="8"/>
        <v>0.65394702334120081</v>
      </c>
      <c r="F26" s="11">
        <v>0</v>
      </c>
      <c r="G26" s="19"/>
      <c r="H26" s="12">
        <f t="shared" si="9"/>
        <v>0</v>
      </c>
      <c r="I26" s="11">
        <f t="shared" si="7"/>
        <v>5.7719907407407296E-2</v>
      </c>
      <c r="J26" s="19"/>
      <c r="K26" s="14">
        <f t="shared" si="10"/>
        <v>0.65394702334120081</v>
      </c>
    </row>
    <row r="27" spans="2:11" s="5" customFormat="1" ht="15.75" thickBot="1" x14ac:dyDescent="0.3">
      <c r="B27" s="23" t="s">
        <v>20</v>
      </c>
      <c r="C27" s="20">
        <v>1.4351851851851856E-3</v>
      </c>
      <c r="D27" s="24"/>
      <c r="E27" s="21">
        <f t="shared" si="8"/>
        <v>1.6260162601626042E-2</v>
      </c>
      <c r="F27" s="20">
        <v>0</v>
      </c>
      <c r="G27" s="24"/>
      <c r="H27" s="21">
        <f t="shared" si="9"/>
        <v>0</v>
      </c>
      <c r="I27" s="11">
        <f t="shared" si="7"/>
        <v>1.4351851851851856E-3</v>
      </c>
      <c r="J27" s="24"/>
      <c r="K27" s="22">
        <f t="shared" si="10"/>
        <v>1.6260162601626042E-2</v>
      </c>
    </row>
    <row r="28" spans="2:11" s="5" customFormat="1" ht="16.5" thickTop="1" thickBot="1" x14ac:dyDescent="0.3">
      <c r="B28" s="31" t="s">
        <v>3</v>
      </c>
      <c r="C28" s="32">
        <f>SUM(C22:C27)</f>
        <v>7.6249999999999887E-2</v>
      </c>
      <c r="D28" s="33"/>
      <c r="E28" s="33">
        <f>IFERROR(SUM(E22:E27),0)</f>
        <v>0.86388670338316265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7.6249999999999887E-2</v>
      </c>
      <c r="J28" s="33"/>
      <c r="K28" s="34">
        <f>IFERROR(SUM(K22:K27),0)</f>
        <v>0.86388670338316265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8.8263888888888767E-2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8.8263888888888767E-2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zoomScaleSheetLayoutView="9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3" t="s">
        <v>33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2.7662037037037043E-3</v>
      </c>
      <c r="D7" s="12">
        <f t="shared" ref="D7:D18" si="0">IFERROR(C7/C$19,0)</f>
        <v>9.6293311845286111E-2</v>
      </c>
      <c r="E7" s="12">
        <f t="shared" ref="E7:E18" si="1">IFERROR(C7/C$30,0)</f>
        <v>4.8915268112975863E-2</v>
      </c>
      <c r="F7" s="11">
        <v>9.4907407407407408E-4</v>
      </c>
      <c r="G7" s="12">
        <f t="shared" ref="G7:G18" si="2">IFERROR(F7/F$19,0)</f>
        <v>7.4410163339382926E-2</v>
      </c>
      <c r="H7" s="12">
        <f t="shared" ref="H7:H18" si="3">IFERROR(F7/F$30,0)</f>
        <v>3.6428254109284769E-2</v>
      </c>
      <c r="I7" s="11">
        <v>1.3888888888888887E-3</v>
      </c>
      <c r="J7" s="12">
        <f t="shared" ref="J7:J18" si="4">IFERROR(I7/I$19,0)</f>
        <v>8.86917960088692E-2</v>
      </c>
      <c r="K7" s="12">
        <f t="shared" ref="K7:K18" si="5">IFERROR(I7/I$30,0)</f>
        <v>4.475941812756435E-2</v>
      </c>
      <c r="L7" s="13">
        <f>SUM(C7,F7,I7)</f>
        <v>5.1041666666666666E-3</v>
      </c>
      <c r="M7" s="12">
        <f t="shared" ref="M7:M13" si="6">IFERROR(L7/L$19,0)</f>
        <v>9.0424441254869814E-2</v>
      </c>
      <c r="N7" s="14">
        <f t="shared" ref="N7:N13" si="7">IFERROR(L7/L$30,0)</f>
        <v>4.519368723098996E-2</v>
      </c>
    </row>
    <row r="8" spans="2:14" x14ac:dyDescent="0.25">
      <c r="B8" s="141" t="s">
        <v>97</v>
      </c>
      <c r="C8" s="11">
        <v>5.8796296296296279E-3</v>
      </c>
      <c r="D8" s="12">
        <f t="shared" si="0"/>
        <v>0.20467365028203061</v>
      </c>
      <c r="E8" s="12">
        <f t="shared" si="1"/>
        <v>0.10397052803929592</v>
      </c>
      <c r="F8" s="11">
        <v>2.9629629629629637E-3</v>
      </c>
      <c r="G8" s="12">
        <f t="shared" si="2"/>
        <v>0.23230490018148819</v>
      </c>
      <c r="H8" s="12">
        <f t="shared" si="3"/>
        <v>0.11372723234118173</v>
      </c>
      <c r="I8" s="11">
        <v>3.4259259259259256E-3</v>
      </c>
      <c r="J8" s="12">
        <f t="shared" si="4"/>
        <v>0.21877309682187734</v>
      </c>
      <c r="K8" s="12">
        <f t="shared" si="5"/>
        <v>0.11040656471465872</v>
      </c>
      <c r="L8" s="13">
        <f t="shared" ref="L8:L18" si="8">SUM(C8,F8,I8)</f>
        <v>1.2268518518518517E-2</v>
      </c>
      <c r="M8" s="12">
        <f t="shared" si="6"/>
        <v>0.21734672954685261</v>
      </c>
      <c r="N8" s="14">
        <f t="shared" si="7"/>
        <v>0.10862881738061078</v>
      </c>
    </row>
    <row r="9" spans="2:14" x14ac:dyDescent="0.25">
      <c r="B9" s="10" t="s">
        <v>48</v>
      </c>
      <c r="C9" s="11">
        <v>3.7615740740740743E-3</v>
      </c>
      <c r="D9" s="12">
        <f t="shared" si="0"/>
        <v>0.13094278807413381</v>
      </c>
      <c r="E9" s="12">
        <f t="shared" si="1"/>
        <v>6.6516577977896035E-2</v>
      </c>
      <c r="F9" s="11">
        <v>1.4583333333333334E-3</v>
      </c>
      <c r="G9" s="12">
        <f t="shared" si="2"/>
        <v>0.1143375680580762</v>
      </c>
      <c r="H9" s="12">
        <f t="shared" si="3"/>
        <v>5.5975122167925377E-2</v>
      </c>
      <c r="I9" s="11">
        <v>2.2106481481481482E-3</v>
      </c>
      <c r="J9" s="12">
        <f t="shared" si="4"/>
        <v>0.14116777531411684</v>
      </c>
      <c r="K9" s="12">
        <f t="shared" si="5"/>
        <v>7.1242073853039933E-2</v>
      </c>
      <c r="L9" s="13">
        <f t="shared" si="8"/>
        <v>7.4305555555555557E-3</v>
      </c>
      <c r="M9" s="12">
        <f t="shared" si="6"/>
        <v>0.13163830223498055</v>
      </c>
      <c r="N9" s="14">
        <f t="shared" si="7"/>
        <v>6.5792170526747296E-2</v>
      </c>
    </row>
    <row r="10" spans="2:14" x14ac:dyDescent="0.25">
      <c r="B10" s="10" t="s">
        <v>11</v>
      </c>
      <c r="C10" s="11">
        <v>1.0312499999999995E-2</v>
      </c>
      <c r="D10" s="12">
        <f t="shared" si="0"/>
        <v>0.35898468976631742</v>
      </c>
      <c r="E10" s="12">
        <f t="shared" si="1"/>
        <v>0.18235775685632413</v>
      </c>
      <c r="F10" s="11">
        <v>4.7106481481481487E-3</v>
      </c>
      <c r="G10" s="12">
        <f t="shared" si="2"/>
        <v>0.36932849364791281</v>
      </c>
      <c r="H10" s="12">
        <f t="shared" si="3"/>
        <v>0.18080852954242563</v>
      </c>
      <c r="I10" s="11">
        <v>4.9305555555555535E-3</v>
      </c>
      <c r="J10" s="12">
        <f t="shared" si="4"/>
        <v>0.31485587583148555</v>
      </c>
      <c r="K10" s="12">
        <f t="shared" si="5"/>
        <v>0.15889593435285337</v>
      </c>
      <c r="L10" s="13">
        <f t="shared" si="8"/>
        <v>1.9953703703703696E-2</v>
      </c>
      <c r="M10" s="12">
        <f t="shared" si="6"/>
        <v>0.35349600164035261</v>
      </c>
      <c r="N10" s="14">
        <f t="shared" si="7"/>
        <v>0.17667554826808768</v>
      </c>
    </row>
    <row r="11" spans="2:14" x14ac:dyDescent="0.25">
      <c r="B11" s="10" t="s">
        <v>12</v>
      </c>
      <c r="C11" s="11">
        <v>1.5972222222222225E-3</v>
      </c>
      <c r="D11" s="12">
        <f t="shared" si="0"/>
        <v>5.5600322320709133E-2</v>
      </c>
      <c r="E11" s="12">
        <f t="shared" si="1"/>
        <v>2.8243962341383554E-2</v>
      </c>
      <c r="F11" s="11">
        <v>1.1458333333333331E-3</v>
      </c>
      <c r="G11" s="12">
        <f t="shared" si="2"/>
        <v>8.9836660617059846E-2</v>
      </c>
      <c r="H11" s="12">
        <f t="shared" si="3"/>
        <v>4.3980453131941356E-2</v>
      </c>
      <c r="I11" s="11">
        <v>6.018518518518519E-4</v>
      </c>
      <c r="J11" s="12">
        <f t="shared" si="4"/>
        <v>3.8433111603843328E-2</v>
      </c>
      <c r="K11" s="12">
        <f t="shared" si="5"/>
        <v>1.9395747855277888E-2</v>
      </c>
      <c r="L11" s="13">
        <f t="shared" si="8"/>
        <v>3.3449074074074076E-3</v>
      </c>
      <c r="M11" s="12">
        <f t="shared" si="6"/>
        <v>5.9257740414189068E-2</v>
      </c>
      <c r="N11" s="14">
        <f t="shared" si="7"/>
        <v>2.9616724738675965E-2</v>
      </c>
    </row>
    <row r="12" spans="2:14" x14ac:dyDescent="0.25">
      <c r="B12" s="10" t="s">
        <v>155</v>
      </c>
      <c r="C12" s="11">
        <v>8.564814814814815E-4</v>
      </c>
      <c r="D12" s="12">
        <f t="shared" si="0"/>
        <v>2.9814665592264311E-2</v>
      </c>
      <c r="E12" s="12">
        <f t="shared" si="1"/>
        <v>1.5145313139582482E-2</v>
      </c>
      <c r="F12" s="11">
        <v>3.0092592592592595E-4</v>
      </c>
      <c r="G12" s="12">
        <f t="shared" si="2"/>
        <v>2.359346642468239E-2</v>
      </c>
      <c r="H12" s="12">
        <f t="shared" si="3"/>
        <v>1.1550422034651267E-2</v>
      </c>
      <c r="I12" s="11">
        <v>4.7453703703703704E-4</v>
      </c>
      <c r="J12" s="12">
        <f t="shared" si="4"/>
        <v>3.0303030303030314E-2</v>
      </c>
      <c r="K12" s="12">
        <f t="shared" si="5"/>
        <v>1.5292801193584487E-2</v>
      </c>
      <c r="L12" s="13">
        <f t="shared" si="8"/>
        <v>1.6319444444444443E-3</v>
      </c>
      <c r="M12" s="12">
        <f t="shared" si="6"/>
        <v>2.891121591142096E-2</v>
      </c>
      <c r="N12" s="14">
        <f t="shared" si="7"/>
        <v>1.4449682311949172E-2</v>
      </c>
    </row>
    <row r="13" spans="2:14" x14ac:dyDescent="0.25">
      <c r="B13" s="10" t="s">
        <v>102</v>
      </c>
      <c r="C13" s="11">
        <v>0</v>
      </c>
      <c r="D13" s="12">
        <f t="shared" si="0"/>
        <v>0</v>
      </c>
      <c r="E13" s="12">
        <f t="shared" si="1"/>
        <v>0</v>
      </c>
      <c r="F13" s="11">
        <v>7.407407407407407E-4</v>
      </c>
      <c r="G13" s="12">
        <f t="shared" si="2"/>
        <v>5.8076225045372035E-2</v>
      </c>
      <c r="H13" s="12">
        <f t="shared" si="3"/>
        <v>2.8431808085295426E-2</v>
      </c>
      <c r="I13" s="11">
        <v>8.1018518518518516E-5</v>
      </c>
      <c r="J13" s="12">
        <f t="shared" si="4"/>
        <v>5.1736881005173705E-3</v>
      </c>
      <c r="K13" s="12">
        <f t="shared" si="5"/>
        <v>2.6109660574412537E-3</v>
      </c>
      <c r="L13" s="13">
        <f t="shared" ref="L13" si="9">SUM(C13,F13,I13)</f>
        <v>8.2175925925925927E-4</v>
      </c>
      <c r="M13" s="12">
        <f t="shared" si="6"/>
        <v>1.4558129997949563E-2</v>
      </c>
      <c r="N13" s="14">
        <f t="shared" si="7"/>
        <v>7.2760811641729871E-3</v>
      </c>
    </row>
    <row r="14" spans="2:14" x14ac:dyDescent="0.25">
      <c r="B14" s="10" t="s">
        <v>103</v>
      </c>
      <c r="C14" s="11">
        <v>5.5555555555555566E-4</v>
      </c>
      <c r="D14" s="12">
        <f t="shared" si="0"/>
        <v>1.933924254633361E-2</v>
      </c>
      <c r="E14" s="12">
        <f t="shared" si="1"/>
        <v>9.8239869013508011E-3</v>
      </c>
      <c r="F14" s="11">
        <v>8.1018518518518516E-5</v>
      </c>
      <c r="G14" s="12">
        <f t="shared" si="2"/>
        <v>6.3520871143375665E-3</v>
      </c>
      <c r="H14" s="12">
        <f t="shared" si="3"/>
        <v>3.1097290093291875E-3</v>
      </c>
      <c r="I14" s="11">
        <v>5.7870370370370366E-5</v>
      </c>
      <c r="J14" s="12">
        <f t="shared" si="4"/>
        <v>3.69549150036955E-3</v>
      </c>
      <c r="K14" s="12">
        <f t="shared" si="5"/>
        <v>1.8649757553151813E-3</v>
      </c>
      <c r="L14" s="13"/>
      <c r="M14" s="12"/>
      <c r="N14" s="14"/>
    </row>
    <row r="15" spans="2:14" x14ac:dyDescent="0.25">
      <c r="B15" s="10" t="s">
        <v>179</v>
      </c>
      <c r="C15" s="15">
        <v>6.7129629629629635E-4</v>
      </c>
      <c r="D15" s="12">
        <f t="shared" si="0"/>
        <v>2.3368251410153112E-2</v>
      </c>
      <c r="E15" s="12">
        <f t="shared" si="1"/>
        <v>1.1870650839132217E-2</v>
      </c>
      <c r="F15" s="15">
        <v>1.5046296296296295E-4</v>
      </c>
      <c r="G15" s="12">
        <f t="shared" si="2"/>
        <v>1.1796733212341193E-2</v>
      </c>
      <c r="H15" s="12">
        <f t="shared" si="3"/>
        <v>5.7752110173256328E-3</v>
      </c>
      <c r="I15" s="11">
        <v>7.5231481481481482E-4</v>
      </c>
      <c r="J15" s="12">
        <f t="shared" si="4"/>
        <v>4.8041389504804154E-2</v>
      </c>
      <c r="K15" s="12">
        <f t="shared" si="5"/>
        <v>2.4244684819097358E-2</v>
      </c>
      <c r="L15" s="13">
        <f t="shared" si="8"/>
        <v>1.5740740740740741E-3</v>
      </c>
      <c r="M15" s="12">
        <f>IFERROR(L15/L$19,0)</f>
        <v>2.788599548903015E-2</v>
      </c>
      <c r="N15" s="14">
        <f>IFERROR(L15/L$30,0)</f>
        <v>1.3937282229965159E-2</v>
      </c>
    </row>
    <row r="16" spans="2:14" x14ac:dyDescent="0.25">
      <c r="B16" s="10" t="s">
        <v>170</v>
      </c>
      <c r="C16" s="11">
        <v>2.7777777777777778E-4</v>
      </c>
      <c r="D16" s="12">
        <f t="shared" si="0"/>
        <v>9.6696212731668032E-3</v>
      </c>
      <c r="E16" s="12">
        <f t="shared" si="1"/>
        <v>4.9119934506753997E-3</v>
      </c>
      <c r="F16" s="11">
        <v>8.1018518518518516E-5</v>
      </c>
      <c r="G16" s="12">
        <f t="shared" si="2"/>
        <v>6.3520871143375665E-3</v>
      </c>
      <c r="H16" s="12">
        <f t="shared" si="3"/>
        <v>3.1097290093291875E-3</v>
      </c>
      <c r="I16" s="11">
        <v>1.7361111111111112E-4</v>
      </c>
      <c r="J16" s="12">
        <f t="shared" si="4"/>
        <v>1.1086474501108652E-2</v>
      </c>
      <c r="K16" s="12">
        <f t="shared" si="5"/>
        <v>5.5949272659455446E-3</v>
      </c>
      <c r="L16" s="13">
        <f t="shared" si="8"/>
        <v>5.3240740740740744E-4</v>
      </c>
      <c r="M16" s="12">
        <f>IFERROR(L16/L$19,0)</f>
        <v>9.4320278859954913E-3</v>
      </c>
      <c r="N16" s="14">
        <f>IFERROR(L16/L$30,0)</f>
        <v>4.7140807542529212E-3</v>
      </c>
    </row>
    <row r="17" spans="2:14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2.0486111111111113E-3</v>
      </c>
      <c r="D18" s="12">
        <f t="shared" si="0"/>
        <v>7.1313456889605178E-2</v>
      </c>
      <c r="E18" s="12">
        <f t="shared" si="1"/>
        <v>3.6225951698731072E-2</v>
      </c>
      <c r="F18" s="11">
        <v>1.7361111111111112E-4</v>
      </c>
      <c r="G18" s="12">
        <f t="shared" si="2"/>
        <v>1.3611615245009071E-2</v>
      </c>
      <c r="H18" s="12">
        <f t="shared" si="3"/>
        <v>6.6637050199911162E-3</v>
      </c>
      <c r="I18" s="11">
        <v>1.5625000000000001E-3</v>
      </c>
      <c r="J18" s="12">
        <f t="shared" si="4"/>
        <v>9.9778270509977868E-2</v>
      </c>
      <c r="K18" s="12">
        <f t="shared" si="5"/>
        <v>5.03543453935099E-2</v>
      </c>
      <c r="L18" s="13">
        <f t="shared" si="8"/>
        <v>3.7847222222222223E-3</v>
      </c>
      <c r="M18" s="12">
        <f>IFERROR(L18/L$19,0)</f>
        <v>6.704941562435926E-2</v>
      </c>
      <c r="N18" s="14">
        <f>IFERROR(L18/L$30,0)</f>
        <v>3.3510965361754463E-2</v>
      </c>
    </row>
    <row r="19" spans="2:14" ht="16.5" thickTop="1" thickBot="1" x14ac:dyDescent="0.3">
      <c r="B19" s="31" t="s">
        <v>3</v>
      </c>
      <c r="C19" s="32">
        <f>SUM(C7:C18)</f>
        <v>2.8726851851851844E-2</v>
      </c>
      <c r="D19" s="33">
        <f>IFERROR(SUM(D7:D18),0)</f>
        <v>1</v>
      </c>
      <c r="E19" s="33">
        <f>IFERROR(SUM(E7:E18),0)</f>
        <v>0.5079819893573474</v>
      </c>
      <c r="F19" s="32">
        <f>SUM(F7:F18)</f>
        <v>1.2754629629629633E-2</v>
      </c>
      <c r="G19" s="33">
        <f>IFERROR(SUM(G7:G18),0)</f>
        <v>0.99999999999999989</v>
      </c>
      <c r="H19" s="33">
        <f>IFERROR(SUM(H7:H18),0)</f>
        <v>0.48956019546868079</v>
      </c>
      <c r="I19" s="32">
        <f>SUM(I7:I18)</f>
        <v>1.5659722222222217E-2</v>
      </c>
      <c r="J19" s="33">
        <f>IFERROR(SUM(J7:J18),0)</f>
        <v>1</v>
      </c>
      <c r="K19" s="33">
        <f>IFERROR(SUM(K7:K18),0)</f>
        <v>0.50466243938828803</v>
      </c>
      <c r="L19" s="32">
        <f>SUM(L7:L18)</f>
        <v>5.6446759259259245E-2</v>
      </c>
      <c r="M19" s="33">
        <f>IFERROR(SUM(M7:M18),0)</f>
        <v>1.0000000000000002</v>
      </c>
      <c r="N19" s="34">
        <f>IFERROR(SUM(N7:N18),0)</f>
        <v>0.49979503996720637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8.3333333333333328E-4</v>
      </c>
      <c r="D22" s="19"/>
      <c r="E22" s="12">
        <f>IFERROR(C22/C$30,0)</f>
        <v>1.4735980352026197E-2</v>
      </c>
      <c r="F22" s="11">
        <v>4.7453703703703698E-4</v>
      </c>
      <c r="G22" s="19"/>
      <c r="H22" s="12">
        <f>IFERROR(F22/F$30,0)</f>
        <v>1.8214127054642381E-2</v>
      </c>
      <c r="I22" s="11">
        <v>8.5648148148148139E-4</v>
      </c>
      <c r="J22" s="19"/>
      <c r="K22" s="12">
        <f>IFERROR(I22/I$30,0)</f>
        <v>2.760164117866468E-2</v>
      </c>
      <c r="L22" s="13">
        <f>SUM(C22,F22,I22)</f>
        <v>2.1643518518518518E-3</v>
      </c>
      <c r="M22" s="19"/>
      <c r="N22" s="14">
        <f>IFERROR(L22/L$30,0)</f>
        <v>1.9163763066202093E-2</v>
      </c>
    </row>
    <row r="23" spans="2:14" x14ac:dyDescent="0.25">
      <c r="B23" s="18" t="s">
        <v>16</v>
      </c>
      <c r="C23" s="11">
        <v>3.5879629629629629E-4</v>
      </c>
      <c r="D23" s="19"/>
      <c r="E23" s="12">
        <f t="shared" ref="E23:E27" si="10">IFERROR(C23/C$30,0)</f>
        <v>6.3446582071223908E-3</v>
      </c>
      <c r="F23" s="11">
        <v>9.2592592592592588E-5</v>
      </c>
      <c r="G23" s="19"/>
      <c r="H23" s="12">
        <f t="shared" ref="H23:H27" si="11">IFERROR(F23/F$30,0)</f>
        <v>3.5539760106619283E-3</v>
      </c>
      <c r="I23" s="11">
        <v>1.1574074074074073E-4</v>
      </c>
      <c r="J23" s="19"/>
      <c r="K23" s="12">
        <f t="shared" ref="K23:K27" si="12">IFERROR(I23/I$30,0)</f>
        <v>3.7299515106303627E-3</v>
      </c>
      <c r="L23" s="13">
        <f t="shared" ref="L23:L27" si="13">SUM(C23,F23,I23)</f>
        <v>5.6712962962962956E-4</v>
      </c>
      <c r="M23" s="19"/>
      <c r="N23" s="14">
        <f t="shared" ref="N23:N27" si="14">IFERROR(L23/L$30,0)</f>
        <v>5.021520803443329E-3</v>
      </c>
    </row>
    <row r="24" spans="2:14" x14ac:dyDescent="0.25">
      <c r="B24" s="18" t="s">
        <v>17</v>
      </c>
      <c r="C24" s="11">
        <v>3.7037037037037041E-4</v>
      </c>
      <c r="D24" s="19"/>
      <c r="E24" s="12">
        <f t="shared" si="10"/>
        <v>6.5493246009005329E-3</v>
      </c>
      <c r="F24" s="11"/>
      <c r="G24" s="19"/>
      <c r="H24" s="12">
        <f t="shared" si="11"/>
        <v>0</v>
      </c>
      <c r="I24" s="11">
        <v>6.9444444444444444E-5</v>
      </c>
      <c r="J24" s="19"/>
      <c r="K24" s="12">
        <f t="shared" si="12"/>
        <v>2.2379709063782179E-3</v>
      </c>
      <c r="L24" s="13">
        <f t="shared" si="13"/>
        <v>4.3981481481481486E-4</v>
      </c>
      <c r="M24" s="19"/>
      <c r="N24" s="14">
        <f t="shared" si="14"/>
        <v>3.8942406230785009E-3</v>
      </c>
    </row>
    <row r="25" spans="2:14" x14ac:dyDescent="0.25">
      <c r="B25" s="18" t="s">
        <v>18</v>
      </c>
      <c r="C25" s="11">
        <v>2.6736111111111114E-3</v>
      </c>
      <c r="D25" s="19"/>
      <c r="E25" s="12">
        <f t="shared" si="10"/>
        <v>4.7277936962750726E-2</v>
      </c>
      <c r="F25" s="11">
        <v>7.7546296296296293E-4</v>
      </c>
      <c r="G25" s="19"/>
      <c r="H25" s="12">
        <f t="shared" si="11"/>
        <v>2.976454908929365E-2</v>
      </c>
      <c r="I25" s="11">
        <v>1.4351851851851854E-3</v>
      </c>
      <c r="J25" s="19"/>
      <c r="K25" s="12">
        <f t="shared" si="12"/>
        <v>4.6251398731816502E-2</v>
      </c>
      <c r="L25" s="13">
        <f t="shared" si="13"/>
        <v>4.8842592592592601E-3</v>
      </c>
      <c r="M25" s="19"/>
      <c r="N25" s="14">
        <f t="shared" si="14"/>
        <v>4.3246566919450717E-2</v>
      </c>
    </row>
    <row r="26" spans="2:14" x14ac:dyDescent="0.25">
      <c r="B26" s="18" t="s">
        <v>19</v>
      </c>
      <c r="C26" s="11">
        <v>2.1608796296296296E-2</v>
      </c>
      <c r="D26" s="19"/>
      <c r="E26" s="12">
        <f t="shared" si="10"/>
        <v>0.38211215718379044</v>
      </c>
      <c r="F26" s="11">
        <v>1.1481481481481476E-2</v>
      </c>
      <c r="G26" s="19"/>
      <c r="H26" s="12">
        <f t="shared" si="11"/>
        <v>0.44069302532207894</v>
      </c>
      <c r="I26" s="11">
        <v>1.2106481481481478E-2</v>
      </c>
      <c r="J26" s="19"/>
      <c r="K26" s="12">
        <f t="shared" si="12"/>
        <v>0.39015292801193585</v>
      </c>
      <c r="L26" s="13">
        <f t="shared" si="13"/>
        <v>4.5196759259259256E-2</v>
      </c>
      <c r="M26" s="19"/>
      <c r="N26" s="14">
        <f t="shared" si="14"/>
        <v>0.4001844640295143</v>
      </c>
    </row>
    <row r="27" spans="2:14" ht="15.75" thickBot="1" x14ac:dyDescent="0.3">
      <c r="B27" s="23" t="s">
        <v>20</v>
      </c>
      <c r="C27" s="20">
        <v>1.9791666666666668E-3</v>
      </c>
      <c r="D27" s="24"/>
      <c r="E27" s="21">
        <f t="shared" si="10"/>
        <v>3.4997953336062225E-2</v>
      </c>
      <c r="F27" s="20">
        <v>4.7453703703703698E-4</v>
      </c>
      <c r="G27" s="24"/>
      <c r="H27" s="21">
        <f t="shared" si="11"/>
        <v>1.8214127054642381E-2</v>
      </c>
      <c r="I27" s="20">
        <v>7.8703703703703705E-4</v>
      </c>
      <c r="J27" s="24"/>
      <c r="K27" s="21">
        <f t="shared" si="12"/>
        <v>2.5363670272286466E-2</v>
      </c>
      <c r="L27" s="13">
        <f t="shared" si="13"/>
        <v>3.2407407407407406E-3</v>
      </c>
      <c r="M27" s="24"/>
      <c r="N27" s="22">
        <f t="shared" si="14"/>
        <v>2.8694404591104738E-2</v>
      </c>
    </row>
    <row r="28" spans="2:14" ht="16.5" thickTop="1" thickBot="1" x14ac:dyDescent="0.3">
      <c r="B28" s="31" t="s">
        <v>3</v>
      </c>
      <c r="C28" s="32">
        <f>SUM(C22:C27)</f>
        <v>2.7824074074074074E-2</v>
      </c>
      <c r="D28" s="33"/>
      <c r="E28" s="33">
        <f>IFERROR(SUM(E22:E27),0)</f>
        <v>0.49201801064265249</v>
      </c>
      <c r="F28" s="32">
        <f>SUM(F22:F27)</f>
        <v>1.3298611111111107E-2</v>
      </c>
      <c r="G28" s="33"/>
      <c r="H28" s="33">
        <f>IFERROR(SUM(H22:H27),0)</f>
        <v>0.51043980453131932</v>
      </c>
      <c r="I28" s="32">
        <f>SUM(I22:I27)</f>
        <v>1.5370370370370368E-2</v>
      </c>
      <c r="J28" s="33"/>
      <c r="K28" s="33">
        <f>IFERROR(SUM(K22:K27),0)</f>
        <v>0.49533756061171208</v>
      </c>
      <c r="L28" s="32">
        <f>SUM(L22:L27)</f>
        <v>5.6493055555555546E-2</v>
      </c>
      <c r="M28" s="33"/>
      <c r="N28" s="34">
        <f>IFERROR(SUM(N22:N27),0)</f>
        <v>0.50020496003279369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5.6550925925925921E-2</v>
      </c>
      <c r="D30" s="35"/>
      <c r="E30" s="36">
        <f>IFERROR(SUM(E19,E28),0)</f>
        <v>0.99999999999999989</v>
      </c>
      <c r="F30" s="32">
        <f>SUM(F19,F28)</f>
        <v>2.6053240740740738E-2</v>
      </c>
      <c r="G30" s="35"/>
      <c r="H30" s="36">
        <f>IFERROR(SUM(H19,H28),0)</f>
        <v>1</v>
      </c>
      <c r="I30" s="32">
        <f>SUM(I19,I28)</f>
        <v>3.1030092592592585E-2</v>
      </c>
      <c r="J30" s="35"/>
      <c r="K30" s="36">
        <f>IFERROR(SUM(K19,K28),0)</f>
        <v>1</v>
      </c>
      <c r="L30" s="37">
        <f>SUM(L19,L28)</f>
        <v>0.1129398148148148</v>
      </c>
      <c r="M30" s="35"/>
      <c r="N30" s="38">
        <f>IFERROR(SUM(N19,N28),0)</f>
        <v>1</v>
      </c>
    </row>
    <row r="31" spans="2:14" ht="66" customHeight="1" thickTop="1" thickBot="1" x14ac:dyDescent="0.3">
      <c r="B31" s="190" t="s">
        <v>150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zoomScaleSheetLayoutView="110" zoomScalePageLayoutView="5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93" t="s">
        <v>34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s="5" customFormat="1" x14ac:dyDescent="0.25">
      <c r="B5" s="39"/>
      <c r="C5" s="199" t="s">
        <v>0</v>
      </c>
      <c r="D5" s="199"/>
      <c r="E5" s="199"/>
      <c r="F5" s="199" t="s">
        <v>1</v>
      </c>
      <c r="G5" s="199"/>
      <c r="H5" s="199"/>
      <c r="I5" s="199" t="s">
        <v>2</v>
      </c>
      <c r="J5" s="199"/>
      <c r="K5" s="199"/>
      <c r="L5" s="199" t="s">
        <v>3</v>
      </c>
      <c r="M5" s="199"/>
      <c r="N5" s="20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1.5011574074074071E-2</v>
      </c>
      <c r="D7" s="12">
        <f t="shared" ref="D7:D18" si="0">IFERROR(C7/C$19,0)</f>
        <v>0.15349112426035505</v>
      </c>
      <c r="E7" s="12">
        <f t="shared" ref="E7:E18" si="1">IFERROR(C7/C$30,0)</f>
        <v>4.2226924955233593E-2</v>
      </c>
      <c r="F7" s="11">
        <v>2.0949074074074073E-3</v>
      </c>
      <c r="G7" s="12">
        <f t="shared" ref="G7:G18" si="2">IFERROR(F7/F$19,0)</f>
        <v>0.12439862542955329</v>
      </c>
      <c r="H7" s="12">
        <f t="shared" ref="H7:H18" si="3">IFERROR(F7/F$30,0)</f>
        <v>1.3189535815783719E-2</v>
      </c>
      <c r="I7" s="11">
        <v>1.1296296296296294E-2</v>
      </c>
      <c r="J7" s="12">
        <f t="shared" ref="J7:J18" si="4">IFERROR(I7/I$19,0)</f>
        <v>0.15326633165829145</v>
      </c>
      <c r="K7" s="12">
        <f t="shared" ref="K7:K18" si="5">IFERROR(I7/I$30,0)</f>
        <v>5.1072736787022489E-2</v>
      </c>
      <c r="L7" s="13">
        <f>SUM(C7,F7,I7)</f>
        <v>2.8402777777777773E-2</v>
      </c>
      <c r="M7" s="12">
        <f t="shared" ref="M7:M16" si="6">IFERROR(L7/L$19,0)</f>
        <v>0.15080194186689611</v>
      </c>
      <c r="N7" s="14">
        <f t="shared" ref="N7:N16" si="7">IFERROR(L7/L$30,0)</f>
        <v>3.8616478882104857E-2</v>
      </c>
    </row>
    <row r="8" spans="2:14" s="5" customFormat="1" x14ac:dyDescent="0.25">
      <c r="B8" s="141" t="s">
        <v>97</v>
      </c>
      <c r="C8" s="11">
        <v>1.968749999999999E-2</v>
      </c>
      <c r="D8" s="12">
        <f t="shared" si="0"/>
        <v>0.20130177514792896</v>
      </c>
      <c r="E8" s="12">
        <f t="shared" si="1"/>
        <v>5.538010743936185E-2</v>
      </c>
      <c r="F8" s="11">
        <v>2.2222222222222222E-3</v>
      </c>
      <c r="G8" s="12">
        <f t="shared" si="2"/>
        <v>0.13195876288659797</v>
      </c>
      <c r="H8" s="12">
        <f t="shared" si="3"/>
        <v>1.3991109815637979E-2</v>
      </c>
      <c r="I8" s="11">
        <v>1.6215277777777773E-2</v>
      </c>
      <c r="J8" s="12">
        <f t="shared" si="4"/>
        <v>0.22000628140703515</v>
      </c>
      <c r="K8" s="12">
        <f t="shared" si="5"/>
        <v>7.3312401883830439E-2</v>
      </c>
      <c r="L8" s="13">
        <f t="shared" ref="L8:L18" si="8">SUM(C8,F8,I8)</f>
        <v>3.8124999999999985E-2</v>
      </c>
      <c r="M8" s="12">
        <f t="shared" si="6"/>
        <v>0.2024211884717016</v>
      </c>
      <c r="N8" s="14">
        <f t="shared" si="7"/>
        <v>5.1834833511676184E-2</v>
      </c>
    </row>
    <row r="9" spans="2:14" s="5" customFormat="1" x14ac:dyDescent="0.25">
      <c r="B9" s="10" t="s">
        <v>48</v>
      </c>
      <c r="C9" s="11">
        <v>1.2337962962962955E-2</v>
      </c>
      <c r="D9" s="12">
        <f t="shared" si="0"/>
        <v>0.12615384615384612</v>
      </c>
      <c r="E9" s="12">
        <f t="shared" si="1"/>
        <v>3.4706169623962217E-2</v>
      </c>
      <c r="F9" s="11">
        <v>4.6296296296296294E-5</v>
      </c>
      <c r="G9" s="12">
        <f t="shared" si="2"/>
        <v>2.749140893470791E-3</v>
      </c>
      <c r="H9" s="12">
        <f t="shared" si="3"/>
        <v>2.9148145449245789E-4</v>
      </c>
      <c r="I9" s="11">
        <v>6.42361111111111E-3</v>
      </c>
      <c r="J9" s="12">
        <f t="shared" si="4"/>
        <v>8.7154522613065333E-2</v>
      </c>
      <c r="K9" s="12">
        <f t="shared" si="5"/>
        <v>2.9042386185243324E-2</v>
      </c>
      <c r="L9" s="13">
        <f t="shared" si="8"/>
        <v>1.880787037037036E-2</v>
      </c>
      <c r="M9" s="12">
        <f t="shared" si="6"/>
        <v>9.9858661586677305E-2</v>
      </c>
      <c r="N9" s="14">
        <f t="shared" si="7"/>
        <v>2.5571221753635031E-2</v>
      </c>
    </row>
    <row r="10" spans="2:14" s="5" customFormat="1" x14ac:dyDescent="0.25">
      <c r="B10" s="10" t="s">
        <v>11</v>
      </c>
      <c r="C10" s="11">
        <v>2.3819444444444435E-2</v>
      </c>
      <c r="D10" s="12">
        <f t="shared" si="0"/>
        <v>0.24355029585798815</v>
      </c>
      <c r="E10" s="12">
        <f t="shared" si="1"/>
        <v>6.7003092951326698E-2</v>
      </c>
      <c r="F10" s="11">
        <v>1.6435185185185185E-3</v>
      </c>
      <c r="G10" s="12">
        <f t="shared" si="2"/>
        <v>9.7594501718213086E-2</v>
      </c>
      <c r="H10" s="12">
        <f t="shared" si="3"/>
        <v>1.0347591634482256E-2</v>
      </c>
      <c r="I10" s="11">
        <v>2.2511574074074076E-2</v>
      </c>
      <c r="J10" s="12">
        <f t="shared" si="4"/>
        <v>0.30543341708542721</v>
      </c>
      <c r="K10" s="12">
        <f t="shared" si="5"/>
        <v>0.10177917320774466</v>
      </c>
      <c r="L10" s="13">
        <f t="shared" si="8"/>
        <v>4.7974537037037031E-2</v>
      </c>
      <c r="M10" s="12">
        <f t="shared" si="6"/>
        <v>0.25471640140109392</v>
      </c>
      <c r="N10" s="14">
        <f t="shared" si="7"/>
        <v>6.5226285642349072E-2</v>
      </c>
    </row>
    <row r="11" spans="2:14" s="5" customFormat="1" x14ac:dyDescent="0.25">
      <c r="B11" s="10" t="s">
        <v>12</v>
      </c>
      <c r="C11" s="11">
        <v>6.6087962962962975E-3</v>
      </c>
      <c r="D11" s="12">
        <f t="shared" si="0"/>
        <v>6.7573964497041464E-2</v>
      </c>
      <c r="E11" s="12">
        <f t="shared" si="1"/>
        <v>1.8590265342666456E-2</v>
      </c>
      <c r="F11" s="11">
        <v>2.5462962962962961E-4</v>
      </c>
      <c r="G11" s="12">
        <f t="shared" si="2"/>
        <v>1.5120274914089349E-2</v>
      </c>
      <c r="H11" s="12">
        <f t="shared" si="3"/>
        <v>1.6031479997085183E-3</v>
      </c>
      <c r="I11" s="11">
        <v>4.0509259259259266E-3</v>
      </c>
      <c r="J11" s="12">
        <f t="shared" si="4"/>
        <v>5.4962311557788968E-2</v>
      </c>
      <c r="K11" s="12">
        <f t="shared" si="5"/>
        <v>1.8315018315018319E-2</v>
      </c>
      <c r="L11" s="13">
        <f t="shared" si="8"/>
        <v>1.0914351851851854E-2</v>
      </c>
      <c r="M11" s="12">
        <f t="shared" si="6"/>
        <v>5.7948749462299547E-2</v>
      </c>
      <c r="N11" s="14">
        <f t="shared" si="7"/>
        <v>1.4839176685340216E-2</v>
      </c>
    </row>
    <row r="12" spans="2:14" s="5" customFormat="1" x14ac:dyDescent="0.25">
      <c r="B12" s="10" t="s">
        <v>155</v>
      </c>
      <c r="C12" s="11">
        <v>9.525462962962963E-3</v>
      </c>
      <c r="D12" s="12">
        <f t="shared" si="0"/>
        <v>9.7396449704142046E-2</v>
      </c>
      <c r="E12" s="12">
        <f t="shared" si="1"/>
        <v>2.6794725704053397E-2</v>
      </c>
      <c r="F12" s="11">
        <v>7.7546296296296293E-4</v>
      </c>
      <c r="G12" s="12">
        <f t="shared" si="2"/>
        <v>4.6048109965635749E-2</v>
      </c>
      <c r="H12" s="12">
        <f t="shared" si="3"/>
        <v>4.8823143627486701E-3</v>
      </c>
      <c r="I12" s="11">
        <v>7.4074074074074042E-3</v>
      </c>
      <c r="J12" s="12">
        <f t="shared" si="4"/>
        <v>0.10050251256281405</v>
      </c>
      <c r="K12" s="12">
        <f t="shared" si="5"/>
        <v>3.3490319204604907E-2</v>
      </c>
      <c r="L12" s="13">
        <f t="shared" si="8"/>
        <v>1.7708333333333329E-2</v>
      </c>
      <c r="M12" s="12">
        <f t="shared" si="6"/>
        <v>9.4020770601610043E-2</v>
      </c>
      <c r="N12" s="14">
        <f t="shared" si="7"/>
        <v>2.4076288789576374E-2</v>
      </c>
    </row>
    <row r="13" spans="2:14" s="5" customFormat="1" x14ac:dyDescent="0.25">
      <c r="B13" s="10" t="s">
        <v>102</v>
      </c>
      <c r="C13" s="11">
        <v>8.7962962962962951E-4</v>
      </c>
      <c r="D13" s="12">
        <f t="shared" si="0"/>
        <v>8.994082840236688E-3</v>
      </c>
      <c r="E13" s="12">
        <f t="shared" si="1"/>
        <v>2.4743610613706655E-3</v>
      </c>
      <c r="F13" s="11">
        <v>2.199074074074074E-4</v>
      </c>
      <c r="G13" s="12">
        <f t="shared" si="2"/>
        <v>1.3058419243986258E-2</v>
      </c>
      <c r="H13" s="12">
        <f t="shared" si="3"/>
        <v>1.3845369088391749E-3</v>
      </c>
      <c r="I13" s="11">
        <v>1.7361111111111109E-4</v>
      </c>
      <c r="J13" s="12">
        <f t="shared" si="4"/>
        <v>2.355527638190955E-3</v>
      </c>
      <c r="K13" s="12">
        <f t="shared" si="5"/>
        <v>7.8492935635792772E-4</v>
      </c>
      <c r="L13" s="13">
        <f t="shared" ref="L13:L14" si="9">SUM(C13,F13,I13)</f>
        <v>1.273148148148148E-3</v>
      </c>
      <c r="M13" s="12">
        <f t="shared" si="6"/>
        <v>6.7596632458673898E-3</v>
      </c>
      <c r="N13" s="14">
        <f t="shared" si="7"/>
        <v>1.7309750110152951E-3</v>
      </c>
    </row>
    <row r="14" spans="2:14" s="5" customFormat="1" x14ac:dyDescent="0.25">
      <c r="B14" s="10" t="s">
        <v>103</v>
      </c>
      <c r="C14" s="11">
        <v>1.8287037037037037E-3</v>
      </c>
      <c r="D14" s="12">
        <f t="shared" si="0"/>
        <v>1.8698224852071014E-2</v>
      </c>
      <c r="E14" s="12">
        <f t="shared" si="1"/>
        <v>5.1440664170600689E-3</v>
      </c>
      <c r="F14" s="11">
        <v>7.8703703703703694E-4</v>
      </c>
      <c r="G14" s="12">
        <f t="shared" si="2"/>
        <v>4.6735395189003444E-2</v>
      </c>
      <c r="H14" s="12">
        <f t="shared" si="3"/>
        <v>4.9551847263717835E-3</v>
      </c>
      <c r="I14" s="11">
        <v>1.6203703703703703E-3</v>
      </c>
      <c r="J14" s="12">
        <f t="shared" si="4"/>
        <v>2.1984924623115583E-2</v>
      </c>
      <c r="K14" s="12">
        <f t="shared" si="5"/>
        <v>7.326007326007326E-3</v>
      </c>
      <c r="L14" s="13">
        <f t="shared" si="9"/>
        <v>4.2361111111111106E-3</v>
      </c>
      <c r="M14" s="12">
        <f t="shared" si="6"/>
        <v>2.2491243163522405E-2</v>
      </c>
      <c r="N14" s="14">
        <f t="shared" si="7"/>
        <v>5.7594259457418003E-3</v>
      </c>
    </row>
    <row r="15" spans="2:14" s="5" customFormat="1" x14ac:dyDescent="0.25">
      <c r="B15" s="10" t="s">
        <v>179</v>
      </c>
      <c r="C15" s="15">
        <v>1.1689814814814813E-3</v>
      </c>
      <c r="D15" s="12">
        <f t="shared" si="0"/>
        <v>1.1952662721893494E-2</v>
      </c>
      <c r="E15" s="12">
        <f t="shared" si="1"/>
        <v>3.2882956210320688E-3</v>
      </c>
      <c r="F15" s="15">
        <v>0</v>
      </c>
      <c r="G15" s="12">
        <f t="shared" si="2"/>
        <v>0</v>
      </c>
      <c r="H15" s="12">
        <f t="shared" si="3"/>
        <v>0</v>
      </c>
      <c r="I15" s="11">
        <v>7.7546296296296293E-4</v>
      </c>
      <c r="J15" s="12">
        <f t="shared" si="4"/>
        <v>1.05213567839196E-2</v>
      </c>
      <c r="K15" s="12">
        <f t="shared" si="5"/>
        <v>3.5060177917320776E-3</v>
      </c>
      <c r="L15" s="13">
        <f t="shared" si="8"/>
        <v>1.9444444444444444E-3</v>
      </c>
      <c r="M15" s="12">
        <f t="shared" si="6"/>
        <v>1.0323849320961104E-2</v>
      </c>
      <c r="N15" s="14">
        <f t="shared" si="7"/>
        <v>2.6436709259142692E-3</v>
      </c>
    </row>
    <row r="16" spans="2:14" s="5" customFormat="1" x14ac:dyDescent="0.25">
      <c r="B16" s="10" t="s">
        <v>170</v>
      </c>
      <c r="C16" s="11">
        <v>6.134259259259259E-4</v>
      </c>
      <c r="D16" s="12">
        <f t="shared" si="0"/>
        <v>6.2721893491124283E-3</v>
      </c>
      <c r="E16" s="12">
        <f t="shared" si="1"/>
        <v>1.725541266482175E-3</v>
      </c>
      <c r="F16" s="11">
        <v>0</v>
      </c>
      <c r="G16" s="12">
        <f t="shared" si="2"/>
        <v>0</v>
      </c>
      <c r="H16" s="12">
        <f t="shared" si="3"/>
        <v>0</v>
      </c>
      <c r="I16" s="11">
        <v>2.8935185185185184E-4</v>
      </c>
      <c r="J16" s="12">
        <f t="shared" si="4"/>
        <v>3.9258793969849251E-3</v>
      </c>
      <c r="K16" s="12">
        <f t="shared" si="5"/>
        <v>1.3082155939298796E-3</v>
      </c>
      <c r="L16" s="13">
        <f t="shared" si="8"/>
        <v>9.0277777777777774E-4</v>
      </c>
      <c r="M16" s="12">
        <f t="shared" si="6"/>
        <v>4.7932157561605127E-3</v>
      </c>
      <c r="N16" s="14">
        <f t="shared" si="7"/>
        <v>1.2274186441744821E-3</v>
      </c>
    </row>
    <row r="17" spans="2:14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6.3194444444444426E-3</v>
      </c>
      <c r="D18" s="12">
        <f t="shared" si="0"/>
        <v>6.4615384615384616E-2</v>
      </c>
      <c r="E18" s="12">
        <f t="shared" si="1"/>
        <v>1.7776330783005043E-2</v>
      </c>
      <c r="F18" s="11">
        <v>8.7962962962962951E-3</v>
      </c>
      <c r="G18" s="12">
        <f t="shared" si="2"/>
        <v>0.5223367697594502</v>
      </c>
      <c r="H18" s="12">
        <f t="shared" si="3"/>
        <v>5.5381476353566994E-2</v>
      </c>
      <c r="I18" s="11">
        <v>2.9398148148148148E-3</v>
      </c>
      <c r="J18" s="12">
        <f t="shared" si="4"/>
        <v>3.988693467336684E-2</v>
      </c>
      <c r="K18" s="12">
        <f t="shared" si="5"/>
        <v>1.3291470434327577E-2</v>
      </c>
      <c r="L18" s="13">
        <f t="shared" si="8"/>
        <v>1.8055555555555554E-2</v>
      </c>
      <c r="M18" s="12">
        <f>IFERROR(L18/L$19,0)</f>
        <v>9.5864315123210253E-2</v>
      </c>
      <c r="N18" s="14">
        <f>IFERROR(L18/L$30,0)</f>
        <v>2.4548372883489641E-2</v>
      </c>
    </row>
    <row r="19" spans="2:14" s="5" customFormat="1" ht="16.5" thickTop="1" thickBot="1" x14ac:dyDescent="0.3">
      <c r="B19" s="31" t="s">
        <v>3</v>
      </c>
      <c r="C19" s="32">
        <f>SUM(C7:C18)</f>
        <v>9.7800925925925888E-2</v>
      </c>
      <c r="D19" s="33">
        <f>IFERROR(SUM(D7:D18),0)</f>
        <v>1.0000000000000002</v>
      </c>
      <c r="E19" s="33">
        <f>IFERROR(SUM(E7:E18),0)</f>
        <v>0.27510988116555424</v>
      </c>
      <c r="F19" s="32">
        <f>SUM(F7:F18)</f>
        <v>1.6840277777777773E-2</v>
      </c>
      <c r="G19" s="33">
        <f>IFERROR(SUM(G7:G18),0)</f>
        <v>1.0000000000000002</v>
      </c>
      <c r="H19" s="33">
        <f>IFERROR(SUM(H7:H18),0)</f>
        <v>0.10602637907163155</v>
      </c>
      <c r="I19" s="32">
        <f>SUM(I7:I18)</f>
        <v>7.3703703703703688E-2</v>
      </c>
      <c r="J19" s="33">
        <f>IFERROR(SUM(J7:J18),0)</f>
        <v>1.0000000000000002</v>
      </c>
      <c r="K19" s="33">
        <f>IFERROR(SUM(K7:K18),0)</f>
        <v>0.33322867608581896</v>
      </c>
      <c r="L19" s="32">
        <f>SUM(L7:L18)</f>
        <v>0.18834490740740734</v>
      </c>
      <c r="M19" s="33">
        <f>IFERROR(SUM(M7:M18),0)</f>
        <v>1</v>
      </c>
      <c r="N19" s="34">
        <f>IFERROR(SUM(N7:N18),0)</f>
        <v>0.25607414867501721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2.5810185185185183E-2</v>
      </c>
      <c r="D22" s="19"/>
      <c r="E22" s="12">
        <f>IFERROR(C22/C$30,0)</f>
        <v>7.2602962721797171E-2</v>
      </c>
      <c r="F22" s="11">
        <v>9.3402777777777772E-3</v>
      </c>
      <c r="G22" s="19"/>
      <c r="H22" s="12">
        <f>IFERROR(F22/F$30,0)</f>
        <v>5.8806383443853381E-2</v>
      </c>
      <c r="I22" s="11">
        <v>1.496527777777778E-2</v>
      </c>
      <c r="J22" s="19"/>
      <c r="K22" s="12">
        <f>IFERROR(I22/I$30,0)</f>
        <v>6.7660910518053397E-2</v>
      </c>
      <c r="L22" s="13">
        <f>SUM(C22,F22,I22)</f>
        <v>5.0115740740740738E-2</v>
      </c>
      <c r="M22" s="19"/>
      <c r="N22" s="14">
        <f>IFERROR(L22/L$30,0)</f>
        <v>6.8137470888147533E-2</v>
      </c>
    </row>
    <row r="23" spans="2:14" s="5" customFormat="1" x14ac:dyDescent="0.25">
      <c r="B23" s="18" t="s">
        <v>16</v>
      </c>
      <c r="C23" s="11">
        <v>1.1111111111111111E-3</v>
      </c>
      <c r="D23" s="19"/>
      <c r="E23" s="12">
        <f t="shared" ref="E23:E27" si="10">IFERROR(C23/C$30,0)</f>
        <v>3.1255087090997888E-3</v>
      </c>
      <c r="F23" s="11">
        <v>4.1666666666666664E-4</v>
      </c>
      <c r="G23" s="19"/>
      <c r="H23" s="12">
        <f t="shared" ref="H23:H27" si="11">IFERROR(F23/F$30,0)</f>
        <v>2.6233330904321208E-3</v>
      </c>
      <c r="I23" s="11">
        <v>2.7777777777777772E-4</v>
      </c>
      <c r="J23" s="19"/>
      <c r="K23" s="12">
        <f t="shared" ref="K23:K27" si="12">IFERROR(I23/I$30,0)</f>
        <v>1.2558869701726843E-3</v>
      </c>
      <c r="L23" s="13">
        <f t="shared" ref="L23:L27" si="13">SUM(C23,F23,I23)</f>
        <v>1.8055555555555555E-3</v>
      </c>
      <c r="M23" s="19"/>
      <c r="N23" s="14">
        <f t="shared" ref="N23:N27" si="14">IFERROR(L23/L$30,0)</f>
        <v>2.4548372883489641E-3</v>
      </c>
    </row>
    <row r="24" spans="2:14" s="5" customFormat="1" x14ac:dyDescent="0.25">
      <c r="B24" s="18" t="s">
        <v>17</v>
      </c>
      <c r="C24" s="11">
        <v>1.3657407407407409E-3</v>
      </c>
      <c r="D24" s="19"/>
      <c r="E24" s="12">
        <f t="shared" si="10"/>
        <v>3.841771121601824E-3</v>
      </c>
      <c r="F24" s="11"/>
      <c r="G24" s="19"/>
      <c r="H24" s="12">
        <f t="shared" si="11"/>
        <v>0</v>
      </c>
      <c r="I24" s="11">
        <v>1.3888888888888889E-4</v>
      </c>
      <c r="J24" s="19"/>
      <c r="K24" s="12">
        <f t="shared" si="12"/>
        <v>6.2794348508634224E-4</v>
      </c>
      <c r="L24" s="13">
        <f t="shared" si="13"/>
        <v>1.5046296296296298E-3</v>
      </c>
      <c r="M24" s="19"/>
      <c r="N24" s="14">
        <f t="shared" si="14"/>
        <v>2.0456977402908039E-3</v>
      </c>
    </row>
    <row r="25" spans="2:14" s="5" customFormat="1" x14ac:dyDescent="0.25">
      <c r="B25" s="18" t="s">
        <v>18</v>
      </c>
      <c r="C25" s="11">
        <v>6.8298611111111129E-2</v>
      </c>
      <c r="D25" s="19"/>
      <c r="E25" s="12">
        <f t="shared" si="10"/>
        <v>0.19212111346247768</v>
      </c>
      <c r="F25" s="11">
        <v>2.5879629629629638E-2</v>
      </c>
      <c r="G25" s="19"/>
      <c r="H25" s="12">
        <f t="shared" si="11"/>
        <v>0.16293813306128402</v>
      </c>
      <c r="I25" s="11">
        <v>4.1099537037037039E-2</v>
      </c>
      <c r="J25" s="19"/>
      <c r="K25" s="12">
        <f t="shared" si="12"/>
        <v>0.18581894296180013</v>
      </c>
      <c r="L25" s="13">
        <f t="shared" si="13"/>
        <v>0.1352777777777778</v>
      </c>
      <c r="M25" s="19"/>
      <c r="N25" s="14">
        <f t="shared" si="14"/>
        <v>0.18392396298860705</v>
      </c>
    </row>
    <row r="26" spans="2:14" s="5" customFormat="1" x14ac:dyDescent="0.25">
      <c r="B26" s="18" t="s">
        <v>19</v>
      </c>
      <c r="C26" s="11">
        <v>0.1539467592592593</v>
      </c>
      <c r="D26" s="19"/>
      <c r="E26" s="12">
        <f t="shared" si="10"/>
        <v>0.43304574312225314</v>
      </c>
      <c r="F26" s="11">
        <v>0.10515046296296297</v>
      </c>
      <c r="G26" s="19"/>
      <c r="H26" s="12">
        <f t="shared" si="11"/>
        <v>0.66202725351599512</v>
      </c>
      <c r="I26" s="11">
        <v>7.9837962962962972E-2</v>
      </c>
      <c r="J26" s="19"/>
      <c r="K26" s="12">
        <f t="shared" si="12"/>
        <v>0.36096284667713247</v>
      </c>
      <c r="L26" s="13">
        <f t="shared" si="13"/>
        <v>0.33893518518518523</v>
      </c>
      <c r="M26" s="19"/>
      <c r="N26" s="14">
        <f t="shared" si="14"/>
        <v>0.46081702020519921</v>
      </c>
    </row>
    <row r="27" spans="2:14" s="5" customFormat="1" ht="15.75" thickBot="1" x14ac:dyDescent="0.3">
      <c r="B27" s="23" t="s">
        <v>20</v>
      </c>
      <c r="C27" s="20">
        <v>7.1643518518518523E-3</v>
      </c>
      <c r="D27" s="24"/>
      <c r="E27" s="21">
        <f t="shared" si="10"/>
        <v>2.0153019697216348E-2</v>
      </c>
      <c r="F27" s="20">
        <v>1.2037037037037038E-3</v>
      </c>
      <c r="G27" s="24"/>
      <c r="H27" s="21">
        <f t="shared" si="11"/>
        <v>7.5785178168039065E-3</v>
      </c>
      <c r="I27" s="20">
        <v>1.1157407407407404E-2</v>
      </c>
      <c r="J27" s="24"/>
      <c r="K27" s="21">
        <f t="shared" si="12"/>
        <v>5.0444793301936144E-2</v>
      </c>
      <c r="L27" s="13">
        <f t="shared" si="13"/>
        <v>1.952546296296296E-2</v>
      </c>
      <c r="M27" s="24"/>
      <c r="N27" s="22">
        <f t="shared" si="14"/>
        <v>2.6546862214389115E-2</v>
      </c>
    </row>
    <row r="28" spans="2:14" s="5" customFormat="1" ht="16.5" thickTop="1" thickBot="1" x14ac:dyDescent="0.3">
      <c r="B28" s="31" t="s">
        <v>3</v>
      </c>
      <c r="C28" s="32">
        <f>SUM(C22:C27)</f>
        <v>0.25769675925925928</v>
      </c>
      <c r="D28" s="33"/>
      <c r="E28" s="33">
        <f>IFERROR(SUM(E22:E27),0)</f>
        <v>0.72489011883444598</v>
      </c>
      <c r="F28" s="32">
        <f>SUM(F22:F27)</f>
        <v>0.14199074074074075</v>
      </c>
      <c r="G28" s="33"/>
      <c r="H28" s="33">
        <f>IFERROR(SUM(H22:H27),0)</f>
        <v>0.89397362092836852</v>
      </c>
      <c r="I28" s="32">
        <f>SUM(I22:I27)</f>
        <v>0.14747685185185186</v>
      </c>
      <c r="J28" s="33"/>
      <c r="K28" s="33">
        <f>IFERROR(SUM(K22:K27),0)</f>
        <v>0.66677132391418115</v>
      </c>
      <c r="L28" s="32">
        <f>SUM(L22:L27)</f>
        <v>0.54716435185185197</v>
      </c>
      <c r="M28" s="33"/>
      <c r="N28" s="34">
        <f>IFERROR(SUM(N22:N27),0)</f>
        <v>0.74392585132498257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0.35549768518518515</v>
      </c>
      <c r="D30" s="35"/>
      <c r="E30" s="36">
        <f>IFERROR(SUM(E19,E28),0)</f>
        <v>1.0000000000000002</v>
      </c>
      <c r="F30" s="32">
        <f>SUM(F19,F28)</f>
        <v>0.15883101851851852</v>
      </c>
      <c r="G30" s="35"/>
      <c r="H30" s="36">
        <f>IFERROR(SUM(H19,H28),0)</f>
        <v>1</v>
      </c>
      <c r="I30" s="32">
        <f>SUM(I19,I28)</f>
        <v>0.22118055555555555</v>
      </c>
      <c r="J30" s="35"/>
      <c r="K30" s="36">
        <f>IFERROR(SUM(K19,K28),0)</f>
        <v>1</v>
      </c>
      <c r="L30" s="37">
        <f>SUM(L19,L28)</f>
        <v>0.73550925925925936</v>
      </c>
      <c r="M30" s="35"/>
      <c r="N30" s="38">
        <f>IFERROR(SUM(N19,N28),0)</f>
        <v>0.99999999999999978</v>
      </c>
    </row>
    <row r="31" spans="2:14" s="5" customFormat="1" ht="66" customHeight="1" thickTop="1" thickBot="1" x14ac:dyDescent="0.3">
      <c r="B31" s="190" t="s">
        <v>153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93" t="s">
        <v>35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39"/>
      <c r="C5" s="199" t="s">
        <v>0</v>
      </c>
      <c r="D5" s="199"/>
      <c r="E5" s="199"/>
      <c r="F5" s="199" t="s">
        <v>1</v>
      </c>
      <c r="G5" s="199"/>
      <c r="H5" s="199"/>
      <c r="I5" s="199" t="s">
        <v>2</v>
      </c>
      <c r="J5" s="199"/>
      <c r="K5" s="199"/>
      <c r="L5" s="199" t="s">
        <v>3</v>
      </c>
      <c r="M5" s="199"/>
      <c r="N5" s="20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1.7777777777777778E-2</v>
      </c>
      <c r="D7" s="12">
        <f t="shared" ref="D7:D18" si="0">IFERROR(C7/C$19,0)</f>
        <v>0.14050493962678379</v>
      </c>
      <c r="E7" s="12">
        <f t="shared" ref="E7:E18" si="1">IFERROR(C7/C$30,0)</f>
        <v>4.3144855481587606E-2</v>
      </c>
      <c r="F7" s="11">
        <v>3.0439814814814817E-3</v>
      </c>
      <c r="G7" s="12">
        <f t="shared" ref="G7:G18" si="2">IFERROR(F7/F$19,0)</f>
        <v>0.10285490809542433</v>
      </c>
      <c r="H7" s="12">
        <f t="shared" ref="H7:H18" si="3">IFERROR(F7/F$30,0)</f>
        <v>1.6464254413421808E-2</v>
      </c>
      <c r="I7" s="11">
        <v>1.2685185185185181E-2</v>
      </c>
      <c r="J7" s="12">
        <f t="shared" ref="J7:J18" si="4">IFERROR(I7/I$19,0)</f>
        <v>0.14195052454345289</v>
      </c>
      <c r="K7" s="12">
        <f t="shared" ref="K7:K18" si="5">IFERROR(I7/I$30,0)</f>
        <v>5.0295993758891273E-2</v>
      </c>
      <c r="L7" s="13">
        <f>SUM(C7,F7,I7)</f>
        <v>3.3506944444444436E-2</v>
      </c>
      <c r="M7" s="12">
        <f t="shared" ref="M7:M16" si="6">IFERROR(L7/L$19,0)</f>
        <v>0.13649222065063649</v>
      </c>
      <c r="N7" s="14">
        <f t="shared" ref="N7:N16" si="7">IFERROR(L7/L$30,0)</f>
        <v>3.9459695226671747E-2</v>
      </c>
    </row>
    <row r="8" spans="2:14" x14ac:dyDescent="0.25">
      <c r="B8" s="141" t="s">
        <v>97</v>
      </c>
      <c r="C8" s="11">
        <v>2.5567129629629631E-2</v>
      </c>
      <c r="D8" s="12">
        <f t="shared" si="0"/>
        <v>0.20206732528357124</v>
      </c>
      <c r="E8" s="12">
        <f t="shared" si="1"/>
        <v>6.2048818853403014E-2</v>
      </c>
      <c r="F8" s="11">
        <v>5.1851851851851842E-3</v>
      </c>
      <c r="G8" s="12">
        <f t="shared" si="2"/>
        <v>0.17520531873289005</v>
      </c>
      <c r="H8" s="12">
        <f t="shared" si="3"/>
        <v>2.8045574057843983E-2</v>
      </c>
      <c r="I8" s="11">
        <v>1.9641203703703695E-2</v>
      </c>
      <c r="J8" s="12">
        <f t="shared" si="4"/>
        <v>0.21979018261883168</v>
      </c>
      <c r="K8" s="12">
        <f t="shared" si="5"/>
        <v>7.7876187416823422E-2</v>
      </c>
      <c r="L8" s="13">
        <f t="shared" ref="L8:L18" si="8">SUM(C8,F8,I8)</f>
        <v>5.0393518518518511E-2</v>
      </c>
      <c r="M8" s="12">
        <f t="shared" si="6"/>
        <v>0.20528052805280531</v>
      </c>
      <c r="N8" s="14">
        <f t="shared" si="7"/>
        <v>5.9346291197557452E-2</v>
      </c>
    </row>
    <row r="9" spans="2:14" x14ac:dyDescent="0.25">
      <c r="B9" s="10" t="s">
        <v>48</v>
      </c>
      <c r="C9" s="11">
        <v>1.6099537037037027E-2</v>
      </c>
      <c r="D9" s="12">
        <f t="shared" si="0"/>
        <v>0.12724112696670323</v>
      </c>
      <c r="E9" s="12">
        <f t="shared" si="1"/>
        <v>3.9071936181567915E-2</v>
      </c>
      <c r="F9" s="11">
        <v>1.5046296296296296E-3</v>
      </c>
      <c r="G9" s="12">
        <f t="shared" si="2"/>
        <v>5.0840829096597574E-2</v>
      </c>
      <c r="H9" s="12">
        <f t="shared" si="3"/>
        <v>8.1382246149993721E-3</v>
      </c>
      <c r="I9" s="11">
        <v>8.6342592592592582E-3</v>
      </c>
      <c r="J9" s="12">
        <f t="shared" si="4"/>
        <v>9.6619608858956096E-2</v>
      </c>
      <c r="K9" s="12">
        <f t="shared" si="5"/>
        <v>3.4234316919829283E-2</v>
      </c>
      <c r="L9" s="13">
        <f t="shared" si="8"/>
        <v>2.6238425925925915E-2</v>
      </c>
      <c r="M9" s="12">
        <f t="shared" si="6"/>
        <v>0.10688354549740686</v>
      </c>
      <c r="N9" s="14">
        <f t="shared" si="7"/>
        <v>3.0899871875255558E-2</v>
      </c>
    </row>
    <row r="10" spans="2:14" x14ac:dyDescent="0.25">
      <c r="B10" s="10" t="s">
        <v>11</v>
      </c>
      <c r="C10" s="11">
        <v>3.4131944444444423E-2</v>
      </c>
      <c r="D10" s="12">
        <f t="shared" si="0"/>
        <v>0.26975850713501637</v>
      </c>
      <c r="E10" s="12">
        <f t="shared" si="1"/>
        <v>8.283475183281365E-2</v>
      </c>
      <c r="F10" s="11">
        <v>6.3541666666666659E-3</v>
      </c>
      <c r="G10" s="12">
        <f t="shared" si="2"/>
        <v>0.21470473210793894</v>
      </c>
      <c r="H10" s="12">
        <f t="shared" si="3"/>
        <v>3.4368348566420424E-2</v>
      </c>
      <c r="I10" s="11">
        <v>2.7442129629629622E-2</v>
      </c>
      <c r="J10" s="12">
        <f t="shared" si="4"/>
        <v>0.30708457453697702</v>
      </c>
      <c r="K10" s="12">
        <f t="shared" si="5"/>
        <v>0.10880638795833139</v>
      </c>
      <c r="L10" s="13">
        <f t="shared" si="8"/>
        <v>6.792824074074072E-2</v>
      </c>
      <c r="M10" s="12">
        <f t="shared" si="6"/>
        <v>0.27670909948137667</v>
      </c>
      <c r="N10" s="14">
        <f t="shared" si="7"/>
        <v>7.9996183518250941E-2</v>
      </c>
    </row>
    <row r="11" spans="2:14" x14ac:dyDescent="0.25">
      <c r="B11" s="10" t="s">
        <v>12</v>
      </c>
      <c r="C11" s="11">
        <v>8.2060185185185205E-3</v>
      </c>
      <c r="D11" s="12">
        <f t="shared" si="0"/>
        <v>6.4855470179290192E-2</v>
      </c>
      <c r="E11" s="12">
        <f t="shared" si="1"/>
        <v>1.9915170922165118E-2</v>
      </c>
      <c r="F11" s="11">
        <v>1.4004629629629629E-3</v>
      </c>
      <c r="G11" s="12">
        <f t="shared" si="2"/>
        <v>4.7321079389910044E-2</v>
      </c>
      <c r="H11" s="12">
        <f t="shared" si="3"/>
        <v>7.5748090647301848E-3</v>
      </c>
      <c r="I11" s="11">
        <v>4.6527777777777782E-3</v>
      </c>
      <c r="J11" s="12">
        <f t="shared" si="4"/>
        <v>5.2065794586193509E-2</v>
      </c>
      <c r="K11" s="12">
        <f t="shared" si="5"/>
        <v>1.8447983112294068E-2</v>
      </c>
      <c r="L11" s="13">
        <f t="shared" si="8"/>
        <v>1.4259259259259261E-2</v>
      </c>
      <c r="M11" s="12">
        <f t="shared" si="6"/>
        <v>5.8085808580858107E-2</v>
      </c>
      <c r="N11" s="14">
        <f t="shared" si="7"/>
        <v>1.6792519695771887E-2</v>
      </c>
    </row>
    <row r="12" spans="2:14" x14ac:dyDescent="0.25">
      <c r="B12" s="10" t="s">
        <v>155</v>
      </c>
      <c r="C12" s="11">
        <v>1.0381944444444444E-2</v>
      </c>
      <c r="D12" s="12">
        <f t="shared" si="0"/>
        <v>8.2052689352360056E-2</v>
      </c>
      <c r="E12" s="12">
        <f t="shared" si="1"/>
        <v>2.5195921462880261E-2</v>
      </c>
      <c r="F12" s="11">
        <v>1.0763888888888889E-3</v>
      </c>
      <c r="G12" s="12">
        <f t="shared" si="2"/>
        <v>3.6370746969104417E-2</v>
      </c>
      <c r="H12" s="12">
        <f t="shared" si="3"/>
        <v>5.821960686114935E-3</v>
      </c>
      <c r="I12" s="11">
        <v>7.8819444444444414E-3</v>
      </c>
      <c r="J12" s="12">
        <f t="shared" si="4"/>
        <v>8.8201010231835228E-2</v>
      </c>
      <c r="K12" s="12">
        <f t="shared" si="5"/>
        <v>3.1251434078289189E-2</v>
      </c>
      <c r="L12" s="13">
        <f t="shared" si="8"/>
        <v>1.9340277777777776E-2</v>
      </c>
      <c r="M12" s="12">
        <f t="shared" si="6"/>
        <v>7.8783592644978792E-2</v>
      </c>
      <c r="N12" s="14">
        <f t="shared" si="7"/>
        <v>2.2776217866586703E-2</v>
      </c>
    </row>
    <row r="13" spans="2:14" x14ac:dyDescent="0.25">
      <c r="B13" s="10" t="s">
        <v>102</v>
      </c>
      <c r="C13" s="11">
        <v>8.7962962962962951E-4</v>
      </c>
      <c r="D13" s="12">
        <f t="shared" si="0"/>
        <v>6.9520673252835728E-3</v>
      </c>
      <c r="E13" s="12">
        <f t="shared" si="1"/>
        <v>2.1347714951827196E-3</v>
      </c>
      <c r="F13" s="11">
        <v>9.6064814814814819E-4</v>
      </c>
      <c r="G13" s="12">
        <f t="shared" si="2"/>
        <v>3.2459913961673838E-2</v>
      </c>
      <c r="H13" s="12">
        <f t="shared" si="3"/>
        <v>5.1959434080380605E-3</v>
      </c>
      <c r="I13" s="11">
        <v>2.5462962962962961E-4</v>
      </c>
      <c r="J13" s="12">
        <f t="shared" si="4"/>
        <v>2.8493718430255147E-3</v>
      </c>
      <c r="K13" s="12">
        <f t="shared" si="5"/>
        <v>1.0095911155981827E-3</v>
      </c>
      <c r="L13" s="13">
        <f t="shared" ref="L13:L14" si="9">SUM(C13,F13,I13)</f>
        <v>2.0949074074074073E-3</v>
      </c>
      <c r="M13" s="12">
        <f t="shared" si="6"/>
        <v>8.5337105139085354E-3</v>
      </c>
      <c r="N13" s="14">
        <f t="shared" si="7"/>
        <v>2.4670828449145383E-3</v>
      </c>
    </row>
    <row r="14" spans="2:14" x14ac:dyDescent="0.25">
      <c r="B14" s="10" t="s">
        <v>103</v>
      </c>
      <c r="C14" s="11">
        <v>2.3842592592592596E-3</v>
      </c>
      <c r="D14" s="12">
        <f t="shared" si="0"/>
        <v>1.8843761434321267E-2</v>
      </c>
      <c r="E14" s="12">
        <f t="shared" si="1"/>
        <v>5.7863543158900048E-3</v>
      </c>
      <c r="F14" s="11">
        <v>8.6805555555555551E-4</v>
      </c>
      <c r="G14" s="12">
        <f t="shared" si="2"/>
        <v>2.9331247555729367E-2</v>
      </c>
      <c r="H14" s="12">
        <f t="shared" si="3"/>
        <v>4.6951295855765605E-3</v>
      </c>
      <c r="I14" s="11">
        <v>1.6782407407407406E-3</v>
      </c>
      <c r="J14" s="12">
        <f t="shared" si="4"/>
        <v>1.8779950783577255E-2</v>
      </c>
      <c r="K14" s="12">
        <f t="shared" si="5"/>
        <v>6.654123261897113E-3</v>
      </c>
      <c r="L14" s="13">
        <f t="shared" si="9"/>
        <v>4.9305555555555561E-3</v>
      </c>
      <c r="M14" s="12">
        <f t="shared" si="6"/>
        <v>2.0084865629420093E-2</v>
      </c>
      <c r="N14" s="14">
        <f t="shared" si="7"/>
        <v>5.8065043753237205E-3</v>
      </c>
    </row>
    <row r="15" spans="2:14" x14ac:dyDescent="0.25">
      <c r="B15" s="10" t="s">
        <v>179</v>
      </c>
      <c r="C15" s="15">
        <v>1.8402777777777777E-3</v>
      </c>
      <c r="D15" s="12">
        <f t="shared" si="0"/>
        <v>1.4544456641053791E-2</v>
      </c>
      <c r="E15" s="12">
        <f t="shared" si="1"/>
        <v>4.4661666807112171E-3</v>
      </c>
      <c r="F15" s="15">
        <v>1.5046296296296295E-4</v>
      </c>
      <c r="G15" s="12">
        <f t="shared" si="2"/>
        <v>5.0840829096597566E-3</v>
      </c>
      <c r="H15" s="12">
        <f t="shared" si="3"/>
        <v>8.1382246149993708E-4</v>
      </c>
      <c r="I15" s="11">
        <v>1.5277777777777779E-3</v>
      </c>
      <c r="J15" s="12">
        <f t="shared" si="4"/>
        <v>1.7096231058153093E-2</v>
      </c>
      <c r="K15" s="12">
        <f t="shared" si="5"/>
        <v>6.0575466935890972E-3</v>
      </c>
      <c r="L15" s="13">
        <f t="shared" si="8"/>
        <v>3.5185185185185189E-3</v>
      </c>
      <c r="M15" s="12">
        <f t="shared" si="6"/>
        <v>1.4332861857614338E-2</v>
      </c>
      <c r="N15" s="14">
        <f t="shared" si="7"/>
        <v>4.1436087560995562E-3</v>
      </c>
    </row>
    <row r="16" spans="2:14" x14ac:dyDescent="0.25">
      <c r="B16" s="10" t="s">
        <v>170</v>
      </c>
      <c r="C16" s="11">
        <v>8.9120370370370373E-4</v>
      </c>
      <c r="D16" s="12">
        <f t="shared" si="0"/>
        <v>7.0435418953530941E-3</v>
      </c>
      <c r="E16" s="12">
        <f t="shared" si="1"/>
        <v>2.1628605938035454E-3</v>
      </c>
      <c r="F16" s="11">
        <v>8.1018518518518516E-5</v>
      </c>
      <c r="G16" s="12">
        <f t="shared" si="2"/>
        <v>2.7375831052014075E-3</v>
      </c>
      <c r="H16" s="12">
        <f t="shared" si="3"/>
        <v>4.3821209465381235E-4</v>
      </c>
      <c r="I16" s="11">
        <v>4.6296296296296298E-4</v>
      </c>
      <c r="J16" s="12">
        <f t="shared" si="4"/>
        <v>5.1806760782282099E-3</v>
      </c>
      <c r="K16" s="12">
        <f t="shared" si="5"/>
        <v>1.8356202101785142E-3</v>
      </c>
      <c r="L16" s="13">
        <f t="shared" si="8"/>
        <v>1.4351851851851852E-3</v>
      </c>
      <c r="M16" s="12">
        <f t="shared" si="6"/>
        <v>5.8462989156058479E-3</v>
      </c>
      <c r="N16" s="14">
        <f t="shared" si="7"/>
        <v>1.6901562031458716E-3</v>
      </c>
    </row>
    <row r="17" spans="2:14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8.3680555555555539E-3</v>
      </c>
      <c r="D18" s="12">
        <f t="shared" si="0"/>
        <v>6.6136114160263451E-2</v>
      </c>
      <c r="E18" s="12">
        <f t="shared" si="1"/>
        <v>2.0308418302856662E-2</v>
      </c>
      <c r="F18" s="11">
        <v>8.9699074074074073E-3</v>
      </c>
      <c r="G18" s="12">
        <f t="shared" si="2"/>
        <v>0.30308955807587012</v>
      </c>
      <c r="H18" s="12">
        <f t="shared" si="3"/>
        <v>4.8516339050957792E-2</v>
      </c>
      <c r="I18" s="11">
        <v>4.502314814814814E-3</v>
      </c>
      <c r="J18" s="12">
        <f t="shared" si="4"/>
        <v>5.038207486076933E-2</v>
      </c>
      <c r="K18" s="12">
        <f t="shared" si="5"/>
        <v>1.7851406543986047E-2</v>
      </c>
      <c r="L18" s="13">
        <f t="shared" si="8"/>
        <v>2.1840277777777774E-2</v>
      </c>
      <c r="M18" s="12">
        <f>IFERROR(L18/L$19,0)</f>
        <v>8.8967468175388975E-2</v>
      </c>
      <c r="N18" s="14">
        <f>IFERROR(L18/L$30,0)</f>
        <v>2.5720360930131123E-2</v>
      </c>
    </row>
    <row r="19" spans="2:14" ht="16.5" thickTop="1" thickBot="1" x14ac:dyDescent="0.3">
      <c r="B19" s="31" t="s">
        <v>3</v>
      </c>
      <c r="C19" s="32">
        <f>SUM(C7:C18)</f>
        <v>0.12652777777777774</v>
      </c>
      <c r="D19" s="33">
        <f>IFERROR(SUM(D7:D18),0)</f>
        <v>1</v>
      </c>
      <c r="E19" s="33">
        <f>IFERROR(SUM(E7:E18),0)</f>
        <v>0.30707002612286172</v>
      </c>
      <c r="F19" s="32">
        <f>SUM(F7:F18)</f>
        <v>2.959490740740741E-2</v>
      </c>
      <c r="G19" s="33">
        <f>IFERROR(SUM(G7:G18),0)</f>
        <v>0.99999999999999989</v>
      </c>
      <c r="H19" s="33">
        <f>IFERROR(SUM(H7:H18),0)</f>
        <v>0.16007261800425687</v>
      </c>
      <c r="I19" s="32">
        <f>SUM(I7:I18)</f>
        <v>8.9363425925925916E-2</v>
      </c>
      <c r="J19" s="33">
        <f>IFERROR(SUM(J7:J18),0)</f>
        <v>0.99999999999999978</v>
      </c>
      <c r="K19" s="33">
        <f>IFERROR(SUM(K7:K18),0)</f>
        <v>0.35432059106970759</v>
      </c>
      <c r="L19" s="32">
        <f>SUM(L7:L18)</f>
        <v>0.24548611111111104</v>
      </c>
      <c r="M19" s="33">
        <f>IFERROR(SUM(M7:M18),0)</f>
        <v>1</v>
      </c>
      <c r="N19" s="34">
        <f>IFERROR(SUM(N7:N18),0)</f>
        <v>0.28909849248970909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2.6643518518518514E-2</v>
      </c>
      <c r="D22" s="19"/>
      <c r="E22" s="12">
        <f>IFERROR(C22/C$30,0)</f>
        <v>6.4661105025139748E-2</v>
      </c>
      <c r="F22" s="11">
        <v>9.8148148148148144E-3</v>
      </c>
      <c r="G22" s="19"/>
      <c r="H22" s="12">
        <f>IFERROR(F22/F$30,0)</f>
        <v>5.3086265180918982E-2</v>
      </c>
      <c r="I22" s="11">
        <v>1.5821759259259261E-2</v>
      </c>
      <c r="J22" s="19"/>
      <c r="K22" s="12">
        <f>IFERROR(I22/I$30,0)</f>
        <v>6.2732320682850728E-2</v>
      </c>
      <c r="L22" s="13">
        <f>SUM(C22,F22,I22)</f>
        <v>5.2280092592592586E-2</v>
      </c>
      <c r="M22" s="19"/>
      <c r="N22" s="14">
        <f>IFERROR(L22/L$30,0)</f>
        <v>6.1568028787176619E-2</v>
      </c>
    </row>
    <row r="23" spans="2:14" x14ac:dyDescent="0.25">
      <c r="B23" s="18" t="s">
        <v>16</v>
      </c>
      <c r="C23" s="11">
        <v>1.4699074074074072E-3</v>
      </c>
      <c r="D23" s="19"/>
      <c r="E23" s="12">
        <f t="shared" ref="E23:E27" si="10">IFERROR(C23/C$30,0)</f>
        <v>3.567315524844808E-3</v>
      </c>
      <c r="F23" s="11">
        <v>5.0925925925925921E-4</v>
      </c>
      <c r="G23" s="19"/>
      <c r="H23" s="12">
        <f t="shared" ref="H23:H27" si="11">IFERROR(F23/F$30,0)</f>
        <v>2.7544760235382487E-3</v>
      </c>
      <c r="I23" s="11">
        <v>3.9351851851851847E-4</v>
      </c>
      <c r="J23" s="19"/>
      <c r="K23" s="12">
        <f t="shared" ref="K23:K27" si="12">IFERROR(I23/I$30,0)</f>
        <v>1.5602771786517367E-3</v>
      </c>
      <c r="L23" s="13">
        <f t="shared" ref="L23:L27" si="13">SUM(C23,F23,I23)</f>
        <v>2.3726851851851847E-3</v>
      </c>
      <c r="M23" s="19"/>
      <c r="N23" s="14">
        <f t="shared" ref="N23:N27" si="14">IFERROR(L23/L$30,0)</f>
        <v>2.7942098519750289E-3</v>
      </c>
    </row>
    <row r="24" spans="2:14" x14ac:dyDescent="0.25">
      <c r="B24" s="18" t="s">
        <v>17</v>
      </c>
      <c r="C24" s="11">
        <v>1.7361111111111112E-3</v>
      </c>
      <c r="D24" s="19"/>
      <c r="E24" s="12">
        <f t="shared" si="10"/>
        <v>4.2133647931237896E-3</v>
      </c>
      <c r="F24" s="11"/>
      <c r="G24" s="19"/>
      <c r="H24" s="12">
        <f t="shared" si="11"/>
        <v>0</v>
      </c>
      <c r="I24" s="11">
        <v>2.0833333333333335E-4</v>
      </c>
      <c r="J24" s="19"/>
      <c r="K24" s="12">
        <f t="shared" si="12"/>
        <v>8.2602909458033135E-4</v>
      </c>
      <c r="L24" s="13">
        <f t="shared" si="13"/>
        <v>1.9444444444444446E-3</v>
      </c>
      <c r="M24" s="19"/>
      <c r="N24" s="14">
        <f t="shared" si="14"/>
        <v>2.2898890494234391E-3</v>
      </c>
    </row>
    <row r="25" spans="2:14" x14ac:dyDescent="0.25">
      <c r="B25" s="18" t="s">
        <v>18</v>
      </c>
      <c r="C25" s="11">
        <v>7.0972222222222256E-2</v>
      </c>
      <c r="D25" s="19"/>
      <c r="E25" s="12">
        <f t="shared" si="10"/>
        <v>0.17224235274290059</v>
      </c>
      <c r="F25" s="11">
        <v>2.6655092592592598E-2</v>
      </c>
      <c r="G25" s="19"/>
      <c r="H25" s="12">
        <f t="shared" si="11"/>
        <v>0.14417177914110429</v>
      </c>
      <c r="I25" s="11">
        <v>4.2534722222222217E-2</v>
      </c>
      <c r="J25" s="19"/>
      <c r="K25" s="12">
        <f t="shared" si="12"/>
        <v>0.16864760681015095</v>
      </c>
      <c r="L25" s="13">
        <f t="shared" si="13"/>
        <v>0.14016203703703706</v>
      </c>
      <c r="M25" s="19"/>
      <c r="N25" s="14">
        <f t="shared" si="14"/>
        <v>0.16506283564593957</v>
      </c>
    </row>
    <row r="26" spans="2:14" x14ac:dyDescent="0.25">
      <c r="B26" s="18" t="s">
        <v>19</v>
      </c>
      <c r="C26" s="11">
        <v>0.17555555555555544</v>
      </c>
      <c r="D26" s="19"/>
      <c r="E26" s="12">
        <f t="shared" si="10"/>
        <v>0.42605544788067734</v>
      </c>
      <c r="F26" s="11">
        <v>0.11663194444444447</v>
      </c>
      <c r="G26" s="19"/>
      <c r="H26" s="12">
        <f t="shared" si="11"/>
        <v>0.6308376111180668</v>
      </c>
      <c r="I26" s="11">
        <v>9.1944444444444426E-2</v>
      </c>
      <c r="J26" s="19"/>
      <c r="K26" s="12">
        <f t="shared" si="12"/>
        <v>0.36455417374145282</v>
      </c>
      <c r="L26" s="13">
        <f t="shared" si="13"/>
        <v>0.38413194444444437</v>
      </c>
      <c r="M26" s="19"/>
      <c r="N26" s="14">
        <f t="shared" si="14"/>
        <v>0.45237575988877676</v>
      </c>
    </row>
    <row r="27" spans="2:14" ht="15.75" thickBot="1" x14ac:dyDescent="0.3">
      <c r="B27" s="23" t="s">
        <v>20</v>
      </c>
      <c r="C27" s="20">
        <v>9.1435185185185178E-3</v>
      </c>
      <c r="D27" s="24"/>
      <c r="E27" s="21">
        <f t="shared" si="10"/>
        <v>2.2190387910451956E-2</v>
      </c>
      <c r="F27" s="20">
        <v>1.6782407407407408E-3</v>
      </c>
      <c r="G27" s="24"/>
      <c r="H27" s="21">
        <f t="shared" si="11"/>
        <v>9.0772505321146842E-3</v>
      </c>
      <c r="I27" s="20">
        <v>1.1944444444444443E-2</v>
      </c>
      <c r="J27" s="24"/>
      <c r="K27" s="21">
        <f t="shared" si="12"/>
        <v>4.7359001422605657E-2</v>
      </c>
      <c r="L27" s="13">
        <f t="shared" si="13"/>
        <v>2.2766203703703702E-2</v>
      </c>
      <c r="M27" s="24"/>
      <c r="N27" s="22">
        <f t="shared" si="14"/>
        <v>2.6810784286999428E-2</v>
      </c>
    </row>
    <row r="28" spans="2:14" ht="16.5" thickTop="1" thickBot="1" x14ac:dyDescent="0.3">
      <c r="B28" s="31" t="s">
        <v>3</v>
      </c>
      <c r="C28" s="32">
        <f>SUM(C22:C27)</f>
        <v>0.28552083333333328</v>
      </c>
      <c r="D28" s="33"/>
      <c r="E28" s="33">
        <f>IFERROR(SUM(E22:E27),0)</f>
        <v>0.69292997387713817</v>
      </c>
      <c r="F28" s="32">
        <f>SUM(F22:F27)</f>
        <v>0.15528935185185189</v>
      </c>
      <c r="G28" s="33"/>
      <c r="H28" s="33">
        <f>IFERROR(SUM(H22:H27),0)</f>
        <v>0.83992738199574302</v>
      </c>
      <c r="I28" s="32">
        <f>SUM(I22:I27)</f>
        <v>0.16284722222222223</v>
      </c>
      <c r="J28" s="33"/>
      <c r="K28" s="33">
        <f>IFERROR(SUM(K22:K27),0)</f>
        <v>0.64567940893029219</v>
      </c>
      <c r="L28" s="32">
        <f>SUM(L22:L27)</f>
        <v>0.60365740740740736</v>
      </c>
      <c r="M28" s="33"/>
      <c r="N28" s="34">
        <f>IFERROR(SUM(N22:N27),0)</f>
        <v>0.71090150751029091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0.41204861111111102</v>
      </c>
      <c r="D30" s="35"/>
      <c r="E30" s="36">
        <f>IFERROR(SUM(E19,E28),0)</f>
        <v>0.99999999999999989</v>
      </c>
      <c r="F30" s="32">
        <f>SUM(F19,F28)</f>
        <v>0.1848842592592593</v>
      </c>
      <c r="G30" s="35"/>
      <c r="H30" s="36">
        <f>IFERROR(SUM(H19,H28),0)</f>
        <v>0.99999999999999989</v>
      </c>
      <c r="I30" s="32">
        <f>SUM(I19,I28)</f>
        <v>0.25221064814814814</v>
      </c>
      <c r="J30" s="35"/>
      <c r="K30" s="36">
        <f>IFERROR(SUM(K19,K28),0)</f>
        <v>0.99999999999999978</v>
      </c>
      <c r="L30" s="37">
        <f>SUM(L19,L28)</f>
        <v>0.84914351851851844</v>
      </c>
      <c r="M30" s="35"/>
      <c r="N30" s="38">
        <f>IFERROR(SUM(N19,N28),0)</f>
        <v>1</v>
      </c>
    </row>
    <row r="31" spans="2:14" ht="66" customHeight="1" thickTop="1" thickBot="1" x14ac:dyDescent="0.3">
      <c r="B31" s="190" t="s">
        <v>152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93" t="s">
        <v>36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1.8865740740740742E-3</v>
      </c>
      <c r="D7" s="12">
        <f t="shared" ref="D7:D18" si="0">IFERROR(C7/C$19,0)</f>
        <v>0.10903010033444817</v>
      </c>
      <c r="E7" s="12">
        <f t="shared" ref="E7:E18" si="1">IFERROR(C7/C$30,0)</f>
        <v>8.2435644565822044E-3</v>
      </c>
      <c r="F7" s="11">
        <v>2.6967592592592594E-3</v>
      </c>
      <c r="G7" s="12">
        <f t="shared" ref="G7:G18" si="2">IFERROR(F7/F$19,0)</f>
        <v>0.12567421790722763</v>
      </c>
      <c r="H7" s="12">
        <f t="shared" ref="H7:H18" si="3">IFERROR(F7/F$30,0)</f>
        <v>6.5504638740511656E-2</v>
      </c>
      <c r="I7" s="11">
        <f>C7+F7</f>
        <v>4.5833333333333334E-3</v>
      </c>
      <c r="J7" s="12">
        <f t="shared" ref="J7:J18" si="4">IFERROR(I7/I$19,0)</f>
        <v>0.11824425201552703</v>
      </c>
      <c r="K7" s="14">
        <f t="shared" ref="K7:K18" si="5">IFERROR(I7/I$30,0)</f>
        <v>1.6973853407629656E-2</v>
      </c>
    </row>
    <row r="8" spans="2:11" s="5" customFormat="1" x14ac:dyDescent="0.25">
      <c r="B8" s="141" t="s">
        <v>97</v>
      </c>
      <c r="C8" s="11">
        <v>7.5462962962962966E-3</v>
      </c>
      <c r="D8" s="12">
        <f t="shared" si="0"/>
        <v>0.43612040133779267</v>
      </c>
      <c r="E8" s="12">
        <f t="shared" si="1"/>
        <v>3.2974257826328818E-2</v>
      </c>
      <c r="F8" s="11">
        <v>7.5578703703703702E-3</v>
      </c>
      <c r="G8" s="12">
        <f t="shared" si="2"/>
        <v>0.3522114347357066</v>
      </c>
      <c r="H8" s="12">
        <f t="shared" si="3"/>
        <v>0.18358166994658418</v>
      </c>
      <c r="I8" s="11">
        <f t="shared" ref="I8:I18" si="6">C8+F8</f>
        <v>1.5104166666666667E-2</v>
      </c>
      <c r="J8" s="12">
        <f t="shared" si="4"/>
        <v>0.38966855777844134</v>
      </c>
      <c r="K8" s="14">
        <f t="shared" si="5"/>
        <v>5.5936562366052281E-2</v>
      </c>
    </row>
    <row r="9" spans="2:11" s="5" customFormat="1" x14ac:dyDescent="0.25">
      <c r="B9" s="10" t="s">
        <v>48</v>
      </c>
      <c r="C9" s="11">
        <v>2.7777777777777778E-4</v>
      </c>
      <c r="D9" s="12">
        <f t="shared" si="0"/>
        <v>1.6053511705685621E-2</v>
      </c>
      <c r="E9" s="12">
        <f t="shared" si="1"/>
        <v>1.2137763617053553E-3</v>
      </c>
      <c r="F9" s="11">
        <v>2.0717592592592593E-3</v>
      </c>
      <c r="G9" s="12">
        <f t="shared" si="2"/>
        <v>9.6548004314994607E-2</v>
      </c>
      <c r="H9" s="12">
        <f t="shared" si="3"/>
        <v>5.0323306156873762E-2</v>
      </c>
      <c r="I9" s="11">
        <f t="shared" si="6"/>
        <v>2.3495370370370371E-3</v>
      </c>
      <c r="J9" s="12">
        <f t="shared" si="4"/>
        <v>6.0615108987757543E-2</v>
      </c>
      <c r="K9" s="14">
        <f t="shared" si="5"/>
        <v>8.701243034719244E-3</v>
      </c>
    </row>
    <row r="10" spans="2:11" s="5" customFormat="1" x14ac:dyDescent="0.25">
      <c r="B10" s="10" t="s">
        <v>11</v>
      </c>
      <c r="C10" s="11">
        <v>2.9398148148148148E-3</v>
      </c>
      <c r="D10" s="12">
        <f t="shared" si="0"/>
        <v>0.16989966555183947</v>
      </c>
      <c r="E10" s="12">
        <f t="shared" si="1"/>
        <v>1.2845799828048343E-2</v>
      </c>
      <c r="F10" s="11">
        <v>6.5509259259259253E-3</v>
      </c>
      <c r="G10" s="12">
        <f t="shared" si="2"/>
        <v>0.30528586839266447</v>
      </c>
      <c r="H10" s="12">
        <f t="shared" si="3"/>
        <v>0.15912285633961198</v>
      </c>
      <c r="I10" s="11">
        <f t="shared" si="6"/>
        <v>9.4907407407407406E-3</v>
      </c>
      <c r="J10" s="12">
        <f t="shared" si="4"/>
        <v>0.24484920871902061</v>
      </c>
      <c r="K10" s="14">
        <f t="shared" si="5"/>
        <v>3.5147878268324037E-2</v>
      </c>
    </row>
    <row r="11" spans="2:11" s="5" customFormat="1" x14ac:dyDescent="0.25">
      <c r="B11" s="10" t="s">
        <v>12</v>
      </c>
      <c r="C11" s="11">
        <v>4.9768518518518521E-4</v>
      </c>
      <c r="D11" s="12">
        <f t="shared" si="0"/>
        <v>2.8762541806020069E-2</v>
      </c>
      <c r="E11" s="12">
        <f t="shared" si="1"/>
        <v>2.1746826480554282E-3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4.9768518518518521E-4</v>
      </c>
      <c r="J11" s="12">
        <f t="shared" si="4"/>
        <v>1.2839653627948642E-2</v>
      </c>
      <c r="K11" s="14">
        <f t="shared" si="5"/>
        <v>1.8431204457779679E-3</v>
      </c>
    </row>
    <row r="12" spans="2:11" s="5" customFormat="1" x14ac:dyDescent="0.25">
      <c r="B12" s="10" t="s">
        <v>155</v>
      </c>
      <c r="C12" s="11">
        <v>3.7499999999999999E-3</v>
      </c>
      <c r="D12" s="12">
        <f t="shared" si="0"/>
        <v>0.21672240802675585</v>
      </c>
      <c r="E12" s="12">
        <f t="shared" si="1"/>
        <v>1.6385980883022296E-2</v>
      </c>
      <c r="F12" s="11">
        <v>5.3240740740740744E-4</v>
      </c>
      <c r="G12" s="12">
        <f t="shared" si="2"/>
        <v>2.4811218985976269E-2</v>
      </c>
      <c r="H12" s="12">
        <f t="shared" si="3"/>
        <v>1.29322462749508E-2</v>
      </c>
      <c r="I12" s="11">
        <f t="shared" si="6"/>
        <v>4.2824074074074075E-3</v>
      </c>
      <c r="J12" s="12">
        <f t="shared" si="4"/>
        <v>0.11048074051955808</v>
      </c>
      <c r="K12" s="14">
        <f t="shared" si="5"/>
        <v>1.5859408486926702E-2</v>
      </c>
    </row>
    <row r="13" spans="2:11" s="5" customFormat="1" x14ac:dyDescent="0.25">
      <c r="B13" s="10" t="s">
        <v>102</v>
      </c>
      <c r="C13" s="11">
        <v>0</v>
      </c>
      <c r="D13" s="12">
        <f t="shared" si="0"/>
        <v>0</v>
      </c>
      <c r="E13" s="12">
        <f t="shared" si="1"/>
        <v>0</v>
      </c>
      <c r="F13" s="11">
        <v>3.3564814814814818E-4</v>
      </c>
      <c r="G13" s="12">
        <f t="shared" si="2"/>
        <v>1.5641855447680691E-2</v>
      </c>
      <c r="H13" s="12">
        <f t="shared" si="3"/>
        <v>8.1529378689907221E-3</v>
      </c>
      <c r="I13" s="11">
        <f t="shared" si="6"/>
        <v>3.3564814814814818E-4</v>
      </c>
      <c r="J13" s="12">
        <f t="shared" si="4"/>
        <v>8.6593012839653646E-3</v>
      </c>
      <c r="K13" s="14">
        <f t="shared" si="5"/>
        <v>1.2430347192456063E-3</v>
      </c>
    </row>
    <row r="14" spans="2:11" s="5" customFormat="1" x14ac:dyDescent="0.25">
      <c r="B14" s="10" t="s">
        <v>103</v>
      </c>
      <c r="C14" s="11">
        <v>0</v>
      </c>
      <c r="D14" s="12">
        <f t="shared" si="0"/>
        <v>0</v>
      </c>
      <c r="E14" s="12">
        <f t="shared" si="1"/>
        <v>0</v>
      </c>
      <c r="F14" s="11">
        <v>1.6203703703703703E-4</v>
      </c>
      <c r="G14" s="12">
        <f t="shared" si="2"/>
        <v>7.551240560949299E-3</v>
      </c>
      <c r="H14" s="12">
        <f t="shared" si="3"/>
        <v>3.9359010402024172E-3</v>
      </c>
      <c r="I14" s="11">
        <f t="shared" si="6"/>
        <v>1.6203703703703703E-4</v>
      </c>
      <c r="J14" s="12">
        <f t="shared" si="4"/>
        <v>4.1803523439832785E-3</v>
      </c>
      <c r="K14" s="14">
        <f t="shared" si="5"/>
        <v>6.000857265323616E-4</v>
      </c>
    </row>
    <row r="15" spans="2:11" s="5" customFormat="1" x14ac:dyDescent="0.25">
      <c r="B15" s="10" t="s">
        <v>179</v>
      </c>
      <c r="C15" s="11">
        <v>0</v>
      </c>
      <c r="D15" s="12">
        <f t="shared" si="0"/>
        <v>0</v>
      </c>
      <c r="E15" s="12">
        <f t="shared" si="1"/>
        <v>0</v>
      </c>
      <c r="F15" s="11">
        <v>9.2592592592592596E-4</v>
      </c>
      <c r="G15" s="12">
        <f t="shared" si="2"/>
        <v>4.3149946062567425E-2</v>
      </c>
      <c r="H15" s="12">
        <f t="shared" si="3"/>
        <v>2.2490863086870958E-2</v>
      </c>
      <c r="I15" s="11">
        <f t="shared" si="6"/>
        <v>9.2592592592592596E-4</v>
      </c>
      <c r="J15" s="12">
        <f t="shared" si="4"/>
        <v>2.388772767990445E-2</v>
      </c>
      <c r="K15" s="14">
        <f t="shared" si="5"/>
        <v>3.4290612944706382E-3</v>
      </c>
    </row>
    <row r="16" spans="2:11" s="5" customFormat="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4.0509259259259258E-4</v>
      </c>
      <c r="D18" s="12">
        <f t="shared" si="0"/>
        <v>2.3411371237458192E-2</v>
      </c>
      <c r="E18" s="12">
        <f t="shared" si="1"/>
        <v>1.7700905274869764E-3</v>
      </c>
      <c r="F18" s="11">
        <v>6.2500000000000001E-4</v>
      </c>
      <c r="G18" s="12">
        <f t="shared" si="2"/>
        <v>2.9126213592233011E-2</v>
      </c>
      <c r="H18" s="12">
        <f t="shared" si="3"/>
        <v>1.5181332583637895E-2</v>
      </c>
      <c r="I18" s="11">
        <f t="shared" si="6"/>
        <v>1.0300925925925926E-3</v>
      </c>
      <c r="J18" s="12">
        <f t="shared" si="4"/>
        <v>2.65750970438937E-2</v>
      </c>
      <c r="K18" s="14">
        <f t="shared" si="5"/>
        <v>3.814830690098585E-3</v>
      </c>
    </row>
    <row r="19" spans="2:11" s="5" customFormat="1" ht="16.5" thickTop="1" thickBot="1" x14ac:dyDescent="0.3">
      <c r="B19" s="31" t="s">
        <v>3</v>
      </c>
      <c r="C19" s="32">
        <f>SUM(C7:C18)</f>
        <v>1.7303240740740741E-2</v>
      </c>
      <c r="D19" s="33">
        <f>IFERROR(SUM(D7:D18),0)</f>
        <v>1</v>
      </c>
      <c r="E19" s="33">
        <f>IFERROR(SUM(E7:E18),0)</f>
        <v>7.5608152531229406E-2</v>
      </c>
      <c r="F19" s="32">
        <f>SUM(F7:F18)</f>
        <v>2.1458333333333333E-2</v>
      </c>
      <c r="G19" s="33">
        <f>IFERROR(SUM(G7:G18),0)</f>
        <v>1</v>
      </c>
      <c r="H19" s="33">
        <f>IFERROR(SUM(H7:H18),0)</f>
        <v>0.5212257520382344</v>
      </c>
      <c r="I19" s="32">
        <f>SUM(I7:I18)</f>
        <v>3.8761574074074073E-2</v>
      </c>
      <c r="J19" s="33">
        <f>IFERROR(SUM(J7:J18),0)</f>
        <v>1</v>
      </c>
      <c r="K19" s="34">
        <f>IFERROR(SUM(K7:K18),0)</f>
        <v>0.14354907843977707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3.0555555555555553E-3</v>
      </c>
      <c r="D22" s="19"/>
      <c r="E22" s="12">
        <f>IFERROR(C22/C$30,0)</f>
        <v>1.3351539978758906E-2</v>
      </c>
      <c r="F22" s="11">
        <v>1.1574074074074076E-3</v>
      </c>
      <c r="G22" s="19"/>
      <c r="H22" s="12">
        <f>IFERROR(F22/F$30,0)</f>
        <v>2.8113578858588697E-2</v>
      </c>
      <c r="I22" s="11">
        <f t="shared" ref="I22:I27" si="7">C22+F22</f>
        <v>4.2129629629629626E-3</v>
      </c>
      <c r="J22" s="19"/>
      <c r="K22" s="14">
        <f>IFERROR(I22/I$30,0)</f>
        <v>1.5602228889841401E-2</v>
      </c>
    </row>
    <row r="23" spans="2:11" s="5" customFormat="1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8"/>
        <v>0</v>
      </c>
      <c r="F24" s="11">
        <v>5.7870370370370366E-5</v>
      </c>
      <c r="G24" s="19"/>
      <c r="H24" s="12">
        <f t="shared" si="9"/>
        <v>1.4056789429294347E-3</v>
      </c>
      <c r="I24" s="11">
        <f t="shared" si="7"/>
        <v>5.7870370370370366E-5</v>
      </c>
      <c r="J24" s="19"/>
      <c r="K24" s="14">
        <f t="shared" si="10"/>
        <v>2.1431633090441486E-4</v>
      </c>
    </row>
    <row r="25" spans="2:11" s="5" customFormat="1" x14ac:dyDescent="0.25">
      <c r="B25" s="18" t="s">
        <v>18</v>
      </c>
      <c r="C25" s="11">
        <v>9.5601851851851837E-3</v>
      </c>
      <c r="D25" s="19"/>
      <c r="E25" s="12">
        <f t="shared" si="8"/>
        <v>4.1774136448692635E-2</v>
      </c>
      <c r="F25" s="11">
        <v>3.425925925925926E-3</v>
      </c>
      <c r="G25" s="19"/>
      <c r="H25" s="12">
        <f t="shared" si="9"/>
        <v>8.3216193421422543E-2</v>
      </c>
      <c r="I25" s="11">
        <f t="shared" si="7"/>
        <v>1.298611111111111E-2</v>
      </c>
      <c r="J25" s="19"/>
      <c r="K25" s="14">
        <f t="shared" si="10"/>
        <v>4.8092584654950692E-2</v>
      </c>
    </row>
    <row r="26" spans="2:11" s="5" customFormat="1" x14ac:dyDescent="0.25">
      <c r="B26" s="18" t="s">
        <v>19</v>
      </c>
      <c r="C26" s="11">
        <v>0.19731481481481492</v>
      </c>
      <c r="D26" s="19"/>
      <c r="E26" s="12">
        <f t="shared" si="8"/>
        <v>0.86218580893137109</v>
      </c>
      <c r="F26" s="11">
        <v>1.4687500000000003E-2</v>
      </c>
      <c r="G26" s="19"/>
      <c r="H26" s="12">
        <f t="shared" si="9"/>
        <v>0.35676131571549058</v>
      </c>
      <c r="I26" s="11">
        <f t="shared" si="7"/>
        <v>0.21200231481481491</v>
      </c>
      <c r="J26" s="19"/>
      <c r="K26" s="14">
        <f t="shared" si="10"/>
        <v>0.78512644663523379</v>
      </c>
    </row>
    <row r="27" spans="2:11" s="5" customFormat="1" ht="15.75" thickBot="1" x14ac:dyDescent="0.3">
      <c r="B27" s="23" t="s">
        <v>20</v>
      </c>
      <c r="C27" s="20">
        <v>1.6203703703703703E-3</v>
      </c>
      <c r="D27" s="24"/>
      <c r="E27" s="21">
        <f t="shared" si="8"/>
        <v>7.0803621099479056E-3</v>
      </c>
      <c r="F27" s="20">
        <v>3.8194444444444446E-4</v>
      </c>
      <c r="G27" s="24"/>
      <c r="H27" s="21">
        <f t="shared" si="9"/>
        <v>9.2774810233342692E-3</v>
      </c>
      <c r="I27" s="11">
        <f t="shared" si="7"/>
        <v>2.0023148148148148E-3</v>
      </c>
      <c r="J27" s="24"/>
      <c r="K27" s="22">
        <f t="shared" si="10"/>
        <v>7.4153450492927542E-3</v>
      </c>
    </row>
    <row r="28" spans="2:11" s="5" customFormat="1" ht="16.5" thickTop="1" thickBot="1" x14ac:dyDescent="0.3">
      <c r="B28" s="31" t="s">
        <v>3</v>
      </c>
      <c r="C28" s="32">
        <f>SUM(C22:C27)</f>
        <v>0.21155092592592603</v>
      </c>
      <c r="D28" s="33"/>
      <c r="E28" s="33">
        <f>IFERROR(SUM(E22:E27),0)</f>
        <v>0.92439184746877057</v>
      </c>
      <c r="F28" s="32">
        <f>SUM(F22:F27)</f>
        <v>1.9710648148148151E-2</v>
      </c>
      <c r="G28" s="33"/>
      <c r="H28" s="33">
        <f>IFERROR(SUM(H22:H27),0)</f>
        <v>0.47877424796176549</v>
      </c>
      <c r="I28" s="32">
        <f>SUM(I22:I27)</f>
        <v>0.23126157407407416</v>
      </c>
      <c r="J28" s="33"/>
      <c r="K28" s="34">
        <f>IFERROR(SUM(K22:K27),0)</f>
        <v>0.85645092156022307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0.22885416666666678</v>
      </c>
      <c r="D30" s="35"/>
      <c r="E30" s="36">
        <f>IFERROR(SUM(E19,E28),0)</f>
        <v>1</v>
      </c>
      <c r="F30" s="32">
        <f>SUM(F19,F28)</f>
        <v>4.1168981481481487E-2</v>
      </c>
      <c r="G30" s="35"/>
      <c r="H30" s="36">
        <f>IFERROR(SUM(H19,H28),0)</f>
        <v>0.99999999999999989</v>
      </c>
      <c r="I30" s="32">
        <f>SUM(I19,I28)</f>
        <v>0.27002314814814821</v>
      </c>
      <c r="J30" s="35"/>
      <c r="K30" s="38">
        <f>IFERROR(SUM(K19,K28),0)</f>
        <v>1.0000000000000002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zoomScaleSheetLayoutView="80" zoomScalePageLayoutView="6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93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x14ac:dyDescent="0.25">
      <c r="B5" s="39"/>
      <c r="C5" s="199" t="s">
        <v>0</v>
      </c>
      <c r="D5" s="199"/>
      <c r="E5" s="199"/>
      <c r="F5" s="199" t="s">
        <v>1</v>
      </c>
      <c r="G5" s="199"/>
      <c r="H5" s="199"/>
      <c r="I5" s="199" t="s">
        <v>2</v>
      </c>
      <c r="J5" s="199"/>
      <c r="K5" s="199"/>
      <c r="L5" s="199" t="s">
        <v>3</v>
      </c>
      <c r="M5" s="199"/>
      <c r="N5" s="200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4.2453703703703695E-2</v>
      </c>
      <c r="D7" s="12">
        <f t="shared" ref="D7:D18" si="0">IFERROR(C7/C$19,0)</f>
        <v>0.1554566645475737</v>
      </c>
      <c r="E7" s="12">
        <f t="shared" ref="E7:E18" si="1">IFERROR(C7/C$30,0)</f>
        <v>4.1721168829691652E-2</v>
      </c>
      <c r="F7" s="11">
        <v>3.2407407407407402E-3</v>
      </c>
      <c r="G7" s="12">
        <f t="shared" ref="G7:G18" si="2">IFERROR(F7/F$19,0)</f>
        <v>0.11290322580645161</v>
      </c>
      <c r="H7" s="12">
        <f t="shared" ref="H7:H18" si="3">IFERROR(F7/F$30,0)</f>
        <v>1.1022754113849309E-2</v>
      </c>
      <c r="I7" s="11">
        <v>1.6307870370370368E-2</v>
      </c>
      <c r="J7" s="12">
        <f t="shared" ref="J7:J18" si="4">IFERROR(I7/I$19,0)</f>
        <v>0.17172455819622182</v>
      </c>
      <c r="K7" s="12">
        <f t="shared" ref="K7:K18" si="5">IFERROR(I7/I$30,0)</f>
        <v>5.4219417401008184E-2</v>
      </c>
      <c r="L7" s="13">
        <f>SUM(C7,F7,I7)</f>
        <v>6.2002314814814802E-2</v>
      </c>
      <c r="M7" s="12">
        <f t="shared" ref="M7:M18" si="6">IFERROR(L7/L$19,0)</f>
        <v>0.1562718786464411</v>
      </c>
      <c r="N7" s="14">
        <f t="shared" ref="N7:N18" si="7">IFERROR(L7/L$30,0)</f>
        <v>3.8454912207657968E-2</v>
      </c>
    </row>
    <row r="8" spans="2:14" x14ac:dyDescent="0.25">
      <c r="B8" s="141" t="s">
        <v>97</v>
      </c>
      <c r="C8" s="11">
        <v>5.4236111111111006E-2</v>
      </c>
      <c r="D8" s="12">
        <f t="shared" si="0"/>
        <v>0.19860139860139833</v>
      </c>
      <c r="E8" s="12">
        <f t="shared" si="1"/>
        <v>5.3300271847310454E-2</v>
      </c>
      <c r="F8" s="11">
        <v>3.5995370370370369E-3</v>
      </c>
      <c r="G8" s="12">
        <f t="shared" si="2"/>
        <v>0.12540322580645163</v>
      </c>
      <c r="H8" s="12">
        <f t="shared" si="3"/>
        <v>1.2243130462168341E-2</v>
      </c>
      <c r="I8" s="11">
        <v>2.116898148148148E-2</v>
      </c>
      <c r="J8" s="12">
        <f t="shared" si="4"/>
        <v>0.22291285801340649</v>
      </c>
      <c r="K8" s="12">
        <f t="shared" si="5"/>
        <v>7.0381344518413047E-2</v>
      </c>
      <c r="L8" s="13">
        <f t="shared" ref="L8:L18" si="8">SUM(C8,F8,I8)</f>
        <v>7.9004629629629522E-2</v>
      </c>
      <c r="M8" s="12">
        <f t="shared" si="6"/>
        <v>0.19912485414235684</v>
      </c>
      <c r="N8" s="14">
        <f t="shared" si="7"/>
        <v>4.9000043070650173E-2</v>
      </c>
    </row>
    <row r="9" spans="2:14" x14ac:dyDescent="0.25">
      <c r="B9" s="10" t="s">
        <v>48</v>
      </c>
      <c r="C9" s="11">
        <v>3.3333333333333347E-2</v>
      </c>
      <c r="D9" s="12">
        <f t="shared" si="0"/>
        <v>0.12205975842339491</v>
      </c>
      <c r="E9" s="12">
        <f t="shared" si="1"/>
        <v>3.2758169637271552E-2</v>
      </c>
      <c r="F9" s="11">
        <v>2.7777777777777778E-4</v>
      </c>
      <c r="G9" s="12">
        <f t="shared" si="2"/>
        <v>9.6774193548387101E-3</v>
      </c>
      <c r="H9" s="12">
        <f t="shared" si="3"/>
        <v>9.4480749547279808E-4</v>
      </c>
      <c r="I9" s="11">
        <v>9.0393518518518522E-3</v>
      </c>
      <c r="J9" s="12">
        <f t="shared" si="4"/>
        <v>9.518586227909813E-2</v>
      </c>
      <c r="K9" s="12">
        <f t="shared" si="5"/>
        <v>3.005348828260284E-2</v>
      </c>
      <c r="L9" s="13">
        <f t="shared" si="8"/>
        <v>4.265046296296298E-2</v>
      </c>
      <c r="M9" s="12">
        <f t="shared" si="6"/>
        <v>0.10749708284714127</v>
      </c>
      <c r="N9" s="14">
        <f t="shared" si="7"/>
        <v>2.6452557678779111E-2</v>
      </c>
    </row>
    <row r="10" spans="2:14" x14ac:dyDescent="0.25">
      <c r="B10" s="10" t="s">
        <v>11</v>
      </c>
      <c r="C10" s="11">
        <v>6.3090277777777731E-2</v>
      </c>
      <c r="D10" s="12">
        <f t="shared" si="0"/>
        <v>0.2310235219326128</v>
      </c>
      <c r="E10" s="12">
        <f t="shared" si="1"/>
        <v>6.2001660657210765E-2</v>
      </c>
      <c r="F10" s="11">
        <v>3.449074074074074E-3</v>
      </c>
      <c r="G10" s="12">
        <f t="shared" si="2"/>
        <v>0.12016129032258066</v>
      </c>
      <c r="H10" s="12">
        <f t="shared" si="3"/>
        <v>1.173135973545391E-2</v>
      </c>
      <c r="I10" s="11">
        <v>2.614583333333333E-2</v>
      </c>
      <c r="J10" s="12">
        <f t="shared" si="4"/>
        <v>0.27531992687385742</v>
      </c>
      <c r="K10" s="12">
        <f t="shared" si="5"/>
        <v>8.6928079424327537E-2</v>
      </c>
      <c r="L10" s="13">
        <f t="shared" si="8"/>
        <v>9.2685185185185134E-2</v>
      </c>
      <c r="M10" s="12">
        <f t="shared" si="6"/>
        <v>0.23360560093348887</v>
      </c>
      <c r="N10" s="14">
        <f t="shared" si="7"/>
        <v>5.7484961164630373E-2</v>
      </c>
    </row>
    <row r="11" spans="2:14" x14ac:dyDescent="0.25">
      <c r="B11" s="10" t="s">
        <v>12</v>
      </c>
      <c r="C11" s="11">
        <v>1.4768518518518512E-2</v>
      </c>
      <c r="D11" s="12">
        <f t="shared" si="0"/>
        <v>5.407925407925409E-2</v>
      </c>
      <c r="E11" s="12">
        <f t="shared" si="1"/>
        <v>1.4513689047624467E-2</v>
      </c>
      <c r="F11" s="11">
        <v>2.5462962962962961E-4</v>
      </c>
      <c r="G11" s="12">
        <f t="shared" si="2"/>
        <v>8.870967741935484E-3</v>
      </c>
      <c r="H11" s="12">
        <f t="shared" si="3"/>
        <v>8.6607353751673151E-4</v>
      </c>
      <c r="I11" s="11">
        <v>5.2199074074074057E-3</v>
      </c>
      <c r="J11" s="12">
        <f t="shared" si="4"/>
        <v>5.4966483851310172E-2</v>
      </c>
      <c r="K11" s="12">
        <f t="shared" si="5"/>
        <v>1.735483126178473E-2</v>
      </c>
      <c r="L11" s="13">
        <f t="shared" si="8"/>
        <v>2.0243055555555549E-2</v>
      </c>
      <c r="M11" s="12">
        <f t="shared" si="6"/>
        <v>5.1021003500583431E-2</v>
      </c>
      <c r="N11" s="14">
        <f t="shared" si="7"/>
        <v>1.2555094540077241E-2</v>
      </c>
    </row>
    <row r="12" spans="2:14" x14ac:dyDescent="0.25">
      <c r="B12" s="10" t="s">
        <v>155</v>
      </c>
      <c r="C12" s="11">
        <v>3.1388888888888883E-2</v>
      </c>
      <c r="D12" s="12">
        <f t="shared" si="0"/>
        <v>0.11493960584869681</v>
      </c>
      <c r="E12" s="12">
        <f t="shared" si="1"/>
        <v>3.0847276408430688E-2</v>
      </c>
      <c r="F12" s="11">
        <v>1.1226851851851851E-3</v>
      </c>
      <c r="G12" s="12">
        <f t="shared" si="2"/>
        <v>3.9112903225806454E-2</v>
      </c>
      <c r="H12" s="12">
        <f t="shared" si="3"/>
        <v>3.8185969608692254E-3</v>
      </c>
      <c r="I12" s="11">
        <v>9.8726851851851857E-3</v>
      </c>
      <c r="J12" s="12">
        <f t="shared" si="4"/>
        <v>0.10396099939061551</v>
      </c>
      <c r="K12" s="12">
        <f t="shared" si="5"/>
        <v>3.2824104359872243E-2</v>
      </c>
      <c r="L12" s="13">
        <f t="shared" si="8"/>
        <v>4.2384259259259253E-2</v>
      </c>
      <c r="M12" s="12">
        <f t="shared" si="6"/>
        <v>0.10682613768961495</v>
      </c>
      <c r="N12" s="14">
        <f t="shared" si="7"/>
        <v>2.6287453519589974E-2</v>
      </c>
    </row>
    <row r="13" spans="2:14" x14ac:dyDescent="0.25">
      <c r="B13" s="10" t="s">
        <v>102</v>
      </c>
      <c r="C13" s="11">
        <v>2.3148148148148151E-3</v>
      </c>
      <c r="D13" s="12">
        <f t="shared" si="0"/>
        <v>8.4763721127357559E-3</v>
      </c>
      <c r="E13" s="12">
        <f t="shared" si="1"/>
        <v>2.2748728914771901E-3</v>
      </c>
      <c r="F13" s="11">
        <v>2.199074074074074E-4</v>
      </c>
      <c r="G13" s="12">
        <f t="shared" si="2"/>
        <v>7.6612903225806456E-3</v>
      </c>
      <c r="H13" s="12">
        <f t="shared" si="3"/>
        <v>7.4797260058263176E-4</v>
      </c>
      <c r="I13" s="11">
        <v>4.5138888888888887E-4</v>
      </c>
      <c r="J13" s="12">
        <f t="shared" si="4"/>
        <v>4.7531992687385744E-3</v>
      </c>
      <c r="K13" s="12">
        <f t="shared" si="5"/>
        <v>1.5007503751875936E-3</v>
      </c>
      <c r="L13" s="13">
        <f t="shared" si="8"/>
        <v>2.9861111111111113E-3</v>
      </c>
      <c r="M13" s="12">
        <f t="shared" si="6"/>
        <v>7.526254375729291E-3</v>
      </c>
      <c r="N13" s="14">
        <f t="shared" si="7"/>
        <v>1.8520379595997308E-3</v>
      </c>
    </row>
    <row r="14" spans="2:14" x14ac:dyDescent="0.25">
      <c r="B14" s="10" t="s">
        <v>103</v>
      </c>
      <c r="C14" s="11">
        <v>5.5324074074074069E-3</v>
      </c>
      <c r="D14" s="12">
        <f t="shared" si="0"/>
        <v>2.0258529349438451E-2</v>
      </c>
      <c r="E14" s="12">
        <f t="shared" si="1"/>
        <v>5.4369462106304833E-3</v>
      </c>
      <c r="F14" s="11">
        <v>1.9212962962962962E-3</v>
      </c>
      <c r="G14" s="12">
        <f t="shared" si="2"/>
        <v>6.6935483870967746E-2</v>
      </c>
      <c r="H14" s="12">
        <f t="shared" si="3"/>
        <v>6.5349185103535197E-3</v>
      </c>
      <c r="I14" s="11">
        <v>1.6203703703703703E-3</v>
      </c>
      <c r="J14" s="12">
        <f t="shared" si="4"/>
        <v>1.7062766605728218E-2</v>
      </c>
      <c r="K14" s="12">
        <f t="shared" si="5"/>
        <v>5.3873090391349512E-3</v>
      </c>
      <c r="L14" s="13">
        <f t="shared" si="8"/>
        <v>9.0740740740740729E-3</v>
      </c>
      <c r="M14" s="12">
        <f t="shared" si="6"/>
        <v>2.287047841306885E-2</v>
      </c>
      <c r="N14" s="14">
        <f t="shared" si="7"/>
        <v>5.6278982958379411E-3</v>
      </c>
    </row>
    <row r="15" spans="2:14" x14ac:dyDescent="0.25">
      <c r="B15" s="10" t="s">
        <v>178</v>
      </c>
      <c r="C15" s="11">
        <v>6.1805555555555555E-3</v>
      </c>
      <c r="D15" s="12">
        <f t="shared" si="0"/>
        <v>2.2631913541004463E-2</v>
      </c>
      <c r="E15" s="12">
        <f t="shared" si="1"/>
        <v>6.0739106202440966E-3</v>
      </c>
      <c r="F15" s="15">
        <v>6.3657407407407402E-4</v>
      </c>
      <c r="G15" s="12">
        <f t="shared" si="2"/>
        <v>2.2177419354838711E-2</v>
      </c>
      <c r="H15" s="12">
        <f t="shared" si="3"/>
        <v>2.1651838437918287E-3</v>
      </c>
      <c r="I15" s="11">
        <v>1.0648148148148149E-3</v>
      </c>
      <c r="J15" s="12">
        <f t="shared" si="4"/>
        <v>1.1212675198049972E-2</v>
      </c>
      <c r="K15" s="12">
        <f t="shared" si="5"/>
        <v>3.5402316542886827E-3</v>
      </c>
      <c r="L15" s="13">
        <f t="shared" si="8"/>
        <v>7.8819444444444449E-3</v>
      </c>
      <c r="M15" s="12">
        <f t="shared" si="6"/>
        <v>1.9865810968494754E-2</v>
      </c>
      <c r="N15" s="14">
        <f t="shared" si="7"/>
        <v>4.8885188003388244E-3</v>
      </c>
    </row>
    <row r="16" spans="2:14" x14ac:dyDescent="0.25">
      <c r="B16" s="10" t="s">
        <v>170</v>
      </c>
      <c r="C16" s="11">
        <v>1.6435185185185188E-3</v>
      </c>
      <c r="D16" s="12">
        <f t="shared" si="0"/>
        <v>6.0182242000423863E-3</v>
      </c>
      <c r="E16" s="12">
        <f t="shared" si="1"/>
        <v>1.615159752948805E-3</v>
      </c>
      <c r="F16" s="11">
        <v>0</v>
      </c>
      <c r="G16" s="12">
        <f t="shared" si="2"/>
        <v>0</v>
      </c>
      <c r="H16" s="12">
        <f t="shared" si="3"/>
        <v>0</v>
      </c>
      <c r="I16" s="11">
        <v>4.1666666666666664E-4</v>
      </c>
      <c r="J16" s="12">
        <f t="shared" si="4"/>
        <v>4.3875685557586844E-3</v>
      </c>
      <c r="K16" s="12">
        <f t="shared" si="5"/>
        <v>1.3853080386347018E-3</v>
      </c>
      <c r="L16" s="13">
        <f t="shared" si="8"/>
        <v>2.0601851851851853E-3</v>
      </c>
      <c r="M16" s="12">
        <f t="shared" si="6"/>
        <v>5.192532088681449E-3</v>
      </c>
      <c r="N16" s="14">
        <f t="shared" si="7"/>
        <v>1.2777626232897369E-3</v>
      </c>
    </row>
    <row r="17" spans="2:14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1.8148148148148139E-2</v>
      </c>
      <c r="D18" s="12">
        <f t="shared" si="0"/>
        <v>6.6454757363848274E-2</v>
      </c>
      <c r="E18" s="12">
        <f t="shared" si="1"/>
        <v>1.7835003469181161E-2</v>
      </c>
      <c r="F18" s="11">
        <v>1.398148148148148E-2</v>
      </c>
      <c r="G18" s="12">
        <f t="shared" si="2"/>
        <v>0.48709677419354841</v>
      </c>
      <c r="H18" s="12">
        <f t="shared" si="3"/>
        <v>4.7555310605464168E-2</v>
      </c>
      <c r="I18" s="11">
        <v>3.6574074074074074E-3</v>
      </c>
      <c r="J18" s="12">
        <f t="shared" si="4"/>
        <v>3.8513101767215119E-2</v>
      </c>
      <c r="K18" s="12">
        <f t="shared" si="5"/>
        <v>1.2159926116904606E-2</v>
      </c>
      <c r="L18" s="13">
        <f t="shared" si="8"/>
        <v>3.5787037037037027E-2</v>
      </c>
      <c r="M18" s="12">
        <f t="shared" si="6"/>
        <v>9.0198366394399071E-2</v>
      </c>
      <c r="N18" s="14">
        <f t="shared" si="7"/>
        <v>2.2195741748381265E-2</v>
      </c>
    </row>
    <row r="19" spans="2:14" ht="16.5" thickTop="1" thickBot="1" x14ac:dyDescent="0.3">
      <c r="B19" s="31" t="s">
        <v>3</v>
      </c>
      <c r="C19" s="32">
        <f>SUM(C7:C18)</f>
        <v>0.27309027777777761</v>
      </c>
      <c r="D19" s="33">
        <f>IFERROR(SUM(D7:D18),0)</f>
        <v>1</v>
      </c>
      <c r="E19" s="33">
        <f>IFERROR(SUM(E7:E18),0)</f>
        <v>0.26837812937202127</v>
      </c>
      <c r="F19" s="32">
        <f>SUM(F7:F18)</f>
        <v>2.87037037037037E-2</v>
      </c>
      <c r="G19" s="33">
        <f>IFERROR(SUM(G7:G18),0)</f>
        <v>1</v>
      </c>
      <c r="H19" s="33">
        <f>IFERROR(SUM(H7:H18),0)</f>
        <v>9.7630107865522467E-2</v>
      </c>
      <c r="I19" s="32">
        <f>SUM(I7:I18)</f>
        <v>9.496527777777776E-2</v>
      </c>
      <c r="J19" s="33">
        <f>IFERROR(SUM(J7:J18),0)</f>
        <v>1.0000000000000004</v>
      </c>
      <c r="K19" s="33">
        <f>IFERROR(SUM(K7:K18),0)</f>
        <v>0.31573479047215908</v>
      </c>
      <c r="L19" s="32">
        <f>SUM(L7:L18)</f>
        <v>0.39675925925925914</v>
      </c>
      <c r="M19" s="33">
        <f>IFERROR(SUM(M7:M18),0)</f>
        <v>0.99999999999999978</v>
      </c>
      <c r="N19" s="34">
        <f>IFERROR(SUM(N7:N18),0)</f>
        <v>0.24607698160883235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6.8206018518518499E-2</v>
      </c>
      <c r="D22" s="19"/>
      <c r="E22" s="12">
        <f>IFERROR(C22/C$30,0)</f>
        <v>6.7029129747375377E-2</v>
      </c>
      <c r="F22" s="11">
        <v>1.6087962962962964E-2</v>
      </c>
      <c r="G22" s="19"/>
      <c r="H22" s="12">
        <f>IFERROR(F22/F$30,0)</f>
        <v>5.4720100779466221E-2</v>
      </c>
      <c r="I22" s="11">
        <v>2.013888888888889E-2</v>
      </c>
      <c r="J22" s="19"/>
      <c r="K22" s="12">
        <f>IFERROR(I22/I$30,0)</f>
        <v>6.6956555200677267E-2</v>
      </c>
      <c r="L22" s="13">
        <f>SUM(C22,F22,I22)</f>
        <v>0.10443287037037034</v>
      </c>
      <c r="M22" s="19"/>
      <c r="N22" s="14">
        <f>IFERROR(L22/L$30,0)</f>
        <v>6.4771079494063438E-2</v>
      </c>
    </row>
    <row r="23" spans="2:14" x14ac:dyDescent="0.25">
      <c r="B23" s="18" t="s">
        <v>16</v>
      </c>
      <c r="C23" s="11">
        <v>2.2337962962962958E-3</v>
      </c>
      <c r="D23" s="19"/>
      <c r="E23" s="12">
        <f t="shared" ref="E23:E27" si="9">IFERROR(C23/C$30,0)</f>
        <v>2.1952523402754879E-3</v>
      </c>
      <c r="F23" s="11">
        <v>9.1435185185185185E-4</v>
      </c>
      <c r="G23" s="19"/>
      <c r="H23" s="12">
        <f t="shared" ref="H23:H27" si="10">IFERROR(F23/F$30,0)</f>
        <v>3.1099913392646271E-3</v>
      </c>
      <c r="I23" s="11">
        <v>2.7777777777777772E-4</v>
      </c>
      <c r="J23" s="19"/>
      <c r="K23" s="12">
        <f t="shared" ref="K23:K27" si="11">IFERROR(I23/I$30,0)</f>
        <v>9.2353869242313446E-4</v>
      </c>
      <c r="L23" s="13">
        <f t="shared" ref="L23:L27" si="12">SUM(C23,F23,I23)</f>
        <v>3.4259259259259256E-3</v>
      </c>
      <c r="M23" s="19"/>
      <c r="N23" s="14">
        <f t="shared" ref="N23:N27" si="13">IFERROR(L23/L$30,0)</f>
        <v>2.1248187443469778E-3</v>
      </c>
    </row>
    <row r="24" spans="2:14" x14ac:dyDescent="0.25">
      <c r="B24" s="18" t="s">
        <v>17</v>
      </c>
      <c r="C24" s="11">
        <v>2.4421296296296296E-3</v>
      </c>
      <c r="D24" s="19"/>
      <c r="E24" s="12">
        <f t="shared" si="9"/>
        <v>2.3999909005084355E-3</v>
      </c>
      <c r="F24" s="11">
        <v>0</v>
      </c>
      <c r="G24" s="19"/>
      <c r="H24" s="12">
        <f t="shared" si="10"/>
        <v>0</v>
      </c>
      <c r="I24" s="11">
        <v>3.5879629629629629E-4</v>
      </c>
      <c r="J24" s="19"/>
      <c r="K24" s="12">
        <f t="shared" si="11"/>
        <v>1.1929041443798822E-3</v>
      </c>
      <c r="L24" s="13">
        <f t="shared" si="12"/>
        <v>2.8009259259259259E-3</v>
      </c>
      <c r="M24" s="19"/>
      <c r="N24" s="14">
        <f t="shared" si="13"/>
        <v>1.737182892337732E-3</v>
      </c>
    </row>
    <row r="25" spans="2:14" x14ac:dyDescent="0.25">
      <c r="B25" s="18" t="s">
        <v>18</v>
      </c>
      <c r="C25" s="11">
        <v>0.21024305555555564</v>
      </c>
      <c r="D25" s="19"/>
      <c r="E25" s="12">
        <f t="shared" si="9"/>
        <v>0.20661533036841587</v>
      </c>
      <c r="F25" s="11">
        <v>5.4108796296296287E-2</v>
      </c>
      <c r="G25" s="19"/>
      <c r="H25" s="12">
        <f t="shared" si="10"/>
        <v>0.18404062672230542</v>
      </c>
      <c r="I25" s="11">
        <v>6.4479166666666685E-2</v>
      </c>
      <c r="J25" s="19"/>
      <c r="K25" s="12">
        <f t="shared" si="11"/>
        <v>0.21437641897872017</v>
      </c>
      <c r="L25" s="13">
        <f t="shared" si="12"/>
        <v>0.32883101851851865</v>
      </c>
      <c r="M25" s="19"/>
      <c r="N25" s="14">
        <f t="shared" si="13"/>
        <v>0.20394670724879058</v>
      </c>
    </row>
    <row r="26" spans="2:14" x14ac:dyDescent="0.25">
      <c r="B26" s="18" t="s">
        <v>19</v>
      </c>
      <c r="C26" s="11">
        <v>0.44322916666666623</v>
      </c>
      <c r="D26" s="19"/>
      <c r="E26" s="12">
        <f t="shared" si="9"/>
        <v>0.4355812868955945</v>
      </c>
      <c r="F26" s="11">
        <v>0.19146990740740727</v>
      </c>
      <c r="G26" s="19"/>
      <c r="H26" s="12">
        <f t="shared" si="10"/>
        <v>0.65124793323360364</v>
      </c>
      <c r="I26" s="11">
        <v>0.10576388888888888</v>
      </c>
      <c r="J26" s="19"/>
      <c r="K26" s="12">
        <f t="shared" si="11"/>
        <v>0.35163735714010846</v>
      </c>
      <c r="L26" s="13">
        <f t="shared" si="12"/>
        <v>0.74046296296296232</v>
      </c>
      <c r="M26" s="19"/>
      <c r="N26" s="14">
        <f t="shared" si="13"/>
        <v>0.45924798644710185</v>
      </c>
    </row>
    <row r="27" spans="2:14" ht="15.75" thickBot="1" x14ac:dyDescent="0.3">
      <c r="B27" s="23" t="s">
        <v>20</v>
      </c>
      <c r="C27" s="20">
        <v>1.8113425925925929E-2</v>
      </c>
      <c r="D27" s="24"/>
      <c r="E27" s="21">
        <f t="shared" si="9"/>
        <v>1.7800880375809014E-2</v>
      </c>
      <c r="F27" s="20">
        <v>2.7199074074074074E-3</v>
      </c>
      <c r="G27" s="24"/>
      <c r="H27" s="21">
        <f t="shared" si="10"/>
        <v>9.2512400598378144E-3</v>
      </c>
      <c r="I27" s="20">
        <v>1.4791666666666663E-2</v>
      </c>
      <c r="J27" s="24"/>
      <c r="K27" s="21">
        <f t="shared" si="11"/>
        <v>4.9178435371531902E-2</v>
      </c>
      <c r="L27" s="13">
        <f t="shared" si="12"/>
        <v>3.5624999999999997E-2</v>
      </c>
      <c r="M27" s="24"/>
      <c r="N27" s="22">
        <f t="shared" si="13"/>
        <v>2.2095243564527019E-2</v>
      </c>
    </row>
    <row r="28" spans="2:14" ht="16.5" thickTop="1" thickBot="1" x14ac:dyDescent="0.3">
      <c r="B28" s="31" t="s">
        <v>3</v>
      </c>
      <c r="C28" s="32">
        <f>SUM(C22:C27)</f>
        <v>0.74446759259259221</v>
      </c>
      <c r="D28" s="33"/>
      <c r="E28" s="33">
        <f>IFERROR(SUM(E22:E27),0)</f>
        <v>0.73162187062797868</v>
      </c>
      <c r="F28" s="32">
        <f>SUM(F22:F27)</f>
        <v>0.26530092592592575</v>
      </c>
      <c r="G28" s="33"/>
      <c r="H28" s="33">
        <f>IFERROR(SUM(H22:H27),0)</f>
        <v>0.90236989213447771</v>
      </c>
      <c r="I28" s="32">
        <f>SUM(I22:I27)</f>
        <v>0.20581018518518521</v>
      </c>
      <c r="J28" s="33"/>
      <c r="K28" s="33">
        <f>IFERROR(SUM(K22:K27),0)</f>
        <v>0.68426520952784076</v>
      </c>
      <c r="L28" s="32">
        <f>SUM(L22:L27)</f>
        <v>1.2155787037037031</v>
      </c>
      <c r="M28" s="33"/>
      <c r="N28" s="34">
        <f>IFERROR(SUM(N22:N27),0)</f>
        <v>0.7539230183911676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1.0175578703703698</v>
      </c>
      <c r="D30" s="35"/>
      <c r="E30" s="36">
        <f>IFERROR(SUM(E19,E28),0)</f>
        <v>1</v>
      </c>
      <c r="F30" s="32">
        <f>SUM(F19,F28)</f>
        <v>0.29400462962962942</v>
      </c>
      <c r="G30" s="35"/>
      <c r="H30" s="36">
        <f>IFERROR(SUM(H19,H28),0)</f>
        <v>1.0000000000000002</v>
      </c>
      <c r="I30" s="32">
        <f>SUM(I19,I28)</f>
        <v>0.30077546296296298</v>
      </c>
      <c r="J30" s="35"/>
      <c r="K30" s="36">
        <f>IFERROR(SUM(K19,K28),0)</f>
        <v>0.99999999999999978</v>
      </c>
      <c r="L30" s="37">
        <f>SUM(L19,L28)</f>
        <v>1.6123379629629624</v>
      </c>
      <c r="M30" s="35"/>
      <c r="N30" s="38">
        <f>IFERROR(SUM(N19,N28),0)</f>
        <v>1</v>
      </c>
    </row>
    <row r="31" spans="2:14" ht="66" customHeight="1" thickTop="1" thickBot="1" x14ac:dyDescent="0.3">
      <c r="B31" s="190" t="s">
        <v>151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93" t="s">
        <v>49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3.2407407407407406E-4</v>
      </c>
      <c r="D7" s="12">
        <f t="shared" ref="D7:D18" si="0">IFERROR(C7/C$19,0)</f>
        <v>0.11155378486055778</v>
      </c>
      <c r="E7" s="12">
        <f t="shared" ref="E7:E18" si="1">IFERROR(C7/C$30,0)</f>
        <v>3.0551009274413514E-3</v>
      </c>
      <c r="F7" s="11">
        <v>5.7870370370370366E-5</v>
      </c>
      <c r="G7" s="12">
        <f t="shared" ref="G7:G18" si="2">IFERROR(F7/F$19,0)</f>
        <v>2.5906735751295332E-2</v>
      </c>
      <c r="H7" s="12">
        <f t="shared" ref="H7:H18" si="3">IFERROR(F7/F$30,0)</f>
        <v>1.0660980810234538E-2</v>
      </c>
      <c r="I7" s="11">
        <f>C7+F7</f>
        <v>3.8194444444444441E-4</v>
      </c>
      <c r="J7" s="12">
        <f t="shared" ref="J7:J18" si="4">IFERROR(I7/I$19,0)</f>
        <v>7.4324324324324301E-2</v>
      </c>
      <c r="K7" s="14">
        <f t="shared" ref="K7:K18" si="5">IFERROR(I7/I$30,0)</f>
        <v>3.425368486609921E-3</v>
      </c>
    </row>
    <row r="8" spans="2:11" x14ac:dyDescent="0.25">
      <c r="B8" s="141" t="s">
        <v>97</v>
      </c>
      <c r="C8" s="11">
        <v>1.8055555555555557E-3</v>
      </c>
      <c r="D8" s="12">
        <f t="shared" si="0"/>
        <v>0.62151394422310768</v>
      </c>
      <c r="E8" s="12">
        <f t="shared" si="1"/>
        <v>1.7021276595744674E-2</v>
      </c>
      <c r="F8" s="11">
        <v>7.7546296296296304E-4</v>
      </c>
      <c r="G8" s="12">
        <f t="shared" si="2"/>
        <v>0.34715025906735747</v>
      </c>
      <c r="H8" s="12">
        <f t="shared" si="3"/>
        <v>0.14285714285714282</v>
      </c>
      <c r="I8" s="11">
        <f t="shared" ref="I8:I18" si="6">C8+F8</f>
        <v>2.5810185185185189E-3</v>
      </c>
      <c r="J8" s="12">
        <f t="shared" si="4"/>
        <v>0.50225225225225223</v>
      </c>
      <c r="K8" s="14">
        <f t="shared" si="5"/>
        <v>2.3147187045879168E-2</v>
      </c>
    </row>
    <row r="9" spans="2:11" x14ac:dyDescent="0.25">
      <c r="B9" s="10" t="s">
        <v>48</v>
      </c>
      <c r="C9" s="11"/>
      <c r="D9" s="12">
        <f t="shared" si="0"/>
        <v>0</v>
      </c>
      <c r="E9" s="12">
        <f t="shared" si="1"/>
        <v>0</v>
      </c>
      <c r="F9" s="11"/>
      <c r="G9" s="12">
        <f t="shared" si="2"/>
        <v>0</v>
      </c>
      <c r="H9" s="12">
        <f t="shared" si="3"/>
        <v>0</v>
      </c>
      <c r="I9" s="11">
        <f t="shared" si="6"/>
        <v>0</v>
      </c>
      <c r="J9" s="12">
        <f t="shared" si="4"/>
        <v>0</v>
      </c>
      <c r="K9" s="14">
        <f t="shared" si="5"/>
        <v>0</v>
      </c>
    </row>
    <row r="10" spans="2:11" x14ac:dyDescent="0.25">
      <c r="B10" s="10" t="s">
        <v>11</v>
      </c>
      <c r="C10" s="11">
        <v>3.7037037037037041E-4</v>
      </c>
      <c r="D10" s="12">
        <f t="shared" si="0"/>
        <v>0.12749003984063748</v>
      </c>
      <c r="E10" s="12">
        <f t="shared" si="1"/>
        <v>3.4915439170758304E-3</v>
      </c>
      <c r="F10" s="11">
        <v>1.4004629629629632E-3</v>
      </c>
      <c r="G10" s="12">
        <f t="shared" si="2"/>
        <v>0.62694300518134716</v>
      </c>
      <c r="H10" s="12">
        <f t="shared" si="3"/>
        <v>0.25799573560767586</v>
      </c>
      <c r="I10" s="11">
        <f t="shared" si="6"/>
        <v>1.7708333333333335E-3</v>
      </c>
      <c r="J10" s="12">
        <f t="shared" si="4"/>
        <v>0.34459459459459457</v>
      </c>
      <c r="K10" s="14">
        <f t="shared" si="5"/>
        <v>1.588125389246418E-2</v>
      </c>
    </row>
    <row r="11" spans="2:11" x14ac:dyDescent="0.25">
      <c r="B11" s="10" t="s">
        <v>12</v>
      </c>
      <c r="C11" s="11">
        <v>9.2592592592592588E-5</v>
      </c>
      <c r="D11" s="12">
        <f t="shared" si="0"/>
        <v>3.1872509960159362E-2</v>
      </c>
      <c r="E11" s="12">
        <f t="shared" si="1"/>
        <v>8.7288597926895748E-4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9.2592592592592588E-5</v>
      </c>
      <c r="J11" s="12">
        <f t="shared" si="4"/>
        <v>1.8018018018018014E-2</v>
      </c>
      <c r="K11" s="14">
        <f t="shared" si="5"/>
        <v>8.3039236039028391E-4</v>
      </c>
    </row>
    <row r="12" spans="2:11" x14ac:dyDescent="0.25">
      <c r="B12" s="10" t="s">
        <v>155</v>
      </c>
      <c r="C12" s="11">
        <v>3.1250000000000001E-4</v>
      </c>
      <c r="D12" s="12">
        <f t="shared" si="0"/>
        <v>0.10756972111553786</v>
      </c>
      <c r="E12" s="12">
        <f t="shared" si="1"/>
        <v>2.9459901800327317E-3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3.1250000000000001E-4</v>
      </c>
      <c r="J12" s="12">
        <f t="shared" si="4"/>
        <v>6.08108108108108E-2</v>
      </c>
      <c r="K12" s="14">
        <f t="shared" si="5"/>
        <v>2.8025742163172085E-3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179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4" ht="16.5" thickTop="1" thickBot="1" x14ac:dyDescent="0.3">
      <c r="B19" s="31" t="s">
        <v>3</v>
      </c>
      <c r="C19" s="32">
        <f>SUM(C7:C18)</f>
        <v>2.9050925925925924E-3</v>
      </c>
      <c r="D19" s="33">
        <f>IFERROR(SUM(D7:D18),0)</f>
        <v>1</v>
      </c>
      <c r="E19" s="33">
        <f>IFERROR(SUM(E7:E18),0)</f>
        <v>2.7386797599563546E-2</v>
      </c>
      <c r="F19" s="32">
        <f>SUM(F7:F18)</f>
        <v>2.2337962962962967E-3</v>
      </c>
      <c r="G19" s="33">
        <f>IFERROR(SUM(G7:G18),0)</f>
        <v>1</v>
      </c>
      <c r="H19" s="33">
        <f>IFERROR(SUM(H7:H18),0)</f>
        <v>0.41151385927505324</v>
      </c>
      <c r="I19" s="32">
        <f>SUM(I7:I18)</f>
        <v>5.1388888888888899E-3</v>
      </c>
      <c r="J19" s="33">
        <f>IFERROR(SUM(J7:J18),0)</f>
        <v>1</v>
      </c>
      <c r="K19" s="34">
        <f>IFERROR(SUM(K7:K18),0)</f>
        <v>4.6086776001660765E-2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3.0902777777777782E-3</v>
      </c>
      <c r="D22" s="19"/>
      <c r="E22" s="12">
        <f>IFERROR(C22/C$30,0)</f>
        <v>2.9132569558101461E-2</v>
      </c>
      <c r="F22" s="11">
        <v>4.6296296296296298E-4</v>
      </c>
      <c r="G22" s="19"/>
      <c r="H22" s="12">
        <f>IFERROR(F22/F$30,0)</f>
        <v>8.5287846481876317E-2</v>
      </c>
      <c r="I22" s="11">
        <f t="shared" ref="I22:I27" si="7">C22+F22</f>
        <v>3.5532407407407414E-3</v>
      </c>
      <c r="J22" s="19"/>
      <c r="K22" s="14">
        <f>IFERROR(I22/I$30,0)</f>
        <v>3.1866306829977153E-2</v>
      </c>
    </row>
    <row r="23" spans="2:14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4" x14ac:dyDescent="0.25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4" x14ac:dyDescent="0.25">
      <c r="B25" s="18" t="s">
        <v>18</v>
      </c>
      <c r="C25" s="11">
        <v>6.6550925925925909E-3</v>
      </c>
      <c r="D25" s="19"/>
      <c r="E25" s="12">
        <f t="shared" si="8"/>
        <v>6.2738679759956312E-2</v>
      </c>
      <c r="F25" s="11">
        <v>6.018518518518519E-4</v>
      </c>
      <c r="G25" s="19"/>
      <c r="H25" s="12">
        <f t="shared" si="9"/>
        <v>0.11087420042643921</v>
      </c>
      <c r="I25" s="11">
        <f t="shared" si="7"/>
        <v>7.2569444444444426E-3</v>
      </c>
      <c r="J25" s="19"/>
      <c r="K25" s="14">
        <f t="shared" si="10"/>
        <v>6.5082001245588494E-2</v>
      </c>
    </row>
    <row r="26" spans="2:14" s="2" customFormat="1" x14ac:dyDescent="0.25">
      <c r="B26" s="18" t="s">
        <v>19</v>
      </c>
      <c r="C26" s="11">
        <v>9.3425925925925982E-2</v>
      </c>
      <c r="D26" s="19"/>
      <c r="E26" s="12">
        <f t="shared" si="8"/>
        <v>0.88074195308237868</v>
      </c>
      <c r="F26" s="11">
        <v>2.1296296296296302E-3</v>
      </c>
      <c r="G26" s="19"/>
      <c r="H26" s="12">
        <f t="shared" si="9"/>
        <v>0.39232409381663114</v>
      </c>
      <c r="I26" s="11">
        <f t="shared" si="7"/>
        <v>9.5555555555555616E-2</v>
      </c>
      <c r="J26" s="19"/>
      <c r="K26" s="14">
        <f t="shared" si="10"/>
        <v>0.85696491592277357</v>
      </c>
      <c r="L26" s="1"/>
      <c r="M26" s="1"/>
      <c r="N26" s="1"/>
    </row>
    <row r="27" spans="2:14" ht="15.75" thickBot="1" x14ac:dyDescent="0.3">
      <c r="B27" s="23" t="s">
        <v>20</v>
      </c>
      <c r="C27" s="20"/>
      <c r="D27" s="24"/>
      <c r="E27" s="21">
        <f t="shared" si="8"/>
        <v>0</v>
      </c>
      <c r="F27" s="20"/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4" s="3" customFormat="1" ht="16.5" thickTop="1" thickBot="1" x14ac:dyDescent="0.3">
      <c r="B28" s="31" t="s">
        <v>3</v>
      </c>
      <c r="C28" s="32">
        <f>SUM(C22:C27)</f>
        <v>0.10317129629629634</v>
      </c>
      <c r="D28" s="33"/>
      <c r="E28" s="33">
        <f>IFERROR(SUM(E22:E27),0)</f>
        <v>0.97261320240043647</v>
      </c>
      <c r="F28" s="32">
        <f>SUM(F22:F27)</f>
        <v>3.1944444444444451E-3</v>
      </c>
      <c r="G28" s="33"/>
      <c r="H28" s="33">
        <f>IFERROR(SUM(H22:H27),0)</f>
        <v>0.58848614072494665</v>
      </c>
      <c r="I28" s="32">
        <f>SUM(I22:I27)</f>
        <v>0.1063657407407408</v>
      </c>
      <c r="J28" s="33"/>
      <c r="K28" s="34">
        <f>IFERROR(SUM(K22:K27),0)</f>
        <v>0.95391322399833922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0.10607638888888894</v>
      </c>
      <c r="D30" s="35"/>
      <c r="E30" s="36">
        <f>IFERROR(SUM(E19,E28),0)</f>
        <v>1</v>
      </c>
      <c r="F30" s="32">
        <f>SUM(F19,F28)</f>
        <v>5.4282407407407422E-3</v>
      </c>
      <c r="G30" s="35"/>
      <c r="H30" s="36">
        <f>IFERROR(SUM(H19,H28),0)</f>
        <v>0.99999999999999989</v>
      </c>
      <c r="I30" s="32">
        <f>SUM(I19,I28)</f>
        <v>0.11150462962962969</v>
      </c>
      <c r="J30" s="35"/>
      <c r="K30" s="38">
        <f>IFERROR(SUM(K19,K28),0)</f>
        <v>1</v>
      </c>
    </row>
    <row r="31" spans="2:14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93" t="s">
        <v>50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2.2222222222222227E-3</v>
      </c>
      <c r="D7" s="12">
        <f t="shared" ref="D7:D18" si="0">IFERROR(C7/C$19,0)</f>
        <v>0.10089332632685236</v>
      </c>
      <c r="E7" s="12">
        <f t="shared" ref="E7:E18" si="1">IFERROR(C7/C$30,0)</f>
        <v>2.1546403321737181E-2</v>
      </c>
      <c r="F7" s="11">
        <v>9.2592592592592596E-4</v>
      </c>
      <c r="G7" s="12">
        <f t="shared" ref="G7:G18" si="2">IFERROR(F7/F$19,0)</f>
        <v>4.7505938242280284E-2</v>
      </c>
      <c r="H7" s="12">
        <f t="shared" ref="H7:H18" si="3">IFERROR(F7/F$30,0)</f>
        <v>2.7557698932139166E-2</v>
      </c>
      <c r="I7" s="11">
        <f>C7+F7</f>
        <v>3.1481481481481486E-3</v>
      </c>
      <c r="J7" s="12">
        <f t="shared" ref="J7:J18" si="4">IFERROR(I7/I$19,0)</f>
        <v>7.582938388625593E-2</v>
      </c>
      <c r="K7" s="14">
        <f t="shared" ref="K7:K18" si="5">IFERROR(I7/I$30,0)</f>
        <v>2.3023531403419676E-2</v>
      </c>
    </row>
    <row r="8" spans="2:11" s="5" customFormat="1" x14ac:dyDescent="0.25">
      <c r="B8" s="141" t="s">
        <v>97</v>
      </c>
      <c r="C8" s="11">
        <v>6.4583333333333333E-3</v>
      </c>
      <c r="D8" s="12">
        <f t="shared" si="0"/>
        <v>0.29322122963741459</v>
      </c>
      <c r="E8" s="12">
        <f t="shared" si="1"/>
        <v>6.2619234653798664E-2</v>
      </c>
      <c r="F8" s="11">
        <v>6.8171296296296304E-3</v>
      </c>
      <c r="G8" s="12">
        <f t="shared" si="2"/>
        <v>0.3497624703087886</v>
      </c>
      <c r="H8" s="12">
        <f t="shared" si="3"/>
        <v>0.20289355838787462</v>
      </c>
      <c r="I8" s="11">
        <f t="shared" ref="I8:I18" si="6">C8+F8</f>
        <v>1.3275462962962965E-2</v>
      </c>
      <c r="J8" s="12">
        <f t="shared" si="4"/>
        <v>0.31976582102035128</v>
      </c>
      <c r="K8" s="14">
        <f t="shared" si="5"/>
        <v>9.7088200440155759E-2</v>
      </c>
    </row>
    <row r="9" spans="2:11" s="5" customFormat="1" x14ac:dyDescent="0.25">
      <c r="B9" s="10" t="s">
        <v>48</v>
      </c>
      <c r="C9" s="11">
        <v>8.3333333333333328E-4</v>
      </c>
      <c r="D9" s="12">
        <f t="shared" si="0"/>
        <v>3.7834997372569623E-2</v>
      </c>
      <c r="E9" s="12">
        <f t="shared" si="1"/>
        <v>8.0799012456514406E-3</v>
      </c>
      <c r="F9" s="11">
        <v>1.7592592592592595E-3</v>
      </c>
      <c r="G9" s="12">
        <f t="shared" si="2"/>
        <v>9.0261282660332537E-2</v>
      </c>
      <c r="H9" s="12">
        <f t="shared" si="3"/>
        <v>5.2359627971064422E-2</v>
      </c>
      <c r="I9" s="11">
        <f t="shared" si="6"/>
        <v>2.5925925925925925E-3</v>
      </c>
      <c r="J9" s="12">
        <f t="shared" si="4"/>
        <v>6.2447727906328403E-2</v>
      </c>
      <c r="K9" s="14">
        <f t="shared" si="5"/>
        <v>1.8960555273404435E-2</v>
      </c>
    </row>
    <row r="10" spans="2:11" s="5" customFormat="1" x14ac:dyDescent="0.25">
      <c r="B10" s="10" t="s">
        <v>11</v>
      </c>
      <c r="C10" s="11">
        <v>6.5624999999999989E-3</v>
      </c>
      <c r="D10" s="12">
        <f t="shared" si="0"/>
        <v>0.29795060430898579</v>
      </c>
      <c r="E10" s="12">
        <f t="shared" si="1"/>
        <v>6.3629222309505087E-2</v>
      </c>
      <c r="F10" s="11">
        <v>7.6504629629629631E-3</v>
      </c>
      <c r="G10" s="12">
        <f t="shared" si="2"/>
        <v>0.39251781472684083</v>
      </c>
      <c r="H10" s="12">
        <f t="shared" si="3"/>
        <v>0.22769548742679985</v>
      </c>
      <c r="I10" s="11">
        <f t="shared" si="6"/>
        <v>1.4212962962962962E-2</v>
      </c>
      <c r="J10" s="12">
        <f t="shared" si="4"/>
        <v>0.34234736548647887</v>
      </c>
      <c r="K10" s="14">
        <f t="shared" si="5"/>
        <v>0.10394447265955645</v>
      </c>
    </row>
    <row r="11" spans="2:11" s="5" customFormat="1" x14ac:dyDescent="0.25">
      <c r="B11" s="10" t="s">
        <v>12</v>
      </c>
      <c r="C11" s="11">
        <v>4.1666666666666664E-4</v>
      </c>
      <c r="D11" s="12">
        <f t="shared" si="0"/>
        <v>1.8917498686284812E-2</v>
      </c>
      <c r="E11" s="12">
        <f t="shared" si="1"/>
        <v>4.0399506228257203E-3</v>
      </c>
      <c r="F11" s="11">
        <v>1.851851851851852E-4</v>
      </c>
      <c r="G11" s="12">
        <f t="shared" si="2"/>
        <v>9.5011876484560574E-3</v>
      </c>
      <c r="H11" s="12">
        <f t="shared" si="3"/>
        <v>5.5115397864278336E-3</v>
      </c>
      <c r="I11" s="11">
        <f t="shared" si="6"/>
        <v>6.018518518518519E-4</v>
      </c>
      <c r="J11" s="12">
        <f t="shared" si="4"/>
        <v>1.4496793978254808E-2</v>
      </c>
      <c r="K11" s="14">
        <f t="shared" si="5"/>
        <v>4.4015574741831731E-3</v>
      </c>
    </row>
    <row r="12" spans="2:11" s="5" customFormat="1" x14ac:dyDescent="0.25">
      <c r="B12" s="10" t="s">
        <v>155</v>
      </c>
      <c r="C12" s="11">
        <v>1.6203703703703703E-3</v>
      </c>
      <c r="D12" s="12">
        <f t="shared" si="0"/>
        <v>7.3568050446663161E-2</v>
      </c>
      <c r="E12" s="12">
        <f t="shared" si="1"/>
        <v>1.5710919088766689E-2</v>
      </c>
      <c r="F12" s="11">
        <v>9.0277777777777763E-4</v>
      </c>
      <c r="G12" s="12">
        <f t="shared" si="2"/>
        <v>4.6318289786223266E-2</v>
      </c>
      <c r="H12" s="12">
        <f t="shared" si="3"/>
        <v>2.6868756458835682E-2</v>
      </c>
      <c r="I12" s="11">
        <f t="shared" si="6"/>
        <v>2.5231481481481481E-3</v>
      </c>
      <c r="J12" s="12">
        <f t="shared" si="4"/>
        <v>6.0775020908837463E-2</v>
      </c>
      <c r="K12" s="14">
        <f t="shared" si="5"/>
        <v>1.8452683257152529E-2</v>
      </c>
    </row>
    <row r="13" spans="2:11" s="5" customFormat="1" x14ac:dyDescent="0.25">
      <c r="B13" s="10" t="s">
        <v>102</v>
      </c>
      <c r="C13" s="11">
        <v>0</v>
      </c>
      <c r="D13" s="12">
        <f t="shared" si="0"/>
        <v>0</v>
      </c>
      <c r="E13" s="12">
        <f t="shared" si="1"/>
        <v>0</v>
      </c>
      <c r="F13" s="11">
        <v>1.7361111111111112E-4</v>
      </c>
      <c r="G13" s="12">
        <f t="shared" si="2"/>
        <v>8.9073634204275536E-3</v>
      </c>
      <c r="H13" s="12">
        <f t="shared" si="3"/>
        <v>5.1670685497760939E-3</v>
      </c>
      <c r="I13" s="11">
        <f t="shared" si="6"/>
        <v>1.7361111111111112E-4</v>
      </c>
      <c r="J13" s="12">
        <f t="shared" si="4"/>
        <v>4.1817674937273484E-3</v>
      </c>
      <c r="K13" s="14">
        <f t="shared" si="5"/>
        <v>1.2696800406297613E-3</v>
      </c>
    </row>
    <row r="14" spans="2:11" s="5" customFormat="1" x14ac:dyDescent="0.25">
      <c r="B14" s="10" t="s">
        <v>103</v>
      </c>
      <c r="C14" s="11">
        <v>1.2268518518518518E-3</v>
      </c>
      <c r="D14" s="12">
        <f t="shared" si="0"/>
        <v>5.5701523909616392E-2</v>
      </c>
      <c r="E14" s="12">
        <f t="shared" si="1"/>
        <v>1.1895410167209065E-2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1.2268518518518518E-3</v>
      </c>
      <c r="J14" s="12">
        <f t="shared" si="4"/>
        <v>2.9551156955673261E-2</v>
      </c>
      <c r="K14" s="14">
        <f t="shared" si="5"/>
        <v>8.9724056204503119E-3</v>
      </c>
    </row>
    <row r="15" spans="2:11" s="5" customFormat="1" x14ac:dyDescent="0.25">
      <c r="B15" s="10" t="s">
        <v>179</v>
      </c>
      <c r="C15" s="11">
        <v>1.5046296296296296E-3</v>
      </c>
      <c r="D15" s="12">
        <f t="shared" si="0"/>
        <v>6.831318970047294E-2</v>
      </c>
      <c r="E15" s="12">
        <f t="shared" si="1"/>
        <v>1.4588710582426213E-2</v>
      </c>
      <c r="F15" s="11">
        <v>6.2500000000000001E-4</v>
      </c>
      <c r="G15" s="12">
        <f t="shared" si="2"/>
        <v>3.2066508313539188E-2</v>
      </c>
      <c r="H15" s="12">
        <f t="shared" si="3"/>
        <v>1.8601446779193936E-2</v>
      </c>
      <c r="I15" s="11">
        <f t="shared" si="6"/>
        <v>2.1296296296296298E-3</v>
      </c>
      <c r="J15" s="12">
        <f t="shared" si="4"/>
        <v>5.1296347923055478E-2</v>
      </c>
      <c r="K15" s="14">
        <f t="shared" si="5"/>
        <v>1.5574741831725072E-2</v>
      </c>
    </row>
    <row r="16" spans="2:11" s="5" customFormat="1" x14ac:dyDescent="0.25">
      <c r="B16" s="10" t="s">
        <v>170</v>
      </c>
      <c r="C16" s="11">
        <v>1.5046296296296297E-4</v>
      </c>
      <c r="D16" s="12">
        <f t="shared" si="0"/>
        <v>6.8313189700472945E-3</v>
      </c>
      <c r="E16" s="12">
        <f t="shared" si="1"/>
        <v>1.4588710582426215E-3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1.5046296296296297E-4</v>
      </c>
      <c r="J16" s="12">
        <f t="shared" si="4"/>
        <v>3.624198494563702E-3</v>
      </c>
      <c r="K16" s="14">
        <f t="shared" si="5"/>
        <v>1.1003893685457933E-3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1.0300925925925924E-3</v>
      </c>
      <c r="D18" s="12">
        <f t="shared" si="0"/>
        <v>4.6768260641093004E-2</v>
      </c>
      <c r="E18" s="12">
        <f t="shared" si="1"/>
        <v>9.9876557064302509E-3</v>
      </c>
      <c r="F18" s="11">
        <v>4.5138888888888887E-4</v>
      </c>
      <c r="G18" s="12">
        <f t="shared" si="2"/>
        <v>2.3159144893111636E-2</v>
      </c>
      <c r="H18" s="12">
        <f t="shared" si="3"/>
        <v>1.3434378229417843E-2</v>
      </c>
      <c r="I18" s="11">
        <f t="shared" si="6"/>
        <v>1.4814814814814812E-3</v>
      </c>
      <c r="J18" s="12">
        <f t="shared" si="4"/>
        <v>3.5684415946473362E-2</v>
      </c>
      <c r="K18" s="14">
        <f t="shared" si="5"/>
        <v>1.0834603013373962E-2</v>
      </c>
    </row>
    <row r="19" spans="2:11" s="5" customFormat="1" ht="16.5" thickTop="1" thickBot="1" x14ac:dyDescent="0.3">
      <c r="B19" s="31" t="s">
        <v>3</v>
      </c>
      <c r="C19" s="32">
        <f>SUM(C7:C18)</f>
        <v>2.2025462962962962E-2</v>
      </c>
      <c r="D19" s="33">
        <f>IFERROR(SUM(D7:D18),0)</f>
        <v>0.99999999999999989</v>
      </c>
      <c r="E19" s="33">
        <f>IFERROR(SUM(E7:E18),0)</f>
        <v>0.21355627875659297</v>
      </c>
      <c r="F19" s="32">
        <f>SUM(F7:F18)</f>
        <v>1.9490740740740743E-2</v>
      </c>
      <c r="G19" s="33">
        <f>IFERROR(SUM(G7:G18),0)</f>
        <v>1</v>
      </c>
      <c r="H19" s="33">
        <f>IFERROR(SUM(H7:H18),0)</f>
        <v>0.58008956252152943</v>
      </c>
      <c r="I19" s="32">
        <f>SUM(I7:I18)</f>
        <v>4.1516203703703708E-2</v>
      </c>
      <c r="J19" s="33">
        <f>IFERROR(SUM(J7:J18),0)</f>
        <v>0.99999999999999978</v>
      </c>
      <c r="K19" s="34">
        <f>IFERROR(SUM(K7:K18),0)</f>
        <v>0.30362282038259691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5.6250000000000007E-3</v>
      </c>
      <c r="D22" s="19"/>
      <c r="E22" s="12">
        <f>IFERROR(C22/C$30,0)</f>
        <v>5.4539333408147234E-2</v>
      </c>
      <c r="F22" s="11">
        <v>3.7037037037037041E-4</v>
      </c>
      <c r="G22" s="19"/>
      <c r="H22" s="12">
        <f>IFERROR(F22/F$30,0)</f>
        <v>1.1023079572855667E-2</v>
      </c>
      <c r="I22" s="11">
        <f t="shared" ref="I22:I27" si="7">C22+F22</f>
        <v>5.9953703703703714E-3</v>
      </c>
      <c r="J22" s="19"/>
      <c r="K22" s="14">
        <f>IFERROR(I22/I$30,0)</f>
        <v>4.3846284069747762E-2</v>
      </c>
    </row>
    <row r="23" spans="2:11" s="5" customFormat="1" x14ac:dyDescent="0.25">
      <c r="B23" s="18" t="s">
        <v>16</v>
      </c>
      <c r="C23" s="11">
        <v>3.4722222222222222E-5</v>
      </c>
      <c r="D23" s="19"/>
      <c r="E23" s="12">
        <f t="shared" ref="E23:E27" si="8">IFERROR(C23/C$30,0)</f>
        <v>3.3666255190214339E-4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3.4722222222222222E-5</v>
      </c>
      <c r="J23" s="19"/>
      <c r="K23" s="14">
        <f t="shared" ref="K23:K27" si="10">IFERROR(I23/I$30,0)</f>
        <v>2.5393600812595224E-4</v>
      </c>
    </row>
    <row r="24" spans="2:11" s="5" customFormat="1" x14ac:dyDescent="0.25">
      <c r="B24" s="18" t="s">
        <v>17</v>
      </c>
      <c r="C24" s="11">
        <v>1.0879629629629629E-3</v>
      </c>
      <c r="D24" s="19"/>
      <c r="E24" s="12">
        <f t="shared" si="8"/>
        <v>1.0548759959600491E-2</v>
      </c>
      <c r="F24" s="11">
        <v>3.4722222222222224E-4</v>
      </c>
      <c r="G24" s="19"/>
      <c r="H24" s="12">
        <f t="shared" si="9"/>
        <v>1.0334137099552188E-2</v>
      </c>
      <c r="I24" s="11">
        <f t="shared" si="7"/>
        <v>1.4351851851851852E-3</v>
      </c>
      <c r="J24" s="19"/>
      <c r="K24" s="14">
        <f t="shared" si="10"/>
        <v>1.0496021669206027E-2</v>
      </c>
    </row>
    <row r="25" spans="2:11" s="5" customFormat="1" x14ac:dyDescent="0.25">
      <c r="B25" s="18" t="s">
        <v>18</v>
      </c>
      <c r="C25" s="11">
        <v>3.0057870370370363E-2</v>
      </c>
      <c r="D25" s="19"/>
      <c r="E25" s="12">
        <f t="shared" si="8"/>
        <v>0.29143754909662206</v>
      </c>
      <c r="F25" s="11">
        <v>1.747685185185185E-3</v>
      </c>
      <c r="G25" s="19"/>
      <c r="H25" s="12">
        <f t="shared" si="9"/>
        <v>5.2015156734412669E-2</v>
      </c>
      <c r="I25" s="11">
        <f t="shared" si="7"/>
        <v>3.1805555555555545E-2</v>
      </c>
      <c r="J25" s="19"/>
      <c r="K25" s="14">
        <f t="shared" si="10"/>
        <v>0.2326053834433722</v>
      </c>
    </row>
    <row r="26" spans="2:11" s="5" customFormat="1" x14ac:dyDescent="0.25">
      <c r="B26" s="18" t="s">
        <v>19</v>
      </c>
      <c r="C26" s="11">
        <v>4.3900462962962981E-2</v>
      </c>
      <c r="D26" s="19"/>
      <c r="E26" s="12">
        <f t="shared" si="8"/>
        <v>0.42565368645494345</v>
      </c>
      <c r="F26" s="11">
        <v>1.0729166666666665E-2</v>
      </c>
      <c r="G26" s="19"/>
      <c r="H26" s="12">
        <f t="shared" si="9"/>
        <v>0.31932483637616249</v>
      </c>
      <c r="I26" s="11">
        <f t="shared" si="7"/>
        <v>5.4629629629629646E-2</v>
      </c>
      <c r="J26" s="19"/>
      <c r="K26" s="14">
        <f t="shared" si="10"/>
        <v>0.39952598611816498</v>
      </c>
    </row>
    <row r="27" spans="2:11" s="5" customFormat="1" ht="15.75" thickBot="1" x14ac:dyDescent="0.3">
      <c r="B27" s="23" t="s">
        <v>20</v>
      </c>
      <c r="C27" s="20">
        <v>4.0509259259259258E-4</v>
      </c>
      <c r="D27" s="24"/>
      <c r="E27" s="21">
        <f t="shared" si="8"/>
        <v>3.9277297721916722E-3</v>
      </c>
      <c r="F27" s="20">
        <v>9.1435185185185196E-4</v>
      </c>
      <c r="G27" s="24"/>
      <c r="H27" s="21">
        <f t="shared" si="9"/>
        <v>2.7213227695487428E-2</v>
      </c>
      <c r="I27" s="11">
        <f t="shared" si="7"/>
        <v>1.3194444444444445E-3</v>
      </c>
      <c r="J27" s="24"/>
      <c r="K27" s="22">
        <f t="shared" si="10"/>
        <v>9.6495683087861866E-3</v>
      </c>
    </row>
    <row r="28" spans="2:11" s="5" customFormat="1" ht="16.5" thickTop="1" thickBot="1" x14ac:dyDescent="0.3">
      <c r="B28" s="31" t="s">
        <v>3</v>
      </c>
      <c r="C28" s="32">
        <f>SUM(C22:C27)</f>
        <v>8.111111111111112E-2</v>
      </c>
      <c r="D28" s="33"/>
      <c r="E28" s="33">
        <f>IFERROR(SUM(E22:E27),0)</f>
        <v>0.78644372124340711</v>
      </c>
      <c r="F28" s="32">
        <f>SUM(F22:F27)</f>
        <v>1.4108796296296295E-2</v>
      </c>
      <c r="G28" s="33"/>
      <c r="H28" s="33">
        <f>IFERROR(SUM(H22:H27),0)</f>
        <v>0.41991043747847046</v>
      </c>
      <c r="I28" s="32">
        <f>SUM(I22:I27)</f>
        <v>9.521990740740742E-2</v>
      </c>
      <c r="J28" s="33"/>
      <c r="K28" s="34">
        <f>IFERROR(SUM(K22:K27),0)</f>
        <v>0.69637717961740309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0.10313657407407409</v>
      </c>
      <c r="D30" s="35"/>
      <c r="E30" s="36">
        <f>IFERROR(SUM(E19,E28),0)</f>
        <v>1</v>
      </c>
      <c r="F30" s="32">
        <f>SUM(F19,F28)</f>
        <v>3.3599537037037039E-2</v>
      </c>
      <c r="G30" s="35"/>
      <c r="H30" s="36">
        <f>IFERROR(SUM(H19,H28),0)</f>
        <v>0.99999999999999989</v>
      </c>
      <c r="I30" s="32">
        <f>SUM(I19,I28)</f>
        <v>0.13673611111111111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93" t="s">
        <v>52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2.6157407407407397E-3</v>
      </c>
      <c r="D7" s="12">
        <f t="shared" ref="D7:D18" si="0">IFERROR(C7/C$19,0)</f>
        <v>0.16085409252669033</v>
      </c>
      <c r="E7" s="12">
        <f t="shared" ref="E7:E18" si="1">IFERROR(C7/C$30,0)</f>
        <v>3.4051529305409049E-2</v>
      </c>
      <c r="F7" s="11">
        <v>2.5462962962962961E-4</v>
      </c>
      <c r="G7" s="12">
        <f t="shared" ref="G7:G18" si="2">IFERROR(F7/F$19,0)</f>
        <v>1.427644386761843E-2</v>
      </c>
      <c r="H7" s="12">
        <f t="shared" ref="H7:H18" si="3">IFERROR(F7/F$30,0)</f>
        <v>8.0233406272793573E-3</v>
      </c>
      <c r="I7" s="11">
        <f>C7+F7</f>
        <v>2.8703703703703695E-3</v>
      </c>
      <c r="J7" s="12">
        <f t="shared" ref="J7:J18" si="4">IFERROR(I7/I$19,0)</f>
        <v>8.4181941615750142E-2</v>
      </c>
      <c r="K7" s="14">
        <f t="shared" ref="K7:K18" si="5">IFERROR(I7/I$30,0)</f>
        <v>2.6442051391406322E-2</v>
      </c>
    </row>
    <row r="8" spans="2:11" x14ac:dyDescent="0.25">
      <c r="B8" s="141" t="s">
        <v>97</v>
      </c>
      <c r="C8" s="11">
        <v>4.1203703703703689E-3</v>
      </c>
      <c r="D8" s="12">
        <f t="shared" si="0"/>
        <v>0.25338078291814936</v>
      </c>
      <c r="E8" s="12">
        <f t="shared" si="1"/>
        <v>5.3638692180201876E-2</v>
      </c>
      <c r="F8" s="11">
        <v>7.5231481481481486E-3</v>
      </c>
      <c r="G8" s="12">
        <f t="shared" si="2"/>
        <v>0.42180402336145367</v>
      </c>
      <c r="H8" s="12">
        <f t="shared" si="3"/>
        <v>0.23705324580598106</v>
      </c>
      <c r="I8" s="11">
        <f t="shared" ref="I8:I18" si="6">C8+F8</f>
        <v>1.1643518518518518E-2</v>
      </c>
      <c r="J8" s="12">
        <f t="shared" si="4"/>
        <v>0.34147997284453496</v>
      </c>
      <c r="K8" s="14">
        <f t="shared" si="5"/>
        <v>0.10726090201514019</v>
      </c>
    </row>
    <row r="9" spans="2:11" x14ac:dyDescent="0.25">
      <c r="B9" s="10" t="s">
        <v>48</v>
      </c>
      <c r="C9" s="11">
        <v>9.837962962962962E-4</v>
      </c>
      <c r="D9" s="12">
        <f t="shared" si="0"/>
        <v>6.0498220640569388E-2</v>
      </c>
      <c r="E9" s="12">
        <f t="shared" si="1"/>
        <v>1.2806991110441462E-2</v>
      </c>
      <c r="F9" s="11">
        <v>2.1180555555555558E-3</v>
      </c>
      <c r="G9" s="12">
        <f t="shared" si="2"/>
        <v>0.11875405580791697</v>
      </c>
      <c r="H9" s="12">
        <f t="shared" si="3"/>
        <v>6.6739606126914666E-2</v>
      </c>
      <c r="I9" s="11">
        <f t="shared" si="6"/>
        <v>3.1018518518518522E-3</v>
      </c>
      <c r="J9" s="12">
        <f t="shared" si="4"/>
        <v>9.0970807875084866E-2</v>
      </c>
      <c r="K9" s="14">
        <f t="shared" si="5"/>
        <v>2.8574474890713294E-2</v>
      </c>
    </row>
    <row r="10" spans="2:11" x14ac:dyDescent="0.25">
      <c r="B10" s="10" t="s">
        <v>11</v>
      </c>
      <c r="C10" s="11">
        <v>5.5671296296296293E-3</v>
      </c>
      <c r="D10" s="12">
        <f t="shared" si="0"/>
        <v>0.34234875444839857</v>
      </c>
      <c r="E10" s="12">
        <f t="shared" si="1"/>
        <v>7.2472502636733452E-2</v>
      </c>
      <c r="F10" s="11">
        <v>6.9328703703703688E-3</v>
      </c>
      <c r="G10" s="12">
        <f t="shared" si="2"/>
        <v>0.38870863075924722</v>
      </c>
      <c r="H10" s="12">
        <f t="shared" si="3"/>
        <v>0.21845368344274246</v>
      </c>
      <c r="I10" s="11">
        <f t="shared" si="6"/>
        <v>1.2499999999999997E-2</v>
      </c>
      <c r="J10" s="12">
        <f t="shared" si="4"/>
        <v>0.3665987780040732</v>
      </c>
      <c r="K10" s="14">
        <f t="shared" si="5"/>
        <v>0.11515086896257593</v>
      </c>
    </row>
    <row r="11" spans="2:11" x14ac:dyDescent="0.25">
      <c r="B11" s="10" t="s">
        <v>12</v>
      </c>
      <c r="C11" s="11">
        <v>1.6203703703703703E-4</v>
      </c>
      <c r="D11" s="12">
        <f t="shared" si="0"/>
        <v>9.9644128113879002E-3</v>
      </c>
      <c r="E11" s="12">
        <f t="shared" si="1"/>
        <v>2.1093867711315349E-3</v>
      </c>
      <c r="F11" s="11">
        <v>4.7453703703703709E-4</v>
      </c>
      <c r="G11" s="12">
        <f t="shared" si="2"/>
        <v>2.660609993510708E-2</v>
      </c>
      <c r="H11" s="12">
        <f t="shared" si="3"/>
        <v>1.4952589350838806E-2</v>
      </c>
      <c r="I11" s="11">
        <f t="shared" si="6"/>
        <v>6.3657407407407413E-4</v>
      </c>
      <c r="J11" s="12">
        <f t="shared" si="4"/>
        <v>1.8669382213170403E-2</v>
      </c>
      <c r="K11" s="14">
        <f t="shared" si="5"/>
        <v>5.8641646230941464E-3</v>
      </c>
    </row>
    <row r="12" spans="2:11" x14ac:dyDescent="0.25">
      <c r="B12" s="10" t="s">
        <v>155</v>
      </c>
      <c r="C12" s="11">
        <v>1.5509259259259261E-3</v>
      </c>
      <c r="D12" s="12">
        <f t="shared" si="0"/>
        <v>9.5373665480427056E-2</v>
      </c>
      <c r="E12" s="12">
        <f t="shared" si="1"/>
        <v>2.0189844809401839E-2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1.5509259259259261E-3</v>
      </c>
      <c r="J12" s="12">
        <f t="shared" si="4"/>
        <v>4.5485403937542433E-2</v>
      </c>
      <c r="K12" s="14">
        <f t="shared" si="5"/>
        <v>1.4287237445356647E-2</v>
      </c>
    </row>
    <row r="13" spans="2:11" x14ac:dyDescent="0.25">
      <c r="B13" s="10" t="s">
        <v>102</v>
      </c>
      <c r="C13" s="11">
        <v>1.9675925925925929E-4</v>
      </c>
      <c r="D13" s="12">
        <f t="shared" si="0"/>
        <v>1.209964412811388E-2</v>
      </c>
      <c r="E13" s="12">
        <f t="shared" si="1"/>
        <v>2.561398222088293E-3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1.9675925925925929E-4</v>
      </c>
      <c r="J13" s="12">
        <f t="shared" si="4"/>
        <v>5.7705363204344886E-3</v>
      </c>
      <c r="K13" s="14">
        <f t="shared" si="5"/>
        <v>1.8125599744109181E-3</v>
      </c>
    </row>
    <row r="14" spans="2:11" x14ac:dyDescent="0.25">
      <c r="B14" s="10" t="s">
        <v>103</v>
      </c>
      <c r="C14" s="11">
        <v>4.6296296296296294E-5</v>
      </c>
      <c r="D14" s="12">
        <f t="shared" si="0"/>
        <v>2.8469750889679713E-3</v>
      </c>
      <c r="E14" s="12">
        <f t="shared" si="1"/>
        <v>6.0268193460900996E-4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4.6296296296296294E-5</v>
      </c>
      <c r="J14" s="12">
        <f t="shared" si="4"/>
        <v>1.3577732518669382E-3</v>
      </c>
      <c r="K14" s="14">
        <f t="shared" si="5"/>
        <v>4.264846998613924E-4</v>
      </c>
    </row>
    <row r="15" spans="2:11" x14ac:dyDescent="0.25">
      <c r="B15" s="10" t="s">
        <v>179</v>
      </c>
      <c r="C15" s="11">
        <v>3.0092592592592595E-4</v>
      </c>
      <c r="D15" s="12">
        <f t="shared" si="0"/>
        <v>1.8505338078291817E-2</v>
      </c>
      <c r="E15" s="12">
        <f t="shared" si="1"/>
        <v>3.9174325749585653E-3</v>
      </c>
      <c r="F15" s="11">
        <v>2.7777777777777778E-4</v>
      </c>
      <c r="G15" s="12">
        <f t="shared" si="2"/>
        <v>1.5574302401038289E-2</v>
      </c>
      <c r="H15" s="12">
        <f t="shared" si="3"/>
        <v>8.7527352297592995E-3</v>
      </c>
      <c r="I15" s="11">
        <f t="shared" si="6"/>
        <v>5.7870370370370367E-4</v>
      </c>
      <c r="J15" s="12">
        <f t="shared" si="4"/>
        <v>1.6972165648336725E-2</v>
      </c>
      <c r="K15" s="14">
        <f t="shared" si="5"/>
        <v>5.3310587482674051E-3</v>
      </c>
    </row>
    <row r="16" spans="2:11" x14ac:dyDescent="0.25">
      <c r="B16" s="10" t="s">
        <v>170</v>
      </c>
      <c r="C16" s="11">
        <v>9.2592592592592602E-5</v>
      </c>
      <c r="D16" s="12">
        <f t="shared" si="0"/>
        <v>5.6939501779359435E-3</v>
      </c>
      <c r="E16" s="12">
        <f t="shared" si="1"/>
        <v>1.2053638692180201E-3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9.2592592592592602E-5</v>
      </c>
      <c r="J16" s="12">
        <f t="shared" si="4"/>
        <v>2.7155465037338768E-3</v>
      </c>
      <c r="K16" s="14">
        <f t="shared" si="5"/>
        <v>8.529693997227849E-4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6.2500000000000001E-4</v>
      </c>
      <c r="D18" s="12">
        <f t="shared" si="0"/>
        <v>3.8434163701067614E-2</v>
      </c>
      <c r="E18" s="12">
        <f t="shared" si="1"/>
        <v>8.1362061172216352E-3</v>
      </c>
      <c r="F18" s="11">
        <v>2.5462962962962961E-4</v>
      </c>
      <c r="G18" s="12">
        <f t="shared" si="2"/>
        <v>1.427644386761843E-2</v>
      </c>
      <c r="H18" s="12">
        <f t="shared" si="3"/>
        <v>8.0233406272793573E-3</v>
      </c>
      <c r="I18" s="11">
        <f t="shared" si="6"/>
        <v>8.7962962962962962E-4</v>
      </c>
      <c r="J18" s="12">
        <f t="shared" si="4"/>
        <v>2.5797691785471824E-2</v>
      </c>
      <c r="K18" s="14">
        <f t="shared" si="5"/>
        <v>8.1032092973664562E-3</v>
      </c>
    </row>
    <row r="19" spans="2:11" ht="16.5" thickTop="1" thickBot="1" x14ac:dyDescent="0.3">
      <c r="B19" s="31" t="s">
        <v>3</v>
      </c>
      <c r="C19" s="32">
        <f>SUM(C7:C18)</f>
        <v>1.6261574074074074E-2</v>
      </c>
      <c r="D19" s="33">
        <f>IFERROR(SUM(D7:D18),0)</f>
        <v>0.99999999999999978</v>
      </c>
      <c r="E19" s="33">
        <f>IFERROR(SUM(E7:E18),0)</f>
        <v>0.21169202953141475</v>
      </c>
      <c r="F19" s="32">
        <f>SUM(F7:F18)</f>
        <v>1.7835648148148146E-2</v>
      </c>
      <c r="G19" s="33">
        <f>IFERROR(SUM(G7:G18),0)</f>
        <v>1.0000000000000002</v>
      </c>
      <c r="H19" s="33">
        <f>IFERROR(SUM(H7:H18),0)</f>
        <v>0.56199854121079496</v>
      </c>
      <c r="I19" s="32">
        <f>SUM(I7:I18)</f>
        <v>3.4097222222222223E-2</v>
      </c>
      <c r="J19" s="33">
        <f>IFERROR(SUM(J7:J18),0)</f>
        <v>0.99999999999999967</v>
      </c>
      <c r="K19" s="34">
        <f>IFERROR(SUM(K7:K18),0)</f>
        <v>0.31410598144791552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3.4953703703703709E-3</v>
      </c>
      <c r="D22" s="19"/>
      <c r="E22" s="12">
        <f>IFERROR(C22/C$30,0)</f>
        <v>4.5502486062980262E-2</v>
      </c>
      <c r="F22" s="11">
        <v>6.2500000000000001E-4</v>
      </c>
      <c r="G22" s="19"/>
      <c r="H22" s="12">
        <f>IFERROR(F22/F$30,0)</f>
        <v>1.9693654266958426E-2</v>
      </c>
      <c r="I22" s="11">
        <f t="shared" ref="I22:I27" si="7">C22+F22</f>
        <v>4.1203703703703706E-3</v>
      </c>
      <c r="J22" s="19"/>
      <c r="K22" s="14">
        <f>IFERROR(I22/I$30,0)</f>
        <v>3.7957138287663929E-2</v>
      </c>
    </row>
    <row r="23" spans="2:11" x14ac:dyDescent="0.25">
      <c r="B23" s="18" t="s">
        <v>16</v>
      </c>
      <c r="C23" s="11">
        <v>3.4722222222222218E-4</v>
      </c>
      <c r="D23" s="19"/>
      <c r="E23" s="12">
        <f t="shared" ref="E23:E27" si="8">IFERROR(C23/C$30,0)</f>
        <v>4.5201145095675743E-3</v>
      </c>
      <c r="F23" s="11">
        <v>1.2500000000000002E-3</v>
      </c>
      <c r="G23" s="19"/>
      <c r="H23" s="12">
        <f t="shared" ref="H23:H27" si="9">IFERROR(F23/F$30,0)</f>
        <v>3.9387308533916858E-2</v>
      </c>
      <c r="I23" s="11">
        <f t="shared" si="7"/>
        <v>1.5972222222222225E-3</v>
      </c>
      <c r="J23" s="19"/>
      <c r="K23" s="14">
        <f t="shared" ref="K23:K27" si="10">IFERROR(I23/I$30,0)</f>
        <v>1.4713722145218041E-2</v>
      </c>
    </row>
    <row r="24" spans="2:11" x14ac:dyDescent="0.25">
      <c r="B24" s="18" t="s">
        <v>17</v>
      </c>
      <c r="C24" s="11">
        <v>5.7870370370370366E-5</v>
      </c>
      <c r="D24" s="19"/>
      <c r="E24" s="12">
        <f t="shared" si="8"/>
        <v>7.5335241826126242E-4</v>
      </c>
      <c r="F24" s="11">
        <v>0</v>
      </c>
      <c r="G24" s="19"/>
      <c r="H24" s="12">
        <f t="shared" si="9"/>
        <v>0</v>
      </c>
      <c r="I24" s="11">
        <f t="shared" si="7"/>
        <v>5.7870370370370366E-5</v>
      </c>
      <c r="J24" s="19"/>
      <c r="K24" s="14">
        <f t="shared" si="10"/>
        <v>5.3310587482674043E-4</v>
      </c>
    </row>
    <row r="25" spans="2:11" x14ac:dyDescent="0.25">
      <c r="B25" s="18" t="s">
        <v>18</v>
      </c>
      <c r="C25" s="11">
        <v>1.3414351851851847E-2</v>
      </c>
      <c r="D25" s="19"/>
      <c r="E25" s="12">
        <f t="shared" si="8"/>
        <v>0.17462709055296061</v>
      </c>
      <c r="F25" s="11">
        <v>2.3495370370370371E-3</v>
      </c>
      <c r="G25" s="19"/>
      <c r="H25" s="12">
        <f t="shared" si="9"/>
        <v>7.4033552151714074E-2</v>
      </c>
      <c r="I25" s="11">
        <f t="shared" si="7"/>
        <v>1.5763888888888883E-2</v>
      </c>
      <c r="J25" s="19"/>
      <c r="K25" s="14">
        <f t="shared" si="10"/>
        <v>0.14521804030280405</v>
      </c>
    </row>
    <row r="26" spans="2:11" x14ac:dyDescent="0.25">
      <c r="B26" s="18" t="s">
        <v>19</v>
      </c>
      <c r="C26" s="11">
        <v>4.1666666666666685E-2</v>
      </c>
      <c r="D26" s="19"/>
      <c r="E26" s="12">
        <f t="shared" si="8"/>
        <v>0.54241374114810925</v>
      </c>
      <c r="F26" s="11">
        <v>7.4884259259259253E-3</v>
      </c>
      <c r="G26" s="19"/>
      <c r="H26" s="12">
        <f t="shared" si="9"/>
        <v>0.2359591539022611</v>
      </c>
      <c r="I26" s="11">
        <f t="shared" si="7"/>
        <v>4.9155092592592611E-2</v>
      </c>
      <c r="J26" s="19"/>
      <c r="K26" s="14">
        <f t="shared" si="10"/>
        <v>0.45282013007783356</v>
      </c>
    </row>
    <row r="27" spans="2:11" ht="15.75" thickBot="1" x14ac:dyDescent="0.3">
      <c r="B27" s="23" t="s">
        <v>20</v>
      </c>
      <c r="C27" s="20">
        <v>1.5740740740740741E-3</v>
      </c>
      <c r="D27" s="24"/>
      <c r="E27" s="21">
        <f t="shared" si="8"/>
        <v>2.049118577670634E-2</v>
      </c>
      <c r="F27" s="20">
        <v>2.1875000000000002E-3</v>
      </c>
      <c r="G27" s="24"/>
      <c r="H27" s="21">
        <f t="shared" si="9"/>
        <v>6.89277899343545E-2</v>
      </c>
      <c r="I27" s="11">
        <f t="shared" si="7"/>
        <v>3.7615740740740743E-3</v>
      </c>
      <c r="J27" s="24"/>
      <c r="K27" s="22">
        <f t="shared" si="10"/>
        <v>3.4651881863738139E-2</v>
      </c>
    </row>
    <row r="28" spans="2:11" ht="16.5" thickTop="1" thickBot="1" x14ac:dyDescent="0.3">
      <c r="B28" s="31" t="s">
        <v>3</v>
      </c>
      <c r="C28" s="32">
        <f>SUM(C22:C27)</f>
        <v>6.0555555555555571E-2</v>
      </c>
      <c r="D28" s="33"/>
      <c r="E28" s="33">
        <f>IFERROR(SUM(E22:E27),0)</f>
        <v>0.78830797046858536</v>
      </c>
      <c r="F28" s="32">
        <f>SUM(F22:F27)</f>
        <v>1.3900462962962963E-2</v>
      </c>
      <c r="G28" s="33"/>
      <c r="H28" s="33">
        <f>IFERROR(SUM(H22:H27),0)</f>
        <v>0.43800145878920499</v>
      </c>
      <c r="I28" s="32">
        <f>SUM(I22:I27)</f>
        <v>7.4456018518518532E-2</v>
      </c>
      <c r="J28" s="33"/>
      <c r="K28" s="34">
        <f>IFERROR(SUM(K22:K27),0)</f>
        <v>0.68589401855208443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7.6817129629629638E-2</v>
      </c>
      <c r="D30" s="35"/>
      <c r="E30" s="36">
        <f>IFERROR(SUM(E19,E28),0)</f>
        <v>1</v>
      </c>
      <c r="F30" s="32">
        <f>SUM(F19,F28)</f>
        <v>3.1736111111111111E-2</v>
      </c>
      <c r="G30" s="35"/>
      <c r="H30" s="36">
        <f>IFERROR(SUM(H19,H28),0)</f>
        <v>1</v>
      </c>
      <c r="I30" s="32">
        <f>SUM(I19,I28)</f>
        <v>0.10855324074074076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93" t="s">
        <v>51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5.4398148148148144E-4</v>
      </c>
      <c r="D7" s="12">
        <f t="shared" ref="D7:D18" si="0">IFERROR(C7/C$19,0)</f>
        <v>0.10329670329670329</v>
      </c>
      <c r="E7" s="12">
        <f t="shared" ref="E7:E18" si="1">IFERROR(C7/C$30,0)</f>
        <v>1.2029690299462513E-2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5.4398148148148144E-4</v>
      </c>
      <c r="J7" s="12">
        <f t="shared" ref="J7:J18" si="4">IFERROR(I7/I$19,0)</f>
        <v>0.10329670329670329</v>
      </c>
      <c r="K7" s="14">
        <f t="shared" ref="K7:K18" si="5">IFERROR(I7/I$30,0)</f>
        <v>1.2029690299462513E-2</v>
      </c>
    </row>
    <row r="8" spans="2:11" x14ac:dyDescent="0.25">
      <c r="B8" s="141" t="s">
        <v>97</v>
      </c>
      <c r="C8" s="11">
        <v>1.6550925925925928E-3</v>
      </c>
      <c r="D8" s="12">
        <f t="shared" si="0"/>
        <v>0.31428571428571433</v>
      </c>
      <c r="E8" s="12">
        <f t="shared" si="1"/>
        <v>3.6600972613258287E-2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1.6550925925925928E-3</v>
      </c>
      <c r="J8" s="12">
        <f t="shared" si="4"/>
        <v>0.31428571428571433</v>
      </c>
      <c r="K8" s="14">
        <f t="shared" si="5"/>
        <v>3.6600972613258287E-2</v>
      </c>
    </row>
    <row r="9" spans="2:11" x14ac:dyDescent="0.25">
      <c r="B9" s="10" t="s">
        <v>48</v>
      </c>
      <c r="C9" s="11">
        <v>2.8935185185185189E-4</v>
      </c>
      <c r="D9" s="12">
        <f t="shared" si="0"/>
        <v>5.4945054945054951E-2</v>
      </c>
      <c r="E9" s="12">
        <f t="shared" si="1"/>
        <v>6.3987714358843166E-3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2.8935185185185189E-4</v>
      </c>
      <c r="J9" s="12">
        <f t="shared" si="4"/>
        <v>5.4945054945054951E-2</v>
      </c>
      <c r="K9" s="14">
        <f t="shared" si="5"/>
        <v>6.3987714358843166E-3</v>
      </c>
    </row>
    <row r="10" spans="2:11" x14ac:dyDescent="0.25">
      <c r="B10" s="10" t="s">
        <v>11</v>
      </c>
      <c r="C10" s="11">
        <v>6.8287037037037036E-4</v>
      </c>
      <c r="D10" s="12">
        <f t="shared" si="0"/>
        <v>0.12967032967032968</v>
      </c>
      <c r="E10" s="12">
        <f t="shared" si="1"/>
        <v>1.5101100588686986E-2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6.8287037037037036E-4</v>
      </c>
      <c r="J10" s="12">
        <f t="shared" si="4"/>
        <v>0.12967032967032968</v>
      </c>
      <c r="K10" s="14">
        <f t="shared" si="5"/>
        <v>1.5101100588686986E-2</v>
      </c>
    </row>
    <row r="11" spans="2:11" x14ac:dyDescent="0.25">
      <c r="B11" s="10" t="s">
        <v>12</v>
      </c>
      <c r="C11" s="11">
        <v>3.4722222222222222E-5</v>
      </c>
      <c r="D11" s="12">
        <f t="shared" si="0"/>
        <v>6.5934065934065934E-3</v>
      </c>
      <c r="E11" s="12">
        <f t="shared" si="1"/>
        <v>7.6785257230611794E-4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3.4722222222222222E-5</v>
      </c>
      <c r="J11" s="12">
        <f t="shared" si="4"/>
        <v>6.5934065934065934E-3</v>
      </c>
      <c r="K11" s="14">
        <f t="shared" si="5"/>
        <v>7.6785257230611794E-4</v>
      </c>
    </row>
    <row r="12" spans="2:11" x14ac:dyDescent="0.25">
      <c r="B12" s="10" t="s">
        <v>155</v>
      </c>
      <c r="C12" s="11">
        <v>6.7129629629629635E-4</v>
      </c>
      <c r="D12" s="12">
        <f t="shared" si="0"/>
        <v>0.12747252747252749</v>
      </c>
      <c r="E12" s="12">
        <f t="shared" si="1"/>
        <v>1.4845149731251613E-2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6.7129629629629635E-4</v>
      </c>
      <c r="J12" s="12">
        <f t="shared" si="4"/>
        <v>0.12747252747252749</v>
      </c>
      <c r="K12" s="14">
        <f t="shared" si="5"/>
        <v>1.4845149731251613E-2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179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1.3888888888888889E-3</v>
      </c>
      <c r="D18" s="12">
        <f t="shared" si="0"/>
        <v>0.26373626373626374</v>
      </c>
      <c r="E18" s="12">
        <f t="shared" si="1"/>
        <v>3.0714102892244716E-2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1.3888888888888889E-3</v>
      </c>
      <c r="J18" s="12">
        <f t="shared" si="4"/>
        <v>0.26373626373626374</v>
      </c>
      <c r="K18" s="14">
        <f t="shared" si="5"/>
        <v>3.0714102892244716E-2</v>
      </c>
    </row>
    <row r="19" spans="2:11" ht="16.5" thickTop="1" thickBot="1" x14ac:dyDescent="0.3">
      <c r="B19" s="31" t="s">
        <v>3</v>
      </c>
      <c r="C19" s="32">
        <f>SUM(C7:C18)</f>
        <v>5.2662037037037035E-3</v>
      </c>
      <c r="D19" s="33">
        <f>IFERROR(SUM(D7:D18),0)</f>
        <v>1</v>
      </c>
      <c r="E19" s="33">
        <f>IFERROR(SUM(E7:E18),0)</f>
        <v>0.11645764013309455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5.2662037037037035E-3</v>
      </c>
      <c r="J19" s="33">
        <f>IFERROR(SUM(J7:J18),0)</f>
        <v>1</v>
      </c>
      <c r="K19" s="34">
        <f>IFERROR(SUM(K7:K18),0)</f>
        <v>0.11645764013309455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1.9560185185185184E-3</v>
      </c>
      <c r="D22" s="19"/>
      <c r="E22" s="12">
        <f>IFERROR(C22/C$30,0)</f>
        <v>4.325569490657797E-2</v>
      </c>
      <c r="F22" s="11">
        <v>0</v>
      </c>
      <c r="G22" s="19"/>
      <c r="H22" s="12">
        <f>IFERROR(F22/F$30,0)</f>
        <v>0</v>
      </c>
      <c r="I22" s="11">
        <f t="shared" ref="I22:I27" si="7">C22+F22</f>
        <v>1.9560185185185184E-3</v>
      </c>
      <c r="J22" s="19"/>
      <c r="K22" s="14">
        <f>IFERROR(I22/I$30,0)</f>
        <v>4.325569490657797E-2</v>
      </c>
    </row>
    <row r="23" spans="2:11" x14ac:dyDescent="0.25">
      <c r="B23" s="18" t="s">
        <v>16</v>
      </c>
      <c r="C23" s="11">
        <v>9.0277777777777774E-4</v>
      </c>
      <c r="D23" s="19"/>
      <c r="E23" s="12">
        <f t="shared" ref="E23:E27" si="8">IFERROR(C23/C$30,0)</f>
        <v>1.9964166879959066E-2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9.0277777777777774E-4</v>
      </c>
      <c r="J23" s="19"/>
      <c r="K23" s="14">
        <f t="shared" ref="K23:K27" si="10">IFERROR(I23/I$30,0)</f>
        <v>1.9964166879959066E-2</v>
      </c>
    </row>
    <row r="24" spans="2:11" x14ac:dyDescent="0.25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x14ac:dyDescent="0.25">
      <c r="B25" s="18" t="s">
        <v>18</v>
      </c>
      <c r="C25" s="11">
        <v>6.2152777777777762E-3</v>
      </c>
      <c r="D25" s="19"/>
      <c r="E25" s="12">
        <f t="shared" si="8"/>
        <v>0.13744561044279507</v>
      </c>
      <c r="F25" s="11">
        <v>0</v>
      </c>
      <c r="G25" s="19"/>
      <c r="H25" s="12">
        <f t="shared" si="9"/>
        <v>0</v>
      </c>
      <c r="I25" s="11">
        <f t="shared" si="7"/>
        <v>6.2152777777777762E-3</v>
      </c>
      <c r="J25" s="19"/>
      <c r="K25" s="14">
        <f t="shared" si="10"/>
        <v>0.13744561044279507</v>
      </c>
    </row>
    <row r="26" spans="2:11" x14ac:dyDescent="0.25">
      <c r="B26" s="18" t="s">
        <v>19</v>
      </c>
      <c r="C26" s="11">
        <v>2.9907407407407372E-2</v>
      </c>
      <c r="D26" s="19"/>
      <c r="E26" s="12">
        <f t="shared" si="8"/>
        <v>0.66137701561300211</v>
      </c>
      <c r="F26" s="11">
        <v>0</v>
      </c>
      <c r="G26" s="19"/>
      <c r="H26" s="12">
        <f t="shared" si="9"/>
        <v>0</v>
      </c>
      <c r="I26" s="11">
        <f t="shared" si="7"/>
        <v>2.9907407407407372E-2</v>
      </c>
      <c r="J26" s="19"/>
      <c r="K26" s="14">
        <f t="shared" si="10"/>
        <v>0.66137701561300211</v>
      </c>
    </row>
    <row r="27" spans="2:11" ht="15.75" thickBot="1" x14ac:dyDescent="0.3">
      <c r="B27" s="23" t="s">
        <v>20</v>
      </c>
      <c r="C27" s="20">
        <v>9.722222222222223E-4</v>
      </c>
      <c r="D27" s="24"/>
      <c r="E27" s="21">
        <f t="shared" si="8"/>
        <v>2.1499872024571303E-2</v>
      </c>
      <c r="F27" s="20">
        <v>0</v>
      </c>
      <c r="G27" s="24"/>
      <c r="H27" s="21">
        <f t="shared" si="9"/>
        <v>0</v>
      </c>
      <c r="I27" s="11">
        <f t="shared" si="7"/>
        <v>9.722222222222223E-4</v>
      </c>
      <c r="J27" s="24"/>
      <c r="K27" s="22">
        <f t="shared" si="10"/>
        <v>2.1499872024571303E-2</v>
      </c>
    </row>
    <row r="28" spans="2:11" ht="16.5" thickTop="1" thickBot="1" x14ac:dyDescent="0.3">
      <c r="B28" s="31" t="s">
        <v>3</v>
      </c>
      <c r="C28" s="32">
        <f>SUM(C22:C27)</f>
        <v>3.9953703703703665E-2</v>
      </c>
      <c r="D28" s="33"/>
      <c r="E28" s="33">
        <f>IFERROR(SUM(E22:E27),0)</f>
        <v>0.88354235986690555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3.9953703703703665E-2</v>
      </c>
      <c r="J28" s="33"/>
      <c r="K28" s="34">
        <f>IFERROR(SUM(K22:K27),0)</f>
        <v>0.88354235986690555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4.5219907407407368E-2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4.5219907407407368E-2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4" t="s">
        <v>184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6"/>
    </row>
    <row r="4" spans="2:14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9"/>
    </row>
    <row r="5" spans="2:14" x14ac:dyDescent="0.25">
      <c r="B5" s="52"/>
      <c r="C5" s="208" t="s">
        <v>7</v>
      </c>
      <c r="D5" s="208"/>
      <c r="E5" s="208"/>
      <c r="F5" s="208" t="s">
        <v>8</v>
      </c>
      <c r="G5" s="208"/>
      <c r="H5" s="208"/>
      <c r="I5" s="208" t="s">
        <v>9</v>
      </c>
      <c r="J5" s="208"/>
      <c r="K5" s="208"/>
      <c r="L5" s="208" t="s">
        <v>3</v>
      </c>
      <c r="M5" s="208"/>
      <c r="N5" s="20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4.5254629629629629E-3</v>
      </c>
      <c r="G7" s="45">
        <f t="shared" ref="G7:G18" si="2">IFERROR(F7/F$19,0)</f>
        <v>0.10335712397568067</v>
      </c>
      <c r="H7" s="45">
        <f t="shared" ref="H7:H18" si="3">IFERROR(F7/F$30,0)</f>
        <v>8.9249029901848895E-2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4.5254629629629629E-3</v>
      </c>
      <c r="M7" s="45">
        <f t="shared" ref="M7:M10" si="6">IFERROR(L7/L$19,0)</f>
        <v>8.1137165387009741E-2</v>
      </c>
      <c r="N7" s="47">
        <f t="shared" ref="N7:N10" si="7">IFERROR(L7/L$30,0)</f>
        <v>5.8063558063558056E-2</v>
      </c>
    </row>
    <row r="8" spans="2:14" x14ac:dyDescent="0.25">
      <c r="B8" s="138" t="s">
        <v>97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48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2.1956018518518521E-2</v>
      </c>
      <c r="G10" s="45">
        <f t="shared" si="2"/>
        <v>0.5014538725878932</v>
      </c>
      <c r="H10" s="45">
        <f t="shared" si="3"/>
        <v>0.43300616297648942</v>
      </c>
      <c r="I10" s="44">
        <v>4.31712962962963E-3</v>
      </c>
      <c r="J10" s="45">
        <f t="shared" si="4"/>
        <v>0.36003861003861004</v>
      </c>
      <c r="K10" s="45">
        <f t="shared" si="5"/>
        <v>0.15852103697407566</v>
      </c>
      <c r="L10" s="46">
        <f t="shared" si="8"/>
        <v>2.627314814814815E-2</v>
      </c>
      <c r="M10" s="45">
        <f t="shared" si="6"/>
        <v>0.4710520854949159</v>
      </c>
      <c r="N10" s="47">
        <f t="shared" si="7"/>
        <v>0.33709533709533707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ref="L11:L13" si="9">SUM(C11,F11,I11)</f>
        <v>0</v>
      </c>
      <c r="M11" s="45">
        <f t="shared" ref="M11:M13" si="10">IFERROR(L11/L$19,0)</f>
        <v>0</v>
      </c>
      <c r="N11" s="47">
        <f t="shared" ref="N11:N13" si="11">IFERROR(L11/L$30,0)</f>
        <v>0</v>
      </c>
    </row>
    <row r="12" spans="2:14" x14ac:dyDescent="0.25">
      <c r="B12" s="43" t="s">
        <v>155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9"/>
        <v>0</v>
      </c>
      <c r="M12" s="45">
        <f t="shared" si="10"/>
        <v>0</v>
      </c>
      <c r="N12" s="47">
        <f t="shared" si="11"/>
        <v>0</v>
      </c>
    </row>
    <row r="13" spans="2:14" x14ac:dyDescent="0.25">
      <c r="B13" s="43" t="s">
        <v>102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v>7.6736111111111111E-3</v>
      </c>
      <c r="J13" s="45">
        <f t="shared" si="4"/>
        <v>0.63996138996138996</v>
      </c>
      <c r="K13" s="45">
        <f t="shared" si="5"/>
        <v>0.28176795580110497</v>
      </c>
      <c r="L13" s="46">
        <f t="shared" si="9"/>
        <v>7.6736111111111111E-3</v>
      </c>
      <c r="M13" s="45">
        <f t="shared" si="10"/>
        <v>0.13758041087362521</v>
      </c>
      <c r="N13" s="47">
        <f t="shared" si="11"/>
        <v>9.8455598455598439E-2</v>
      </c>
    </row>
    <row r="14" spans="2:14" x14ac:dyDescent="0.25">
      <c r="B14" s="43" t="s">
        <v>103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179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 x14ac:dyDescent="0.25">
      <c r="B16" s="43" t="s">
        <v>170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 x14ac:dyDescent="0.25">
      <c r="B17" s="43" t="s">
        <v>156</v>
      </c>
      <c r="C17" s="44">
        <v>0</v>
      </c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1.7303240740740741E-2</v>
      </c>
      <c r="G18" s="45">
        <f t="shared" si="2"/>
        <v>0.3951890034364261</v>
      </c>
      <c r="H18" s="45">
        <f t="shared" si="3"/>
        <v>0.34124629080118696</v>
      </c>
      <c r="I18" s="44"/>
      <c r="J18" s="45">
        <f t="shared" si="4"/>
        <v>0</v>
      </c>
      <c r="K18" s="45">
        <f t="shared" si="5"/>
        <v>0</v>
      </c>
      <c r="L18" s="46">
        <f t="shared" si="8"/>
        <v>1.7303240740740741E-2</v>
      </c>
      <c r="M18" s="45">
        <f>IFERROR(L18/L$19,0)</f>
        <v>0.31023033824444901</v>
      </c>
      <c r="N18" s="47">
        <f>IFERROR(L18/L$30,0)</f>
        <v>0.22200772200772198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4.3784722222222225E-2</v>
      </c>
      <c r="G19" s="62">
        <f>IFERROR(SUM(G7:G18),0)</f>
        <v>1</v>
      </c>
      <c r="H19" s="62">
        <f>IFERROR(SUM(H7:H18),0)</f>
        <v>0.86350148367952528</v>
      </c>
      <c r="I19" s="61">
        <f>SUM(I7:I18)</f>
        <v>1.1990740740740741E-2</v>
      </c>
      <c r="J19" s="62">
        <f>IFERROR(SUM(J7:J18),0)</f>
        <v>1</v>
      </c>
      <c r="K19" s="62">
        <f>IFERROR(SUM(K7:K18),0)</f>
        <v>0.44028899277518063</v>
      </c>
      <c r="L19" s="61">
        <f>SUM(L7:L18)</f>
        <v>5.5775462962962971E-2</v>
      </c>
      <c r="M19" s="62">
        <f>IFERROR(SUM(M7:M18),0)</f>
        <v>0.99999999999999989</v>
      </c>
      <c r="N19" s="63">
        <f>IFERROR(SUM(N7:N18),0)</f>
        <v>0.71562221562221551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/>
      <c r="G22" s="51"/>
      <c r="H22" s="45">
        <f>IFERROR(F22/F$30,0)</f>
        <v>0</v>
      </c>
      <c r="I22" s="44"/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2">IFERROR(C23/C$30,0)</f>
        <v>0</v>
      </c>
      <c r="F23" s="44"/>
      <c r="G23" s="51"/>
      <c r="H23" s="45">
        <f t="shared" ref="H23:H27" si="13">IFERROR(F23/F$30,0)</f>
        <v>0</v>
      </c>
      <c r="I23" s="44"/>
      <c r="J23" s="51"/>
      <c r="K23" s="45">
        <f t="shared" ref="K23:K27" si="14">IFERROR(I23/I$30,0)</f>
        <v>0</v>
      </c>
      <c r="L23" s="46">
        <f t="shared" ref="L23:L27" si="15">SUM(C23,F23,I23)</f>
        <v>0</v>
      </c>
      <c r="M23" s="51"/>
      <c r="N23" s="47">
        <f t="shared" ref="N23:N27" si="16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12"/>
        <v>0</v>
      </c>
      <c r="F24" s="44"/>
      <c r="G24" s="51"/>
      <c r="H24" s="45">
        <f t="shared" si="13"/>
        <v>0</v>
      </c>
      <c r="I24" s="44"/>
      <c r="J24" s="51"/>
      <c r="K24" s="45">
        <f t="shared" si="14"/>
        <v>0</v>
      </c>
      <c r="L24" s="46">
        <f t="shared" si="15"/>
        <v>0</v>
      </c>
      <c r="M24" s="51"/>
      <c r="N24" s="47">
        <f t="shared" si="16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12"/>
        <v>0</v>
      </c>
      <c r="F25" s="44"/>
      <c r="G25" s="51"/>
      <c r="H25" s="45">
        <f t="shared" si="13"/>
        <v>0</v>
      </c>
      <c r="I25" s="44"/>
      <c r="J25" s="51"/>
      <c r="K25" s="45">
        <f t="shared" si="14"/>
        <v>0</v>
      </c>
      <c r="L25" s="46">
        <f t="shared" si="15"/>
        <v>0</v>
      </c>
      <c r="M25" s="51"/>
      <c r="N25" s="47">
        <f t="shared" si="16"/>
        <v>0</v>
      </c>
    </row>
    <row r="26" spans="2:14" x14ac:dyDescent="0.25">
      <c r="B26" s="50" t="s">
        <v>19</v>
      </c>
      <c r="C26" s="44">
        <v>0</v>
      </c>
      <c r="D26" s="51"/>
      <c r="E26" s="45">
        <f t="shared" si="12"/>
        <v>0</v>
      </c>
      <c r="F26" s="44">
        <v>4.5601851851851845E-3</v>
      </c>
      <c r="G26" s="51"/>
      <c r="H26" s="45">
        <f t="shared" si="13"/>
        <v>8.9933805067336212E-2</v>
      </c>
      <c r="I26" s="44">
        <v>1.5243055555555557E-2</v>
      </c>
      <c r="J26" s="51"/>
      <c r="K26" s="45">
        <f t="shared" si="14"/>
        <v>0.55971100722481937</v>
      </c>
      <c r="L26" s="46">
        <f t="shared" si="15"/>
        <v>1.9803240740740739E-2</v>
      </c>
      <c r="M26" s="51"/>
      <c r="N26" s="47">
        <f t="shared" si="16"/>
        <v>0.25408375408375405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12"/>
        <v>0</v>
      </c>
      <c r="F27" s="53">
        <v>2.3611111111111107E-3</v>
      </c>
      <c r="G27" s="56"/>
      <c r="H27" s="54">
        <f t="shared" si="13"/>
        <v>4.6564711253138547E-2</v>
      </c>
      <c r="I27" s="53"/>
      <c r="J27" s="56"/>
      <c r="K27" s="54">
        <f t="shared" si="14"/>
        <v>0</v>
      </c>
      <c r="L27" s="70">
        <f t="shared" si="15"/>
        <v>2.3611111111111107E-3</v>
      </c>
      <c r="M27" s="56"/>
      <c r="N27" s="67">
        <f t="shared" si="16"/>
        <v>3.0294030294030286E-2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6.9212962962962952E-3</v>
      </c>
      <c r="G28" s="62"/>
      <c r="H28" s="62">
        <f>IFERROR(SUM(H22:H27),0)</f>
        <v>0.13649851632047477</v>
      </c>
      <c r="I28" s="61">
        <f>SUM(I22:I27)</f>
        <v>1.5243055555555557E-2</v>
      </c>
      <c r="J28" s="62"/>
      <c r="K28" s="62">
        <f>IFERROR(SUM(K22:K27),0)</f>
        <v>0.55971100722481937</v>
      </c>
      <c r="L28" s="61">
        <f>SUM(L22:L27)</f>
        <v>2.2164351851851852E-2</v>
      </c>
      <c r="M28" s="62"/>
      <c r="N28" s="63">
        <f>IFERROR(SUM(N22:N27),0)</f>
        <v>0.28437778437778433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5.0706018518518518E-2</v>
      </c>
      <c r="G30" s="64"/>
      <c r="H30" s="65">
        <f>IFERROR(SUM(H19,H28),0)</f>
        <v>1</v>
      </c>
      <c r="I30" s="61">
        <f>SUM(I19,I28)</f>
        <v>2.7233796296296298E-2</v>
      </c>
      <c r="J30" s="64"/>
      <c r="K30" s="65">
        <f>IFERROR(SUM(K19,K28),0)</f>
        <v>1</v>
      </c>
      <c r="L30" s="71">
        <f>SUM(L19,L28)</f>
        <v>7.7939814814814823E-2</v>
      </c>
      <c r="M30" s="64"/>
      <c r="N30" s="66">
        <f>IFERROR(SUM(N19,N28),0)</f>
        <v>0.99999999999999978</v>
      </c>
    </row>
    <row r="31" spans="2:14" s="3" customFormat="1" ht="66" customHeight="1" thickTop="1" thickBot="1" x14ac:dyDescent="0.3">
      <c r="B31" s="201" t="s">
        <v>237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4" t="s">
        <v>185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6"/>
    </row>
    <row r="4" spans="2:14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9"/>
    </row>
    <row r="5" spans="2:14" x14ac:dyDescent="0.25">
      <c r="B5" s="52"/>
      <c r="C5" s="208" t="s">
        <v>7</v>
      </c>
      <c r="D5" s="208"/>
      <c r="E5" s="208"/>
      <c r="F5" s="208" t="s">
        <v>8</v>
      </c>
      <c r="G5" s="208"/>
      <c r="H5" s="208"/>
      <c r="I5" s="208" t="s">
        <v>9</v>
      </c>
      <c r="J5" s="208"/>
      <c r="K5" s="208"/>
      <c r="L5" s="208" t="s">
        <v>3</v>
      </c>
      <c r="M5" s="208"/>
      <c r="N5" s="209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0.10929398148148139</v>
      </c>
      <c r="D7" s="45">
        <f t="shared" ref="D7:D18" si="0">IFERROR(C7/C$19,0)</f>
        <v>0.1101828407406974</v>
      </c>
      <c r="E7" s="45">
        <f t="shared" ref="E7:E18" si="1">IFERROR(C7/C$30,0)</f>
        <v>8.0087865115174461E-2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0.10929398148148139</v>
      </c>
      <c r="M7" s="45">
        <f t="shared" ref="M7:M16" si="6">IFERROR(L7/L$19,0)</f>
        <v>0.1101828407406974</v>
      </c>
      <c r="N7" s="47">
        <f t="shared" ref="N7:N16" si="7">IFERROR(L7/L$30,0)</f>
        <v>8.0087865115174461E-2</v>
      </c>
    </row>
    <row r="8" spans="2:14" x14ac:dyDescent="0.25">
      <c r="B8" s="138" t="s">
        <v>97</v>
      </c>
      <c r="C8" s="44">
        <v>0.17245370370370375</v>
      </c>
      <c r="D8" s="45">
        <f t="shared" si="0"/>
        <v>0.17385622440287971</v>
      </c>
      <c r="E8" s="45">
        <f t="shared" si="1"/>
        <v>0.12636971197883096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0.17245370370370375</v>
      </c>
      <c r="M8" s="45">
        <f t="shared" si="6"/>
        <v>0.17385622440287971</v>
      </c>
      <c r="N8" s="47">
        <f t="shared" si="7"/>
        <v>0.12636971197883096</v>
      </c>
    </row>
    <row r="9" spans="2:14" x14ac:dyDescent="0.25">
      <c r="B9" s="43" t="s">
        <v>48</v>
      </c>
      <c r="C9" s="44">
        <v>0.13196759259259272</v>
      </c>
      <c r="D9" s="45">
        <f t="shared" si="0"/>
        <v>0.13304085037863328</v>
      </c>
      <c r="E9" s="45">
        <f t="shared" si="1"/>
        <v>9.6702513824337685E-2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0.13196759259259272</v>
      </c>
      <c r="M9" s="45">
        <f t="shared" si="6"/>
        <v>0.13304085037863328</v>
      </c>
      <c r="N9" s="47">
        <f t="shared" si="7"/>
        <v>9.6702513824337685E-2</v>
      </c>
    </row>
    <row r="10" spans="2:14" x14ac:dyDescent="0.25">
      <c r="B10" s="43" t="s">
        <v>11</v>
      </c>
      <c r="C10" s="44">
        <v>0.2649189814814818</v>
      </c>
      <c r="D10" s="45">
        <f t="shared" si="0"/>
        <v>0.26707349801057162</v>
      </c>
      <c r="E10" s="45">
        <f t="shared" si="1"/>
        <v>0.1941259286901654</v>
      </c>
      <c r="F10" s="44"/>
      <c r="G10" s="45">
        <f t="shared" si="2"/>
        <v>0</v>
      </c>
      <c r="H10" s="45">
        <f t="shared" si="3"/>
        <v>0</v>
      </c>
      <c r="I10" s="44"/>
      <c r="J10" s="45">
        <f t="shared" si="4"/>
        <v>0</v>
      </c>
      <c r="K10" s="45">
        <f t="shared" si="5"/>
        <v>0</v>
      </c>
      <c r="L10" s="46">
        <f t="shared" si="8"/>
        <v>0.2649189814814818</v>
      </c>
      <c r="M10" s="45">
        <f t="shared" si="6"/>
        <v>0.26707349801057162</v>
      </c>
      <c r="N10" s="47">
        <f t="shared" si="7"/>
        <v>0.1941259286901654</v>
      </c>
    </row>
    <row r="11" spans="2:14" x14ac:dyDescent="0.25">
      <c r="B11" s="43" t="s">
        <v>12</v>
      </c>
      <c r="C11" s="44">
        <v>3.0844907407407404E-2</v>
      </c>
      <c r="D11" s="45">
        <f t="shared" si="0"/>
        <v>3.1095760941857332E-2</v>
      </c>
      <c r="E11" s="45">
        <f t="shared" si="1"/>
        <v>2.2602367947891569E-2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3.0844907407407404E-2</v>
      </c>
      <c r="M11" s="45">
        <f t="shared" si="6"/>
        <v>3.1095760941857332E-2</v>
      </c>
      <c r="N11" s="47">
        <f t="shared" si="7"/>
        <v>2.2602367947891569E-2</v>
      </c>
    </row>
    <row r="12" spans="2:14" x14ac:dyDescent="0.25">
      <c r="B12" s="43" t="s">
        <v>155</v>
      </c>
      <c r="C12" s="44">
        <v>9.5810185185185109E-2</v>
      </c>
      <c r="D12" s="45">
        <f t="shared" si="0"/>
        <v>9.658938426892863E-2</v>
      </c>
      <c r="E12" s="45">
        <f t="shared" si="1"/>
        <v>7.0207280252400112E-2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9.5810185185185109E-2</v>
      </c>
      <c r="M12" s="45">
        <f t="shared" si="6"/>
        <v>9.658938426892863E-2</v>
      </c>
      <c r="N12" s="47">
        <f t="shared" si="7"/>
        <v>7.0207280252400112E-2</v>
      </c>
    </row>
    <row r="13" spans="2:14" x14ac:dyDescent="0.25">
      <c r="B13" s="43" t="s">
        <v>102</v>
      </c>
      <c r="C13" s="44">
        <v>1.7812499999999998E-2</v>
      </c>
      <c r="D13" s="45">
        <f t="shared" si="0"/>
        <v>1.7957364386310858E-2</v>
      </c>
      <c r="E13" s="45">
        <f t="shared" si="1"/>
        <v>1.3052549445330254E-2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>
        <f t="shared" ref="L13:L15" si="9">SUM(C13,F13,I13)</f>
        <v>1.7812499999999998E-2</v>
      </c>
      <c r="M13" s="45">
        <f t="shared" si="6"/>
        <v>1.7957364386310858E-2</v>
      </c>
      <c r="N13" s="47">
        <f t="shared" si="7"/>
        <v>1.3052549445330254E-2</v>
      </c>
    </row>
    <row r="14" spans="2:14" x14ac:dyDescent="0.25">
      <c r="B14" s="43" t="s">
        <v>103</v>
      </c>
      <c r="C14" s="44">
        <v>2.3576388888888879E-2</v>
      </c>
      <c r="D14" s="45">
        <f t="shared" si="0"/>
        <v>2.3768129470380248E-2</v>
      </c>
      <c r="E14" s="45">
        <f t="shared" si="1"/>
        <v>1.7276181429589161E-2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>
        <f t="shared" si="9"/>
        <v>2.3576388888888879E-2</v>
      </c>
      <c r="M14" s="45">
        <f t="shared" si="6"/>
        <v>2.3768129470380248E-2</v>
      </c>
      <c r="N14" s="47">
        <f t="shared" si="7"/>
        <v>1.7276181429589161E-2</v>
      </c>
    </row>
    <row r="15" spans="2:14" x14ac:dyDescent="0.25">
      <c r="B15" s="43" t="s">
        <v>179</v>
      </c>
      <c r="C15" s="44">
        <v>3.4143518518518511E-2</v>
      </c>
      <c r="D15" s="45">
        <f t="shared" si="0"/>
        <v>3.4421198791174154E-2</v>
      </c>
      <c r="E15" s="45">
        <f t="shared" si="1"/>
        <v>2.5019506734063834E-2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9"/>
        <v>3.4143518518518511E-2</v>
      </c>
      <c r="M15" s="45">
        <f t="shared" si="6"/>
        <v>3.4421198791174154E-2</v>
      </c>
      <c r="N15" s="47">
        <f t="shared" si="7"/>
        <v>2.5019506734063834E-2</v>
      </c>
    </row>
    <row r="16" spans="2:14" x14ac:dyDescent="0.25">
      <c r="B16" s="43" t="s">
        <v>170</v>
      </c>
      <c r="C16" s="44">
        <v>1.0983796296296294E-2</v>
      </c>
      <c r="D16" s="45">
        <f t="shared" si="0"/>
        <v>1.1073124628076024E-2</v>
      </c>
      <c r="E16" s="45">
        <f t="shared" si="1"/>
        <v>8.0486480985174844E-3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1.0983796296296294E-2</v>
      </c>
      <c r="M16" s="45">
        <f t="shared" si="6"/>
        <v>1.1073124628076024E-2</v>
      </c>
      <c r="N16" s="47">
        <f t="shared" si="7"/>
        <v>8.0486480985174844E-3</v>
      </c>
    </row>
    <row r="17" spans="2:14" x14ac:dyDescent="0.25">
      <c r="B17" s="43" t="s">
        <v>156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0.10012731481481482</v>
      </c>
      <c r="D18" s="45">
        <f t="shared" si="0"/>
        <v>0.10094162398049074</v>
      </c>
      <c r="E18" s="45">
        <f t="shared" si="1"/>
        <v>7.3370763646232642E-2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>
        <f t="shared" si="8"/>
        <v>0.10012731481481482</v>
      </c>
      <c r="M18" s="45">
        <f>IFERROR(L18/L$19,0)</f>
        <v>0.10094162398049074</v>
      </c>
      <c r="N18" s="47">
        <f>IFERROR(L18/L$30,0)</f>
        <v>7.3370763646232642E-2</v>
      </c>
    </row>
    <row r="19" spans="2:14" ht="16.5" thickTop="1" thickBot="1" x14ac:dyDescent="0.3">
      <c r="B19" s="60" t="s">
        <v>3</v>
      </c>
      <c r="C19" s="61">
        <f>SUM(C7:C18)</f>
        <v>0.9919328703703707</v>
      </c>
      <c r="D19" s="62">
        <f>IFERROR(SUM(D7:D18),0)</f>
        <v>0.99999999999999989</v>
      </c>
      <c r="E19" s="62">
        <f>IFERROR(SUM(E7:E18),0)</f>
        <v>0.72686331716253361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0.9919328703703707</v>
      </c>
      <c r="M19" s="62">
        <f>IFERROR(SUM(M7:M18),0)</f>
        <v>0.99999999999999989</v>
      </c>
      <c r="N19" s="63">
        <f>IFERROR(SUM(N7:N18),0)</f>
        <v>0.72686331716253361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2.0486111111111109E-3</v>
      </c>
      <c r="D22" s="51"/>
      <c r="E22" s="45">
        <f>IFERROR(C22/C$30,0)</f>
        <v>1.5011704040438303E-3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2.0486111111111109E-3</v>
      </c>
      <c r="M22" s="51"/>
      <c r="N22" s="47">
        <f>IFERROR(L22/L$30,0)</f>
        <v>1.5011704040438303E-3</v>
      </c>
    </row>
    <row r="23" spans="2:14" x14ac:dyDescent="0.25">
      <c r="B23" s="50" t="s">
        <v>16</v>
      </c>
      <c r="C23" s="44">
        <v>1.3078703703703703E-3</v>
      </c>
      <c r="D23" s="51"/>
      <c r="E23" s="45">
        <f t="shared" ref="E23:E27" si="10">IFERROR(C23/C$30,0)</f>
        <v>9.5837432574549623E-4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1.3078703703703703E-3</v>
      </c>
      <c r="M23" s="51"/>
      <c r="N23" s="47">
        <f t="shared" ref="N23:N27" si="14">IFERROR(L23/L$30,0)</f>
        <v>9.5837432574549623E-4</v>
      </c>
    </row>
    <row r="24" spans="2:14" x14ac:dyDescent="0.25">
      <c r="B24" s="50" t="s">
        <v>17</v>
      </c>
      <c r="C24" s="44">
        <v>6.1805555555555555E-3</v>
      </c>
      <c r="D24" s="51"/>
      <c r="E24" s="45">
        <f t="shared" si="10"/>
        <v>4.528954778301726E-3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6.1805555555555555E-3</v>
      </c>
      <c r="M24" s="51"/>
      <c r="N24" s="47">
        <f t="shared" si="14"/>
        <v>4.528954778301726E-3</v>
      </c>
    </row>
    <row r="25" spans="2:14" x14ac:dyDescent="0.25">
      <c r="B25" s="50" t="s">
        <v>18</v>
      </c>
      <c r="C25" s="44">
        <v>7.890046296296295E-2</v>
      </c>
      <c r="D25" s="51"/>
      <c r="E25" s="45">
        <f t="shared" si="10"/>
        <v>5.7816263527495991E-2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7.890046296296295E-2</v>
      </c>
      <c r="M25" s="51"/>
      <c r="N25" s="47">
        <f t="shared" si="14"/>
        <v>5.7816263527495991E-2</v>
      </c>
    </row>
    <row r="26" spans="2:14" s="2" customFormat="1" x14ac:dyDescent="0.25">
      <c r="B26" s="50" t="s">
        <v>19</v>
      </c>
      <c r="C26" s="44">
        <v>0.27460648148148142</v>
      </c>
      <c r="D26" s="51"/>
      <c r="E26" s="45">
        <f t="shared" si="10"/>
        <v>0.20122468365166052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0.27460648148148142</v>
      </c>
      <c r="M26" s="51"/>
      <c r="N26" s="47">
        <f t="shared" si="14"/>
        <v>0.20122468365166052</v>
      </c>
    </row>
    <row r="27" spans="2:14" ht="15.75" thickBot="1" x14ac:dyDescent="0.3">
      <c r="B27" s="55" t="s">
        <v>20</v>
      </c>
      <c r="C27" s="53">
        <v>9.6990740740740735E-3</v>
      </c>
      <c r="D27" s="56"/>
      <c r="E27" s="54">
        <f t="shared" si="10"/>
        <v>7.1072361502188125E-3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9.6990740740740735E-3</v>
      </c>
      <c r="M27" s="56"/>
      <c r="N27" s="67">
        <f t="shared" si="14"/>
        <v>7.1072361502188125E-3</v>
      </c>
    </row>
    <row r="28" spans="2:14" s="3" customFormat="1" ht="16.5" thickTop="1" thickBot="1" x14ac:dyDescent="0.3">
      <c r="B28" s="60" t="s">
        <v>3</v>
      </c>
      <c r="C28" s="61">
        <f>SUM(C22:C27)</f>
        <v>0.37274305555555548</v>
      </c>
      <c r="D28" s="62"/>
      <c r="E28" s="62">
        <f>IFERROR(SUM(E22:E27),0)</f>
        <v>0.27313668283746639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0.37274305555555548</v>
      </c>
      <c r="M28" s="62"/>
      <c r="N28" s="63">
        <f>IFERROR(SUM(N22:N27),0)</f>
        <v>0.27313668283746639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1.3646759259259262</v>
      </c>
      <c r="D30" s="64"/>
      <c r="E30" s="65">
        <f>IFERROR(SUM(E19,E28),0)</f>
        <v>1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1.3646759259259262</v>
      </c>
      <c r="M30" s="64"/>
      <c r="N30" s="66">
        <f>IFERROR(SUM(N19,N28),0)</f>
        <v>1</v>
      </c>
    </row>
    <row r="31" spans="2:14" ht="81.75" customHeight="1" thickTop="1" thickBot="1" x14ac:dyDescent="0.3">
      <c r="B31" s="201" t="s">
        <v>238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140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104</v>
      </c>
      <c r="D5" s="213"/>
      <c r="E5" s="213"/>
      <c r="F5" s="208" t="s">
        <v>96</v>
      </c>
      <c r="G5" s="213"/>
      <c r="H5" s="213"/>
      <c r="I5" s="208" t="s">
        <v>3</v>
      </c>
      <c r="J5" s="208"/>
      <c r="K5" s="209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/>
      <c r="D7" s="45">
        <f t="shared" ref="D7:D18" si="0">IFERROR(C7/C$19,0)</f>
        <v>0</v>
      </c>
      <c r="E7" s="45">
        <f t="shared" ref="E7:E18" si="1">IFERROR(C7/C$30,0)</f>
        <v>0</v>
      </c>
      <c r="F7" s="44">
        <v>2.586805555555555E-2</v>
      </c>
      <c r="G7" s="45">
        <f t="shared" ref="G7:G18" si="2">IFERROR(F7/F$19,0)</f>
        <v>6.1866799534960951E-2</v>
      </c>
      <c r="H7" s="45">
        <f t="shared" ref="H7:H18" si="3">IFERROR(F7/F$30,0)</f>
        <v>4.0925071412876282E-2</v>
      </c>
      <c r="I7" s="44">
        <f>SUM(C7,F7)</f>
        <v>2.586805555555555E-2</v>
      </c>
      <c r="J7" s="45">
        <f t="shared" ref="J7:J18" si="4">IFERROR(I7/I$19,0)</f>
        <v>6.1866799534960951E-2</v>
      </c>
      <c r="K7" s="47">
        <f t="shared" ref="K7:K18" si="5">IFERROR(I7/I$30,0)</f>
        <v>4.0925071412876282E-2</v>
      </c>
    </row>
    <row r="8" spans="2:11" x14ac:dyDescent="0.25">
      <c r="B8" s="138" t="s">
        <v>97</v>
      </c>
      <c r="C8" s="44"/>
      <c r="D8" s="45">
        <f t="shared" si="0"/>
        <v>0</v>
      </c>
      <c r="E8" s="45">
        <f t="shared" si="1"/>
        <v>0</v>
      </c>
      <c r="F8" s="44">
        <v>0.10239583333333335</v>
      </c>
      <c r="G8" s="45">
        <f t="shared" si="2"/>
        <v>0.24489287493771802</v>
      </c>
      <c r="H8" s="45">
        <f t="shared" si="3"/>
        <v>0.16199736321687544</v>
      </c>
      <c r="I8" s="44">
        <f t="shared" ref="I8:I18" si="6">SUM(C8,F8)</f>
        <v>0.10239583333333335</v>
      </c>
      <c r="J8" s="45">
        <f t="shared" si="4"/>
        <v>0.24489287493771802</v>
      </c>
      <c r="K8" s="47">
        <f t="shared" si="5"/>
        <v>0.16199736321687544</v>
      </c>
    </row>
    <row r="9" spans="2:11" x14ac:dyDescent="0.25">
      <c r="B9" s="43" t="s">
        <v>48</v>
      </c>
      <c r="C9" s="44"/>
      <c r="D9" s="45">
        <f t="shared" si="0"/>
        <v>0</v>
      </c>
      <c r="E9" s="45">
        <f t="shared" si="1"/>
        <v>0</v>
      </c>
      <c r="F9" s="44">
        <v>1.8877314814814809E-2</v>
      </c>
      <c r="G9" s="45">
        <f t="shared" si="2"/>
        <v>4.5147539168465908E-2</v>
      </c>
      <c r="H9" s="45">
        <f t="shared" si="3"/>
        <v>2.986523108474327E-2</v>
      </c>
      <c r="I9" s="44">
        <f t="shared" si="6"/>
        <v>1.8877314814814809E-2</v>
      </c>
      <c r="J9" s="45">
        <f t="shared" si="4"/>
        <v>4.5147539168465908E-2</v>
      </c>
      <c r="K9" s="47">
        <f t="shared" si="5"/>
        <v>2.986523108474327E-2</v>
      </c>
    </row>
    <row r="10" spans="2:11" x14ac:dyDescent="0.25">
      <c r="B10" s="43" t="s">
        <v>11</v>
      </c>
      <c r="C10" s="44"/>
      <c r="D10" s="45">
        <f t="shared" si="0"/>
        <v>0</v>
      </c>
      <c r="E10" s="45">
        <f t="shared" si="1"/>
        <v>0</v>
      </c>
      <c r="F10" s="44">
        <v>0.14355324074074075</v>
      </c>
      <c r="G10" s="45">
        <f t="shared" si="2"/>
        <v>0.34332613630072523</v>
      </c>
      <c r="H10" s="45">
        <f t="shared" si="3"/>
        <v>0.22711125759906248</v>
      </c>
      <c r="I10" s="44">
        <f t="shared" si="6"/>
        <v>0.14355324074074075</v>
      </c>
      <c r="J10" s="45">
        <f t="shared" si="4"/>
        <v>0.34332613630072523</v>
      </c>
      <c r="K10" s="47">
        <f t="shared" si="5"/>
        <v>0.22711125759906248</v>
      </c>
    </row>
    <row r="11" spans="2:11" x14ac:dyDescent="0.25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1.7870370370370373E-2</v>
      </c>
      <c r="G11" s="45">
        <f t="shared" si="2"/>
        <v>4.2739301334219125E-2</v>
      </c>
      <c r="H11" s="45">
        <f t="shared" si="3"/>
        <v>2.8272174613638033E-2</v>
      </c>
      <c r="I11" s="44">
        <f t="shared" si="6"/>
        <v>1.7870370370370373E-2</v>
      </c>
      <c r="J11" s="45">
        <f t="shared" si="4"/>
        <v>4.2739301334219125E-2</v>
      </c>
      <c r="K11" s="47">
        <f t="shared" si="5"/>
        <v>2.8272174613638033E-2</v>
      </c>
    </row>
    <row r="12" spans="2:11" x14ac:dyDescent="0.25">
      <c r="B12" s="43" t="s">
        <v>155</v>
      </c>
      <c r="C12" s="44"/>
      <c r="D12" s="45">
        <f t="shared" si="0"/>
        <v>0</v>
      </c>
      <c r="E12" s="45">
        <f t="shared" si="1"/>
        <v>0</v>
      </c>
      <c r="F12" s="44">
        <v>1.5543981481481483E-2</v>
      </c>
      <c r="G12" s="45">
        <f t="shared" si="2"/>
        <v>3.7175441510269615E-2</v>
      </c>
      <c r="H12" s="45">
        <f t="shared" si="3"/>
        <v>2.4591664835567278E-2</v>
      </c>
      <c r="I12" s="44">
        <f t="shared" si="6"/>
        <v>1.5543981481481483E-2</v>
      </c>
      <c r="J12" s="45">
        <f t="shared" si="4"/>
        <v>3.7175441510269615E-2</v>
      </c>
      <c r="K12" s="47">
        <f t="shared" si="5"/>
        <v>2.4591664835567278E-2</v>
      </c>
    </row>
    <row r="13" spans="2:11" x14ac:dyDescent="0.25">
      <c r="B13" s="43" t="s">
        <v>102</v>
      </c>
      <c r="C13" s="44"/>
      <c r="D13" s="45">
        <f t="shared" si="0"/>
        <v>0</v>
      </c>
      <c r="E13" s="45">
        <f t="shared" si="1"/>
        <v>0</v>
      </c>
      <c r="F13" s="44">
        <v>1.0277777777777778E-2</v>
      </c>
      <c r="G13" s="45">
        <f t="shared" si="2"/>
        <v>2.4580634446105299E-2</v>
      </c>
      <c r="H13" s="45">
        <f t="shared" si="3"/>
        <v>1.6260162601626018E-2</v>
      </c>
      <c r="I13" s="44">
        <f t="shared" si="6"/>
        <v>1.0277777777777778E-2</v>
      </c>
      <c r="J13" s="45">
        <f t="shared" si="4"/>
        <v>2.4580634446105299E-2</v>
      </c>
      <c r="K13" s="47">
        <f t="shared" si="5"/>
        <v>1.6260162601626018E-2</v>
      </c>
    </row>
    <row r="14" spans="2:11" x14ac:dyDescent="0.25">
      <c r="B14" s="43" t="s">
        <v>103</v>
      </c>
      <c r="C14" s="44"/>
      <c r="D14" s="45">
        <f t="shared" si="0"/>
        <v>0</v>
      </c>
      <c r="E14" s="45">
        <f t="shared" si="1"/>
        <v>0</v>
      </c>
      <c r="F14" s="44">
        <v>1.5046296296296297E-4</v>
      </c>
      <c r="G14" s="45">
        <f t="shared" si="2"/>
        <v>3.5985163040469471E-4</v>
      </c>
      <c r="H14" s="45">
        <f t="shared" si="3"/>
        <v>2.3804292096975025E-4</v>
      </c>
      <c r="I14" s="44">
        <f t="shared" si="6"/>
        <v>1.5046296296296297E-4</v>
      </c>
      <c r="J14" s="45">
        <f t="shared" si="4"/>
        <v>3.5985163040469471E-4</v>
      </c>
      <c r="K14" s="47">
        <f t="shared" si="5"/>
        <v>2.3804292096975025E-4</v>
      </c>
    </row>
    <row r="15" spans="2:11" x14ac:dyDescent="0.25">
      <c r="B15" s="43" t="s">
        <v>179</v>
      </c>
      <c r="C15" s="44"/>
      <c r="D15" s="45">
        <f t="shared" si="0"/>
        <v>0</v>
      </c>
      <c r="E15" s="45">
        <f t="shared" si="1"/>
        <v>0</v>
      </c>
      <c r="F15" s="44">
        <v>3.2164351851851847E-2</v>
      </c>
      <c r="G15" s="45">
        <f t="shared" si="2"/>
        <v>7.6925206222665105E-2</v>
      </c>
      <c r="H15" s="45">
        <f t="shared" si="3"/>
        <v>5.0886252105764293E-2</v>
      </c>
      <c r="I15" s="44">
        <f t="shared" si="6"/>
        <v>3.2164351851851847E-2</v>
      </c>
      <c r="J15" s="45">
        <f t="shared" si="4"/>
        <v>7.6925206222665105E-2</v>
      </c>
      <c r="K15" s="47">
        <f t="shared" si="5"/>
        <v>5.0886252105764293E-2</v>
      </c>
    </row>
    <row r="16" spans="2:11" x14ac:dyDescent="0.25">
      <c r="B16" s="43" t="s">
        <v>170</v>
      </c>
      <c r="C16" s="44"/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4" x14ac:dyDescent="0.25">
      <c r="B17" s="43" t="s">
        <v>156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 x14ac:dyDescent="0.3">
      <c r="B18" s="43" t="s">
        <v>13</v>
      </c>
      <c r="C18" s="44"/>
      <c r="D18" s="45">
        <f t="shared" si="0"/>
        <v>0</v>
      </c>
      <c r="E18" s="45">
        <f t="shared" si="1"/>
        <v>0</v>
      </c>
      <c r="F18" s="44">
        <v>5.1423611111111114E-2</v>
      </c>
      <c r="G18" s="45">
        <f t="shared" si="2"/>
        <v>0.12298621491446604</v>
      </c>
      <c r="H18" s="45">
        <f t="shared" si="3"/>
        <v>8.1355745989892342E-2</v>
      </c>
      <c r="I18" s="44">
        <f t="shared" si="6"/>
        <v>5.1423611111111114E-2</v>
      </c>
      <c r="J18" s="45">
        <f t="shared" si="4"/>
        <v>0.12298621491446604</v>
      </c>
      <c r="K18" s="47">
        <f t="shared" si="5"/>
        <v>8.1355745989892342E-2</v>
      </c>
    </row>
    <row r="19" spans="2:14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0.41812500000000002</v>
      </c>
      <c r="G19" s="62">
        <f>IFERROR(SUM(G7:G18),0)</f>
        <v>0.99999999999999989</v>
      </c>
      <c r="H19" s="62">
        <f>IFERROR(SUM(H7:H18),0)</f>
        <v>0.66150296638101513</v>
      </c>
      <c r="I19" s="61">
        <f>SUM(I7:I18)</f>
        <v>0.41812500000000002</v>
      </c>
      <c r="J19" s="62">
        <f>IFERROR(SUM(J7:J18),0)</f>
        <v>0.99999999999999989</v>
      </c>
      <c r="K19" s="63">
        <f>IFERROR(SUM(K7:K18),0)</f>
        <v>0.66150296638101513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/>
      <c r="D22" s="51"/>
      <c r="E22" s="45">
        <f>IFERROR(C22/C$30,0)</f>
        <v>0</v>
      </c>
      <c r="F22" s="44"/>
      <c r="G22" s="51"/>
      <c r="H22" s="45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44"/>
      <c r="D23" s="51"/>
      <c r="E23" s="45">
        <f t="shared" ref="E23:E27" si="8">IFERROR(C23/C$30,0)</f>
        <v>0</v>
      </c>
      <c r="F23" s="44"/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44"/>
      <c r="D24" s="51"/>
      <c r="E24" s="45">
        <f t="shared" si="8"/>
        <v>0</v>
      </c>
      <c r="F24" s="44">
        <v>6.9444444444444444E-5</v>
      </c>
      <c r="G24" s="51"/>
      <c r="H24" s="45">
        <f t="shared" si="9"/>
        <v>1.0986596352450011E-4</v>
      </c>
      <c r="I24" s="44">
        <f t="shared" si="7"/>
        <v>6.9444444444444444E-5</v>
      </c>
      <c r="J24" s="51"/>
      <c r="K24" s="47">
        <f t="shared" si="10"/>
        <v>1.0986596352450011E-4</v>
      </c>
    </row>
    <row r="25" spans="2:14" x14ac:dyDescent="0.25">
      <c r="B25" s="50" t="s">
        <v>18</v>
      </c>
      <c r="C25" s="44"/>
      <c r="D25" s="51"/>
      <c r="E25" s="45">
        <f t="shared" si="8"/>
        <v>0</v>
      </c>
      <c r="F25" s="44">
        <v>5.6481481481481478E-3</v>
      </c>
      <c r="G25" s="51"/>
      <c r="H25" s="45">
        <f t="shared" si="9"/>
        <v>8.9357650333260086E-3</v>
      </c>
      <c r="I25" s="44">
        <f t="shared" si="7"/>
        <v>5.6481481481481478E-3</v>
      </c>
      <c r="J25" s="51"/>
      <c r="K25" s="47">
        <f t="shared" si="10"/>
        <v>8.9357650333260086E-3</v>
      </c>
    </row>
    <row r="26" spans="2:14" s="2" customFormat="1" x14ac:dyDescent="0.25">
      <c r="B26" s="50" t="s">
        <v>19</v>
      </c>
      <c r="C26" s="44"/>
      <c r="D26" s="51"/>
      <c r="E26" s="45">
        <f t="shared" si="8"/>
        <v>0</v>
      </c>
      <c r="F26" s="44">
        <v>0.20614583333333333</v>
      </c>
      <c r="G26" s="51"/>
      <c r="H26" s="45">
        <f t="shared" si="9"/>
        <v>0.32613711272247858</v>
      </c>
      <c r="I26" s="44">
        <f t="shared" si="7"/>
        <v>0.20614583333333333</v>
      </c>
      <c r="J26" s="51"/>
      <c r="K26" s="47">
        <f t="shared" si="10"/>
        <v>0.32613711272247858</v>
      </c>
      <c r="L26" s="1"/>
      <c r="M26" s="1"/>
      <c r="N26" s="1"/>
    </row>
    <row r="27" spans="2:14" ht="15.75" thickBot="1" x14ac:dyDescent="0.3">
      <c r="B27" s="55" t="s">
        <v>20</v>
      </c>
      <c r="C27" s="53"/>
      <c r="D27" s="56"/>
      <c r="E27" s="54">
        <f t="shared" si="8"/>
        <v>0</v>
      </c>
      <c r="F27" s="53">
        <v>2.0949074074074073E-3</v>
      </c>
      <c r="G27" s="56"/>
      <c r="H27" s="54">
        <f t="shared" si="9"/>
        <v>3.3142898996557533E-3</v>
      </c>
      <c r="I27" s="44">
        <f t="shared" si="7"/>
        <v>2.0949074074074073E-3</v>
      </c>
      <c r="J27" s="56"/>
      <c r="K27" s="67">
        <f t="shared" si="10"/>
        <v>3.3142898996557533E-3</v>
      </c>
    </row>
    <row r="28" spans="2:14" s="3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0.21395833333333333</v>
      </c>
      <c r="G28" s="62"/>
      <c r="H28" s="62">
        <f>IFERROR(SUM(H22:H27),0)</f>
        <v>0.33849703361898487</v>
      </c>
      <c r="I28" s="61">
        <f>SUM(I22:I27)</f>
        <v>0.21395833333333333</v>
      </c>
      <c r="J28" s="62"/>
      <c r="K28" s="63">
        <f>IFERROR(SUM(K22:K27),0)</f>
        <v>0.33849703361898487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0.63208333333333333</v>
      </c>
      <c r="G30" s="64"/>
      <c r="H30" s="65">
        <f>IFERROR(SUM(H19,H28),0)</f>
        <v>1</v>
      </c>
      <c r="I30" s="61">
        <f>SUM(I19,I28)</f>
        <v>0.63208333333333333</v>
      </c>
      <c r="J30" s="64"/>
      <c r="K30" s="66">
        <f>IFERROR(SUM(K19,K28),0)</f>
        <v>1</v>
      </c>
    </row>
    <row r="31" spans="2:14" ht="66" customHeight="1" thickTop="1" thickBot="1" x14ac:dyDescent="0.3">
      <c r="B31" s="210" t="s">
        <v>239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162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105</v>
      </c>
      <c r="D5" s="213"/>
      <c r="E5" s="213"/>
      <c r="F5" s="208" t="s">
        <v>163</v>
      </c>
      <c r="G5" s="213"/>
      <c r="H5" s="213"/>
      <c r="I5" s="208" t="s">
        <v>3</v>
      </c>
      <c r="J5" s="208"/>
      <c r="K5" s="209"/>
    </row>
    <row r="6" spans="2:11" s="122" customFormat="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2">
        <f t="shared" ref="D7:D18" si="0">IFERROR(C7/C$19,0)</f>
        <v>0</v>
      </c>
      <c r="E7" s="152">
        <f t="shared" ref="E7:E18" si="1">IFERROR(C7/C$30,0)</f>
        <v>0</v>
      </c>
      <c r="F7" s="123">
        <v>0</v>
      </c>
      <c r="G7" s="152">
        <f t="shared" ref="G7:G18" si="2">IFERROR(F7/F$19,0)</f>
        <v>0</v>
      </c>
      <c r="H7" s="152">
        <f t="shared" ref="H7:H18" si="3">IFERROR(F7/F$30,0)</f>
        <v>0</v>
      </c>
      <c r="I7" s="44">
        <f>SUM(C7,F7)</f>
        <v>0</v>
      </c>
      <c r="J7" s="149">
        <f t="shared" ref="J7:J18" si="4">IFERROR(I7/I$19,0)</f>
        <v>0</v>
      </c>
      <c r="K7" s="150">
        <f t="shared" ref="K7:K18" si="5">IFERROR(I7/I$30,0)</f>
        <v>0</v>
      </c>
    </row>
    <row r="8" spans="2:11" x14ac:dyDescent="0.25">
      <c r="B8" s="138" t="s">
        <v>97</v>
      </c>
      <c r="C8" s="123"/>
      <c r="D8" s="152">
        <f t="shared" si="0"/>
        <v>0</v>
      </c>
      <c r="E8" s="152">
        <f t="shared" si="1"/>
        <v>0</v>
      </c>
      <c r="F8" s="123">
        <v>0</v>
      </c>
      <c r="G8" s="152">
        <f t="shared" si="2"/>
        <v>0</v>
      </c>
      <c r="H8" s="152">
        <f t="shared" si="3"/>
        <v>0</v>
      </c>
      <c r="I8" s="44">
        <f t="shared" ref="I8:I18" si="6">SUM(C8,F8)</f>
        <v>0</v>
      </c>
      <c r="J8" s="149">
        <f t="shared" si="4"/>
        <v>0</v>
      </c>
      <c r="K8" s="150">
        <f t="shared" si="5"/>
        <v>0</v>
      </c>
    </row>
    <row r="9" spans="2:11" x14ac:dyDescent="0.25">
      <c r="B9" s="43" t="s">
        <v>48</v>
      </c>
      <c r="C9" s="123"/>
      <c r="D9" s="152">
        <f t="shared" si="0"/>
        <v>0</v>
      </c>
      <c r="E9" s="152">
        <f t="shared" si="1"/>
        <v>0</v>
      </c>
      <c r="F9" s="123">
        <v>0</v>
      </c>
      <c r="G9" s="152">
        <f t="shared" si="2"/>
        <v>0</v>
      </c>
      <c r="H9" s="152">
        <f t="shared" si="3"/>
        <v>0</v>
      </c>
      <c r="I9" s="44">
        <f t="shared" si="6"/>
        <v>0</v>
      </c>
      <c r="J9" s="149">
        <f t="shared" si="4"/>
        <v>0</v>
      </c>
      <c r="K9" s="150">
        <f t="shared" si="5"/>
        <v>0</v>
      </c>
    </row>
    <row r="10" spans="2:11" x14ac:dyDescent="0.25">
      <c r="B10" s="43" t="s">
        <v>11</v>
      </c>
      <c r="C10" s="123"/>
      <c r="D10" s="152">
        <f t="shared" si="0"/>
        <v>0</v>
      </c>
      <c r="E10" s="152">
        <f t="shared" si="1"/>
        <v>0</v>
      </c>
      <c r="F10" s="123">
        <v>0</v>
      </c>
      <c r="G10" s="152">
        <f t="shared" si="2"/>
        <v>0</v>
      </c>
      <c r="H10" s="152">
        <f t="shared" si="3"/>
        <v>0</v>
      </c>
      <c r="I10" s="44">
        <f t="shared" si="6"/>
        <v>0</v>
      </c>
      <c r="J10" s="149">
        <f t="shared" si="4"/>
        <v>0</v>
      </c>
      <c r="K10" s="150">
        <f t="shared" si="5"/>
        <v>0</v>
      </c>
    </row>
    <row r="11" spans="2:11" x14ac:dyDescent="0.25">
      <c r="B11" s="43" t="s">
        <v>12</v>
      </c>
      <c r="C11" s="123"/>
      <c r="D11" s="152">
        <f t="shared" si="0"/>
        <v>0</v>
      </c>
      <c r="E11" s="152">
        <f t="shared" si="1"/>
        <v>0</v>
      </c>
      <c r="F11" s="123">
        <v>0</v>
      </c>
      <c r="G11" s="152">
        <f t="shared" si="2"/>
        <v>0</v>
      </c>
      <c r="H11" s="152">
        <f t="shared" si="3"/>
        <v>0</v>
      </c>
      <c r="I11" s="44">
        <f t="shared" si="6"/>
        <v>0</v>
      </c>
      <c r="J11" s="149">
        <f t="shared" si="4"/>
        <v>0</v>
      </c>
      <c r="K11" s="150">
        <f t="shared" si="5"/>
        <v>0</v>
      </c>
    </row>
    <row r="12" spans="2:11" x14ac:dyDescent="0.25">
      <c r="B12" s="43" t="s">
        <v>155</v>
      </c>
      <c r="C12" s="123"/>
      <c r="D12" s="152">
        <f t="shared" si="0"/>
        <v>0</v>
      </c>
      <c r="E12" s="152">
        <f t="shared" si="1"/>
        <v>0</v>
      </c>
      <c r="F12" s="123">
        <v>0</v>
      </c>
      <c r="G12" s="152">
        <f t="shared" si="2"/>
        <v>0</v>
      </c>
      <c r="H12" s="152">
        <f t="shared" si="3"/>
        <v>0</v>
      </c>
      <c r="I12" s="44">
        <f t="shared" si="6"/>
        <v>0</v>
      </c>
      <c r="J12" s="149">
        <f t="shared" si="4"/>
        <v>0</v>
      </c>
      <c r="K12" s="150">
        <f t="shared" si="5"/>
        <v>0</v>
      </c>
    </row>
    <row r="13" spans="2:11" x14ac:dyDescent="0.25">
      <c r="B13" s="43" t="s">
        <v>102</v>
      </c>
      <c r="C13" s="123"/>
      <c r="D13" s="152">
        <f t="shared" si="0"/>
        <v>0</v>
      </c>
      <c r="E13" s="152">
        <f t="shared" si="1"/>
        <v>0</v>
      </c>
      <c r="F13" s="123">
        <v>0</v>
      </c>
      <c r="G13" s="152">
        <f t="shared" si="2"/>
        <v>0</v>
      </c>
      <c r="H13" s="152">
        <f t="shared" si="3"/>
        <v>0</v>
      </c>
      <c r="I13" s="44">
        <f t="shared" si="6"/>
        <v>0</v>
      </c>
      <c r="J13" s="149">
        <f t="shared" si="4"/>
        <v>0</v>
      </c>
      <c r="K13" s="150">
        <f t="shared" si="5"/>
        <v>0</v>
      </c>
    </row>
    <row r="14" spans="2:11" x14ac:dyDescent="0.25">
      <c r="B14" s="43" t="s">
        <v>103</v>
      </c>
      <c r="C14" s="123"/>
      <c r="D14" s="152">
        <f t="shared" si="0"/>
        <v>0</v>
      </c>
      <c r="E14" s="152">
        <f t="shared" si="1"/>
        <v>0</v>
      </c>
      <c r="F14" s="123">
        <v>0</v>
      </c>
      <c r="G14" s="152">
        <f t="shared" si="2"/>
        <v>0</v>
      </c>
      <c r="H14" s="152">
        <f t="shared" si="3"/>
        <v>0</v>
      </c>
      <c r="I14" s="44">
        <f t="shared" si="6"/>
        <v>0</v>
      </c>
      <c r="J14" s="149">
        <f t="shared" si="4"/>
        <v>0</v>
      </c>
      <c r="K14" s="150">
        <f t="shared" si="5"/>
        <v>0</v>
      </c>
    </row>
    <row r="15" spans="2:11" x14ac:dyDescent="0.25">
      <c r="B15" s="43" t="s">
        <v>179</v>
      </c>
      <c r="C15" s="123"/>
      <c r="D15" s="152">
        <f t="shared" si="0"/>
        <v>0</v>
      </c>
      <c r="E15" s="152">
        <f t="shared" si="1"/>
        <v>0</v>
      </c>
      <c r="F15" s="123">
        <v>0</v>
      </c>
      <c r="G15" s="152">
        <f t="shared" si="2"/>
        <v>0</v>
      </c>
      <c r="H15" s="152">
        <f t="shared" si="3"/>
        <v>0</v>
      </c>
      <c r="I15" s="44">
        <f t="shared" si="6"/>
        <v>0</v>
      </c>
      <c r="J15" s="149">
        <f t="shared" si="4"/>
        <v>0</v>
      </c>
      <c r="K15" s="150">
        <f t="shared" si="5"/>
        <v>0</v>
      </c>
    </row>
    <row r="16" spans="2:11" x14ac:dyDescent="0.25">
      <c r="B16" s="43" t="s">
        <v>170</v>
      </c>
      <c r="C16" s="123"/>
      <c r="D16" s="152">
        <f t="shared" si="0"/>
        <v>0</v>
      </c>
      <c r="E16" s="152">
        <f t="shared" si="1"/>
        <v>0</v>
      </c>
      <c r="F16" s="123">
        <v>0</v>
      </c>
      <c r="G16" s="152">
        <f t="shared" si="2"/>
        <v>0</v>
      </c>
      <c r="H16" s="152">
        <f t="shared" si="3"/>
        <v>0</v>
      </c>
      <c r="I16" s="44">
        <f t="shared" si="6"/>
        <v>0</v>
      </c>
      <c r="J16" s="149">
        <f t="shared" si="4"/>
        <v>0</v>
      </c>
      <c r="K16" s="150">
        <f t="shared" si="5"/>
        <v>0</v>
      </c>
    </row>
    <row r="17" spans="2:14" x14ac:dyDescent="0.25">
      <c r="B17" s="43" t="s">
        <v>156</v>
      </c>
      <c r="C17" s="123"/>
      <c r="D17" s="152">
        <f t="shared" si="0"/>
        <v>0</v>
      </c>
      <c r="E17" s="152">
        <f t="shared" si="1"/>
        <v>0</v>
      </c>
      <c r="F17" s="123">
        <v>0</v>
      </c>
      <c r="G17" s="152">
        <f t="shared" si="2"/>
        <v>0</v>
      </c>
      <c r="H17" s="152">
        <f t="shared" si="3"/>
        <v>0</v>
      </c>
      <c r="I17" s="44">
        <f t="shared" si="6"/>
        <v>0</v>
      </c>
      <c r="J17" s="149">
        <f t="shared" si="4"/>
        <v>0</v>
      </c>
      <c r="K17" s="150">
        <f t="shared" si="5"/>
        <v>0</v>
      </c>
    </row>
    <row r="18" spans="2:14" ht="15.75" thickBot="1" x14ac:dyDescent="0.3">
      <c r="B18" s="43" t="s">
        <v>13</v>
      </c>
      <c r="C18" s="123"/>
      <c r="D18" s="152">
        <f t="shared" si="0"/>
        <v>0</v>
      </c>
      <c r="E18" s="152">
        <f t="shared" si="1"/>
        <v>0</v>
      </c>
      <c r="F18" s="123">
        <v>0</v>
      </c>
      <c r="G18" s="152">
        <f t="shared" si="2"/>
        <v>0</v>
      </c>
      <c r="H18" s="152">
        <f t="shared" si="3"/>
        <v>0</v>
      </c>
      <c r="I18" s="44">
        <f t="shared" si="6"/>
        <v>0</v>
      </c>
      <c r="J18" s="149">
        <f t="shared" si="4"/>
        <v>0</v>
      </c>
      <c r="K18" s="150">
        <f t="shared" si="5"/>
        <v>0</v>
      </c>
    </row>
    <row r="19" spans="2:14" s="2" customFormat="1" ht="16.5" thickTop="1" thickBot="1" x14ac:dyDescent="0.3">
      <c r="B19" s="60" t="s">
        <v>3</v>
      </c>
      <c r="C19" s="124">
        <f>SUM(C7:C18)</f>
        <v>0</v>
      </c>
      <c r="D19" s="148">
        <f>IFERROR(SUM(D7:D18),0)</f>
        <v>0</v>
      </c>
      <c r="E19" s="148">
        <f>IFERROR(SUM(E7:E18),0)</f>
        <v>0</v>
      </c>
      <c r="F19" s="124">
        <f>SUM(F7:F18)</f>
        <v>0</v>
      </c>
      <c r="G19" s="148">
        <f>IFERROR(SUM(G7:G18),0)</f>
        <v>0</v>
      </c>
      <c r="H19" s="14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125">
        <v>0</v>
      </c>
      <c r="D23" s="144"/>
      <c r="E23" s="154">
        <f t="shared" ref="E23:E27" si="7">IFERROR(C23/C$30,0)</f>
        <v>0</v>
      </c>
      <c r="F23" s="125">
        <v>0</v>
      </c>
      <c r="G23" s="144"/>
      <c r="H23" s="154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125">
        <v>0</v>
      </c>
      <c r="D24" s="144"/>
      <c r="E24" s="154">
        <f t="shared" si="7"/>
        <v>0</v>
      </c>
      <c r="F24" s="125">
        <v>0</v>
      </c>
      <c r="G24" s="144"/>
      <c r="H24" s="154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25">
        <v>0</v>
      </c>
      <c r="D25" s="144"/>
      <c r="E25" s="154">
        <f t="shared" si="7"/>
        <v>0</v>
      </c>
      <c r="F25" s="125">
        <v>0</v>
      </c>
      <c r="G25" s="144"/>
      <c r="H25" s="154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25">
        <v>0</v>
      </c>
      <c r="D26" s="144"/>
      <c r="E26" s="154">
        <f t="shared" si="7"/>
        <v>0</v>
      </c>
      <c r="F26" s="125">
        <v>0</v>
      </c>
      <c r="G26" s="144"/>
      <c r="H26" s="154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29">
        <v>0</v>
      </c>
      <c r="D27" s="145"/>
      <c r="E27" s="163">
        <f t="shared" si="7"/>
        <v>0</v>
      </c>
      <c r="F27" s="129">
        <v>0</v>
      </c>
      <c r="G27" s="145"/>
      <c r="H27" s="163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47"/>
      <c r="D29" s="146"/>
      <c r="E29" s="155"/>
      <c r="F29" s="147"/>
      <c r="G29" s="146"/>
      <c r="H29" s="155"/>
      <c r="I29" s="146"/>
      <c r="J29" s="146"/>
      <c r="K29" s="164"/>
    </row>
    <row r="30" spans="2:14" s="2" customFormat="1" ht="16.5" thickTop="1" thickBot="1" x14ac:dyDescent="0.3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201" t="s">
        <v>240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164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106</v>
      </c>
      <c r="D5" s="213"/>
      <c r="E5" s="213"/>
      <c r="F5" s="208" t="s">
        <v>163</v>
      </c>
      <c r="G5" s="213"/>
      <c r="H5" s="213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65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>
        <v>3.7037037037037035E-4</v>
      </c>
      <c r="D10" s="158">
        <f t="shared" si="0"/>
        <v>1</v>
      </c>
      <c r="E10" s="158">
        <f t="shared" si="1"/>
        <v>1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3.7037037037037035E-4</v>
      </c>
      <c r="J10" s="45">
        <f t="shared" si="4"/>
        <v>1</v>
      </c>
      <c r="K10" s="47">
        <f t="shared" si="5"/>
        <v>1</v>
      </c>
    </row>
    <row r="11" spans="2:11" x14ac:dyDescent="0.25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3.7037037037037035E-4</v>
      </c>
      <c r="D19" s="159">
        <f>IFERROR(SUM(D7:D18),0)</f>
        <v>1</v>
      </c>
      <c r="E19" s="159">
        <f>IFERROR(SUM(E7:E18),0)</f>
        <v>1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3.7037037037037035E-4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/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3.7037037037037035E-4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3.7037037037037035E-4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196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165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107</v>
      </c>
      <c r="D5" s="213"/>
      <c r="E5" s="213"/>
      <c r="F5" s="208" t="s">
        <v>163</v>
      </c>
      <c r="G5" s="213"/>
      <c r="H5" s="213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/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201" t="s">
        <v>241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topLeftCell="A2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93" t="s">
        <v>30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14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14" s="5" customFormat="1" x14ac:dyDescent="0.25">
      <c r="B5" s="39"/>
      <c r="C5" s="199" t="s">
        <v>0</v>
      </c>
      <c r="D5" s="199"/>
      <c r="E5" s="199"/>
      <c r="F5" s="199" t="s">
        <v>1</v>
      </c>
      <c r="G5" s="199"/>
      <c r="H5" s="199"/>
      <c r="I5" s="199" t="s">
        <v>2</v>
      </c>
      <c r="J5" s="199"/>
      <c r="K5" s="199"/>
      <c r="L5" s="199" t="s">
        <v>3</v>
      </c>
      <c r="M5" s="199"/>
      <c r="N5" s="200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4.8668981481481459E-2</v>
      </c>
      <c r="D7" s="12">
        <f t="shared" ref="D7:D18" si="0">IFERROR(C7/C$19,0)</f>
        <v>0.14485015501205648</v>
      </c>
      <c r="E7" s="12">
        <f t="shared" ref="E7:E18" si="1">IFERROR(C7/C$30,0)</f>
        <v>4.2139757683866644E-2</v>
      </c>
      <c r="F7" s="11">
        <v>4.2476851851851859E-3</v>
      </c>
      <c r="G7" s="12">
        <f t="shared" ref="G7:G18" si="2">IFERROR(F7/F$19,0)</f>
        <v>9.1864831038798528E-2</v>
      </c>
      <c r="H7" s="12">
        <f t="shared" ref="H7:H18" si="3">IFERROR(F7/F$30,0)</f>
        <v>1.2726263957278602E-2</v>
      </c>
      <c r="I7" s="11">
        <v>1.802083333333333E-2</v>
      </c>
      <c r="J7" s="12">
        <f t="shared" ref="J7:J18" si="4">IFERROR(I7/I$19,0)</f>
        <v>0.15831215048296896</v>
      </c>
      <c r="K7" s="12">
        <f t="shared" ref="K7:K18" si="5">IFERROR(I7/I$30,0)</f>
        <v>5.3316440091771375E-2</v>
      </c>
      <c r="L7" s="13">
        <f>SUM(C7,F7,I7)</f>
        <v>7.0937499999999973E-2</v>
      </c>
      <c r="M7" s="12">
        <f t="shared" ref="M7:M18" si="6">IFERROR(L7/L$19,0)</f>
        <v>0.14300046663555765</v>
      </c>
      <c r="N7" s="14">
        <f t="shared" ref="N7:N18" si="7">IFERROR(L7/L$30,0)</f>
        <v>3.8833413589477159E-2</v>
      </c>
    </row>
    <row r="8" spans="2:14" s="5" customFormat="1" x14ac:dyDescent="0.25">
      <c r="B8" s="141" t="s">
        <v>97</v>
      </c>
      <c r="C8" s="11">
        <v>6.7268518518518436E-2</v>
      </c>
      <c r="D8" s="12">
        <f t="shared" si="0"/>
        <v>0.20020668274199088</v>
      </c>
      <c r="E8" s="12">
        <f t="shared" si="1"/>
        <v>5.8244059847475084E-2</v>
      </c>
      <c r="F8" s="11">
        <v>7.8472222222222224E-3</v>
      </c>
      <c r="G8" s="12">
        <f t="shared" si="2"/>
        <v>0.16971214017521905</v>
      </c>
      <c r="H8" s="12">
        <f t="shared" si="3"/>
        <v>2.3510645675844391E-2</v>
      </c>
      <c r="I8" s="11">
        <v>2.5324074074074082E-2</v>
      </c>
      <c r="J8" s="12">
        <f t="shared" si="4"/>
        <v>0.22247076766649729</v>
      </c>
      <c r="K8" s="12">
        <f t="shared" si="5"/>
        <v>7.4923809197685182E-2</v>
      </c>
      <c r="L8" s="13">
        <f t="shared" ref="L8:L16" si="8">SUM(C8,F8,I8)</f>
        <v>0.10043981481481475</v>
      </c>
      <c r="M8" s="12">
        <f t="shared" si="6"/>
        <v>0.20247316845543625</v>
      </c>
      <c r="N8" s="14">
        <f t="shared" si="7"/>
        <v>5.4983906531160497E-2</v>
      </c>
    </row>
    <row r="9" spans="2:14" s="5" customFormat="1" x14ac:dyDescent="0.25">
      <c r="B9" s="10" t="s">
        <v>48</v>
      </c>
      <c r="C9" s="11">
        <v>4.30208333333333E-2</v>
      </c>
      <c r="D9" s="12">
        <f t="shared" si="0"/>
        <v>0.12803995866345155</v>
      </c>
      <c r="E9" s="12">
        <f t="shared" si="1"/>
        <v>3.7249341096535611E-2</v>
      </c>
      <c r="F9" s="11">
        <v>2.1990740740740738E-3</v>
      </c>
      <c r="G9" s="12">
        <f t="shared" si="2"/>
        <v>4.7559449311639551E-2</v>
      </c>
      <c r="H9" s="12">
        <f t="shared" si="3"/>
        <v>6.5885290242041787E-3</v>
      </c>
      <c r="I9" s="11">
        <v>1.1620370370370366E-2</v>
      </c>
      <c r="J9" s="12">
        <f t="shared" si="4"/>
        <v>0.10208439247585152</v>
      </c>
      <c r="K9" s="12">
        <f t="shared" si="5"/>
        <v>3.4380029449029188E-2</v>
      </c>
      <c r="L9" s="13">
        <f t="shared" si="8"/>
        <v>5.684027777777774E-2</v>
      </c>
      <c r="M9" s="12">
        <f t="shared" si="6"/>
        <v>0.11458236117592159</v>
      </c>
      <c r="N9" s="14">
        <f t="shared" si="7"/>
        <v>3.1116151760143949E-2</v>
      </c>
    </row>
    <row r="10" spans="2:14" s="5" customFormat="1" x14ac:dyDescent="0.25">
      <c r="B10" s="10" t="s">
        <v>11</v>
      </c>
      <c r="C10" s="11">
        <v>8.495370370370367E-2</v>
      </c>
      <c r="D10" s="12">
        <f t="shared" si="0"/>
        <v>0.25284188770237687</v>
      </c>
      <c r="E10" s="12">
        <f t="shared" si="1"/>
        <v>7.355667571928208E-2</v>
      </c>
      <c r="F10" s="11">
        <v>1.0115740740740741E-2</v>
      </c>
      <c r="G10" s="12">
        <f t="shared" si="2"/>
        <v>0.21877346683354196</v>
      </c>
      <c r="H10" s="12">
        <f t="shared" si="3"/>
        <v>3.0307233511339227E-2</v>
      </c>
      <c r="I10" s="11">
        <v>3.2245370370370362E-2</v>
      </c>
      <c r="J10" s="12">
        <f t="shared" si="4"/>
        <v>0.28327402135231311</v>
      </c>
      <c r="K10" s="12">
        <f t="shared" si="5"/>
        <v>9.5401157415334004E-2</v>
      </c>
      <c r="L10" s="13">
        <f t="shared" si="8"/>
        <v>0.12731481481481477</v>
      </c>
      <c r="M10" s="12">
        <f t="shared" si="6"/>
        <v>0.2566495566962203</v>
      </c>
      <c r="N10" s="14">
        <f t="shared" si="7"/>
        <v>6.9696124895455833E-2</v>
      </c>
    </row>
    <row r="11" spans="2:14" s="5" customFormat="1" x14ac:dyDescent="0.25">
      <c r="B11" s="10" t="s">
        <v>12</v>
      </c>
      <c r="C11" s="11">
        <v>1.7222222222222215E-2</v>
      </c>
      <c r="D11" s="12">
        <f t="shared" si="0"/>
        <v>5.1257320013778848E-2</v>
      </c>
      <c r="E11" s="12">
        <f t="shared" si="1"/>
        <v>1.4911762053173261E-2</v>
      </c>
      <c r="F11" s="11">
        <v>1.4699074074074074E-3</v>
      </c>
      <c r="G11" s="12">
        <f t="shared" si="2"/>
        <v>3.1789737171464334E-2</v>
      </c>
      <c r="H11" s="12">
        <f t="shared" si="3"/>
        <v>4.4039115056522674E-3</v>
      </c>
      <c r="I11" s="11">
        <v>5.8217592592592566E-3</v>
      </c>
      <c r="J11" s="12">
        <f t="shared" si="4"/>
        <v>5.1143873919674614E-2</v>
      </c>
      <c r="K11" s="12">
        <f t="shared" si="5"/>
        <v>1.7224257781734743E-2</v>
      </c>
      <c r="L11" s="13">
        <f t="shared" si="8"/>
        <v>2.4513888888888877E-2</v>
      </c>
      <c r="M11" s="12">
        <f t="shared" si="6"/>
        <v>4.9416705552963139E-2</v>
      </c>
      <c r="N11" s="14">
        <f t="shared" si="7"/>
        <v>1.3419672048052311E-2</v>
      </c>
    </row>
    <row r="12" spans="2:14" s="5" customFormat="1" x14ac:dyDescent="0.25">
      <c r="B12" s="10" t="s">
        <v>155</v>
      </c>
      <c r="C12" s="11">
        <v>3.2974537037037038E-2</v>
      </c>
      <c r="D12" s="12">
        <f t="shared" si="0"/>
        <v>9.8139855322080652E-2</v>
      </c>
      <c r="E12" s="12">
        <f t="shared" si="1"/>
        <v>2.8550813232184571E-2</v>
      </c>
      <c r="F12" s="11">
        <v>1.6087962962962965E-3</v>
      </c>
      <c r="G12" s="12">
        <f t="shared" si="2"/>
        <v>3.479349186483105E-2</v>
      </c>
      <c r="H12" s="12">
        <f t="shared" si="3"/>
        <v>4.8200291282335852E-3</v>
      </c>
      <c r="I12" s="11">
        <v>1.0405092592592593E-2</v>
      </c>
      <c r="J12" s="12">
        <f t="shared" si="4"/>
        <v>9.1408235892221662E-2</v>
      </c>
      <c r="K12" s="12">
        <f t="shared" si="5"/>
        <v>3.0784508440913599E-2</v>
      </c>
      <c r="L12" s="13">
        <f t="shared" si="8"/>
        <v>4.4988425925925925E-2</v>
      </c>
      <c r="M12" s="12">
        <f t="shared" si="6"/>
        <v>9.0690620625291693E-2</v>
      </c>
      <c r="N12" s="14">
        <f t="shared" si="7"/>
        <v>2.4628076133512443E-2</v>
      </c>
    </row>
    <row r="13" spans="2:14" s="5" customFormat="1" x14ac:dyDescent="0.25">
      <c r="B13" s="10" t="s">
        <v>102</v>
      </c>
      <c r="C13" s="11">
        <v>2.4074074074074085E-3</v>
      </c>
      <c r="D13" s="12">
        <f t="shared" si="0"/>
        <v>7.1650017223561886E-3</v>
      </c>
      <c r="E13" s="12">
        <f t="shared" si="1"/>
        <v>2.0844398568951889E-3</v>
      </c>
      <c r="F13" s="11">
        <v>9.6064814814814819E-4</v>
      </c>
      <c r="G13" s="12">
        <f t="shared" si="2"/>
        <v>2.077596996245307E-2</v>
      </c>
      <c r="H13" s="12">
        <f t="shared" si="3"/>
        <v>2.8781468895207733E-3</v>
      </c>
      <c r="I13" s="11">
        <v>6.3657407407407413E-4</v>
      </c>
      <c r="J13" s="12">
        <f t="shared" si="4"/>
        <v>5.5922724961870876E-3</v>
      </c>
      <c r="K13" s="12">
        <f t="shared" si="5"/>
        <v>1.8833681471081736E-3</v>
      </c>
      <c r="L13" s="13">
        <f>SUM(C13,F13,I13)</f>
        <v>4.0046296296296306E-3</v>
      </c>
      <c r="M13" s="12">
        <f t="shared" si="6"/>
        <v>8.0727951469902071E-3</v>
      </c>
      <c r="N13" s="14">
        <f t="shared" si="7"/>
        <v>2.1922599285297936E-3</v>
      </c>
    </row>
    <row r="14" spans="2:14" s="5" customFormat="1" x14ac:dyDescent="0.25">
      <c r="B14" s="10" t="s">
        <v>103</v>
      </c>
      <c r="C14" s="11">
        <v>6.3657407407407395E-3</v>
      </c>
      <c r="D14" s="12">
        <f t="shared" si="0"/>
        <v>1.8945918015845681E-2</v>
      </c>
      <c r="E14" s="12">
        <f t="shared" si="1"/>
        <v>5.5117400062132367E-3</v>
      </c>
      <c r="F14" s="11">
        <v>2.0023148148148148E-3</v>
      </c>
      <c r="G14" s="12">
        <f t="shared" si="2"/>
        <v>4.3304130162703389E-2</v>
      </c>
      <c r="H14" s="12">
        <f t="shared" si="3"/>
        <v>5.9990290588806481E-3</v>
      </c>
      <c r="I14" s="11">
        <v>1.6782407407407406E-3</v>
      </c>
      <c r="J14" s="12">
        <f t="shared" si="4"/>
        <v>1.4743263853584137E-2</v>
      </c>
      <c r="K14" s="12">
        <f t="shared" si="5"/>
        <v>4.9652432969215475E-3</v>
      </c>
      <c r="L14" s="13">
        <f t="shared" si="8"/>
        <v>1.0046296296296294E-2</v>
      </c>
      <c r="M14" s="12">
        <f t="shared" si="6"/>
        <v>2.0251983201119931E-2</v>
      </c>
      <c r="N14" s="14">
        <f t="shared" si="7"/>
        <v>5.4996578553868792E-3</v>
      </c>
    </row>
    <row r="15" spans="2:14" s="5" customFormat="1" x14ac:dyDescent="0.25">
      <c r="B15" s="10" t="s">
        <v>178</v>
      </c>
      <c r="C15" s="11">
        <v>7.4074074074074068E-3</v>
      </c>
      <c r="D15" s="12">
        <f t="shared" si="0"/>
        <v>2.2046159145711338E-2</v>
      </c>
      <c r="E15" s="12">
        <f t="shared" si="1"/>
        <v>6.4136610981390396E-3</v>
      </c>
      <c r="F15" s="15">
        <v>7.8703703703703694E-4</v>
      </c>
      <c r="G15" s="12">
        <f t="shared" si="2"/>
        <v>1.7021276595744681E-2</v>
      </c>
      <c r="H15" s="12">
        <f t="shared" si="3"/>
        <v>2.3579998612941271E-3</v>
      </c>
      <c r="I15" s="11">
        <v>1.9791666666666664E-3</v>
      </c>
      <c r="J15" s="12">
        <f t="shared" si="4"/>
        <v>1.7386883579054397E-2</v>
      </c>
      <c r="K15" s="12">
        <f t="shared" si="5"/>
        <v>5.8555627846454111E-3</v>
      </c>
      <c r="L15" s="13">
        <f>SUM(C15,F15,I15)</f>
        <v>1.0173611111111109E-2</v>
      </c>
      <c r="M15" s="12">
        <f t="shared" si="6"/>
        <v>2.0508632757816152E-2</v>
      </c>
      <c r="N15" s="14">
        <f t="shared" si="7"/>
        <v>5.5693539802823345E-3</v>
      </c>
    </row>
    <row r="16" spans="2:14" s="5" customFormat="1" x14ac:dyDescent="0.25">
      <c r="B16" s="10" t="s">
        <v>170</v>
      </c>
      <c r="C16" s="11">
        <v>2.1064814814814813E-3</v>
      </c>
      <c r="D16" s="12">
        <f t="shared" si="0"/>
        <v>6.2693765070616619E-3</v>
      </c>
      <c r="E16" s="12">
        <f t="shared" si="1"/>
        <v>1.8238848747832894E-3</v>
      </c>
      <c r="F16" s="11">
        <v>2.199074074074074E-4</v>
      </c>
      <c r="G16" s="12">
        <f t="shared" si="2"/>
        <v>4.7559449311639556E-3</v>
      </c>
      <c r="H16" s="12">
        <f t="shared" si="3"/>
        <v>6.5885290242041793E-4</v>
      </c>
      <c r="I16" s="11">
        <v>5.9027777777777768E-4</v>
      </c>
      <c r="J16" s="12">
        <f t="shared" si="4"/>
        <v>5.1855617691916617E-3</v>
      </c>
      <c r="K16" s="12">
        <f t="shared" si="5"/>
        <v>1.7463959182275788E-3</v>
      </c>
      <c r="L16" s="13">
        <f t="shared" si="8"/>
        <v>2.9166666666666664E-3</v>
      </c>
      <c r="M16" s="12">
        <f t="shared" si="6"/>
        <v>5.8796080261315931E-3</v>
      </c>
      <c r="N16" s="14">
        <f t="shared" si="7"/>
        <v>1.5966748612413521E-3</v>
      </c>
    </row>
    <row r="17" spans="2:14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2.359953703703704E-2</v>
      </c>
      <c r="D18" s="12">
        <f t="shared" si="0"/>
        <v>7.0237685153289736E-2</v>
      </c>
      <c r="E18" s="12">
        <f t="shared" si="1"/>
        <v>2.0433523404852352E-2</v>
      </c>
      <c r="F18" s="11">
        <v>1.4780092592592591E-2</v>
      </c>
      <c r="G18" s="12">
        <f t="shared" si="2"/>
        <v>0.31964956195244054</v>
      </c>
      <c r="H18" s="12">
        <f t="shared" si="3"/>
        <v>4.4281850336361776E-2</v>
      </c>
      <c r="I18" s="11">
        <v>5.5092592592592589E-3</v>
      </c>
      <c r="J18" s="12">
        <f t="shared" si="4"/>
        <v>4.8398576512455514E-2</v>
      </c>
      <c r="K18" s="12">
        <f t="shared" si="5"/>
        <v>1.6299695236790736E-2</v>
      </c>
      <c r="L18" s="13">
        <f>SUM(C18,F18,I18)</f>
        <v>4.3888888888888894E-2</v>
      </c>
      <c r="M18" s="12">
        <f t="shared" si="6"/>
        <v>8.8474101726551624E-2</v>
      </c>
      <c r="N18" s="14">
        <f t="shared" si="7"/>
        <v>2.4026155054869876E-2</v>
      </c>
    </row>
    <row r="19" spans="2:14" s="5" customFormat="1" ht="16.5" thickTop="1" thickBot="1" x14ac:dyDescent="0.3">
      <c r="B19" s="31" t="s">
        <v>3</v>
      </c>
      <c r="C19" s="32">
        <f>SUM(C7:C18)</f>
        <v>0.33599537037037025</v>
      </c>
      <c r="D19" s="33">
        <f>IFERROR(SUM(D7:D18),0)</f>
        <v>0.99999999999999989</v>
      </c>
      <c r="E19" s="33">
        <f>IFERROR(SUM(E7:E18),0)</f>
        <v>0.29091965887340043</v>
      </c>
      <c r="F19" s="32">
        <f>SUM(F7:F18)</f>
        <v>4.6238425925925919E-2</v>
      </c>
      <c r="G19" s="33">
        <f>IFERROR(SUM(G7:G18),0)</f>
        <v>1.0000000000000002</v>
      </c>
      <c r="H19" s="33">
        <f>IFERROR(SUM(H7:H18),0)</f>
        <v>0.13853249185103</v>
      </c>
      <c r="I19" s="32">
        <f>SUM(I7:I18)</f>
        <v>0.11383101851851851</v>
      </c>
      <c r="J19" s="33">
        <f>IFERROR(SUM(J7:J18),0)</f>
        <v>1</v>
      </c>
      <c r="K19" s="33">
        <f>IFERROR(SUM(K7:K18),0)</f>
        <v>0.33678046776016146</v>
      </c>
      <c r="L19" s="32">
        <f>SUM(L7:L18)</f>
        <v>0.49606481481481457</v>
      </c>
      <c r="M19" s="33">
        <f>IFERROR(SUM(M7:M18),0)</f>
        <v>1.0000000000000002</v>
      </c>
      <c r="N19" s="34">
        <f>IFERROR(SUM(N7:N18),0)</f>
        <v>0.27156144663811238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6" t="s">
        <v>5</v>
      </c>
      <c r="L21" s="16" t="s">
        <v>54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7.170138888888887E-2</v>
      </c>
      <c r="D22" s="19"/>
      <c r="E22" s="12">
        <f>IFERROR(C22/C$30,0)</f>
        <v>6.2082235160892722E-2</v>
      </c>
      <c r="F22" s="11">
        <v>1.7222222222222222E-2</v>
      </c>
      <c r="G22" s="19"/>
      <c r="H22" s="12">
        <f>IFERROR(F22/F$30,0)</f>
        <v>5.1598585200083258E-2</v>
      </c>
      <c r="I22" s="11">
        <v>2.1238425925925931E-2</v>
      </c>
      <c r="J22" s="19"/>
      <c r="K22" s="12">
        <f>IFERROR(I22/I$30,0)</f>
        <v>6.2836009998972708E-2</v>
      </c>
      <c r="L22" s="13">
        <f>SUM(C22,F22,I22)</f>
        <v>0.11016203703703703</v>
      </c>
      <c r="M22" s="19"/>
      <c r="N22" s="14">
        <f>IFERROR(L22/L$30,0)</f>
        <v>6.0306156068631704E-2</v>
      </c>
    </row>
    <row r="23" spans="2:14" s="5" customFormat="1" x14ac:dyDescent="0.25">
      <c r="B23" s="18" t="s">
        <v>16</v>
      </c>
      <c r="C23" s="11">
        <v>2.5925925925925921E-3</v>
      </c>
      <c r="D23" s="19"/>
      <c r="E23" s="12">
        <f t="shared" ref="E23:E27" si="9">IFERROR(C23/C$30,0)</f>
        <v>2.2447813843486635E-3</v>
      </c>
      <c r="F23" s="11">
        <v>1.0069444444444444E-3</v>
      </c>
      <c r="G23" s="19"/>
      <c r="H23" s="12">
        <f t="shared" ref="H23:H27" si="10">IFERROR(F23/F$30,0)</f>
        <v>3.0168527637145456E-3</v>
      </c>
      <c r="I23" s="11">
        <v>3.9351851851851847E-4</v>
      </c>
      <c r="J23" s="19"/>
      <c r="K23" s="12">
        <f t="shared" ref="K23:K27" si="11">IFERROR(I23/I$30,0)</f>
        <v>1.1642639454850525E-3</v>
      </c>
      <c r="L23" s="13">
        <f t="shared" ref="L23:L27" si="12">SUM(C23,F23,I23)</f>
        <v>3.9930555555555552E-3</v>
      </c>
      <c r="M23" s="19"/>
      <c r="N23" s="14">
        <f t="shared" ref="N23:N27" si="13">IFERROR(L23/L$30,0)</f>
        <v>2.1859239171756607E-3</v>
      </c>
    </row>
    <row r="24" spans="2:14" s="5" customFormat="1" x14ac:dyDescent="0.25">
      <c r="B24" s="18" t="s">
        <v>17</v>
      </c>
      <c r="C24" s="11">
        <v>3.1134259259259262E-3</v>
      </c>
      <c r="D24" s="19"/>
      <c r="E24" s="12">
        <f t="shared" si="9"/>
        <v>2.6957419303115654E-3</v>
      </c>
      <c r="F24" s="11">
        <v>2.7777777777777778E-4</v>
      </c>
      <c r="G24" s="19"/>
      <c r="H24" s="12">
        <f t="shared" si="10"/>
        <v>8.3223524516263321E-4</v>
      </c>
      <c r="I24" s="11">
        <v>5.4398148148148144E-4</v>
      </c>
      <c r="J24" s="19"/>
      <c r="K24" s="12">
        <f t="shared" si="11"/>
        <v>1.6094236893469845E-3</v>
      </c>
      <c r="L24" s="13">
        <f t="shared" si="12"/>
        <v>3.9351851851851857E-3</v>
      </c>
      <c r="M24" s="19"/>
      <c r="N24" s="14">
        <f t="shared" si="13"/>
        <v>2.1542438604049991E-3</v>
      </c>
    </row>
    <row r="25" spans="2:14" s="5" customFormat="1" x14ac:dyDescent="0.25">
      <c r="B25" s="18" t="s">
        <v>18</v>
      </c>
      <c r="C25" s="11">
        <v>0.22035879629629623</v>
      </c>
      <c r="D25" s="19"/>
      <c r="E25" s="12">
        <f t="shared" si="9"/>
        <v>0.19079639632417053</v>
      </c>
      <c r="F25" s="11">
        <v>5.6944444444444429E-2</v>
      </c>
      <c r="G25" s="19"/>
      <c r="H25" s="12">
        <f t="shared" si="10"/>
        <v>0.17060822525833977</v>
      </c>
      <c r="I25" s="11">
        <v>6.637731481481482E-2</v>
      </c>
      <c r="J25" s="19"/>
      <c r="K25" s="12">
        <f t="shared" si="11"/>
        <v>0.19638393315755229</v>
      </c>
      <c r="L25" s="13">
        <f t="shared" si="12"/>
        <v>0.34368055555555543</v>
      </c>
      <c r="M25" s="19"/>
      <c r="N25" s="14">
        <f t="shared" si="13"/>
        <v>0.18814152114960594</v>
      </c>
    </row>
    <row r="26" spans="2:14" s="5" customFormat="1" x14ac:dyDescent="0.25">
      <c r="B26" s="18" t="s">
        <v>19</v>
      </c>
      <c r="C26" s="11">
        <v>0.49678240740740703</v>
      </c>
      <c r="D26" s="19"/>
      <c r="E26" s="12">
        <f t="shared" si="9"/>
        <v>0.43013619008488074</v>
      </c>
      <c r="F26" s="11">
        <v>0.20826388888888869</v>
      </c>
      <c r="G26" s="19"/>
      <c r="H26" s="12">
        <f t="shared" si="10"/>
        <v>0.6239683750606837</v>
      </c>
      <c r="I26" s="11">
        <v>0.11912037037037039</v>
      </c>
      <c r="J26" s="19"/>
      <c r="K26" s="12">
        <f t="shared" si="11"/>
        <v>0.35242954490976952</v>
      </c>
      <c r="L26" s="13">
        <f t="shared" si="12"/>
        <v>0.82416666666666616</v>
      </c>
      <c r="M26" s="19"/>
      <c r="N26" s="14">
        <f t="shared" si="13"/>
        <v>0.45117469650505609</v>
      </c>
    </row>
    <row r="27" spans="2:14" s="5" customFormat="1" ht="15.75" thickBot="1" x14ac:dyDescent="0.3">
      <c r="B27" s="23" t="s">
        <v>20</v>
      </c>
      <c r="C27" s="20">
        <v>2.4398148148148148E-2</v>
      </c>
      <c r="D27" s="24"/>
      <c r="E27" s="21">
        <f t="shared" si="9"/>
        <v>2.1124996241995462E-2</v>
      </c>
      <c r="F27" s="20">
        <v>3.8194444444444443E-3</v>
      </c>
      <c r="G27" s="24"/>
      <c r="H27" s="21">
        <f t="shared" si="10"/>
        <v>1.1443234620986207E-2</v>
      </c>
      <c r="I27" s="20">
        <v>1.6493055555555556E-2</v>
      </c>
      <c r="J27" s="24"/>
      <c r="K27" s="21">
        <f t="shared" si="11"/>
        <v>4.8796356538711769E-2</v>
      </c>
      <c r="L27" s="13">
        <f t="shared" si="12"/>
        <v>4.4710648148148152E-2</v>
      </c>
      <c r="M27" s="24"/>
      <c r="N27" s="22">
        <f t="shared" si="13"/>
        <v>2.447601186101327E-2</v>
      </c>
    </row>
    <row r="28" spans="2:14" s="5" customFormat="1" ht="16.5" thickTop="1" thickBot="1" x14ac:dyDescent="0.3">
      <c r="B28" s="31" t="s">
        <v>3</v>
      </c>
      <c r="C28" s="32">
        <f>SUM(C22:C27)</f>
        <v>0.81894675925925875</v>
      </c>
      <c r="D28" s="33"/>
      <c r="E28" s="33">
        <f>IFERROR(SUM(E22:E27),0)</f>
        <v>0.70908034112659979</v>
      </c>
      <c r="F28" s="32">
        <f>SUM(F22:F27)</f>
        <v>0.28753472222222198</v>
      </c>
      <c r="G28" s="33"/>
      <c r="H28" s="33">
        <f>IFERROR(SUM(H22:H27),0)</f>
        <v>0.86146750814897011</v>
      </c>
      <c r="I28" s="32">
        <f>SUM(I22:I27)</f>
        <v>0.22416666666666671</v>
      </c>
      <c r="J28" s="33"/>
      <c r="K28" s="33">
        <f>IFERROR(SUM(K22:K27),0)</f>
        <v>0.66321953223983821</v>
      </c>
      <c r="L28" s="32">
        <f>SUM(L22:L27)</f>
        <v>1.3306481481481474</v>
      </c>
      <c r="M28" s="33"/>
      <c r="N28" s="34">
        <f>IFERROR(SUM(N22:N27),0)</f>
        <v>0.72843855336188756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1.1549421296296289</v>
      </c>
      <c r="D30" s="35"/>
      <c r="E30" s="36">
        <f>IFERROR(SUM(E19,E28),0)</f>
        <v>1.0000000000000002</v>
      </c>
      <c r="F30" s="32">
        <f>SUM(F19,F28)</f>
        <v>0.3337731481481479</v>
      </c>
      <c r="G30" s="35"/>
      <c r="H30" s="36">
        <f>IFERROR(SUM(H19,H28),0)</f>
        <v>1</v>
      </c>
      <c r="I30" s="32">
        <f>SUM(I19,I28)</f>
        <v>0.33799768518518525</v>
      </c>
      <c r="J30" s="35"/>
      <c r="K30" s="36">
        <f>IFERROR(SUM(K19,K28),0)</f>
        <v>0.99999999999999967</v>
      </c>
      <c r="L30" s="37">
        <f>SUM(L19,L28)</f>
        <v>1.8267129629629619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90" t="s">
        <v>152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166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108</v>
      </c>
      <c r="D5" s="213"/>
      <c r="E5" s="213"/>
      <c r="F5" s="208" t="s">
        <v>163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/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>
        <v>1.0416666666666666E-2</v>
      </c>
      <c r="D9" s="153">
        <f t="shared" si="0"/>
        <v>0.9771986970684039</v>
      </c>
      <c r="E9" s="153">
        <f t="shared" si="1"/>
        <v>0.95440084835630967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1.0416666666666666E-2</v>
      </c>
      <c r="J9" s="45">
        <f t="shared" si="4"/>
        <v>0.9771986970684039</v>
      </c>
      <c r="K9" s="47">
        <f t="shared" si="5"/>
        <v>0.95440084835630967</v>
      </c>
    </row>
    <row r="10" spans="2:11" x14ac:dyDescent="0.25">
      <c r="B10" s="43" t="s">
        <v>11</v>
      </c>
      <c r="C10" s="123">
        <v>2.4305555555555552E-4</v>
      </c>
      <c r="D10" s="153">
        <f t="shared" si="0"/>
        <v>2.2801302931596091E-2</v>
      </c>
      <c r="E10" s="153">
        <f t="shared" si="1"/>
        <v>2.2269353128313893E-2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2.4305555555555552E-4</v>
      </c>
      <c r="J10" s="45">
        <f t="shared" si="4"/>
        <v>2.2801302931596091E-2</v>
      </c>
      <c r="K10" s="47">
        <f t="shared" si="5"/>
        <v>2.2269353128313893E-2</v>
      </c>
    </row>
    <row r="11" spans="2:11" x14ac:dyDescent="0.25">
      <c r="B11" s="43" t="s">
        <v>12</v>
      </c>
      <c r="C11" s="123"/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3">
        <f t="shared" si="0"/>
        <v>0</v>
      </c>
      <c r="E18" s="153">
        <f t="shared" si="1"/>
        <v>0</v>
      </c>
      <c r="F18" s="123"/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1.0659722222222221E-2</v>
      </c>
      <c r="D19" s="62">
        <f>IFERROR(SUM(D7:D18),0)</f>
        <v>1</v>
      </c>
      <c r="E19" s="62">
        <f>IFERROR(SUM(E7:E18),0)</f>
        <v>0.97667020148462358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1.0659722222222221E-2</v>
      </c>
      <c r="J19" s="62">
        <f>IFERROR(SUM(J7:J18),0)</f>
        <v>1</v>
      </c>
      <c r="K19" s="63">
        <f>IFERROR(SUM(K7:K18),0)</f>
        <v>0.97667020148462358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/>
      <c r="D22" s="144"/>
      <c r="E22" s="154">
        <f>IFERROR(C22/C$30,0)</f>
        <v>0</v>
      </c>
      <c r="F22" s="125"/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/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/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/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2.5462962962962961E-4</v>
      </c>
      <c r="D26" s="144"/>
      <c r="E26" s="154">
        <f t="shared" si="8"/>
        <v>2.3329798515376459E-2</v>
      </c>
      <c r="F26" s="125">
        <v>0</v>
      </c>
      <c r="G26" s="144"/>
      <c r="H26" s="154">
        <f t="shared" si="9"/>
        <v>0</v>
      </c>
      <c r="I26" s="44">
        <f t="shared" si="7"/>
        <v>2.5462962962962961E-4</v>
      </c>
      <c r="J26" s="51"/>
      <c r="K26" s="47">
        <f t="shared" si="10"/>
        <v>2.3329798515376459E-2</v>
      </c>
    </row>
    <row r="27" spans="2:11" ht="15.75" thickBot="1" x14ac:dyDescent="0.3">
      <c r="B27" s="55" t="s">
        <v>20</v>
      </c>
      <c r="C27" s="129"/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2.5462962962962961E-4</v>
      </c>
      <c r="D28" s="143"/>
      <c r="E28" s="62">
        <f>IFERROR(SUM(E22:E27),0)</f>
        <v>2.3329798515376459E-2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2.5462962962962961E-4</v>
      </c>
      <c r="J28" s="62"/>
      <c r="K28" s="63">
        <f>IFERROR(SUM(K22:K27),0)</f>
        <v>2.3329798515376459E-2</v>
      </c>
    </row>
    <row r="29" spans="2:11" ht="16.5" thickTop="1" thickBot="1" x14ac:dyDescent="0.3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1.091435185185185E-2</v>
      </c>
      <c r="D30" s="143"/>
      <c r="E30" s="62">
        <f>IFERROR(SUM(E19,E28),0)</f>
        <v>1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1.091435185185185E-2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242</v>
      </c>
      <c r="C31" s="202"/>
      <c r="D31" s="202"/>
      <c r="E31" s="202"/>
      <c r="F31" s="202"/>
      <c r="G31" s="202"/>
      <c r="H31" s="202"/>
      <c r="I31" s="202"/>
      <c r="J31" s="202"/>
      <c r="K31" s="203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141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109</v>
      </c>
      <c r="D5" s="213"/>
      <c r="E5" s="213"/>
      <c r="F5" s="208" t="s">
        <v>21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1">
        <f t="shared" ref="G7:G18" si="2">IFERROR(F7/F$19,0)</f>
        <v>0</v>
      </c>
      <c r="H7" s="151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>
        <v>4.108796296296297E-3</v>
      </c>
      <c r="D8" s="153">
        <f t="shared" si="0"/>
        <v>1</v>
      </c>
      <c r="E8" s="153">
        <f t="shared" si="1"/>
        <v>1</v>
      </c>
      <c r="F8" s="123">
        <v>0</v>
      </c>
      <c r="G8" s="151">
        <f t="shared" si="2"/>
        <v>0</v>
      </c>
      <c r="H8" s="151">
        <f t="shared" si="3"/>
        <v>0</v>
      </c>
      <c r="I8" s="44">
        <f t="shared" ref="I8:I18" si="6">SUM(C8,F8)</f>
        <v>4.108796296296297E-3</v>
      </c>
      <c r="J8" s="45">
        <f t="shared" si="4"/>
        <v>1</v>
      </c>
      <c r="K8" s="47">
        <f t="shared" si="5"/>
        <v>1</v>
      </c>
    </row>
    <row r="9" spans="2:11" x14ac:dyDescent="0.25">
      <c r="B9" s="43" t="s">
        <v>48</v>
      </c>
      <c r="C9" s="123"/>
      <c r="D9" s="153">
        <f t="shared" si="0"/>
        <v>0</v>
      </c>
      <c r="E9" s="153">
        <f t="shared" si="1"/>
        <v>0</v>
      </c>
      <c r="F9" s="123">
        <v>0</v>
      </c>
      <c r="G9" s="151">
        <f t="shared" si="2"/>
        <v>0</v>
      </c>
      <c r="H9" s="151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/>
      <c r="D10" s="153">
        <f t="shared" si="0"/>
        <v>0</v>
      </c>
      <c r="E10" s="153">
        <f t="shared" si="1"/>
        <v>0</v>
      </c>
      <c r="F10" s="123">
        <v>0</v>
      </c>
      <c r="G10" s="151">
        <f t="shared" si="2"/>
        <v>0</v>
      </c>
      <c r="H10" s="151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/>
      <c r="D11" s="153">
        <f t="shared" si="0"/>
        <v>0</v>
      </c>
      <c r="E11" s="153">
        <f t="shared" si="1"/>
        <v>0</v>
      </c>
      <c r="F11" s="123">
        <v>0</v>
      </c>
      <c r="G11" s="151">
        <f t="shared" si="2"/>
        <v>0</v>
      </c>
      <c r="H11" s="151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3">
        <f t="shared" si="0"/>
        <v>0</v>
      </c>
      <c r="E12" s="153">
        <f t="shared" si="1"/>
        <v>0</v>
      </c>
      <c r="F12" s="123">
        <v>0</v>
      </c>
      <c r="G12" s="151">
        <f t="shared" si="2"/>
        <v>0</v>
      </c>
      <c r="H12" s="151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3">
        <f t="shared" si="0"/>
        <v>0</v>
      </c>
      <c r="E13" s="153">
        <f t="shared" si="1"/>
        <v>0</v>
      </c>
      <c r="F13" s="123">
        <v>0</v>
      </c>
      <c r="G13" s="151">
        <f t="shared" si="2"/>
        <v>0</v>
      </c>
      <c r="H13" s="151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3">
        <f t="shared" si="0"/>
        <v>0</v>
      </c>
      <c r="E14" s="153">
        <f t="shared" si="1"/>
        <v>0</v>
      </c>
      <c r="F14" s="123">
        <v>0</v>
      </c>
      <c r="G14" s="151">
        <f t="shared" si="2"/>
        <v>0</v>
      </c>
      <c r="H14" s="151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3">
        <f t="shared" si="0"/>
        <v>0</v>
      </c>
      <c r="E15" s="153">
        <f t="shared" si="1"/>
        <v>0</v>
      </c>
      <c r="F15" s="123">
        <v>0</v>
      </c>
      <c r="G15" s="151">
        <f t="shared" si="2"/>
        <v>0</v>
      </c>
      <c r="H15" s="151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3">
        <f t="shared" si="0"/>
        <v>0</v>
      </c>
      <c r="E16" s="153">
        <f t="shared" si="1"/>
        <v>0</v>
      </c>
      <c r="F16" s="123">
        <v>0</v>
      </c>
      <c r="G16" s="151">
        <f t="shared" si="2"/>
        <v>0</v>
      </c>
      <c r="H16" s="151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3">
        <f t="shared" si="0"/>
        <v>0</v>
      </c>
      <c r="E17" s="153">
        <f t="shared" si="1"/>
        <v>0</v>
      </c>
      <c r="F17" s="123">
        <v>0</v>
      </c>
      <c r="G17" s="151">
        <f t="shared" si="2"/>
        <v>0</v>
      </c>
      <c r="H17" s="151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3">
        <f t="shared" si="0"/>
        <v>0</v>
      </c>
      <c r="E18" s="153">
        <f t="shared" si="1"/>
        <v>0</v>
      </c>
      <c r="F18" s="123">
        <v>0</v>
      </c>
      <c r="G18" s="151">
        <f t="shared" si="2"/>
        <v>0</v>
      </c>
      <c r="H18" s="151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4.108796296296297E-3</v>
      </c>
      <c r="D19" s="62">
        <f>IFERROR(SUM(D7:D18),0)</f>
        <v>1</v>
      </c>
      <c r="E19" s="62">
        <f>IFERROR(SUM(E7:E18),0)</f>
        <v>1</v>
      </c>
      <c r="F19" s="124">
        <f>SUM(F7:F18)</f>
        <v>0</v>
      </c>
      <c r="G19" s="143">
        <f>IFERROR(SUM(G7:G18),0)</f>
        <v>0</v>
      </c>
      <c r="H19" s="143">
        <f>IFERROR(SUM(H7:H18),0)</f>
        <v>0</v>
      </c>
      <c r="I19" s="61">
        <f>SUM(I7:I18)</f>
        <v>4.108796296296297E-3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2"/>
      <c r="D29" s="29"/>
      <c r="E29" s="157"/>
      <c r="F29" s="142"/>
      <c r="G29" s="29"/>
      <c r="H29" s="157"/>
      <c r="I29" s="29"/>
      <c r="J29" s="29"/>
      <c r="K29" s="69"/>
    </row>
    <row r="30" spans="2:11" ht="16.5" thickTop="1" thickBot="1" x14ac:dyDescent="0.3">
      <c r="B30" s="60" t="s">
        <v>6</v>
      </c>
      <c r="C30" s="124">
        <f>SUM(C19,C28)</f>
        <v>4.108796296296297E-3</v>
      </c>
      <c r="D30" s="143"/>
      <c r="E30" s="62">
        <f>IFERROR(SUM(E19,E28),0)</f>
        <v>1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4.108796296296297E-3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243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142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110</v>
      </c>
      <c r="D5" s="213"/>
      <c r="E5" s="213"/>
      <c r="F5" s="208" t="s">
        <v>23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>
        <v>0</v>
      </c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>
        <v>0</v>
      </c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>
        <v>0</v>
      </c>
      <c r="D9" s="153">
        <f t="shared" si="0"/>
        <v>0</v>
      </c>
      <c r="E9" s="153">
        <f t="shared" si="1"/>
        <v>0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>
        <v>0</v>
      </c>
      <c r="D10" s="153">
        <f t="shared" si="0"/>
        <v>0</v>
      </c>
      <c r="E10" s="153">
        <f t="shared" si="1"/>
        <v>0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>
        <v>0</v>
      </c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>
        <v>0</v>
      </c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>
        <v>0</v>
      </c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>
        <v>0</v>
      </c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>
        <v>0</v>
      </c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>
        <v>0</v>
      </c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>
        <v>0</v>
      </c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>
        <v>0</v>
      </c>
      <c r="D18" s="153">
        <f t="shared" si="0"/>
        <v>0</v>
      </c>
      <c r="E18" s="153">
        <f t="shared" si="1"/>
        <v>0</v>
      </c>
      <c r="F18" s="123">
        <v>0</v>
      </c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201" t="s">
        <v>53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143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111</v>
      </c>
      <c r="D5" s="213"/>
      <c r="E5" s="213"/>
      <c r="F5" s="208" t="s">
        <v>24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8">
        <f t="shared" ref="D7" si="0">IFERROR(C7/C$19,0)</f>
        <v>0</v>
      </c>
      <c r="E7" s="158">
        <f t="shared" ref="E7" si="1">IFERROR(C7/C$30,0)</f>
        <v>0</v>
      </c>
      <c r="F7" s="123">
        <v>1.1898148148148147E-2</v>
      </c>
      <c r="G7" s="158">
        <f t="shared" ref="G7:G18" si="2">IFERROR(F7/F$19,0)</f>
        <v>5.9284890426758913E-2</v>
      </c>
      <c r="H7" s="158">
        <f t="shared" ref="H7:H18" si="3">IFERROR(F7/F$30,0)</f>
        <v>4.1055952713766511E-2</v>
      </c>
      <c r="I7" s="44">
        <f>SUM(C7,F7)</f>
        <v>1.1898148148148147E-2</v>
      </c>
      <c r="J7" s="45">
        <f t="shared" ref="J7:J18" si="4">IFERROR(I7/I$19,0)</f>
        <v>5.6285589137100286E-2</v>
      </c>
      <c r="K7" s="47">
        <f t="shared" ref="K7:K18" si="5">IFERROR(I7/I$30,0)</f>
        <v>3.9594807995994283E-2</v>
      </c>
    </row>
    <row r="8" spans="2:11" x14ac:dyDescent="0.25">
      <c r="B8" s="138" t="s">
        <v>97</v>
      </c>
      <c r="C8" s="123"/>
      <c r="D8" s="158">
        <f t="shared" ref="D8:D18" si="6">IFERROR(C8/C$19,0)</f>
        <v>0</v>
      </c>
      <c r="E8" s="158">
        <f t="shared" ref="E8:E18" si="7">IFERROR(C8/C$30,0)</f>
        <v>0</v>
      </c>
      <c r="F8" s="123">
        <v>2.7604166666666673E-2</v>
      </c>
      <c r="G8" s="158">
        <f t="shared" si="2"/>
        <v>0.13754325259515571</v>
      </c>
      <c r="H8" s="158">
        <f t="shared" si="3"/>
        <v>9.525140780382603E-2</v>
      </c>
      <c r="I8" s="44">
        <f t="shared" ref="I8:I18" si="8">SUM(C8,F8)</f>
        <v>2.7604166666666673E-2</v>
      </c>
      <c r="J8" s="45">
        <f t="shared" si="4"/>
        <v>0.13058475689881732</v>
      </c>
      <c r="K8" s="47">
        <f t="shared" si="5"/>
        <v>9.18614952047144E-2</v>
      </c>
    </row>
    <row r="9" spans="2:11" x14ac:dyDescent="0.25">
      <c r="B9" s="43" t="s">
        <v>48</v>
      </c>
      <c r="C9" s="123"/>
      <c r="D9" s="151">
        <f t="shared" si="6"/>
        <v>0</v>
      </c>
      <c r="E9" s="151">
        <f t="shared" si="7"/>
        <v>0</v>
      </c>
      <c r="F9" s="123">
        <v>4.8148148148148152E-3</v>
      </c>
      <c r="G9" s="158">
        <f t="shared" si="2"/>
        <v>2.3990772779700111E-2</v>
      </c>
      <c r="H9" s="158">
        <f t="shared" si="3"/>
        <v>1.661408203203003E-2</v>
      </c>
      <c r="I9" s="44">
        <f t="shared" si="8"/>
        <v>4.8148148148148152E-3</v>
      </c>
      <c r="J9" s="45">
        <f t="shared" si="4"/>
        <v>2.2777047744196227E-2</v>
      </c>
      <c r="K9" s="47">
        <f t="shared" si="5"/>
        <v>1.6022801679312866E-2</v>
      </c>
    </row>
    <row r="10" spans="2:11" x14ac:dyDescent="0.25">
      <c r="B10" s="43" t="s">
        <v>11</v>
      </c>
      <c r="C10" s="123"/>
      <c r="D10" s="158">
        <f t="shared" si="6"/>
        <v>0</v>
      </c>
      <c r="E10" s="158">
        <f t="shared" si="7"/>
        <v>0</v>
      </c>
      <c r="F10" s="123">
        <v>6.7106481481481503E-2</v>
      </c>
      <c r="G10" s="158">
        <f t="shared" si="2"/>
        <v>0.33437139561707035</v>
      </c>
      <c r="H10" s="158">
        <f t="shared" si="3"/>
        <v>0.23155876832141861</v>
      </c>
      <c r="I10" s="44">
        <f t="shared" si="8"/>
        <v>6.7106481481481503E-2</v>
      </c>
      <c r="J10" s="45">
        <f t="shared" si="4"/>
        <v>0.317455102934735</v>
      </c>
      <c r="K10" s="47">
        <f t="shared" si="5"/>
        <v>0.22331779840542312</v>
      </c>
    </row>
    <row r="11" spans="2:11" x14ac:dyDescent="0.25">
      <c r="B11" s="43" t="s">
        <v>12</v>
      </c>
      <c r="C11" s="123"/>
      <c r="D11" s="151">
        <f t="shared" si="6"/>
        <v>0</v>
      </c>
      <c r="E11" s="151">
        <f t="shared" si="7"/>
        <v>0</v>
      </c>
      <c r="F11" s="123">
        <v>1.7476851851851852E-3</v>
      </c>
      <c r="G11" s="158">
        <f t="shared" si="2"/>
        <v>8.7081891580161452E-3</v>
      </c>
      <c r="H11" s="158">
        <f t="shared" si="3"/>
        <v>6.0305922760493617E-3</v>
      </c>
      <c r="I11" s="44">
        <f t="shared" si="8"/>
        <v>1.7476851851851852E-3</v>
      </c>
      <c r="J11" s="45">
        <f t="shared" si="4"/>
        <v>8.267630310994303E-3</v>
      </c>
      <c r="K11" s="47">
        <f t="shared" si="5"/>
        <v>5.8159688787890445E-3</v>
      </c>
    </row>
    <row r="12" spans="2:11" x14ac:dyDescent="0.25">
      <c r="B12" s="43" t="s">
        <v>155</v>
      </c>
      <c r="C12" s="123"/>
      <c r="D12" s="151">
        <f t="shared" si="6"/>
        <v>0</v>
      </c>
      <c r="E12" s="151">
        <f t="shared" si="7"/>
        <v>0</v>
      </c>
      <c r="F12" s="123">
        <v>4.3518518518518515E-3</v>
      </c>
      <c r="G12" s="158">
        <f t="shared" si="2"/>
        <v>2.168396770472894E-2</v>
      </c>
      <c r="H12" s="158">
        <f t="shared" si="3"/>
        <v>1.5016574144334832E-2</v>
      </c>
      <c r="I12" s="44">
        <f t="shared" si="8"/>
        <v>4.3518518518518515E-3</v>
      </c>
      <c r="J12" s="45">
        <f t="shared" si="4"/>
        <v>2.0586946999561973E-2</v>
      </c>
      <c r="K12" s="47">
        <f t="shared" si="5"/>
        <v>1.4482147671686625E-2</v>
      </c>
    </row>
    <row r="13" spans="2:11" x14ac:dyDescent="0.25">
      <c r="B13" s="43" t="s">
        <v>102</v>
      </c>
      <c r="C13" s="123"/>
      <c r="D13" s="151">
        <f t="shared" si="6"/>
        <v>0</v>
      </c>
      <c r="E13" s="151">
        <f t="shared" si="7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8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1">
        <f t="shared" si="6"/>
        <v>0</v>
      </c>
      <c r="E14" s="151">
        <f t="shared" si="7"/>
        <v>0</v>
      </c>
      <c r="F14" s="123">
        <v>7.1643518518518523E-3</v>
      </c>
      <c r="G14" s="158">
        <f t="shared" si="2"/>
        <v>3.5697808535178767E-2</v>
      </c>
      <c r="H14" s="158">
        <f t="shared" si="3"/>
        <v>2.4721434562083144E-2</v>
      </c>
      <c r="I14" s="44">
        <f t="shared" si="8"/>
        <v>7.1643518518518523E-3</v>
      </c>
      <c r="J14" s="45">
        <f t="shared" si="4"/>
        <v>3.3891809023215057E-2</v>
      </c>
      <c r="K14" s="47">
        <f t="shared" si="5"/>
        <v>2.3841620768016016E-2</v>
      </c>
    </row>
    <row r="15" spans="2:11" x14ac:dyDescent="0.25">
      <c r="B15" s="43" t="s">
        <v>179</v>
      </c>
      <c r="C15" s="123"/>
      <c r="D15" s="151">
        <f t="shared" si="6"/>
        <v>0</v>
      </c>
      <c r="E15" s="151">
        <f t="shared" si="7"/>
        <v>0</v>
      </c>
      <c r="F15" s="123">
        <v>1.0428240740740743E-2</v>
      </c>
      <c r="G15" s="158">
        <f t="shared" si="2"/>
        <v>5.1960784313725486E-2</v>
      </c>
      <c r="H15" s="158">
        <f t="shared" si="3"/>
        <v>3.5983865170334278E-2</v>
      </c>
      <c r="I15" s="44">
        <f t="shared" si="8"/>
        <v>1.0428240740740743E-2</v>
      </c>
      <c r="J15" s="45">
        <f t="shared" si="4"/>
        <v>4.9332019272886544E-2</v>
      </c>
      <c r="K15" s="47">
        <f t="shared" si="5"/>
        <v>3.4703231521780994E-2</v>
      </c>
    </row>
    <row r="16" spans="2:11" x14ac:dyDescent="0.25">
      <c r="B16" s="43" t="s">
        <v>170</v>
      </c>
      <c r="C16" s="123"/>
      <c r="D16" s="151">
        <f t="shared" si="6"/>
        <v>0</v>
      </c>
      <c r="E16" s="151">
        <f t="shared" si="7"/>
        <v>0</v>
      </c>
      <c r="F16" s="123">
        <v>1.0844907407407407E-2</v>
      </c>
      <c r="G16" s="158">
        <f t="shared" si="2"/>
        <v>5.4036908881199518E-2</v>
      </c>
      <c r="H16" s="158">
        <f t="shared" si="3"/>
        <v>3.7421622269259942E-2</v>
      </c>
      <c r="I16" s="44">
        <f t="shared" si="8"/>
        <v>1.0844907407407407E-2</v>
      </c>
      <c r="J16" s="45">
        <f t="shared" si="4"/>
        <v>5.1303109943057361E-2</v>
      </c>
      <c r="K16" s="47">
        <f t="shared" si="5"/>
        <v>3.6089820128644597E-2</v>
      </c>
    </row>
    <row r="17" spans="2:11" x14ac:dyDescent="0.25">
      <c r="B17" s="43" t="s">
        <v>156</v>
      </c>
      <c r="C17" s="123"/>
      <c r="D17" s="151">
        <f t="shared" si="6"/>
        <v>0</v>
      </c>
      <c r="E17" s="151">
        <f t="shared" si="7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8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>
        <v>1.0694444444444446E-2</v>
      </c>
      <c r="D18" s="158">
        <f t="shared" si="6"/>
        <v>1</v>
      </c>
      <c r="E18" s="158">
        <f t="shared" si="7"/>
        <v>1</v>
      </c>
      <c r="F18" s="123">
        <v>5.4733796296296315E-2</v>
      </c>
      <c r="G18" s="158">
        <f t="shared" si="2"/>
        <v>0.27272202998846601</v>
      </c>
      <c r="H18" s="158">
        <f t="shared" si="3"/>
        <v>0.18886537002276449</v>
      </c>
      <c r="I18" s="44">
        <f t="shared" si="8"/>
        <v>6.5428240740740759E-2</v>
      </c>
      <c r="J18" s="45">
        <f t="shared" si="4"/>
        <v>0.30951598773543582</v>
      </c>
      <c r="K18" s="47">
        <f t="shared" si="5"/>
        <v>0.21773292762777799</v>
      </c>
    </row>
    <row r="19" spans="2:11" ht="16.5" thickTop="1" thickBot="1" x14ac:dyDescent="0.3">
      <c r="B19" s="60" t="s">
        <v>3</v>
      </c>
      <c r="C19" s="124">
        <f>SUM(C7:C18)</f>
        <v>1.0694444444444446E-2</v>
      </c>
      <c r="D19" s="159">
        <f>IFERROR(SUM(D7:D18),0)</f>
        <v>1</v>
      </c>
      <c r="E19" s="159">
        <f>IFERROR(SUM(E7:E18),0)</f>
        <v>1</v>
      </c>
      <c r="F19" s="124">
        <f>SUM(F7:F18)</f>
        <v>0.20069444444444451</v>
      </c>
      <c r="G19" s="159">
        <f>IFERROR(SUM(G7:G18),0)</f>
        <v>1</v>
      </c>
      <c r="H19" s="159">
        <f>IFERROR(SUM(H7:H18),0)</f>
        <v>0.69251966931586717</v>
      </c>
      <c r="I19" s="61">
        <f>SUM(I7:I18)</f>
        <v>0.21138888888888896</v>
      </c>
      <c r="J19" s="62">
        <f>IFERROR(SUM(J7:J18),0)</f>
        <v>1</v>
      </c>
      <c r="K19" s="63">
        <f>IFERROR(SUM(K7:K18),0)</f>
        <v>0.70346261988213998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>
        <v>0</v>
      </c>
      <c r="D22" s="144"/>
      <c r="E22" s="160">
        <f>IFERROR(C22/C$30,0)</f>
        <v>0</v>
      </c>
      <c r="F22" s="125"/>
      <c r="G22" s="144"/>
      <c r="H22" s="160">
        <f>IFERROR(F22/F$30,0)</f>
        <v>0</v>
      </c>
      <c r="I22" s="44">
        <f t="shared" ref="I22:I27" si="9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>
        <v>0</v>
      </c>
      <c r="D23" s="144"/>
      <c r="E23" s="160">
        <f t="shared" ref="E23:E27" si="10">IFERROR(C23/C$30,0)</f>
        <v>0</v>
      </c>
      <c r="F23" s="125"/>
      <c r="G23" s="144"/>
      <c r="H23" s="160">
        <f t="shared" ref="H23:H27" si="11">IFERROR(F23/F$30,0)</f>
        <v>0</v>
      </c>
      <c r="I23" s="44">
        <f t="shared" si="9"/>
        <v>0</v>
      </c>
      <c r="J23" s="51"/>
      <c r="K23" s="47">
        <f t="shared" ref="K23:K27" si="12">IFERROR(I23/I$30,0)</f>
        <v>0</v>
      </c>
    </row>
    <row r="24" spans="2:11" x14ac:dyDescent="0.25">
      <c r="B24" s="50" t="s">
        <v>17</v>
      </c>
      <c r="C24" s="125">
        <v>0</v>
      </c>
      <c r="D24" s="144"/>
      <c r="E24" s="160">
        <f t="shared" si="10"/>
        <v>0</v>
      </c>
      <c r="F24" s="125">
        <v>4.9305555555555552E-3</v>
      </c>
      <c r="G24" s="144"/>
      <c r="H24" s="160">
        <f t="shared" si="11"/>
        <v>1.7013459003953825E-2</v>
      </c>
      <c r="I24" s="44">
        <f t="shared" si="9"/>
        <v>4.9305555555555552E-3</v>
      </c>
      <c r="J24" s="51"/>
      <c r="K24" s="47">
        <f t="shared" si="12"/>
        <v>1.6407965181219421E-2</v>
      </c>
    </row>
    <row r="25" spans="2:11" x14ac:dyDescent="0.25">
      <c r="B25" s="50" t="s">
        <v>18</v>
      </c>
      <c r="C25" s="125">
        <v>0</v>
      </c>
      <c r="D25" s="144"/>
      <c r="E25" s="160">
        <f t="shared" si="10"/>
        <v>0</v>
      </c>
      <c r="F25" s="125">
        <v>5.4398148148148157E-3</v>
      </c>
      <c r="G25" s="144"/>
      <c r="H25" s="160">
        <f t="shared" si="11"/>
        <v>1.8770717680418544E-2</v>
      </c>
      <c r="I25" s="44">
        <f t="shared" si="9"/>
        <v>5.4398148148148157E-3</v>
      </c>
      <c r="J25" s="51"/>
      <c r="K25" s="47">
        <f t="shared" si="12"/>
        <v>1.8102684589608287E-2</v>
      </c>
    </row>
    <row r="26" spans="2:11" x14ac:dyDescent="0.25">
      <c r="B26" s="50" t="s">
        <v>19</v>
      </c>
      <c r="C26" s="125">
        <v>0</v>
      </c>
      <c r="D26" s="144"/>
      <c r="E26" s="160">
        <f t="shared" si="10"/>
        <v>0</v>
      </c>
      <c r="F26" s="125">
        <v>7.4976851851851878E-2</v>
      </c>
      <c r="G26" s="144"/>
      <c r="H26" s="160">
        <f t="shared" si="11"/>
        <v>0.25871640241223692</v>
      </c>
      <c r="I26" s="44">
        <f t="shared" si="9"/>
        <v>7.4976851851851878E-2</v>
      </c>
      <c r="J26" s="51"/>
      <c r="K26" s="47">
        <f t="shared" si="12"/>
        <v>0.24950891653506915</v>
      </c>
    </row>
    <row r="27" spans="2:11" ht="15.75" thickBot="1" x14ac:dyDescent="0.3">
      <c r="B27" s="55" t="s">
        <v>20</v>
      </c>
      <c r="C27" s="129">
        <v>0</v>
      </c>
      <c r="D27" s="145"/>
      <c r="E27" s="160">
        <f t="shared" si="10"/>
        <v>0</v>
      </c>
      <c r="F27" s="129">
        <v>3.7615740740740743E-3</v>
      </c>
      <c r="G27" s="145"/>
      <c r="H27" s="160">
        <f t="shared" si="11"/>
        <v>1.297975158752346E-2</v>
      </c>
      <c r="I27" s="44">
        <f t="shared" si="9"/>
        <v>3.7615740740740743E-3</v>
      </c>
      <c r="J27" s="56"/>
      <c r="K27" s="47">
        <f t="shared" si="12"/>
        <v>1.2517813811963176E-2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8.9108796296296311E-2</v>
      </c>
      <c r="G28" s="143"/>
      <c r="H28" s="159">
        <f>IFERROR(SUM(H22:H27),0)</f>
        <v>0.30748033068413277</v>
      </c>
      <c r="I28" s="61">
        <f>SUM(I22:I27)</f>
        <v>8.9108796296296311E-2</v>
      </c>
      <c r="J28" s="62"/>
      <c r="K28" s="63">
        <f>IFERROR(SUM(K22:K27),0)</f>
        <v>0.29653738011786002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1.0694444444444446E-2</v>
      </c>
      <c r="D30" s="143"/>
      <c r="E30" s="159">
        <f>IFERROR(SUM(E19,E28),0)</f>
        <v>1</v>
      </c>
      <c r="F30" s="124">
        <f>SUM(F19,F28)</f>
        <v>0.28980324074074082</v>
      </c>
      <c r="G30" s="143"/>
      <c r="H30" s="159">
        <f>IFERROR(SUM(H19,H28),0)</f>
        <v>1</v>
      </c>
      <c r="I30" s="61">
        <f>SUM(I19,I28)</f>
        <v>0.30049768518518527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244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zoomScaleSheetLayoutView="100" zoomScalePageLayoutView="9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144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112</v>
      </c>
      <c r="D5" s="213"/>
      <c r="E5" s="213"/>
      <c r="F5" s="208" t="s">
        <v>113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62" t="s">
        <v>5</v>
      </c>
      <c r="F21" s="121" t="s">
        <v>4</v>
      </c>
      <c r="G21" s="121"/>
      <c r="H21" s="162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201" t="s">
        <v>245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zoomScaleSheetLayoutView="100" zoomScalePageLayoutView="8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145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114</v>
      </c>
      <c r="D5" s="213"/>
      <c r="E5" s="213"/>
      <c r="F5" s="208" t="s">
        <v>22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1.689814814814815E-3</v>
      </c>
      <c r="G7" s="158">
        <f t="shared" ref="G7:G18" si="2">IFERROR(F7/F$19,0)</f>
        <v>4.8894842598794376E-2</v>
      </c>
      <c r="H7" s="158">
        <f t="shared" ref="H7:H18" si="3">IFERROR(F7/F$30,0)</f>
        <v>3.1961471103327498E-2</v>
      </c>
      <c r="I7" s="44">
        <f>SUM(C7,F7)</f>
        <v>1.689814814814815E-3</v>
      </c>
      <c r="J7" s="45">
        <f t="shared" ref="J7:J18" si="4">IFERROR(I7/I$19,0)</f>
        <v>4.8894842598794376E-2</v>
      </c>
      <c r="K7" s="47">
        <f t="shared" ref="K7:K18" si="5">IFERROR(I7/I$30,0)</f>
        <v>2.7641045058689893E-2</v>
      </c>
    </row>
    <row r="8" spans="2:11" x14ac:dyDescent="0.25">
      <c r="B8" s="138" t="s">
        <v>97</v>
      </c>
      <c r="C8" s="123"/>
      <c r="D8" s="158">
        <f t="shared" si="0"/>
        <v>0</v>
      </c>
      <c r="E8" s="158">
        <f t="shared" si="1"/>
        <v>0</v>
      </c>
      <c r="F8" s="123">
        <v>1.3449074074074075E-2</v>
      </c>
      <c r="G8" s="158">
        <f t="shared" si="2"/>
        <v>0.38914936369725384</v>
      </c>
      <c r="H8" s="158">
        <f t="shared" si="3"/>
        <v>0.25437828371278459</v>
      </c>
      <c r="I8" s="44">
        <f t="shared" ref="I8:I18" si="6">SUM(C8,F8)</f>
        <v>1.3449074074074075E-2</v>
      </c>
      <c r="J8" s="45">
        <f t="shared" si="4"/>
        <v>0.38914936369725384</v>
      </c>
      <c r="K8" s="47">
        <f t="shared" si="5"/>
        <v>0.21999242711094283</v>
      </c>
    </row>
    <row r="9" spans="2:11" x14ac:dyDescent="0.25">
      <c r="B9" s="43" t="s">
        <v>48</v>
      </c>
      <c r="C9" s="123"/>
      <c r="D9" s="158">
        <f t="shared" si="0"/>
        <v>0</v>
      </c>
      <c r="E9" s="158">
        <f t="shared" si="1"/>
        <v>0</v>
      </c>
      <c r="F9" s="123">
        <v>8.86574074074074E-3</v>
      </c>
      <c r="G9" s="158">
        <f t="shared" si="2"/>
        <v>0.25653047555257869</v>
      </c>
      <c r="H9" s="158">
        <f t="shared" si="3"/>
        <v>0.16768826619964972</v>
      </c>
      <c r="I9" s="44">
        <f t="shared" si="6"/>
        <v>8.86574074074074E-3</v>
      </c>
      <c r="J9" s="45">
        <f t="shared" si="4"/>
        <v>0.25653047555257869</v>
      </c>
      <c r="K9" s="47">
        <f t="shared" si="5"/>
        <v>0.14502082544490721</v>
      </c>
    </row>
    <row r="10" spans="2:11" x14ac:dyDescent="0.25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/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/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8">
        <f t="shared" si="0"/>
        <v>0</v>
      </c>
      <c r="E12" s="158">
        <f t="shared" si="1"/>
        <v>0</v>
      </c>
      <c r="F12" s="123"/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8">
        <f t="shared" si="0"/>
        <v>0</v>
      </c>
      <c r="E13" s="158">
        <f t="shared" si="1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8">
        <f t="shared" si="0"/>
        <v>0</v>
      </c>
      <c r="E14" s="158">
        <f t="shared" si="1"/>
        <v>0</v>
      </c>
      <c r="F14" s="123"/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8">
        <f t="shared" si="0"/>
        <v>0</v>
      </c>
      <c r="E15" s="158">
        <f t="shared" si="1"/>
        <v>0</v>
      </c>
      <c r="F15" s="123">
        <v>5.6365740740740742E-3</v>
      </c>
      <c r="G15" s="158">
        <f t="shared" si="2"/>
        <v>0.16309444072337576</v>
      </c>
      <c r="H15" s="158">
        <f t="shared" si="3"/>
        <v>0.10661120840630472</v>
      </c>
      <c r="I15" s="44">
        <f t="shared" si="6"/>
        <v>5.6365740740740742E-3</v>
      </c>
      <c r="J15" s="45">
        <f t="shared" si="4"/>
        <v>0.16309444072337576</v>
      </c>
      <c r="K15" s="47">
        <f t="shared" si="5"/>
        <v>9.2199924271109429E-2</v>
      </c>
    </row>
    <row r="16" spans="2:11" x14ac:dyDescent="0.25">
      <c r="B16" s="43" t="s">
        <v>170</v>
      </c>
      <c r="C16" s="123"/>
      <c r="D16" s="158">
        <f t="shared" si="0"/>
        <v>0</v>
      </c>
      <c r="E16" s="158">
        <f t="shared" si="1"/>
        <v>0</v>
      </c>
      <c r="F16" s="123"/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8">
        <f t="shared" si="0"/>
        <v>0</v>
      </c>
      <c r="E17" s="158">
        <f t="shared" si="1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4.9189814814814816E-3</v>
      </c>
      <c r="G18" s="158">
        <f t="shared" si="2"/>
        <v>0.14233087742799733</v>
      </c>
      <c r="H18" s="158">
        <f t="shared" si="3"/>
        <v>9.3038528896672509E-2</v>
      </c>
      <c r="I18" s="44">
        <f t="shared" si="6"/>
        <v>4.9189814814814816E-3</v>
      </c>
      <c r="J18" s="45">
        <f t="shared" si="4"/>
        <v>0.14233087742799733</v>
      </c>
      <c r="K18" s="47">
        <f t="shared" si="5"/>
        <v>8.0461946232487688E-2</v>
      </c>
    </row>
    <row r="19" spans="2:11" ht="16.5" thickTop="1" thickBot="1" x14ac:dyDescent="0.3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3.4560185185185187E-2</v>
      </c>
      <c r="G19" s="159">
        <f>IFERROR(SUM(G7:G18),0)</f>
        <v>1</v>
      </c>
      <c r="H19" s="159">
        <f>IFERROR(SUM(H7:H18),0)</f>
        <v>0.65367775831873909</v>
      </c>
      <c r="I19" s="61">
        <f>SUM(I7:I18)</f>
        <v>3.4560185185185187E-2</v>
      </c>
      <c r="J19" s="62">
        <f>IFERROR(SUM(J7:J18),0)</f>
        <v>1</v>
      </c>
      <c r="K19" s="63">
        <f>IFERROR(SUM(K7:K18),0)</f>
        <v>0.56531616811813712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/>
      <c r="D22" s="144"/>
      <c r="E22" s="160">
        <f>IFERROR(C22/C$30,0)</f>
        <v>0</v>
      </c>
      <c r="F22" s="125"/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/>
      <c r="D23" s="144"/>
      <c r="E23" s="160">
        <f t="shared" ref="E23:E27" si="8">IFERROR(C23/C$30,0)</f>
        <v>0</v>
      </c>
      <c r="F23" s="125"/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/>
      <c r="D24" s="144"/>
      <c r="E24" s="160">
        <f t="shared" si="8"/>
        <v>0</v>
      </c>
      <c r="F24" s="125"/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/>
      <c r="D25" s="144"/>
      <c r="E25" s="160">
        <f t="shared" si="8"/>
        <v>0</v>
      </c>
      <c r="F25" s="125"/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8.2638888888888883E-3</v>
      </c>
      <c r="D26" s="144"/>
      <c r="E26" s="160">
        <f t="shared" si="8"/>
        <v>1</v>
      </c>
      <c r="F26" s="125">
        <v>1.8310185185185186E-2</v>
      </c>
      <c r="G26" s="144"/>
      <c r="H26" s="160">
        <f t="shared" si="9"/>
        <v>0.34632224168126097</v>
      </c>
      <c r="I26" s="44">
        <f t="shared" si="7"/>
        <v>2.6574074074074076E-2</v>
      </c>
      <c r="J26" s="51"/>
      <c r="K26" s="47">
        <f t="shared" si="10"/>
        <v>0.43468383188186294</v>
      </c>
    </row>
    <row r="27" spans="2:11" ht="15.75" thickBot="1" x14ac:dyDescent="0.3">
      <c r="B27" s="55" t="s">
        <v>20</v>
      </c>
      <c r="C27" s="129"/>
      <c r="D27" s="145"/>
      <c r="E27" s="160">
        <f t="shared" si="8"/>
        <v>0</v>
      </c>
      <c r="F27" s="129"/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8.2638888888888883E-3</v>
      </c>
      <c r="D28" s="143"/>
      <c r="E28" s="159">
        <f>IFERROR(SUM(E22:E27),0)</f>
        <v>1</v>
      </c>
      <c r="F28" s="124">
        <f>SUM(F22:F27)</f>
        <v>1.8310185185185186E-2</v>
      </c>
      <c r="G28" s="143"/>
      <c r="H28" s="159">
        <f>IFERROR(SUM(H22:H27),0)</f>
        <v>0.34632224168126097</v>
      </c>
      <c r="I28" s="61">
        <f>SUM(I22:I27)</f>
        <v>2.6574074074074076E-2</v>
      </c>
      <c r="J28" s="62"/>
      <c r="K28" s="63">
        <f>IFERROR(SUM(K22:K27),0)</f>
        <v>0.43468383188186294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8.2638888888888883E-3</v>
      </c>
      <c r="D30" s="143"/>
      <c r="E30" s="159">
        <f>IFERROR(SUM(E19,E28),0)</f>
        <v>1</v>
      </c>
      <c r="F30" s="124">
        <f>SUM(F19,F28)</f>
        <v>5.2870370370370373E-2</v>
      </c>
      <c r="G30" s="143"/>
      <c r="H30" s="159">
        <f>IFERROR(SUM(H19,H28),0)</f>
        <v>1</v>
      </c>
      <c r="I30" s="61">
        <f>SUM(I19,I28)</f>
        <v>6.1134259259259263E-2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229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146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167</v>
      </c>
      <c r="D5" s="213"/>
      <c r="E5" s="213"/>
      <c r="F5" s="208" t="s">
        <v>168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>
        <v>0</v>
      </c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>
        <v>0</v>
      </c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>
        <v>0</v>
      </c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>
        <v>0</v>
      </c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>
        <v>0</v>
      </c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>
        <v>0</v>
      </c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>
        <v>0</v>
      </c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>
        <v>0</v>
      </c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>
        <v>0</v>
      </c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>
        <v>0</v>
      </c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>
        <v>0</v>
      </c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>
        <v>0</v>
      </c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2.4305555555555552E-4</v>
      </c>
      <c r="D26" s="144"/>
      <c r="E26" s="160">
        <f t="shared" si="8"/>
        <v>1</v>
      </c>
      <c r="F26" s="125">
        <v>0</v>
      </c>
      <c r="G26" s="144"/>
      <c r="H26" s="160">
        <f t="shared" si="9"/>
        <v>0</v>
      </c>
      <c r="I26" s="44">
        <f t="shared" si="7"/>
        <v>2.4305555555555552E-4</v>
      </c>
      <c r="J26" s="51"/>
      <c r="K26" s="47">
        <f t="shared" si="10"/>
        <v>1</v>
      </c>
    </row>
    <row r="27" spans="2:11" ht="15.75" thickBot="1" x14ac:dyDescent="0.3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2.4305555555555552E-4</v>
      </c>
      <c r="D28" s="143"/>
      <c r="E28" s="159">
        <f>IFERROR(SUM(E22:E27),0)</f>
        <v>1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2.4305555555555552E-4</v>
      </c>
      <c r="J28" s="62"/>
      <c r="K28" s="63">
        <f>IFERROR(SUM(K22:K27),0)</f>
        <v>1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2.4305555555555552E-4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2.4305555555555552E-4</v>
      </c>
      <c r="J30" s="64"/>
      <c r="K30" s="66">
        <f>IFERROR(SUM(K19,K28),0)</f>
        <v>1</v>
      </c>
    </row>
    <row r="31" spans="2:11" ht="66" customHeight="1" thickTop="1" thickBot="1" x14ac:dyDescent="0.3">
      <c r="B31" s="201" t="s">
        <v>230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zoomScale="80" zoomScaleNormal="80" zoomScaleSheetLayoutView="80" zoomScalePageLayoutView="9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147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208" t="s">
        <v>115</v>
      </c>
      <c r="D5" s="213"/>
      <c r="E5" s="213"/>
      <c r="F5" s="208" t="s">
        <v>116</v>
      </c>
      <c r="G5" s="208"/>
      <c r="H5" s="209"/>
      <c r="I5" s="208" t="s">
        <v>3</v>
      </c>
      <c r="J5" s="208"/>
      <c r="K5" s="209"/>
    </row>
    <row r="6" spans="2:11" x14ac:dyDescent="0.25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38" t="s">
        <v>97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48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155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102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103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179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170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156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 x14ac:dyDescent="0.3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 x14ac:dyDescent="0.3">
      <c r="B31" s="201" t="s">
        <v>197</v>
      </c>
      <c r="C31" s="202"/>
      <c r="D31" s="202"/>
      <c r="E31" s="202"/>
      <c r="F31" s="202"/>
      <c r="G31" s="202"/>
      <c r="H31" s="202"/>
      <c r="I31" s="202"/>
      <c r="J31" s="202"/>
      <c r="K31" s="20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117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1.420138888888889E-2</v>
      </c>
      <c r="D7" s="123">
        <v>5.2777777777777779E-3</v>
      </c>
      <c r="E7" s="123">
        <v>3.6493055555555522E-2</v>
      </c>
      <c r="F7" s="123">
        <v>1.967592592592592E-2</v>
      </c>
      <c r="G7" s="123">
        <v>2.4293981481481479E-2</v>
      </c>
      <c r="H7" s="123">
        <v>3.472222222222222E-3</v>
      </c>
      <c r="I7" s="126">
        <v>5.8796296296296296E-3</v>
      </c>
      <c r="J7" s="137"/>
      <c r="K7" s="128">
        <f>SUM(C7:J7)</f>
        <v>0.10929398148148144</v>
      </c>
    </row>
    <row r="8" spans="2:11" x14ac:dyDescent="0.25">
      <c r="B8" s="138" t="s">
        <v>97</v>
      </c>
      <c r="C8" s="123">
        <v>3.4050925925925929E-2</v>
      </c>
      <c r="D8" s="123">
        <v>2.3078703703703702E-2</v>
      </c>
      <c r="E8" s="123">
        <v>3.2152777777777801E-2</v>
      </c>
      <c r="F8" s="123">
        <v>2.9386574074074075E-2</v>
      </c>
      <c r="G8" s="123">
        <v>1.9803240740740743E-2</v>
      </c>
      <c r="H8" s="123">
        <v>3.3981481481481481E-2</v>
      </c>
      <c r="I8" s="126"/>
      <c r="J8" s="137"/>
      <c r="K8" s="128">
        <f t="shared" ref="K8:K18" si="0">SUM(C8:J8)</f>
        <v>0.17245370370370372</v>
      </c>
    </row>
    <row r="9" spans="2:11" x14ac:dyDescent="0.25">
      <c r="B9" s="138" t="s">
        <v>48</v>
      </c>
      <c r="C9" s="123">
        <v>1.7743055555555554E-2</v>
      </c>
      <c r="D9" s="123">
        <v>2.553240740740741E-2</v>
      </c>
      <c r="E9" s="123">
        <v>3.1909722222222221E-2</v>
      </c>
      <c r="F9" s="123">
        <v>1.9131944444444444E-2</v>
      </c>
      <c r="G9" s="123">
        <v>1.2905092592592595E-2</v>
      </c>
      <c r="H9" s="123">
        <v>1.6446759259259262E-2</v>
      </c>
      <c r="I9" s="126">
        <v>8.2986111111111108E-3</v>
      </c>
      <c r="J9" s="137"/>
      <c r="K9" s="128">
        <f t="shared" si="0"/>
        <v>0.13196759259259258</v>
      </c>
    </row>
    <row r="10" spans="2:11" x14ac:dyDescent="0.25">
      <c r="B10" s="138" t="s">
        <v>11</v>
      </c>
      <c r="C10" s="123">
        <v>2.253472222222222E-2</v>
      </c>
      <c r="D10" s="123">
        <v>8.0601851851851869E-2</v>
      </c>
      <c r="E10" s="123">
        <v>6.78703703703704E-2</v>
      </c>
      <c r="F10" s="123">
        <v>3.6643518518518513E-2</v>
      </c>
      <c r="G10" s="123">
        <v>4.7303240740740722E-2</v>
      </c>
      <c r="H10" s="123">
        <v>9.965277777777776E-3</v>
      </c>
      <c r="I10" s="126"/>
      <c r="J10" s="137"/>
      <c r="K10" s="128">
        <f t="shared" si="0"/>
        <v>0.26491898148148152</v>
      </c>
    </row>
    <row r="11" spans="2:11" x14ac:dyDescent="0.25">
      <c r="B11" s="43" t="s">
        <v>12</v>
      </c>
      <c r="C11" s="123">
        <v>9.2129629629629645E-3</v>
      </c>
      <c r="D11" s="123">
        <v>2.6967592592592594E-3</v>
      </c>
      <c r="E11" s="123">
        <v>9.0046296296296298E-3</v>
      </c>
      <c r="F11" s="123"/>
      <c r="G11" s="123">
        <v>6.0648148148148145E-3</v>
      </c>
      <c r="H11" s="123">
        <v>3.8657407407407408E-3</v>
      </c>
      <c r="I11" s="126"/>
      <c r="J11" s="137"/>
      <c r="K11" s="128">
        <f t="shared" si="0"/>
        <v>3.0844907407407411E-2</v>
      </c>
    </row>
    <row r="12" spans="2:11" x14ac:dyDescent="0.25">
      <c r="B12" s="43" t="s">
        <v>155</v>
      </c>
      <c r="C12" s="123">
        <v>1.3993055555555555E-2</v>
      </c>
      <c r="D12" s="123"/>
      <c r="E12" s="123">
        <v>3.1122685185185184E-2</v>
      </c>
      <c r="F12" s="123">
        <v>1.1087962962962964E-2</v>
      </c>
      <c r="G12" s="123">
        <v>2.9652777777777781E-2</v>
      </c>
      <c r="H12" s="123">
        <v>3.2638888888888891E-3</v>
      </c>
      <c r="I12" s="126">
        <v>6.689814814814816E-3</v>
      </c>
      <c r="J12" s="137"/>
      <c r="K12" s="128">
        <f t="shared" si="0"/>
        <v>9.5810185185185193E-2</v>
      </c>
    </row>
    <row r="13" spans="2:11" x14ac:dyDescent="0.25">
      <c r="B13" s="43" t="s">
        <v>102</v>
      </c>
      <c r="C13" s="123">
        <v>8.1018518518518516E-5</v>
      </c>
      <c r="D13" s="123">
        <v>2.9282407407407408E-3</v>
      </c>
      <c r="E13" s="123">
        <v>1.128472222222222E-2</v>
      </c>
      <c r="F13" s="123"/>
      <c r="G13" s="123"/>
      <c r="H13" s="123">
        <v>3.5185185185185189E-3</v>
      </c>
      <c r="I13" s="126"/>
      <c r="J13" s="137"/>
      <c r="K13" s="128">
        <f t="shared" si="0"/>
        <v>1.7812499999999998E-2</v>
      </c>
    </row>
    <row r="14" spans="2:11" x14ac:dyDescent="0.25">
      <c r="B14" s="43" t="s">
        <v>103</v>
      </c>
      <c r="C14" s="123"/>
      <c r="D14" s="123">
        <v>2.4768518518518516E-3</v>
      </c>
      <c r="E14" s="123">
        <v>1.5844907407407405E-2</v>
      </c>
      <c r="F14" s="123"/>
      <c r="G14" s="123"/>
      <c r="H14" s="123">
        <v>5.2546296296296299E-3</v>
      </c>
      <c r="I14" s="126"/>
      <c r="J14" s="137"/>
      <c r="K14" s="128">
        <f t="shared" si="0"/>
        <v>2.3576388888888886E-2</v>
      </c>
    </row>
    <row r="15" spans="2:11" x14ac:dyDescent="0.25">
      <c r="B15" s="43" t="s">
        <v>179</v>
      </c>
      <c r="C15" s="123">
        <v>3.7037037037037041E-4</v>
      </c>
      <c r="D15" s="123">
        <v>1.2303240740740741E-2</v>
      </c>
      <c r="E15" s="123">
        <v>1.428240740740741E-2</v>
      </c>
      <c r="F15" s="123">
        <v>5.3009259259259259E-3</v>
      </c>
      <c r="G15" s="123">
        <v>1.8865740740740742E-3</v>
      </c>
      <c r="H15" s="123"/>
      <c r="I15" s="126"/>
      <c r="J15" s="137"/>
      <c r="K15" s="128">
        <f t="shared" si="0"/>
        <v>3.4143518518518524E-2</v>
      </c>
    </row>
    <row r="16" spans="2:11" x14ac:dyDescent="0.25">
      <c r="B16" s="43" t="s">
        <v>170</v>
      </c>
      <c r="C16" s="123">
        <v>2.0833333333333335E-4</v>
      </c>
      <c r="D16" s="123"/>
      <c r="E16" s="123"/>
      <c r="F16" s="123">
        <v>2.4537037037037036E-3</v>
      </c>
      <c r="G16" s="123">
        <v>8.3217592592592579E-3</v>
      </c>
      <c r="H16" s="123"/>
      <c r="I16" s="126"/>
      <c r="J16" s="137"/>
      <c r="K16" s="128">
        <f t="shared" si="0"/>
        <v>1.0983796296296295E-2</v>
      </c>
    </row>
    <row r="17" spans="2:11" x14ac:dyDescent="0.25">
      <c r="B17" s="43" t="s">
        <v>156</v>
      </c>
      <c r="C17" s="123"/>
      <c r="D17" s="123"/>
      <c r="E17" s="123"/>
      <c r="F17" s="123"/>
      <c r="G17" s="123"/>
      <c r="H17" s="123"/>
      <c r="I17" s="126"/>
      <c r="J17" s="137"/>
      <c r="K17" s="128">
        <f t="shared" si="0"/>
        <v>0</v>
      </c>
    </row>
    <row r="18" spans="2:11" ht="15.75" thickBot="1" x14ac:dyDescent="0.3">
      <c r="B18" s="43" t="s">
        <v>13</v>
      </c>
      <c r="C18" s="123">
        <v>5.2314814814814811E-3</v>
      </c>
      <c r="D18" s="123">
        <v>2.87037037037037E-2</v>
      </c>
      <c r="E18" s="123">
        <v>2.9467592592592566E-2</v>
      </c>
      <c r="F18" s="123">
        <v>1.2372685185185184E-2</v>
      </c>
      <c r="G18" s="123">
        <v>1.3877314814814811E-2</v>
      </c>
      <c r="H18" s="123">
        <v>1.0474537037037036E-2</v>
      </c>
      <c r="I18" s="126"/>
      <c r="J18" s="137"/>
      <c r="K18" s="128">
        <f t="shared" si="0"/>
        <v>0.10012731481481478</v>
      </c>
    </row>
    <row r="19" spans="2:11" ht="16.5" thickTop="1" thickBot="1" x14ac:dyDescent="0.3">
      <c r="B19" s="60" t="s">
        <v>3</v>
      </c>
      <c r="C19" s="124">
        <f t="shared" ref="C19:K19" si="1">SUM(C7:C18)</f>
        <v>0.11762731481481481</v>
      </c>
      <c r="D19" s="124">
        <f t="shared" si="1"/>
        <v>0.18359953703703702</v>
      </c>
      <c r="E19" s="124">
        <f t="shared" si="1"/>
        <v>0.27943287037037035</v>
      </c>
      <c r="F19" s="124">
        <f t="shared" si="1"/>
        <v>0.13605324074074077</v>
      </c>
      <c r="G19" s="124">
        <f t="shared" si="1"/>
        <v>0.16410879629629629</v>
      </c>
      <c r="H19" s="124">
        <f t="shared" si="1"/>
        <v>9.0243055555555549E-2</v>
      </c>
      <c r="I19" s="124">
        <f t="shared" si="1"/>
        <v>2.0868055555555556E-2</v>
      </c>
      <c r="J19" s="124">
        <f t="shared" si="1"/>
        <v>0</v>
      </c>
      <c r="K19" s="133">
        <f t="shared" si="1"/>
        <v>0.99193287037037026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5">
        <v>1.5624999999999999E-3</v>
      </c>
      <c r="D22" s="125">
        <v>4.861111111111111E-4</v>
      </c>
      <c r="E22" s="125"/>
      <c r="F22" s="125"/>
      <c r="G22" s="125"/>
      <c r="H22" s="125"/>
      <c r="I22" s="126"/>
      <c r="J22" s="127">
        <v>0</v>
      </c>
      <c r="K22" s="128">
        <f>SUM(C22:J22)</f>
        <v>2.0486111111111109E-3</v>
      </c>
    </row>
    <row r="23" spans="2:11" x14ac:dyDescent="0.25">
      <c r="B23" s="50" t="s">
        <v>16</v>
      </c>
      <c r="C23" s="125"/>
      <c r="D23" s="125"/>
      <c r="E23" s="125">
        <v>1.3078703703703703E-3</v>
      </c>
      <c r="F23" s="125"/>
      <c r="G23" s="125"/>
      <c r="H23" s="125"/>
      <c r="I23" s="126"/>
      <c r="J23" s="127">
        <v>0</v>
      </c>
      <c r="K23" s="128">
        <f t="shared" ref="K23:K27" si="2">SUM(C23:J23)</f>
        <v>1.3078703703703703E-3</v>
      </c>
    </row>
    <row r="24" spans="2:11" x14ac:dyDescent="0.25">
      <c r="B24" s="50" t="s">
        <v>17</v>
      </c>
      <c r="C24" s="125"/>
      <c r="D24" s="125"/>
      <c r="E24" s="125"/>
      <c r="F24" s="125"/>
      <c r="G24" s="125">
        <v>6.1805555555555555E-3</v>
      </c>
      <c r="H24" s="125"/>
      <c r="I24" s="126"/>
      <c r="J24" s="127">
        <v>0</v>
      </c>
      <c r="K24" s="128">
        <f t="shared" si="2"/>
        <v>6.1805555555555555E-3</v>
      </c>
    </row>
    <row r="25" spans="2:11" x14ac:dyDescent="0.25">
      <c r="B25" s="50" t="s">
        <v>18</v>
      </c>
      <c r="C25" s="125">
        <v>2.1064814814814813E-3</v>
      </c>
      <c r="D25" s="125">
        <v>2.9780092592592594E-2</v>
      </c>
      <c r="E25" s="125">
        <v>3.1597222222222218E-3</v>
      </c>
      <c r="F25" s="125">
        <v>3.3564814814814812E-4</v>
      </c>
      <c r="G25" s="125">
        <v>4.3518518518518512E-2</v>
      </c>
      <c r="H25" s="125"/>
      <c r="I25" s="126"/>
      <c r="J25" s="127">
        <v>0</v>
      </c>
      <c r="K25" s="128">
        <f t="shared" si="2"/>
        <v>7.8900462962962964E-2</v>
      </c>
    </row>
    <row r="26" spans="2:11" x14ac:dyDescent="0.25">
      <c r="B26" s="50" t="s">
        <v>19</v>
      </c>
      <c r="C26" s="125">
        <v>5.6643518518518517E-2</v>
      </c>
      <c r="D26" s="125">
        <v>3.2407407407407399E-2</v>
      </c>
      <c r="E26" s="125">
        <v>3.3252314814814818E-2</v>
      </c>
      <c r="F26" s="125">
        <v>5.0821759259259247E-2</v>
      </c>
      <c r="G26" s="125">
        <v>8.4293981481481484E-2</v>
      </c>
      <c r="H26" s="125">
        <v>1.7187500000000001E-2</v>
      </c>
      <c r="I26" s="126"/>
      <c r="J26" s="127">
        <v>0</v>
      </c>
      <c r="K26" s="128">
        <f t="shared" si="2"/>
        <v>0.27460648148148148</v>
      </c>
    </row>
    <row r="27" spans="2:11" ht="15.75" thickBot="1" x14ac:dyDescent="0.3">
      <c r="B27" s="55" t="s">
        <v>20</v>
      </c>
      <c r="C27" s="129">
        <v>9.6990740740740735E-3</v>
      </c>
      <c r="D27" s="129"/>
      <c r="E27" s="129"/>
      <c r="F27" s="129"/>
      <c r="G27" s="129"/>
      <c r="H27" s="129"/>
      <c r="I27" s="130"/>
      <c r="J27" s="131"/>
      <c r="K27" s="132">
        <f t="shared" si="2"/>
        <v>9.6990740740740735E-3</v>
      </c>
    </row>
    <row r="28" spans="2:11" ht="16.5" thickTop="1" thickBot="1" x14ac:dyDescent="0.3">
      <c r="B28" s="60" t="s">
        <v>3</v>
      </c>
      <c r="C28" s="124">
        <f>SUM(C22:C27)</f>
        <v>7.0011574074074073E-2</v>
      </c>
      <c r="D28" s="124">
        <f t="shared" ref="D28:K28" si="3">SUM(D22:D27)</f>
        <v>6.267361111111111E-2</v>
      </c>
      <c r="E28" s="124">
        <f t="shared" si="3"/>
        <v>3.771990740740741E-2</v>
      </c>
      <c r="F28" s="124">
        <f t="shared" si="3"/>
        <v>5.1157407407407395E-2</v>
      </c>
      <c r="G28" s="124">
        <f t="shared" si="3"/>
        <v>0.13399305555555555</v>
      </c>
      <c r="H28" s="124">
        <f t="shared" si="3"/>
        <v>1.7187500000000001E-2</v>
      </c>
      <c r="I28" s="124">
        <f t="shared" si="3"/>
        <v>0</v>
      </c>
      <c r="J28" s="124">
        <f t="shared" si="3"/>
        <v>0</v>
      </c>
      <c r="K28" s="133">
        <f t="shared" si="3"/>
        <v>0.37274305555555554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0.18763888888888888</v>
      </c>
      <c r="D30" s="124">
        <f t="shared" si="4"/>
        <v>0.24627314814814813</v>
      </c>
      <c r="E30" s="124">
        <f t="shared" si="4"/>
        <v>0.31715277777777773</v>
      </c>
      <c r="F30" s="124">
        <f t="shared" si="4"/>
        <v>0.18721064814814817</v>
      </c>
      <c r="G30" s="124">
        <f t="shared" si="4"/>
        <v>0.29810185185185184</v>
      </c>
      <c r="H30" s="124">
        <f t="shared" si="4"/>
        <v>0.10743055555555556</v>
      </c>
      <c r="I30" s="124">
        <f t="shared" si="4"/>
        <v>2.0868055555555556E-2</v>
      </c>
      <c r="J30" s="134">
        <f>SUM(J19,J28)</f>
        <v>0</v>
      </c>
      <c r="K30" s="135">
        <f t="shared" si="4"/>
        <v>1.3646759259259258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126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/>
      <c r="D7" s="123">
        <v>2.3611111111111111E-3</v>
      </c>
      <c r="E7" s="123"/>
      <c r="F7" s="123"/>
      <c r="G7" s="123">
        <v>2.1643518518518518E-3</v>
      </c>
      <c r="H7" s="123">
        <v>0</v>
      </c>
      <c r="I7" s="126"/>
      <c r="J7" s="137"/>
      <c r="K7" s="128">
        <f>SUM(C7:J7)</f>
        <v>4.5254629629629629E-3</v>
      </c>
    </row>
    <row r="8" spans="2:11" x14ac:dyDescent="0.25">
      <c r="B8" s="138" t="s">
        <v>97</v>
      </c>
      <c r="C8" s="123"/>
      <c r="D8" s="123"/>
      <c r="E8" s="123"/>
      <c r="F8" s="123"/>
      <c r="G8" s="123"/>
      <c r="H8" s="123">
        <v>0</v>
      </c>
      <c r="I8" s="126"/>
      <c r="J8" s="137"/>
      <c r="K8" s="128">
        <f t="shared" ref="K8:K18" si="0">SUM(C8:J8)</f>
        <v>0</v>
      </c>
    </row>
    <row r="9" spans="2:11" x14ac:dyDescent="0.25">
      <c r="B9" s="138" t="s">
        <v>48</v>
      </c>
      <c r="C9" s="123"/>
      <c r="D9" s="123"/>
      <c r="E9" s="123"/>
      <c r="F9" s="123"/>
      <c r="G9" s="123"/>
      <c r="H9" s="123">
        <v>0</v>
      </c>
      <c r="I9" s="126"/>
      <c r="J9" s="137"/>
      <c r="K9" s="128">
        <f t="shared" si="0"/>
        <v>0</v>
      </c>
    </row>
    <row r="10" spans="2:11" x14ac:dyDescent="0.25">
      <c r="B10" s="138" t="s">
        <v>11</v>
      </c>
      <c r="C10" s="123"/>
      <c r="D10" s="123"/>
      <c r="E10" s="123">
        <v>4.4444444444444453E-3</v>
      </c>
      <c r="F10" s="123"/>
      <c r="G10" s="123">
        <v>6.3078703703703708E-3</v>
      </c>
      <c r="H10" s="123">
        <v>0</v>
      </c>
      <c r="I10" s="126"/>
      <c r="J10" s="137">
        <v>1.1203703703703705E-2</v>
      </c>
      <c r="K10" s="128">
        <f t="shared" si="0"/>
        <v>2.1956018518518521E-2</v>
      </c>
    </row>
    <row r="11" spans="2:11" x14ac:dyDescent="0.25">
      <c r="B11" s="43" t="s">
        <v>12</v>
      </c>
      <c r="C11" s="123"/>
      <c r="D11" s="123"/>
      <c r="E11" s="123"/>
      <c r="F11" s="123"/>
      <c r="G11" s="123"/>
      <c r="H11" s="123">
        <v>0</v>
      </c>
      <c r="I11" s="126"/>
      <c r="J11" s="137"/>
      <c r="K11" s="128">
        <f t="shared" si="0"/>
        <v>0</v>
      </c>
    </row>
    <row r="12" spans="2:11" x14ac:dyDescent="0.25">
      <c r="B12" s="43" t="s">
        <v>155</v>
      </c>
      <c r="C12" s="123"/>
      <c r="D12" s="123"/>
      <c r="E12" s="123"/>
      <c r="F12" s="123"/>
      <c r="G12" s="123"/>
      <c r="H12" s="123">
        <v>0</v>
      </c>
      <c r="I12" s="126"/>
      <c r="J12" s="137"/>
      <c r="K12" s="128">
        <f t="shared" si="0"/>
        <v>0</v>
      </c>
    </row>
    <row r="13" spans="2:11" x14ac:dyDescent="0.25">
      <c r="B13" s="43" t="s">
        <v>102</v>
      </c>
      <c r="C13" s="123"/>
      <c r="D13" s="123"/>
      <c r="E13" s="123"/>
      <c r="F13" s="123"/>
      <c r="G13" s="123"/>
      <c r="H13" s="123">
        <v>0</v>
      </c>
      <c r="I13" s="126"/>
      <c r="J13" s="137"/>
      <c r="K13" s="128">
        <f t="shared" si="0"/>
        <v>0</v>
      </c>
    </row>
    <row r="14" spans="2:11" x14ac:dyDescent="0.25">
      <c r="B14" s="43" t="s">
        <v>103</v>
      </c>
      <c r="C14" s="123"/>
      <c r="D14" s="123"/>
      <c r="E14" s="123"/>
      <c r="F14" s="123"/>
      <c r="G14" s="123"/>
      <c r="H14" s="123">
        <v>0</v>
      </c>
      <c r="I14" s="126"/>
      <c r="J14" s="137"/>
      <c r="K14" s="128">
        <f t="shared" si="0"/>
        <v>0</v>
      </c>
    </row>
    <row r="15" spans="2:11" x14ac:dyDescent="0.25">
      <c r="B15" s="43" t="s">
        <v>179</v>
      </c>
      <c r="C15" s="123"/>
      <c r="D15" s="123"/>
      <c r="E15" s="123"/>
      <c r="F15" s="123"/>
      <c r="G15" s="123"/>
      <c r="H15" s="123">
        <v>0</v>
      </c>
      <c r="I15" s="126"/>
      <c r="J15" s="137"/>
      <c r="K15" s="128">
        <f t="shared" si="0"/>
        <v>0</v>
      </c>
    </row>
    <row r="16" spans="2:11" x14ac:dyDescent="0.25">
      <c r="B16" s="43" t="s">
        <v>170</v>
      </c>
      <c r="C16" s="123"/>
      <c r="D16" s="123"/>
      <c r="E16" s="123"/>
      <c r="F16" s="123"/>
      <c r="G16" s="123"/>
      <c r="H16" s="123">
        <v>0</v>
      </c>
      <c r="I16" s="126"/>
      <c r="J16" s="137"/>
      <c r="K16" s="128">
        <f t="shared" si="0"/>
        <v>0</v>
      </c>
    </row>
    <row r="17" spans="2:11" x14ac:dyDescent="0.25">
      <c r="B17" s="43" t="s">
        <v>156</v>
      </c>
      <c r="C17" s="123"/>
      <c r="D17" s="123"/>
      <c r="E17" s="123"/>
      <c r="F17" s="123"/>
      <c r="G17" s="123"/>
      <c r="H17" s="123">
        <v>0</v>
      </c>
      <c r="I17" s="126"/>
      <c r="J17" s="137"/>
      <c r="K17" s="128">
        <f t="shared" si="0"/>
        <v>0</v>
      </c>
    </row>
    <row r="18" spans="2:11" ht="15.75" thickBot="1" x14ac:dyDescent="0.3">
      <c r="B18" s="43" t="s">
        <v>13</v>
      </c>
      <c r="C18" s="123"/>
      <c r="D18" s="123"/>
      <c r="E18" s="123">
        <v>4.5023148148148149E-3</v>
      </c>
      <c r="F18" s="123"/>
      <c r="G18" s="123">
        <v>7.7314814814814815E-3</v>
      </c>
      <c r="H18" s="123">
        <v>0</v>
      </c>
      <c r="I18" s="126"/>
      <c r="J18" s="137">
        <v>5.0694444444444441E-3</v>
      </c>
      <c r="K18" s="128">
        <f t="shared" si="0"/>
        <v>1.7303240740740741E-2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2.3611111111111111E-3</v>
      </c>
      <c r="E19" s="124">
        <f t="shared" si="1"/>
        <v>8.9467592592592602E-3</v>
      </c>
      <c r="F19" s="124">
        <f t="shared" si="1"/>
        <v>0</v>
      </c>
      <c r="G19" s="124">
        <f t="shared" si="1"/>
        <v>1.6203703703703706E-2</v>
      </c>
      <c r="H19" s="124">
        <f t="shared" si="1"/>
        <v>0</v>
      </c>
      <c r="I19" s="124">
        <f t="shared" si="1"/>
        <v>0</v>
      </c>
      <c r="J19" s="124">
        <f t="shared" si="1"/>
        <v>1.6273148148148148E-2</v>
      </c>
      <c r="K19" s="133">
        <f t="shared" si="1"/>
        <v>4.3784722222222225E-2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5"/>
      <c r="D22" s="125"/>
      <c r="E22" s="125"/>
      <c r="F22" s="125">
        <v>0</v>
      </c>
      <c r="G22" s="125"/>
      <c r="H22" s="125">
        <v>0</v>
      </c>
      <c r="I22" s="126"/>
      <c r="J22" s="127"/>
      <c r="K22" s="128">
        <f>SUM(C22:J22)</f>
        <v>0</v>
      </c>
    </row>
    <row r="23" spans="2:11" x14ac:dyDescent="0.25">
      <c r="B23" s="50" t="s">
        <v>16</v>
      </c>
      <c r="C23" s="125"/>
      <c r="D23" s="125"/>
      <c r="E23" s="125"/>
      <c r="F23" s="125">
        <v>0</v>
      </c>
      <c r="G23" s="125"/>
      <c r="H23" s="125">
        <v>0</v>
      </c>
      <c r="I23" s="126"/>
      <c r="J23" s="127"/>
      <c r="K23" s="128">
        <f t="shared" ref="K23:K27" si="2">SUM(C23:J23)</f>
        <v>0</v>
      </c>
    </row>
    <row r="24" spans="2:11" x14ac:dyDescent="0.25">
      <c r="B24" s="50" t="s">
        <v>17</v>
      </c>
      <c r="C24" s="125"/>
      <c r="D24" s="125"/>
      <c r="E24" s="125"/>
      <c r="F24" s="125">
        <v>0</v>
      </c>
      <c r="G24" s="125"/>
      <c r="H24" s="125">
        <v>0</v>
      </c>
      <c r="I24" s="126"/>
      <c r="J24" s="127"/>
      <c r="K24" s="128">
        <f t="shared" si="2"/>
        <v>0</v>
      </c>
    </row>
    <row r="25" spans="2:11" x14ac:dyDescent="0.25">
      <c r="B25" s="50" t="s">
        <v>18</v>
      </c>
      <c r="C25" s="125"/>
      <c r="D25" s="125"/>
      <c r="E25" s="125"/>
      <c r="F25" s="125">
        <v>0</v>
      </c>
      <c r="G25" s="125"/>
      <c r="H25" s="125">
        <v>0</v>
      </c>
      <c r="I25" s="126"/>
      <c r="J25" s="127"/>
      <c r="K25" s="128">
        <f t="shared" si="2"/>
        <v>0</v>
      </c>
    </row>
    <row r="26" spans="2:11" x14ac:dyDescent="0.25">
      <c r="B26" s="50" t="s">
        <v>19</v>
      </c>
      <c r="C26" s="125">
        <v>3.7615740740740739E-3</v>
      </c>
      <c r="D26" s="125"/>
      <c r="E26" s="125"/>
      <c r="F26" s="125">
        <v>0</v>
      </c>
      <c r="G26" s="125">
        <v>7.9861111111111105E-4</v>
      </c>
      <c r="H26" s="125">
        <v>0</v>
      </c>
      <c r="I26" s="126"/>
      <c r="J26" s="127"/>
      <c r="K26" s="128">
        <f t="shared" si="2"/>
        <v>4.5601851851851845E-3</v>
      </c>
    </row>
    <row r="27" spans="2:11" ht="15.75" thickBot="1" x14ac:dyDescent="0.3">
      <c r="B27" s="55" t="s">
        <v>20</v>
      </c>
      <c r="C27" s="129"/>
      <c r="D27" s="129">
        <v>2.3611111111111107E-3</v>
      </c>
      <c r="E27" s="129"/>
      <c r="F27" s="129"/>
      <c r="G27" s="129"/>
      <c r="H27" s="129"/>
      <c r="I27" s="130"/>
      <c r="J27" s="131"/>
      <c r="K27" s="132">
        <f t="shared" si="2"/>
        <v>2.3611111111111107E-3</v>
      </c>
    </row>
    <row r="28" spans="2:11" ht="16.5" thickTop="1" thickBot="1" x14ac:dyDescent="0.3">
      <c r="B28" s="60" t="s">
        <v>3</v>
      </c>
      <c r="C28" s="124">
        <f>SUM(C22:C27)</f>
        <v>3.7615740740740739E-3</v>
      </c>
      <c r="D28" s="124">
        <f t="shared" ref="D28:K28" si="3">SUM(D22:D27)</f>
        <v>2.3611111111111107E-3</v>
      </c>
      <c r="E28" s="124">
        <f t="shared" si="3"/>
        <v>0</v>
      </c>
      <c r="F28" s="124">
        <f t="shared" si="3"/>
        <v>0</v>
      </c>
      <c r="G28" s="124">
        <f t="shared" si="3"/>
        <v>7.9861111111111105E-4</v>
      </c>
      <c r="H28" s="124">
        <f t="shared" si="3"/>
        <v>0</v>
      </c>
      <c r="I28" s="124">
        <f t="shared" si="3"/>
        <v>0</v>
      </c>
      <c r="J28" s="124">
        <f t="shared" si="3"/>
        <v>0</v>
      </c>
      <c r="K28" s="133">
        <f t="shared" si="3"/>
        <v>6.9212962962962952E-3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3.7615740740740739E-3</v>
      </c>
      <c r="D30" s="124">
        <f t="shared" si="4"/>
        <v>4.7222222222222214E-3</v>
      </c>
      <c r="E30" s="124">
        <f t="shared" si="4"/>
        <v>8.9467592592592602E-3</v>
      </c>
      <c r="F30" s="124">
        <f t="shared" si="4"/>
        <v>0</v>
      </c>
      <c r="G30" s="124">
        <f t="shared" si="4"/>
        <v>1.7002314814814817E-2</v>
      </c>
      <c r="H30" s="124">
        <f t="shared" si="4"/>
        <v>0</v>
      </c>
      <c r="I30" s="124">
        <f t="shared" si="4"/>
        <v>0</v>
      </c>
      <c r="J30" s="134">
        <f>SUM(J19,J28)</f>
        <v>1.6273148148148148E-2</v>
      </c>
      <c r="K30" s="135">
        <f t="shared" si="4"/>
        <v>5.0706018518518518E-2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zoomScaleSheetLayoutView="9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93" t="s">
        <v>31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6.2615740740740765E-3</v>
      </c>
      <c r="D7" s="12">
        <f t="shared" ref="D7:D18" si="0">IFERROR(C7/C$19,0)</f>
        <v>0.10664301202444315</v>
      </c>
      <c r="E7" s="12">
        <f t="shared" ref="E7:E18" si="1">IFERROR(C7/C$30,0)</f>
        <v>8.085729658635743E-3</v>
      </c>
      <c r="F7" s="11">
        <v>1.0381944444444449E-2</v>
      </c>
      <c r="G7" s="12">
        <f t="shared" ref="G7:G18" si="2">IFERROR(F7/F$19,0)</f>
        <v>0.12545454545454557</v>
      </c>
      <c r="H7" s="12">
        <f t="shared" ref="H7:H18" si="3">IFERROR(F7/F$30,0)</f>
        <v>5.5510860820595372E-2</v>
      </c>
      <c r="I7" s="11">
        <f>C7+F7</f>
        <v>1.6643518518518526E-2</v>
      </c>
      <c r="J7" s="12">
        <f t="shared" ref="J7:J18" si="4">IFERROR(I7/I$19,0)</f>
        <v>0.11764705882352952</v>
      </c>
      <c r="K7" s="14">
        <f t="shared" ref="K7:K18" si="5">IFERROR(I7/I$30,0)</f>
        <v>1.731132700109551E-2</v>
      </c>
    </row>
    <row r="8" spans="2:11" s="5" customFormat="1" x14ac:dyDescent="0.25">
      <c r="B8" s="141" t="s">
        <v>97</v>
      </c>
      <c r="C8" s="11">
        <v>2.2696759259259257E-2</v>
      </c>
      <c r="D8" s="12">
        <f t="shared" si="0"/>
        <v>0.38655627833629003</v>
      </c>
      <c r="E8" s="12">
        <f t="shared" si="1"/>
        <v>2.9308901775572431E-2</v>
      </c>
      <c r="F8" s="11">
        <v>2.5335648148148118E-2</v>
      </c>
      <c r="G8" s="12">
        <f t="shared" si="2"/>
        <v>0.30615384615384594</v>
      </c>
      <c r="H8" s="12">
        <f t="shared" si="3"/>
        <v>0.13546630360789641</v>
      </c>
      <c r="I8" s="11">
        <f t="shared" ref="I8:I18" si="6">C8+F8</f>
        <v>4.8032407407407371E-2</v>
      </c>
      <c r="J8" s="12">
        <f t="shared" si="4"/>
        <v>0.33952384848236922</v>
      </c>
      <c r="K8" s="14">
        <f t="shared" si="5"/>
        <v>4.9959671108863901E-2</v>
      </c>
    </row>
    <row r="9" spans="2:11" s="5" customFormat="1" x14ac:dyDescent="0.25">
      <c r="B9" s="10" t="s">
        <v>48</v>
      </c>
      <c r="C9" s="11">
        <v>1.3194444444444445E-3</v>
      </c>
      <c r="D9" s="12">
        <f t="shared" si="0"/>
        <v>2.2471910112359546E-2</v>
      </c>
      <c r="E9" s="12">
        <f t="shared" si="1"/>
        <v>1.7038321276977345E-3</v>
      </c>
      <c r="F9" s="11">
        <v>5.9606481481481472E-3</v>
      </c>
      <c r="G9" s="12">
        <f t="shared" si="2"/>
        <v>7.2027972027972065E-2</v>
      </c>
      <c r="H9" s="12">
        <f t="shared" si="3"/>
        <v>3.1870784083173467E-2</v>
      </c>
      <c r="I9" s="11">
        <f t="shared" si="6"/>
        <v>7.2800925925925915E-3</v>
      </c>
      <c r="J9" s="12">
        <f t="shared" si="4"/>
        <v>5.1460361613351893E-2</v>
      </c>
      <c r="K9" s="14">
        <f t="shared" si="5"/>
        <v>7.5722007536085326E-3</v>
      </c>
    </row>
    <row r="10" spans="2:11" s="5" customFormat="1" x14ac:dyDescent="0.25">
      <c r="B10" s="10" t="s">
        <v>11</v>
      </c>
      <c r="C10" s="11">
        <v>1.2291666666666678E-2</v>
      </c>
      <c r="D10" s="12">
        <f t="shared" si="0"/>
        <v>0.20934358367829703</v>
      </c>
      <c r="E10" s="12">
        <f t="shared" si="1"/>
        <v>1.5872541400131543E-2</v>
      </c>
      <c r="F10" s="11">
        <v>2.9247685185185161E-2</v>
      </c>
      <c r="G10" s="12">
        <f t="shared" si="2"/>
        <v>0.35342657342657335</v>
      </c>
      <c r="H10" s="12">
        <f t="shared" si="3"/>
        <v>0.15638343956928019</v>
      </c>
      <c r="I10" s="11">
        <f t="shared" si="6"/>
        <v>4.1539351851851841E-2</v>
      </c>
      <c r="J10" s="12">
        <f t="shared" si="4"/>
        <v>0.29362676920559611</v>
      </c>
      <c r="K10" s="14">
        <f t="shared" si="5"/>
        <v>4.3206086652942802E-2</v>
      </c>
    </row>
    <row r="11" spans="2:11" s="5" customFormat="1" x14ac:dyDescent="0.25">
      <c r="B11" s="10" t="s">
        <v>12</v>
      </c>
      <c r="C11" s="11">
        <v>1.7361111111111108E-3</v>
      </c>
      <c r="D11" s="12">
        <f t="shared" si="0"/>
        <v>2.9568302779420449E-2</v>
      </c>
      <c r="E11" s="12">
        <f t="shared" si="1"/>
        <v>2.2418843785496504E-3</v>
      </c>
      <c r="F11" s="11">
        <v>2.5462962962962961E-4</v>
      </c>
      <c r="G11" s="12">
        <f t="shared" si="2"/>
        <v>3.0769230769230787E-3</v>
      </c>
      <c r="H11" s="12">
        <f t="shared" si="3"/>
        <v>1.3614703880190609E-3</v>
      </c>
      <c r="I11" s="11">
        <f t="shared" si="6"/>
        <v>1.9907407407407404E-3</v>
      </c>
      <c r="J11" s="12">
        <f t="shared" si="4"/>
        <v>1.4071831792522299E-2</v>
      </c>
      <c r="K11" s="14">
        <f t="shared" si="5"/>
        <v>2.0706176941505052E-3</v>
      </c>
    </row>
    <row r="12" spans="2:11" s="5" customFormat="1" x14ac:dyDescent="0.25">
      <c r="B12" s="10" t="s">
        <v>155</v>
      </c>
      <c r="C12" s="11">
        <v>1.1990740740740739E-2</v>
      </c>
      <c r="D12" s="12">
        <f t="shared" si="0"/>
        <v>0.20421841119653059</v>
      </c>
      <c r="E12" s="12">
        <f t="shared" si="1"/>
        <v>1.5483948107849586E-2</v>
      </c>
      <c r="F12" s="11">
        <v>3.7731481481481487E-3</v>
      </c>
      <c r="G12" s="12">
        <f t="shared" si="2"/>
        <v>4.5594405594405626E-2</v>
      </c>
      <c r="H12" s="12">
        <f t="shared" si="3"/>
        <v>2.0174515749736999E-2</v>
      </c>
      <c r="I12" s="11">
        <f t="shared" si="6"/>
        <v>1.576388888888889E-2</v>
      </c>
      <c r="J12" s="12">
        <f t="shared" si="4"/>
        <v>0.11142927268264753</v>
      </c>
      <c r="K12" s="14">
        <f t="shared" si="5"/>
        <v>1.6396402903680166E-2</v>
      </c>
    </row>
    <row r="13" spans="2:11" s="5" customFormat="1" x14ac:dyDescent="0.25">
      <c r="B13" s="10" t="s">
        <v>102</v>
      </c>
      <c r="C13" s="11">
        <v>0</v>
      </c>
      <c r="D13" s="12">
        <f t="shared" si="0"/>
        <v>0</v>
      </c>
      <c r="E13" s="12">
        <f t="shared" si="1"/>
        <v>0</v>
      </c>
      <c r="F13" s="11">
        <v>3.3564814814814818E-4</v>
      </c>
      <c r="G13" s="12">
        <f t="shared" si="2"/>
        <v>4.055944055944059E-3</v>
      </c>
      <c r="H13" s="12">
        <f t="shared" si="3"/>
        <v>1.7946655114796715E-3</v>
      </c>
      <c r="I13" s="11">
        <f t="shared" si="6"/>
        <v>3.3564814814814818E-4</v>
      </c>
      <c r="J13" s="12">
        <f t="shared" si="4"/>
        <v>2.3725762905996905E-3</v>
      </c>
      <c r="K13" s="14">
        <f t="shared" si="5"/>
        <v>3.49115774013748E-4</v>
      </c>
    </row>
    <row r="14" spans="2:11" s="5" customFormat="1" x14ac:dyDescent="0.25">
      <c r="B14" s="10" t="s">
        <v>103</v>
      </c>
      <c r="C14" s="11">
        <v>3.7037037037037041E-4</v>
      </c>
      <c r="D14" s="12">
        <f t="shared" si="0"/>
        <v>6.3079045929430311E-3</v>
      </c>
      <c r="E14" s="12">
        <f t="shared" si="1"/>
        <v>4.7826866742392554E-4</v>
      </c>
      <c r="F14" s="11">
        <v>7.1759259259259259E-4</v>
      </c>
      <c r="G14" s="12">
        <f t="shared" si="2"/>
        <v>8.6713286713286757E-3</v>
      </c>
      <c r="H14" s="12">
        <f t="shared" si="3"/>
        <v>3.8368710935082627E-3</v>
      </c>
      <c r="I14" s="11">
        <f t="shared" si="6"/>
        <v>1.0879629629629629E-3</v>
      </c>
      <c r="J14" s="12">
        <f t="shared" si="4"/>
        <v>7.6904197005645131E-3</v>
      </c>
      <c r="K14" s="14">
        <f t="shared" si="5"/>
        <v>1.1316166468031831E-3</v>
      </c>
    </row>
    <row r="15" spans="2:11" s="5" customFormat="1" x14ac:dyDescent="0.25">
      <c r="B15" s="10" t="s">
        <v>178</v>
      </c>
      <c r="C15" s="11">
        <v>6.7129629629629635E-4</v>
      </c>
      <c r="D15" s="12">
        <f t="shared" si="0"/>
        <v>1.1433077074709244E-2</v>
      </c>
      <c r="E15" s="12">
        <f t="shared" si="1"/>
        <v>8.6686195970586504E-4</v>
      </c>
      <c r="F15" s="11">
        <v>4.9884259259259265E-3</v>
      </c>
      <c r="G15" s="12">
        <f t="shared" si="2"/>
        <v>6.0279720279720325E-2</v>
      </c>
      <c r="H15" s="12">
        <f t="shared" si="3"/>
        <v>2.6672442601646154E-2</v>
      </c>
      <c r="I15" s="11">
        <f t="shared" si="6"/>
        <v>5.6597222222222231E-3</v>
      </c>
      <c r="J15" s="12">
        <f t="shared" si="4"/>
        <v>4.0006545038043059E-2</v>
      </c>
      <c r="K15" s="14">
        <f t="shared" si="5"/>
        <v>5.8868142583697516E-3</v>
      </c>
    </row>
    <row r="16" spans="2:11" s="5" customFormat="1" x14ac:dyDescent="0.25">
      <c r="B16" s="10" t="s">
        <v>170</v>
      </c>
      <c r="C16" s="11">
        <v>9.7222222222222219E-4</v>
      </c>
      <c r="D16" s="12">
        <f t="shared" si="0"/>
        <v>1.6558249556475453E-2</v>
      </c>
      <c r="E16" s="12">
        <f t="shared" si="1"/>
        <v>1.2554552519878043E-3</v>
      </c>
      <c r="F16" s="11">
        <v>4.2824074074074075E-4</v>
      </c>
      <c r="G16" s="12">
        <f t="shared" si="2"/>
        <v>5.1748251748251779E-3</v>
      </c>
      <c r="H16" s="12">
        <f t="shared" si="3"/>
        <v>2.2897456525775117E-3</v>
      </c>
      <c r="I16" s="11">
        <f t="shared" si="6"/>
        <v>1.4004629629629629E-3</v>
      </c>
      <c r="J16" s="12">
        <f t="shared" si="4"/>
        <v>9.8993700400883625E-3</v>
      </c>
      <c r="K16" s="14">
        <f t="shared" si="5"/>
        <v>1.4566554708849485E-3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4.0509259259259258E-4</v>
      </c>
      <c r="D18" s="12">
        <f t="shared" si="0"/>
        <v>6.8992706485314394E-3</v>
      </c>
      <c r="E18" s="12">
        <f t="shared" si="1"/>
        <v>5.2310635499491851E-4</v>
      </c>
      <c r="F18" s="11">
        <v>1.3310185185185185E-3</v>
      </c>
      <c r="G18" s="12">
        <f t="shared" si="2"/>
        <v>1.6083916083916093E-2</v>
      </c>
      <c r="H18" s="12">
        <f t="shared" si="3"/>
        <v>7.1167770282814548E-3</v>
      </c>
      <c r="I18" s="11">
        <f t="shared" si="6"/>
        <v>1.736111111111111E-3</v>
      </c>
      <c r="J18" s="12">
        <f t="shared" si="4"/>
        <v>1.2271946330688052E-2</v>
      </c>
      <c r="K18" s="14">
        <f t="shared" si="5"/>
        <v>1.8057712448986964E-3</v>
      </c>
    </row>
    <row r="19" spans="2:11" s="5" customFormat="1" ht="16.5" thickTop="1" thickBot="1" x14ac:dyDescent="0.3">
      <c r="B19" s="31" t="s">
        <v>3</v>
      </c>
      <c r="C19" s="32">
        <f>SUM(C7:C18)</f>
        <v>5.871527777777779E-2</v>
      </c>
      <c r="D19" s="33">
        <f>IFERROR(SUM(D7:D18),0)</f>
        <v>0.99999999999999989</v>
      </c>
      <c r="E19" s="33">
        <f>IFERROR(SUM(E7:E18),0)</f>
        <v>7.5820529682549209E-2</v>
      </c>
      <c r="F19" s="32">
        <f>SUM(F7:F18)</f>
        <v>8.2754629629629581E-2</v>
      </c>
      <c r="G19" s="33">
        <f>IFERROR(SUM(G7:G18),0)</f>
        <v>0.99999999999999989</v>
      </c>
      <c r="H19" s="33">
        <f>IFERROR(SUM(H7:H18),0)</f>
        <v>0.44247787610619449</v>
      </c>
      <c r="I19" s="32">
        <f>SUM(I7:I18)</f>
        <v>0.14146990740740734</v>
      </c>
      <c r="J19" s="33">
        <f>IFERROR(SUM(J7:J18),0)</f>
        <v>1.0000000000000002</v>
      </c>
      <c r="K19" s="34">
        <f>IFERROR(SUM(K7:K18),0)</f>
        <v>0.14714627950931178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1.2337962962962966E-2</v>
      </c>
      <c r="D22" s="19"/>
      <c r="E22" s="12">
        <f>IFERROR(C22/C$30,0)</f>
        <v>1.593232498355952E-2</v>
      </c>
      <c r="F22" s="11">
        <v>5.70601851851852E-3</v>
      </c>
      <c r="G22" s="19"/>
      <c r="H22" s="12">
        <f>IFERROR(F22/F$30,0)</f>
        <v>3.050931369515442E-2</v>
      </c>
      <c r="I22" s="11">
        <f t="shared" ref="I22:I27" si="7">C22+F22</f>
        <v>1.8043981481481487E-2</v>
      </c>
      <c r="J22" s="19"/>
      <c r="K22" s="14">
        <f>IFERROR(I22/I$30,0)</f>
        <v>1.8767982471980457E-2</v>
      </c>
    </row>
    <row r="23" spans="2:11" s="5" customFormat="1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 x14ac:dyDescent="0.25">
      <c r="B24" s="18" t="s">
        <v>17</v>
      </c>
      <c r="C24" s="11">
        <v>1.6203703703703703E-3</v>
      </c>
      <c r="D24" s="19"/>
      <c r="E24" s="12">
        <f t="shared" si="8"/>
        <v>2.0924254199796741E-3</v>
      </c>
      <c r="F24" s="11">
        <v>7.9861111111111105E-4</v>
      </c>
      <c r="G24" s="19"/>
      <c r="H24" s="12">
        <f t="shared" si="9"/>
        <v>4.2700662169688729E-3</v>
      </c>
      <c r="I24" s="11">
        <f t="shared" si="7"/>
        <v>2.4189814814814812E-3</v>
      </c>
      <c r="J24" s="19"/>
      <c r="K24" s="14">
        <f t="shared" si="10"/>
        <v>2.5160412678921834E-3</v>
      </c>
    </row>
    <row r="25" spans="2:11" s="5" customFormat="1" x14ac:dyDescent="0.25">
      <c r="B25" s="18" t="s">
        <v>18</v>
      </c>
      <c r="C25" s="11">
        <v>4.9525462962962945E-2</v>
      </c>
      <c r="D25" s="19"/>
      <c r="E25" s="12">
        <f t="shared" si="8"/>
        <v>6.3953488372093012E-2</v>
      </c>
      <c r="F25" s="11">
        <v>1.7523148148148152E-2</v>
      </c>
      <c r="G25" s="19"/>
      <c r="H25" s="12">
        <f t="shared" si="9"/>
        <v>9.3693916702766306E-2</v>
      </c>
      <c r="I25" s="11">
        <f t="shared" si="7"/>
        <v>6.7048611111111101E-2</v>
      </c>
      <c r="J25" s="19"/>
      <c r="K25" s="14">
        <f t="shared" si="10"/>
        <v>6.973888547798765E-2</v>
      </c>
    </row>
    <row r="26" spans="2:11" s="5" customFormat="1" x14ac:dyDescent="0.25">
      <c r="B26" s="18" t="s">
        <v>19</v>
      </c>
      <c r="C26" s="11">
        <v>0.65011574074074063</v>
      </c>
      <c r="D26" s="19"/>
      <c r="E26" s="12">
        <f t="shared" si="8"/>
        <v>0.83951097028755906</v>
      </c>
      <c r="F26" s="11">
        <v>7.6956018518518493E-2</v>
      </c>
      <c r="G26" s="19"/>
      <c r="H26" s="12">
        <f t="shared" si="9"/>
        <v>0.41147348226994246</v>
      </c>
      <c r="I26" s="11">
        <f t="shared" si="7"/>
        <v>0.72707175925925915</v>
      </c>
      <c r="J26" s="19"/>
      <c r="K26" s="14">
        <f t="shared" si="10"/>
        <v>0.75624495888860799</v>
      </c>
    </row>
    <row r="27" spans="2:11" s="5" customFormat="1" ht="15.75" thickBot="1" x14ac:dyDescent="0.3">
      <c r="B27" s="23" t="s">
        <v>20</v>
      </c>
      <c r="C27" s="20">
        <v>2.0833333333333324E-3</v>
      </c>
      <c r="D27" s="24"/>
      <c r="E27" s="21">
        <f t="shared" si="8"/>
        <v>2.6902612542595798E-3</v>
      </c>
      <c r="F27" s="20">
        <v>3.2870370370370371E-3</v>
      </c>
      <c r="G27" s="24"/>
      <c r="H27" s="21">
        <f t="shared" si="9"/>
        <v>1.7575345008973332E-2</v>
      </c>
      <c r="I27" s="11">
        <f t="shared" si="7"/>
        <v>5.3703703703703691E-3</v>
      </c>
      <c r="J27" s="24"/>
      <c r="K27" s="22">
        <f t="shared" si="10"/>
        <v>5.5858523842199663E-3</v>
      </c>
    </row>
    <row r="28" spans="2:11" s="5" customFormat="1" ht="16.5" thickTop="1" thickBot="1" x14ac:dyDescent="0.3">
      <c r="B28" s="31" t="s">
        <v>3</v>
      </c>
      <c r="C28" s="32">
        <f>SUM(C22:C27)</f>
        <v>0.71568287037037026</v>
      </c>
      <c r="D28" s="33"/>
      <c r="E28" s="33">
        <f>IFERROR(SUM(E22:E27),0)</f>
        <v>0.92417947031745074</v>
      </c>
      <c r="F28" s="32">
        <f>SUM(F22:F27)</f>
        <v>0.10427083333333331</v>
      </c>
      <c r="G28" s="33"/>
      <c r="H28" s="33">
        <f>IFERROR(SUM(H22:H27),0)</f>
        <v>0.55752212389380529</v>
      </c>
      <c r="I28" s="32">
        <f>SUM(I22:I27)</f>
        <v>0.81995370370370357</v>
      </c>
      <c r="J28" s="33"/>
      <c r="K28" s="34">
        <f>IFERROR(SUM(K22:K27),0)</f>
        <v>0.85285372049068819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0.774398148148148</v>
      </c>
      <c r="D30" s="35"/>
      <c r="E30" s="36">
        <f>IFERROR(SUM(E19,E28),0)</f>
        <v>1</v>
      </c>
      <c r="F30" s="32">
        <f>SUM(F19,F28)</f>
        <v>0.18702546296296291</v>
      </c>
      <c r="G30" s="35"/>
      <c r="H30" s="36">
        <f>IFERROR(SUM(H19,H28),0)</f>
        <v>0.99999999999999978</v>
      </c>
      <c r="I30" s="32">
        <f>SUM(I19,I28)</f>
        <v>0.96142361111111097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127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/>
      <c r="E7" s="123">
        <v>0</v>
      </c>
      <c r="F7" s="123"/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/>
      <c r="E8" s="123">
        <v>0</v>
      </c>
      <c r="F8" s="123"/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/>
      <c r="E9" s="123">
        <v>0</v>
      </c>
      <c r="F9" s="123"/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/>
      <c r="E10" s="123">
        <v>0</v>
      </c>
      <c r="F10" s="123">
        <v>4.31712962962963E-3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4.31712962962963E-3</v>
      </c>
    </row>
    <row r="11" spans="2:11" x14ac:dyDescent="0.25">
      <c r="B11" s="43" t="s">
        <v>12</v>
      </c>
      <c r="C11" s="123">
        <v>0</v>
      </c>
      <c r="D11" s="123"/>
      <c r="E11" s="123">
        <v>0</v>
      </c>
      <c r="F11" s="123"/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/>
      <c r="E12" s="123">
        <v>0</v>
      </c>
      <c r="F12" s="123"/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7.6736111111111111E-3</v>
      </c>
      <c r="E13" s="123">
        <v>0</v>
      </c>
      <c r="F13" s="123"/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7.6736111111111111E-3</v>
      </c>
    </row>
    <row r="14" spans="2:11" x14ac:dyDescent="0.25">
      <c r="B14" s="43" t="s">
        <v>103</v>
      </c>
      <c r="C14" s="123">
        <v>0</v>
      </c>
      <c r="D14" s="123"/>
      <c r="E14" s="123">
        <v>0</v>
      </c>
      <c r="F14" s="123"/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/>
      <c r="E15" s="123">
        <v>0</v>
      </c>
      <c r="F15" s="123"/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/>
      <c r="E16" s="123">
        <v>0</v>
      </c>
      <c r="F16" s="123"/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/>
      <c r="E17" s="123">
        <v>0</v>
      </c>
      <c r="F17" s="123"/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/>
      <c r="E18" s="123">
        <v>0</v>
      </c>
      <c r="F18" s="123"/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v>0</v>
      </c>
      <c r="D19" s="124">
        <f>SUM(D7:D18)</f>
        <v>7.6736111111111111E-3</v>
      </c>
      <c r="E19" s="124">
        <f t="shared" ref="E19:F19" si="1">SUM(E7:E18)</f>
        <v>0</v>
      </c>
      <c r="F19" s="124">
        <f t="shared" si="1"/>
        <v>4.31712962962963E-3</v>
      </c>
      <c r="G19" s="124">
        <v>0</v>
      </c>
      <c r="H19" s="124">
        <v>0</v>
      </c>
      <c r="I19" s="124">
        <v>0</v>
      </c>
      <c r="J19" s="124">
        <v>0</v>
      </c>
      <c r="K19" s="133">
        <f>SUM(K7:K18)</f>
        <v>1.1990740740740741E-2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25">
        <v>0</v>
      </c>
      <c r="D22" s="125"/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/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6" si="2">SUM(C23:J23)</f>
        <v>0</v>
      </c>
    </row>
    <row r="24" spans="2:11" x14ac:dyDescent="0.25">
      <c r="B24" s="50" t="s">
        <v>17</v>
      </c>
      <c r="C24" s="125">
        <v>0</v>
      </c>
      <c r="D24" s="125"/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/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1.5243055555555557E-2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1.5243055555555557E-2</v>
      </c>
    </row>
    <row r="27" spans="2:11" ht="15.75" thickBot="1" x14ac:dyDescent="0.3">
      <c r="B27" s="55" t="s">
        <v>20</v>
      </c>
      <c r="C27" s="129">
        <v>0</v>
      </c>
      <c r="D27" s="129"/>
      <c r="E27" s="129"/>
      <c r="F27" s="129"/>
      <c r="G27" s="129">
        <v>0</v>
      </c>
      <c r="H27" s="129">
        <v>0</v>
      </c>
      <c r="I27" s="130">
        <v>0</v>
      </c>
      <c r="J27" s="131">
        <v>0</v>
      </c>
      <c r="K27" s="132">
        <f>SUM(C27:J27)</f>
        <v>0</v>
      </c>
    </row>
    <row r="28" spans="2:11" ht="16.5" thickTop="1" thickBot="1" x14ac:dyDescent="0.3">
      <c r="B28" s="60" t="s">
        <v>3</v>
      </c>
      <c r="C28" s="124">
        <f>SUM(C22:C27)</f>
        <v>0</v>
      </c>
      <c r="D28" s="124">
        <f t="shared" ref="D28:K28" si="3">SUM(D22:D27)</f>
        <v>1.5243055555555557E-2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 t="shared" si="3"/>
        <v>0</v>
      </c>
      <c r="K28" s="133">
        <f t="shared" si="3"/>
        <v>1.5243055555555557E-2</v>
      </c>
    </row>
    <row r="29" spans="2:11" ht="16.5" thickTop="1" thickBot="1" x14ac:dyDescent="0.3">
      <c r="B29" s="59"/>
      <c r="C29" s="142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>SUM(C28,C19)</f>
        <v>0</v>
      </c>
      <c r="D30" s="124">
        <f t="shared" ref="D30:K30" si="4">SUM(D28,D19)</f>
        <v>2.2916666666666669E-2</v>
      </c>
      <c r="E30" s="124">
        <f t="shared" si="4"/>
        <v>0</v>
      </c>
      <c r="F30" s="124">
        <f t="shared" si="4"/>
        <v>4.31712962962963E-3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24">
        <f t="shared" si="4"/>
        <v>0</v>
      </c>
      <c r="K30" s="133">
        <f t="shared" si="4"/>
        <v>2.7233796296296298E-2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128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1.9594907407407405E-2</v>
      </c>
      <c r="D7" s="123"/>
      <c r="E7" s="123">
        <v>5.046296296296297E-3</v>
      </c>
      <c r="F7" s="123"/>
      <c r="G7" s="123"/>
      <c r="H7" s="123">
        <v>1.226851851851852E-3</v>
      </c>
      <c r="I7" s="126">
        <v>0</v>
      </c>
      <c r="J7" s="137">
        <v>0</v>
      </c>
      <c r="K7" s="128">
        <f>SUM(C7:J7)</f>
        <v>2.586805555555555E-2</v>
      </c>
    </row>
    <row r="8" spans="2:11" x14ac:dyDescent="0.25">
      <c r="B8" s="138" t="s">
        <v>97</v>
      </c>
      <c r="C8" s="123">
        <v>5.1342592592592599E-2</v>
      </c>
      <c r="D8" s="123">
        <v>1.0763888888888889E-2</v>
      </c>
      <c r="E8" s="123">
        <v>1.2604166666666666E-2</v>
      </c>
      <c r="F8" s="123"/>
      <c r="G8" s="123">
        <v>1.6840277777777777E-2</v>
      </c>
      <c r="H8" s="123">
        <v>1.0844907407407407E-2</v>
      </c>
      <c r="I8" s="126"/>
      <c r="J8" s="137">
        <v>0</v>
      </c>
      <c r="K8" s="128">
        <f t="shared" ref="K8:K18" si="0">SUM(C8:J8)</f>
        <v>0.10239583333333332</v>
      </c>
    </row>
    <row r="9" spans="2:11" x14ac:dyDescent="0.25">
      <c r="B9" s="138" t="s">
        <v>48</v>
      </c>
      <c r="C9" s="123">
        <v>6.898148148148148E-3</v>
      </c>
      <c r="D9" s="123"/>
      <c r="E9" s="123">
        <v>6.9560185185185176E-3</v>
      </c>
      <c r="F9" s="123"/>
      <c r="G9" s="123"/>
      <c r="H9" s="123">
        <v>5.0231481481481481E-3</v>
      </c>
      <c r="I9" s="126"/>
      <c r="J9" s="137">
        <v>0</v>
      </c>
      <c r="K9" s="128">
        <f t="shared" si="0"/>
        <v>1.8877314814814812E-2</v>
      </c>
    </row>
    <row r="10" spans="2:11" x14ac:dyDescent="0.25">
      <c r="B10" s="138" t="s">
        <v>11</v>
      </c>
      <c r="C10" s="123">
        <v>6.6203703703703695E-2</v>
      </c>
      <c r="D10" s="123">
        <v>1.1273148148148148E-2</v>
      </c>
      <c r="E10" s="123">
        <v>2.3796296296296291E-2</v>
      </c>
      <c r="F10" s="123">
        <v>8.6689814814814824E-3</v>
      </c>
      <c r="G10" s="123">
        <v>8.449074074074075E-4</v>
      </c>
      <c r="H10" s="123">
        <v>3.2766203703703693E-2</v>
      </c>
      <c r="I10" s="126"/>
      <c r="J10" s="137">
        <v>0</v>
      </c>
      <c r="K10" s="128">
        <f t="shared" si="0"/>
        <v>0.14355324074074072</v>
      </c>
    </row>
    <row r="11" spans="2:11" x14ac:dyDescent="0.25">
      <c r="B11" s="43" t="s">
        <v>12</v>
      </c>
      <c r="C11" s="123">
        <v>1.03125E-2</v>
      </c>
      <c r="D11" s="123"/>
      <c r="E11" s="123"/>
      <c r="F11" s="123"/>
      <c r="G11" s="123">
        <v>6.9791666666666665E-3</v>
      </c>
      <c r="H11" s="123">
        <v>5.7870370370370378E-4</v>
      </c>
      <c r="I11" s="126">
        <v>0</v>
      </c>
      <c r="J11" s="137">
        <v>0</v>
      </c>
      <c r="K11" s="128">
        <f t="shared" si="0"/>
        <v>1.787037037037037E-2</v>
      </c>
    </row>
    <row r="12" spans="2:11" x14ac:dyDescent="0.25">
      <c r="B12" s="43" t="s">
        <v>155</v>
      </c>
      <c r="C12" s="123">
        <v>1.3333333333333336E-2</v>
      </c>
      <c r="D12" s="123"/>
      <c r="E12" s="123">
        <v>2.6620370370370372E-4</v>
      </c>
      <c r="F12" s="123"/>
      <c r="G12" s="123"/>
      <c r="H12" s="123">
        <v>1.9444444444444448E-3</v>
      </c>
      <c r="I12" s="126">
        <v>0</v>
      </c>
      <c r="J12" s="137">
        <v>0</v>
      </c>
      <c r="K12" s="128">
        <f t="shared" si="0"/>
        <v>1.5543981481481485E-2</v>
      </c>
    </row>
    <row r="13" spans="2:11" x14ac:dyDescent="0.25">
      <c r="B13" s="43" t="s">
        <v>102</v>
      </c>
      <c r="C13" s="123">
        <v>4.6874999999999998E-3</v>
      </c>
      <c r="D13" s="123"/>
      <c r="E13" s="123"/>
      <c r="F13" s="123"/>
      <c r="G13" s="123"/>
      <c r="H13" s="123">
        <v>5.5902777777777782E-3</v>
      </c>
      <c r="I13" s="126">
        <v>0</v>
      </c>
      <c r="J13" s="137">
        <v>0</v>
      </c>
      <c r="K13" s="128">
        <f t="shared" si="0"/>
        <v>1.0277777777777778E-2</v>
      </c>
    </row>
    <row r="14" spans="2:11" x14ac:dyDescent="0.25">
      <c r="B14" s="43" t="s">
        <v>103</v>
      </c>
      <c r="C14" s="123"/>
      <c r="D14" s="123"/>
      <c r="E14" s="123"/>
      <c r="F14" s="123"/>
      <c r="G14" s="123"/>
      <c r="H14" s="123">
        <v>1.5046296296296297E-4</v>
      </c>
      <c r="I14" s="126">
        <v>0</v>
      </c>
      <c r="J14" s="137">
        <v>0</v>
      </c>
      <c r="K14" s="128">
        <f t="shared" si="0"/>
        <v>1.5046296296296297E-4</v>
      </c>
    </row>
    <row r="15" spans="2:11" x14ac:dyDescent="0.25">
      <c r="B15" s="43" t="s">
        <v>179</v>
      </c>
      <c r="C15" s="123">
        <v>1.1921296296296298E-3</v>
      </c>
      <c r="D15" s="123"/>
      <c r="E15" s="123">
        <v>5.4166666666666669E-3</v>
      </c>
      <c r="F15" s="123"/>
      <c r="G15" s="123">
        <v>1.8356481481481484E-2</v>
      </c>
      <c r="H15" s="123">
        <v>7.1990740740740739E-3</v>
      </c>
      <c r="I15" s="126">
        <v>0</v>
      </c>
      <c r="J15" s="137">
        <v>0</v>
      </c>
      <c r="K15" s="128">
        <f t="shared" si="0"/>
        <v>3.2164351851851854E-2</v>
      </c>
    </row>
    <row r="16" spans="2:11" x14ac:dyDescent="0.25">
      <c r="B16" s="43" t="s">
        <v>170</v>
      </c>
      <c r="C16" s="123"/>
      <c r="D16" s="123"/>
      <c r="E16" s="123"/>
      <c r="F16" s="123"/>
      <c r="G16" s="123"/>
      <c r="H16" s="123"/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/>
      <c r="D17" s="123"/>
      <c r="E17" s="123"/>
      <c r="F17" s="123"/>
      <c r="G17" s="123"/>
      <c r="H17" s="123"/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2.1770833333333333E-2</v>
      </c>
      <c r="D18" s="123">
        <v>4.1666666666666675E-3</v>
      </c>
      <c r="E18" s="123">
        <v>1.6909722222222222E-2</v>
      </c>
      <c r="F18" s="123"/>
      <c r="G18" s="123">
        <v>2.4189814814814816E-3</v>
      </c>
      <c r="H18" s="123">
        <v>6.1574074074074066E-3</v>
      </c>
      <c r="I18" s="126">
        <v>0</v>
      </c>
      <c r="J18" s="137">
        <v>0</v>
      </c>
      <c r="K18" s="128">
        <f t="shared" si="0"/>
        <v>5.1423611111111114E-2</v>
      </c>
    </row>
    <row r="19" spans="2:11" ht="16.5" thickTop="1" thickBot="1" x14ac:dyDescent="0.3">
      <c r="B19" s="60" t="s">
        <v>3</v>
      </c>
      <c r="C19" s="124">
        <f t="shared" ref="C19:K19" si="1">SUM(C7:C18)</f>
        <v>0.19533564814814816</v>
      </c>
      <c r="D19" s="124">
        <f t="shared" si="1"/>
        <v>2.6203703703703701E-2</v>
      </c>
      <c r="E19" s="124">
        <f t="shared" si="1"/>
        <v>7.0995370370370375E-2</v>
      </c>
      <c r="F19" s="124">
        <f t="shared" si="1"/>
        <v>8.6689814814814824E-3</v>
      </c>
      <c r="G19" s="124">
        <f t="shared" si="1"/>
        <v>4.5439814814814822E-2</v>
      </c>
      <c r="H19" s="124">
        <f t="shared" si="1"/>
        <v>7.1481481481481465E-2</v>
      </c>
      <c r="I19" s="124">
        <f t="shared" si="1"/>
        <v>0</v>
      </c>
      <c r="J19" s="124">
        <f t="shared" si="1"/>
        <v>0</v>
      </c>
      <c r="K19" s="133">
        <f t="shared" si="1"/>
        <v>0.41812499999999991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/>
      <c r="D22" s="125"/>
      <c r="E22" s="125"/>
      <c r="F22" s="125"/>
      <c r="G22" s="125"/>
      <c r="H22" s="125"/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/>
      <c r="D23" s="125"/>
      <c r="E23" s="125"/>
      <c r="F23" s="125"/>
      <c r="G23" s="125"/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/>
      <c r="D24" s="125"/>
      <c r="E24" s="125">
        <v>6.9444444444444444E-5</v>
      </c>
      <c r="F24" s="125"/>
      <c r="G24" s="125"/>
      <c r="H24" s="125"/>
      <c r="I24" s="126">
        <v>0</v>
      </c>
      <c r="J24" s="127">
        <v>0</v>
      </c>
      <c r="K24" s="128">
        <f t="shared" si="2"/>
        <v>6.9444444444444444E-5</v>
      </c>
    </row>
    <row r="25" spans="2:11" x14ac:dyDescent="0.25">
      <c r="B25" s="50" t="s">
        <v>18</v>
      </c>
      <c r="C25" s="125">
        <v>1.689814814814815E-3</v>
      </c>
      <c r="D25" s="125"/>
      <c r="E25" s="125">
        <v>1.3888888888888889E-4</v>
      </c>
      <c r="F25" s="125"/>
      <c r="G25" s="125"/>
      <c r="H25" s="125">
        <v>3.8194444444444443E-3</v>
      </c>
      <c r="I25" s="126">
        <v>0</v>
      </c>
      <c r="J25" s="127">
        <v>0</v>
      </c>
      <c r="K25" s="128">
        <f t="shared" si="2"/>
        <v>5.6481481481481487E-3</v>
      </c>
    </row>
    <row r="26" spans="2:11" x14ac:dyDescent="0.25">
      <c r="B26" s="50" t="s">
        <v>19</v>
      </c>
      <c r="C26" s="125">
        <v>0.1575462962962963</v>
      </c>
      <c r="D26" s="125"/>
      <c r="E26" s="125">
        <v>2.0405092592592593E-2</v>
      </c>
      <c r="F26" s="125">
        <v>8.4143518518518517E-3</v>
      </c>
      <c r="G26" s="125"/>
      <c r="H26" s="125">
        <v>1.9780092592592589E-2</v>
      </c>
      <c r="I26" s="126">
        <v>0</v>
      </c>
      <c r="J26" s="127">
        <v>0</v>
      </c>
      <c r="K26" s="128">
        <f t="shared" si="2"/>
        <v>0.20614583333333333</v>
      </c>
    </row>
    <row r="27" spans="2:11" ht="15.75" thickBot="1" x14ac:dyDescent="0.3">
      <c r="B27" s="55" t="s">
        <v>20</v>
      </c>
      <c r="C27" s="129">
        <v>1.4351851851851852E-3</v>
      </c>
      <c r="D27" s="129"/>
      <c r="E27" s="129"/>
      <c r="F27" s="129"/>
      <c r="G27" s="129"/>
      <c r="H27" s="129">
        <v>6.5972222222222224E-4</v>
      </c>
      <c r="I27" s="130">
        <v>0</v>
      </c>
      <c r="J27" s="131">
        <v>0</v>
      </c>
      <c r="K27" s="132">
        <f t="shared" si="2"/>
        <v>2.0949074074074073E-3</v>
      </c>
    </row>
    <row r="28" spans="2:11" ht="16.5" thickTop="1" thickBot="1" x14ac:dyDescent="0.3">
      <c r="B28" s="60" t="s">
        <v>3</v>
      </c>
      <c r="C28" s="124">
        <f t="shared" ref="C28:K28" si="3">SUM(C22:C27)</f>
        <v>0.16067129629629628</v>
      </c>
      <c r="D28" s="124">
        <f t="shared" si="3"/>
        <v>0</v>
      </c>
      <c r="E28" s="124">
        <f t="shared" si="3"/>
        <v>2.0613425925925927E-2</v>
      </c>
      <c r="F28" s="124">
        <f t="shared" si="3"/>
        <v>8.4143518518518517E-3</v>
      </c>
      <c r="G28" s="124">
        <f t="shared" si="3"/>
        <v>0</v>
      </c>
      <c r="H28" s="124">
        <f t="shared" si="3"/>
        <v>2.4259259259259255E-2</v>
      </c>
      <c r="I28" s="124">
        <f t="shared" si="3"/>
        <v>0</v>
      </c>
      <c r="J28" s="124">
        <f>SUM(J22:J27)</f>
        <v>0</v>
      </c>
      <c r="K28" s="133">
        <f t="shared" si="3"/>
        <v>0.21395833333333333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0.35600694444444447</v>
      </c>
      <c r="D30" s="124">
        <f t="shared" si="4"/>
        <v>2.6203703703703701E-2</v>
      </c>
      <c r="E30" s="124">
        <f t="shared" si="4"/>
        <v>9.1608796296296299E-2</v>
      </c>
      <c r="F30" s="124">
        <f t="shared" si="4"/>
        <v>1.7083333333333332E-2</v>
      </c>
      <c r="G30" s="124">
        <f t="shared" si="4"/>
        <v>4.5439814814814822E-2</v>
      </c>
      <c r="H30" s="124">
        <f t="shared" si="4"/>
        <v>9.5740740740740723E-2</v>
      </c>
      <c r="I30" s="124">
        <f t="shared" si="4"/>
        <v>0</v>
      </c>
      <c r="J30" s="134">
        <f>SUM(J19,J28)</f>
        <v>0</v>
      </c>
      <c r="K30" s="135">
        <f t="shared" si="4"/>
        <v>0.63208333333333322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129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>
        <v>0</v>
      </c>
      <c r="E7" s="123"/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>
        <v>0</v>
      </c>
      <c r="E8" s="123"/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>
        <v>0</v>
      </c>
      <c r="E9" s="123"/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>
        <v>0</v>
      </c>
      <c r="E10" s="123"/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>
        <v>0</v>
      </c>
      <c r="E11" s="123"/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>
        <v>0</v>
      </c>
      <c r="E12" s="123"/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0</v>
      </c>
      <c r="E13" s="123"/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>
        <v>0</v>
      </c>
      <c r="E14" s="123"/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>
        <v>0</v>
      </c>
      <c r="E15" s="123"/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>
        <v>0</v>
      </c>
      <c r="E16" s="123"/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>
        <v>0</v>
      </c>
      <c r="E17" s="123"/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>
        <v>0</v>
      </c>
      <c r="E18" s="123"/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130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3.7037037037037035E-4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3.7037037037037035E-4</v>
      </c>
    </row>
    <row r="11" spans="2:11" x14ac:dyDescent="0.25">
      <c r="B11" s="43" t="s">
        <v>12</v>
      </c>
      <c r="C11" s="123"/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/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/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/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/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/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3.7037037037037035E-4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3.7037037037037035E-4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/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/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3.7037037037037035E-4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3.7037037037037035E-4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131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/>
      <c r="E7" s="123"/>
      <c r="F7" s="123">
        <v>0</v>
      </c>
      <c r="G7" s="123">
        <v>0</v>
      </c>
      <c r="H7" s="123"/>
      <c r="I7" s="126"/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/>
      <c r="E8" s="123"/>
      <c r="F8" s="123">
        <v>0</v>
      </c>
      <c r="G8" s="123">
        <v>0</v>
      </c>
      <c r="H8" s="123"/>
      <c r="I8" s="126"/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/>
      <c r="E9" s="123"/>
      <c r="F9" s="123">
        <v>0</v>
      </c>
      <c r="G9" s="123">
        <v>0</v>
      </c>
      <c r="H9" s="123"/>
      <c r="I9" s="126"/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/>
      <c r="E10" s="123"/>
      <c r="F10" s="123">
        <v>0</v>
      </c>
      <c r="G10" s="123">
        <v>0</v>
      </c>
      <c r="H10" s="123"/>
      <c r="I10" s="126"/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/>
      <c r="E11" s="123"/>
      <c r="F11" s="123">
        <v>0</v>
      </c>
      <c r="G11" s="123">
        <v>0</v>
      </c>
      <c r="H11" s="123"/>
      <c r="I11" s="126"/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/>
      <c r="E12" s="123"/>
      <c r="F12" s="123">
        <v>0</v>
      </c>
      <c r="G12" s="123">
        <v>0</v>
      </c>
      <c r="H12" s="123"/>
      <c r="I12" s="126"/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/>
      <c r="E13" s="123"/>
      <c r="F13" s="123">
        <v>0</v>
      </c>
      <c r="G13" s="123">
        <v>0</v>
      </c>
      <c r="H13" s="123"/>
      <c r="I13" s="126"/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/>
      <c r="E14" s="123"/>
      <c r="F14" s="123">
        <v>0</v>
      </c>
      <c r="G14" s="123">
        <v>0</v>
      </c>
      <c r="H14" s="123"/>
      <c r="I14" s="126"/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/>
      <c r="E15" s="123"/>
      <c r="F15" s="123">
        <v>0</v>
      </c>
      <c r="G15" s="123">
        <v>0</v>
      </c>
      <c r="H15" s="123"/>
      <c r="I15" s="126"/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/>
      <c r="E16" s="123"/>
      <c r="F16" s="123">
        <v>0</v>
      </c>
      <c r="G16" s="123">
        <v>0</v>
      </c>
      <c r="H16" s="123"/>
      <c r="I16" s="126"/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/>
      <c r="E17" s="123"/>
      <c r="F17" s="123">
        <v>0</v>
      </c>
      <c r="G17" s="123">
        <v>0</v>
      </c>
      <c r="H17" s="123"/>
      <c r="I17" s="126"/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/>
      <c r="E18" s="123"/>
      <c r="F18" s="123">
        <v>0</v>
      </c>
      <c r="G18" s="123">
        <v>0</v>
      </c>
      <c r="H18" s="123"/>
      <c r="I18" s="126"/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/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/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/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/>
      <c r="F25" s="125">
        <v>0</v>
      </c>
      <c r="G25" s="125">
        <v>0</v>
      </c>
      <c r="H25" s="125"/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/>
      <c r="F26" s="125">
        <v>0</v>
      </c>
      <c r="G26" s="125">
        <v>0</v>
      </c>
      <c r="H26" s="125"/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/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132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/>
      <c r="D7" s="123">
        <v>0</v>
      </c>
      <c r="E7" s="123">
        <v>0</v>
      </c>
      <c r="F7" s="123">
        <v>0</v>
      </c>
      <c r="G7" s="123"/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/>
      <c r="D8" s="123">
        <v>0</v>
      </c>
      <c r="E8" s="123">
        <v>0</v>
      </c>
      <c r="F8" s="123">
        <v>0</v>
      </c>
      <c r="G8" s="123"/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/>
      <c r="D9" s="123">
        <v>0</v>
      </c>
      <c r="E9" s="123">
        <v>0</v>
      </c>
      <c r="F9" s="123">
        <v>0</v>
      </c>
      <c r="G9" s="123">
        <v>1.0416666666666666E-2</v>
      </c>
      <c r="H9" s="123">
        <v>0</v>
      </c>
      <c r="I9" s="126">
        <v>0</v>
      </c>
      <c r="J9" s="137">
        <v>0</v>
      </c>
      <c r="K9" s="128">
        <f t="shared" si="0"/>
        <v>1.0416666666666666E-2</v>
      </c>
    </row>
    <row r="10" spans="2:11" x14ac:dyDescent="0.25">
      <c r="B10" s="138" t="s">
        <v>11</v>
      </c>
      <c r="C10" s="123">
        <v>2.4305555555555552E-4</v>
      </c>
      <c r="D10" s="123">
        <v>0</v>
      </c>
      <c r="E10" s="123">
        <v>0</v>
      </c>
      <c r="F10" s="123">
        <v>0</v>
      </c>
      <c r="G10" s="123"/>
      <c r="H10" s="123">
        <v>0</v>
      </c>
      <c r="I10" s="126">
        <v>0</v>
      </c>
      <c r="J10" s="137">
        <v>0</v>
      </c>
      <c r="K10" s="128">
        <f t="shared" si="0"/>
        <v>2.4305555555555552E-4</v>
      </c>
    </row>
    <row r="11" spans="2:11" x14ac:dyDescent="0.25">
      <c r="B11" s="43" t="s">
        <v>12</v>
      </c>
      <c r="C11" s="123"/>
      <c r="D11" s="123">
        <v>0</v>
      </c>
      <c r="E11" s="123">
        <v>0</v>
      </c>
      <c r="F11" s="123">
        <v>0</v>
      </c>
      <c r="G11" s="123"/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/>
      <c r="D12" s="123">
        <v>0</v>
      </c>
      <c r="E12" s="123">
        <v>0</v>
      </c>
      <c r="F12" s="123">
        <v>0</v>
      </c>
      <c r="G12" s="123"/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/>
      <c r="D13" s="123">
        <v>0</v>
      </c>
      <c r="E13" s="123">
        <v>0</v>
      </c>
      <c r="F13" s="123">
        <v>0</v>
      </c>
      <c r="G13" s="123"/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/>
      <c r="D14" s="123">
        <v>0</v>
      </c>
      <c r="E14" s="123">
        <v>0</v>
      </c>
      <c r="F14" s="123">
        <v>0</v>
      </c>
      <c r="G14" s="123"/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/>
      <c r="D15" s="123">
        <v>0</v>
      </c>
      <c r="E15" s="123">
        <v>0</v>
      </c>
      <c r="F15" s="123">
        <v>0</v>
      </c>
      <c r="G15" s="123"/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/>
      <c r="D16" s="123">
        <v>0</v>
      </c>
      <c r="E16" s="123">
        <v>0</v>
      </c>
      <c r="F16" s="123">
        <v>0</v>
      </c>
      <c r="G16" s="123"/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/>
      <c r="D17" s="123">
        <v>0</v>
      </c>
      <c r="E17" s="123">
        <v>0</v>
      </c>
      <c r="F17" s="123">
        <v>0</v>
      </c>
      <c r="G17" s="123"/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/>
      <c r="D18" s="123">
        <v>0</v>
      </c>
      <c r="E18" s="123">
        <v>0</v>
      </c>
      <c r="F18" s="123">
        <v>0</v>
      </c>
      <c r="G18" s="123"/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2.4305555555555552E-4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1.0416666666666666E-2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1.0659722222222221E-2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/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2.5462962962962961E-4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2.5462962962962961E-4</v>
      </c>
    </row>
    <row r="27" spans="2:11" ht="15.75" thickBot="1" x14ac:dyDescent="0.3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2.5462962962962961E-4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2.5462962962962961E-4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4.976851851851851E-4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1.0416666666666666E-2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1.091435185185185E-2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133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>
        <v>0</v>
      </c>
      <c r="E8" s="123">
        <v>4.108796296296297E-3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4.108796296296297E-3</v>
      </c>
    </row>
    <row r="9" spans="2:11" x14ac:dyDescent="0.25">
      <c r="B9" s="138" t="s">
        <v>48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4.108796296296297E-3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4.108796296296297E-3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4.108796296296297E-3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4.108796296296297E-3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134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135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1.1446759259259257E-2</v>
      </c>
      <c r="D7" s="123"/>
      <c r="E7" s="123">
        <v>0</v>
      </c>
      <c r="F7" s="123"/>
      <c r="G7" s="123">
        <v>4.5138888888888887E-4</v>
      </c>
      <c r="H7" s="123">
        <v>0</v>
      </c>
      <c r="I7" s="126">
        <v>0</v>
      </c>
      <c r="J7" s="137"/>
      <c r="K7" s="128">
        <f>SUM(C7:J7)</f>
        <v>1.1898148148148146E-2</v>
      </c>
    </row>
    <row r="8" spans="2:11" x14ac:dyDescent="0.25">
      <c r="B8" s="138" t="s">
        <v>97</v>
      </c>
      <c r="C8" s="123">
        <v>1.5196759259259261E-2</v>
      </c>
      <c r="D8" s="123"/>
      <c r="E8" s="123">
        <v>0</v>
      </c>
      <c r="F8" s="123"/>
      <c r="G8" s="123">
        <v>5.4861111111111117E-3</v>
      </c>
      <c r="H8" s="123">
        <v>0</v>
      </c>
      <c r="I8" s="126">
        <v>0</v>
      </c>
      <c r="J8" s="137">
        <v>6.9212962962962961E-3</v>
      </c>
      <c r="K8" s="128">
        <f t="shared" ref="K8:K18" si="0">SUM(C8:J8)</f>
        <v>2.7604166666666669E-2</v>
      </c>
    </row>
    <row r="9" spans="2:11" x14ac:dyDescent="0.25">
      <c r="B9" s="138" t="s">
        <v>48</v>
      </c>
      <c r="C9" s="123">
        <v>3.0208333333333328E-3</v>
      </c>
      <c r="D9" s="123"/>
      <c r="E9" s="123">
        <v>0</v>
      </c>
      <c r="F9" s="123"/>
      <c r="G9" s="123">
        <v>1.6898148148148148E-3</v>
      </c>
      <c r="H9" s="123">
        <v>0</v>
      </c>
      <c r="I9" s="126">
        <v>0</v>
      </c>
      <c r="J9" s="137">
        <v>1.0416666666666667E-4</v>
      </c>
      <c r="K9" s="128">
        <f t="shared" si="0"/>
        <v>4.8148148148148143E-3</v>
      </c>
    </row>
    <row r="10" spans="2:11" x14ac:dyDescent="0.25">
      <c r="B10" s="138" t="s">
        <v>11</v>
      </c>
      <c r="C10" s="123">
        <v>4.3483796296296284E-2</v>
      </c>
      <c r="D10" s="123">
        <v>7.4884259259259253E-3</v>
      </c>
      <c r="E10" s="123">
        <v>0</v>
      </c>
      <c r="F10" s="123"/>
      <c r="G10" s="123">
        <v>8.5532407407407397E-3</v>
      </c>
      <c r="H10" s="123">
        <v>0</v>
      </c>
      <c r="I10" s="126">
        <v>0</v>
      </c>
      <c r="J10" s="137">
        <v>7.5810185185185173E-3</v>
      </c>
      <c r="K10" s="128">
        <f t="shared" si="0"/>
        <v>6.7106481481481461E-2</v>
      </c>
    </row>
    <row r="11" spans="2:11" x14ac:dyDescent="0.25">
      <c r="B11" s="43" t="s">
        <v>12</v>
      </c>
      <c r="C11" s="123">
        <v>3.3564814814814818E-4</v>
      </c>
      <c r="D11" s="123"/>
      <c r="E11" s="123">
        <v>0</v>
      </c>
      <c r="F11" s="123"/>
      <c r="G11" s="123">
        <v>7.175925925925927E-4</v>
      </c>
      <c r="H11" s="123">
        <v>0</v>
      </c>
      <c r="I11" s="126">
        <v>0</v>
      </c>
      <c r="J11" s="137">
        <v>6.9444444444444447E-4</v>
      </c>
      <c r="K11" s="128">
        <f t="shared" si="0"/>
        <v>1.7476851851851855E-3</v>
      </c>
    </row>
    <row r="12" spans="2:11" x14ac:dyDescent="0.25">
      <c r="B12" s="43" t="s">
        <v>155</v>
      </c>
      <c r="C12" s="123">
        <v>4.3518518518518515E-3</v>
      </c>
      <c r="D12" s="123"/>
      <c r="E12" s="123">
        <v>0</v>
      </c>
      <c r="F12" s="123"/>
      <c r="G12" s="123"/>
      <c r="H12" s="123">
        <v>0</v>
      </c>
      <c r="I12" s="126">
        <v>0</v>
      </c>
      <c r="J12" s="137"/>
      <c r="K12" s="128">
        <f t="shared" si="0"/>
        <v>4.3518518518518515E-3</v>
      </c>
    </row>
    <row r="13" spans="2:11" x14ac:dyDescent="0.25">
      <c r="B13" s="43" t="s">
        <v>102</v>
      </c>
      <c r="C13" s="123"/>
      <c r="D13" s="123"/>
      <c r="E13" s="123">
        <v>0</v>
      </c>
      <c r="F13" s="123"/>
      <c r="G13" s="123"/>
      <c r="H13" s="123">
        <v>0</v>
      </c>
      <c r="I13" s="126">
        <v>0</v>
      </c>
      <c r="J13" s="137"/>
      <c r="K13" s="128">
        <f t="shared" si="0"/>
        <v>0</v>
      </c>
    </row>
    <row r="14" spans="2:11" x14ac:dyDescent="0.25">
      <c r="B14" s="43" t="s">
        <v>103</v>
      </c>
      <c r="C14" s="123"/>
      <c r="D14" s="123"/>
      <c r="E14" s="123">
        <v>0</v>
      </c>
      <c r="F14" s="123"/>
      <c r="G14" s="123">
        <v>3.634259259259259E-3</v>
      </c>
      <c r="H14" s="123">
        <v>0</v>
      </c>
      <c r="I14" s="126">
        <v>0</v>
      </c>
      <c r="J14" s="137">
        <v>3.5300925925925925E-3</v>
      </c>
      <c r="K14" s="128">
        <f t="shared" si="0"/>
        <v>7.1643518518518514E-3</v>
      </c>
    </row>
    <row r="15" spans="2:11" x14ac:dyDescent="0.25">
      <c r="B15" s="43" t="s">
        <v>179</v>
      </c>
      <c r="C15" s="123">
        <v>1.0428240740740743E-2</v>
      </c>
      <c r="D15" s="123"/>
      <c r="E15" s="123">
        <v>0</v>
      </c>
      <c r="F15" s="123"/>
      <c r="G15" s="123"/>
      <c r="H15" s="123">
        <v>0</v>
      </c>
      <c r="I15" s="126">
        <v>0</v>
      </c>
      <c r="J15" s="137"/>
      <c r="K15" s="128">
        <f t="shared" si="0"/>
        <v>1.0428240740740743E-2</v>
      </c>
    </row>
    <row r="16" spans="2:11" x14ac:dyDescent="0.25">
      <c r="B16" s="43" t="s">
        <v>170</v>
      </c>
      <c r="C16" s="123"/>
      <c r="D16" s="123"/>
      <c r="E16" s="123">
        <v>0</v>
      </c>
      <c r="F16" s="123"/>
      <c r="G16" s="123">
        <v>5.3240740740740748E-3</v>
      </c>
      <c r="H16" s="123">
        <v>0</v>
      </c>
      <c r="I16" s="126">
        <v>0</v>
      </c>
      <c r="J16" s="137">
        <v>5.5208333333333333E-3</v>
      </c>
      <c r="K16" s="128">
        <f t="shared" si="0"/>
        <v>1.0844907407407407E-2</v>
      </c>
    </row>
    <row r="17" spans="2:11" x14ac:dyDescent="0.25">
      <c r="B17" s="43" t="s">
        <v>156</v>
      </c>
      <c r="C17" s="123"/>
      <c r="D17" s="123"/>
      <c r="E17" s="123">
        <v>0</v>
      </c>
      <c r="F17" s="123"/>
      <c r="G17" s="123"/>
      <c r="H17" s="123">
        <v>0</v>
      </c>
      <c r="I17" s="126">
        <v>0</v>
      </c>
      <c r="J17" s="137"/>
      <c r="K17" s="128">
        <f t="shared" si="0"/>
        <v>0</v>
      </c>
    </row>
    <row r="18" spans="2:11" ht="15.75" thickBot="1" x14ac:dyDescent="0.3">
      <c r="B18" s="43" t="s">
        <v>13</v>
      </c>
      <c r="C18" s="123">
        <v>5.2210648148148145E-2</v>
      </c>
      <c r="D18" s="123">
        <v>4.9537037037037041E-3</v>
      </c>
      <c r="E18" s="123">
        <v>0</v>
      </c>
      <c r="F18" s="123"/>
      <c r="G18" s="123">
        <v>5.9375000000000009E-3</v>
      </c>
      <c r="H18" s="123">
        <v>0</v>
      </c>
      <c r="I18" s="126">
        <v>0</v>
      </c>
      <c r="J18" s="137">
        <v>2.3263888888888891E-3</v>
      </c>
      <c r="K18" s="128">
        <f t="shared" si="0"/>
        <v>6.5428240740740745E-2</v>
      </c>
    </row>
    <row r="19" spans="2:11" ht="16.5" thickTop="1" thickBot="1" x14ac:dyDescent="0.3">
      <c r="B19" s="60" t="s">
        <v>3</v>
      </c>
      <c r="C19" s="124">
        <f t="shared" ref="C19:K19" si="1">SUM(C7:C18)</f>
        <v>0.14047453703703702</v>
      </c>
      <c r="D19" s="124">
        <f t="shared" si="1"/>
        <v>1.2442129629629629E-2</v>
      </c>
      <c r="E19" s="124">
        <f t="shared" si="1"/>
        <v>0</v>
      </c>
      <c r="F19" s="124">
        <f t="shared" si="1"/>
        <v>0</v>
      </c>
      <c r="G19" s="124">
        <f t="shared" si="1"/>
        <v>3.1793981481481486E-2</v>
      </c>
      <c r="H19" s="124">
        <f t="shared" si="1"/>
        <v>0</v>
      </c>
      <c r="I19" s="124">
        <f t="shared" si="1"/>
        <v>0</v>
      </c>
      <c r="J19" s="124">
        <f t="shared" si="1"/>
        <v>2.6678240740740738E-2</v>
      </c>
      <c r="K19" s="133">
        <f t="shared" si="1"/>
        <v>0.21138888888888888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/>
      <c r="D22" s="125"/>
      <c r="E22" s="125">
        <v>0</v>
      </c>
      <c r="F22" s="125"/>
      <c r="G22" s="125"/>
      <c r="H22" s="125">
        <v>0</v>
      </c>
      <c r="I22" s="126">
        <v>0</v>
      </c>
      <c r="J22" s="127"/>
      <c r="K22" s="128">
        <f>SUM(C22:J22)</f>
        <v>0</v>
      </c>
    </row>
    <row r="23" spans="2:11" x14ac:dyDescent="0.25">
      <c r="B23" s="50" t="s">
        <v>16</v>
      </c>
      <c r="C23" s="125"/>
      <c r="D23" s="125"/>
      <c r="E23" s="125">
        <v>0</v>
      </c>
      <c r="F23" s="125"/>
      <c r="G23" s="125"/>
      <c r="H23" s="125">
        <v>0</v>
      </c>
      <c r="I23" s="126">
        <v>0</v>
      </c>
      <c r="J23" s="127"/>
      <c r="K23" s="128">
        <f t="shared" ref="K23:K27" si="2">SUM(C23:J23)</f>
        <v>0</v>
      </c>
    </row>
    <row r="24" spans="2:11" x14ac:dyDescent="0.25">
      <c r="B24" s="50" t="s">
        <v>17</v>
      </c>
      <c r="C24" s="125">
        <v>5.6712962962962967E-4</v>
      </c>
      <c r="D24" s="125"/>
      <c r="E24" s="125">
        <v>0</v>
      </c>
      <c r="F24" s="125"/>
      <c r="G24" s="125">
        <v>4.363425925925926E-3</v>
      </c>
      <c r="H24" s="125">
        <v>0</v>
      </c>
      <c r="I24" s="126">
        <v>0</v>
      </c>
      <c r="J24" s="127"/>
      <c r="K24" s="128">
        <f t="shared" si="2"/>
        <v>4.9305555555555561E-3</v>
      </c>
    </row>
    <row r="25" spans="2:11" x14ac:dyDescent="0.25">
      <c r="B25" s="50" t="s">
        <v>18</v>
      </c>
      <c r="C25" s="125">
        <v>3.356481481481482E-3</v>
      </c>
      <c r="D25" s="125"/>
      <c r="E25" s="125">
        <v>0</v>
      </c>
      <c r="F25" s="125"/>
      <c r="G25" s="125">
        <v>1.4699074074074076E-3</v>
      </c>
      <c r="H25" s="125">
        <v>0</v>
      </c>
      <c r="I25" s="126">
        <v>0</v>
      </c>
      <c r="J25" s="127">
        <v>6.1342592592592601E-4</v>
      </c>
      <c r="K25" s="128">
        <f t="shared" si="2"/>
        <v>5.4398148148148157E-3</v>
      </c>
    </row>
    <row r="26" spans="2:11" x14ac:dyDescent="0.25">
      <c r="B26" s="50" t="s">
        <v>19</v>
      </c>
      <c r="C26" s="125">
        <v>5.7256944444444458E-2</v>
      </c>
      <c r="D26" s="125">
        <v>5.023148148148149E-3</v>
      </c>
      <c r="E26" s="125">
        <v>0</v>
      </c>
      <c r="F26" s="125"/>
      <c r="G26" s="125">
        <v>6.3194444444444444E-3</v>
      </c>
      <c r="H26" s="125">
        <v>0</v>
      </c>
      <c r="I26" s="126">
        <v>0</v>
      </c>
      <c r="J26" s="127">
        <v>6.3773148148148157E-3</v>
      </c>
      <c r="K26" s="128">
        <f t="shared" si="2"/>
        <v>7.4976851851851878E-2</v>
      </c>
    </row>
    <row r="27" spans="2:11" ht="15.75" thickBot="1" x14ac:dyDescent="0.3">
      <c r="B27" s="55" t="s">
        <v>20</v>
      </c>
      <c r="C27" s="129">
        <v>3.7615740740740743E-3</v>
      </c>
      <c r="D27" s="129"/>
      <c r="E27" s="129">
        <v>0</v>
      </c>
      <c r="F27" s="129"/>
      <c r="G27" s="129"/>
      <c r="H27" s="129">
        <v>0</v>
      </c>
      <c r="I27" s="130">
        <v>0</v>
      </c>
      <c r="J27" s="131"/>
      <c r="K27" s="132">
        <f t="shared" si="2"/>
        <v>3.7615740740740743E-3</v>
      </c>
    </row>
    <row r="28" spans="2:11" ht="16.5" thickTop="1" thickBot="1" x14ac:dyDescent="0.3">
      <c r="B28" s="60" t="s">
        <v>3</v>
      </c>
      <c r="C28" s="124">
        <f t="shared" ref="C28:K28" si="3">SUM(C22:C27)</f>
        <v>6.4942129629629641E-2</v>
      </c>
      <c r="D28" s="124">
        <f t="shared" si="3"/>
        <v>5.023148148148149E-3</v>
      </c>
      <c r="E28" s="124">
        <f t="shared" si="3"/>
        <v>0</v>
      </c>
      <c r="F28" s="124">
        <f t="shared" si="3"/>
        <v>0</v>
      </c>
      <c r="G28" s="124">
        <f t="shared" si="3"/>
        <v>1.2152777777777778E-2</v>
      </c>
      <c r="H28" s="124">
        <f t="shared" si="3"/>
        <v>0</v>
      </c>
      <c r="I28" s="124">
        <f t="shared" si="3"/>
        <v>0</v>
      </c>
      <c r="J28" s="124">
        <f>SUM(J22:J27)</f>
        <v>6.9907407407407418E-3</v>
      </c>
      <c r="K28" s="133">
        <f t="shared" si="3"/>
        <v>8.9108796296296325E-2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0.20541666666666666</v>
      </c>
      <c r="D30" s="124">
        <f t="shared" si="4"/>
        <v>1.7465277777777777E-2</v>
      </c>
      <c r="E30" s="124">
        <f t="shared" si="4"/>
        <v>0</v>
      </c>
      <c r="F30" s="124">
        <f t="shared" si="4"/>
        <v>0</v>
      </c>
      <c r="G30" s="124">
        <f t="shared" si="4"/>
        <v>4.3946759259259262E-2</v>
      </c>
      <c r="H30" s="124">
        <f t="shared" si="4"/>
        <v>0</v>
      </c>
      <c r="I30" s="124">
        <f t="shared" si="4"/>
        <v>0</v>
      </c>
      <c r="J30" s="134">
        <f>SUM(J19,J28)</f>
        <v>3.366898148148148E-2</v>
      </c>
      <c r="K30" s="135">
        <f t="shared" si="4"/>
        <v>0.30049768518518521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136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/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/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zoomScaleSheetLayoutView="8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93" t="s">
        <v>40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4.791666666666668E-3</v>
      </c>
      <c r="D7" s="12">
        <f t="shared" ref="D7:D18" si="0">IFERROR(C7/C$19,0)</f>
        <v>0.12303120356612188</v>
      </c>
      <c r="E7" s="12">
        <f t="shared" ref="E7:E18" si="1">IFERROR(C7/C$30,0)</f>
        <v>2.5024177949709861E-2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4.791666666666668E-3</v>
      </c>
      <c r="J7" s="12">
        <f t="shared" ref="J7:J18" si="4">IFERROR(I7/I$19,0)</f>
        <v>0.12303120356612188</v>
      </c>
      <c r="K7" s="14">
        <f t="shared" ref="K7:K18" si="5">IFERROR(I7/I$30,0)</f>
        <v>2.5024177949709861E-2</v>
      </c>
    </row>
    <row r="8" spans="2:11" x14ac:dyDescent="0.25">
      <c r="B8" s="141" t="s">
        <v>97</v>
      </c>
      <c r="C8" s="11">
        <v>1.3923611111111104E-2</v>
      </c>
      <c r="D8" s="12">
        <f t="shared" si="0"/>
        <v>0.35750371471025244</v>
      </c>
      <c r="E8" s="12">
        <f t="shared" si="1"/>
        <v>7.2715183752417728E-2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1.3923611111111104E-2</v>
      </c>
      <c r="J8" s="12">
        <f t="shared" si="4"/>
        <v>0.35750371471025244</v>
      </c>
      <c r="K8" s="14">
        <f t="shared" si="5"/>
        <v>7.2715183752417728E-2</v>
      </c>
    </row>
    <row r="9" spans="2:11" x14ac:dyDescent="0.25">
      <c r="B9" s="10" t="s">
        <v>48</v>
      </c>
      <c r="C9" s="11">
        <v>2.2916666666666667E-3</v>
      </c>
      <c r="D9" s="12">
        <f t="shared" si="0"/>
        <v>5.8841010401188713E-2</v>
      </c>
      <c r="E9" s="12">
        <f t="shared" si="1"/>
        <v>1.1968085106382973E-2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2.2916666666666667E-3</v>
      </c>
      <c r="J9" s="12">
        <f t="shared" si="4"/>
        <v>5.8841010401188713E-2</v>
      </c>
      <c r="K9" s="14">
        <f t="shared" si="5"/>
        <v>1.1968085106382973E-2</v>
      </c>
    </row>
    <row r="10" spans="2:11" x14ac:dyDescent="0.25">
      <c r="B10" s="10" t="s">
        <v>11</v>
      </c>
      <c r="C10" s="11">
        <v>1.0902777777777775E-2</v>
      </c>
      <c r="D10" s="12">
        <f t="shared" si="0"/>
        <v>0.27994056463595834</v>
      </c>
      <c r="E10" s="12">
        <f t="shared" si="1"/>
        <v>5.6939071566731107E-2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1.0902777777777775E-2</v>
      </c>
      <c r="J10" s="12">
        <f t="shared" si="4"/>
        <v>0.27994056463595834</v>
      </c>
      <c r="K10" s="14">
        <f t="shared" si="5"/>
        <v>5.6939071566731107E-2</v>
      </c>
    </row>
    <row r="11" spans="2:11" x14ac:dyDescent="0.25">
      <c r="B11" s="10" t="s">
        <v>12</v>
      </c>
      <c r="C11" s="11">
        <v>5.0925925925925932E-4</v>
      </c>
      <c r="D11" s="12">
        <f t="shared" si="0"/>
        <v>1.3075780089153048E-2</v>
      </c>
      <c r="E11" s="12">
        <f t="shared" si="1"/>
        <v>2.6595744680851055E-3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5.0925925925925932E-4</v>
      </c>
      <c r="J11" s="12">
        <f t="shared" si="4"/>
        <v>1.3075780089153048E-2</v>
      </c>
      <c r="K11" s="14">
        <f t="shared" si="5"/>
        <v>2.6595744680851055E-3</v>
      </c>
    </row>
    <row r="12" spans="2:11" x14ac:dyDescent="0.25">
      <c r="B12" s="10" t="s">
        <v>155</v>
      </c>
      <c r="C12" s="11">
        <v>2.824074074074073E-3</v>
      </c>
      <c r="D12" s="12">
        <f t="shared" si="0"/>
        <v>7.2511144130757779E-2</v>
      </c>
      <c r="E12" s="12">
        <f t="shared" si="1"/>
        <v>1.4748549323017397E-2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2.824074074074073E-3</v>
      </c>
      <c r="J12" s="12">
        <f t="shared" si="4"/>
        <v>7.2511144130757779E-2</v>
      </c>
      <c r="K12" s="14">
        <f t="shared" si="5"/>
        <v>1.4748549323017397E-2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>
        <v>6.9444444444444444E-5</v>
      </c>
      <c r="D14" s="12">
        <f t="shared" si="0"/>
        <v>1.7830609212481428E-3</v>
      </c>
      <c r="E14" s="12">
        <f t="shared" si="1"/>
        <v>3.6266924564796891E-4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6.9444444444444444E-5</v>
      </c>
      <c r="J14" s="12">
        <f t="shared" si="4"/>
        <v>1.7830609212481428E-3</v>
      </c>
      <c r="K14" s="14">
        <f t="shared" si="5"/>
        <v>3.6266924564796891E-4</v>
      </c>
    </row>
    <row r="15" spans="2:11" x14ac:dyDescent="0.25">
      <c r="B15" s="10" t="s">
        <v>178</v>
      </c>
      <c r="C15" s="11">
        <v>1.226851851851852E-3</v>
      </c>
      <c r="D15" s="12">
        <f t="shared" si="0"/>
        <v>3.1500742942050526E-2</v>
      </c>
      <c r="E15" s="12">
        <f t="shared" si="1"/>
        <v>6.4071566731141181E-3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1.226851851851852E-3</v>
      </c>
      <c r="J15" s="12">
        <f t="shared" si="4"/>
        <v>3.1500742942050526E-2</v>
      </c>
      <c r="K15" s="14">
        <f t="shared" si="5"/>
        <v>6.4071566731141181E-3</v>
      </c>
    </row>
    <row r="16" spans="2:11" x14ac:dyDescent="0.25">
      <c r="B16" s="10" t="s">
        <v>170</v>
      </c>
      <c r="C16" s="11">
        <v>8.1018518518518516E-5</v>
      </c>
      <c r="D16" s="12">
        <f t="shared" si="0"/>
        <v>2.0802377414561664E-3</v>
      </c>
      <c r="E16" s="12">
        <f t="shared" si="1"/>
        <v>4.2311411992263035E-4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8.1018518518518516E-5</v>
      </c>
      <c r="J16" s="12">
        <f t="shared" si="4"/>
        <v>2.0802377414561664E-3</v>
      </c>
      <c r="K16" s="14">
        <f t="shared" si="5"/>
        <v>4.2311411992263035E-4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2.3263888888888887E-3</v>
      </c>
      <c r="D18" s="12">
        <f t="shared" si="0"/>
        <v>5.9732540861812775E-2</v>
      </c>
      <c r="E18" s="12">
        <f t="shared" si="1"/>
        <v>1.2149419729206957E-2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2.3263888888888887E-3</v>
      </c>
      <c r="J18" s="12">
        <f t="shared" si="4"/>
        <v>5.9732540861812775E-2</v>
      </c>
      <c r="K18" s="14">
        <f t="shared" si="5"/>
        <v>1.2149419729206957E-2</v>
      </c>
    </row>
    <row r="19" spans="2:11" ht="16.5" thickTop="1" thickBot="1" x14ac:dyDescent="0.3">
      <c r="B19" s="31" t="s">
        <v>3</v>
      </c>
      <c r="C19" s="32">
        <f>SUM(C7:C18)</f>
        <v>3.8946759259259257E-2</v>
      </c>
      <c r="D19" s="33">
        <f>IFERROR(SUM(D7:D18),0)</f>
        <v>0.99999999999999967</v>
      </c>
      <c r="E19" s="33">
        <f>IFERROR(SUM(E7:E18),0)</f>
        <v>0.20339700193423582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3.8946759259259257E-2</v>
      </c>
      <c r="J19" s="33">
        <f>IFERROR(SUM(J7:J18),0)</f>
        <v>0.99999999999999967</v>
      </c>
      <c r="K19" s="34">
        <f>IFERROR(SUM(K7:K18),0)</f>
        <v>0.20339700193423582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9.8379629629629581E-3</v>
      </c>
      <c r="D22" s="19"/>
      <c r="E22" s="12">
        <f>IFERROR(C22/C$30,0)</f>
        <v>5.1378143133462235E-2</v>
      </c>
      <c r="F22" s="11">
        <v>0</v>
      </c>
      <c r="G22" s="19"/>
      <c r="H22" s="12">
        <f>IFERROR(F22/F$30,0)</f>
        <v>0</v>
      </c>
      <c r="I22" s="11">
        <f>C22+F22</f>
        <v>9.8379629629629581E-3</v>
      </c>
      <c r="J22" s="19"/>
      <c r="K22" s="14">
        <f>IFERROR(I22/I$30,0)</f>
        <v>5.1378143133462235E-2</v>
      </c>
    </row>
    <row r="23" spans="2:11" x14ac:dyDescent="0.25">
      <c r="B23" s="18" t="s">
        <v>16</v>
      </c>
      <c r="C23" s="11">
        <v>9.1435185185185185E-4</v>
      </c>
      <c r="D23" s="19"/>
      <c r="E23" s="12">
        <f t="shared" ref="E23:E27" si="7">IFERROR(C23/C$30,0)</f>
        <v>4.7751450676982573E-3</v>
      </c>
      <c r="F23" s="11">
        <v>0</v>
      </c>
      <c r="G23" s="19"/>
      <c r="H23" s="12">
        <f t="shared" ref="H23:H27" si="8">IFERROR(F23/F$30,0)</f>
        <v>0</v>
      </c>
      <c r="I23" s="11">
        <f t="shared" ref="I23:I27" si="9">C23+F23</f>
        <v>9.1435185185185185E-4</v>
      </c>
      <c r="J23" s="19"/>
      <c r="K23" s="14">
        <f t="shared" ref="K23:K27" si="10">IFERROR(I23/I$30,0)</f>
        <v>4.7751450676982573E-3</v>
      </c>
    </row>
    <row r="24" spans="2:11" x14ac:dyDescent="0.25">
      <c r="B24" s="18" t="s">
        <v>17</v>
      </c>
      <c r="C24" s="11">
        <v>3.8194444444444441E-4</v>
      </c>
      <c r="D24" s="19"/>
      <c r="E24" s="12">
        <f t="shared" si="7"/>
        <v>1.9946808510638288E-3</v>
      </c>
      <c r="F24" s="11">
        <v>0</v>
      </c>
      <c r="G24" s="19"/>
      <c r="H24" s="12">
        <f t="shared" si="8"/>
        <v>0</v>
      </c>
      <c r="I24" s="11">
        <f t="shared" si="9"/>
        <v>3.8194444444444441E-4</v>
      </c>
      <c r="J24" s="19"/>
      <c r="K24" s="14">
        <f t="shared" si="10"/>
        <v>1.9946808510638288E-3</v>
      </c>
    </row>
    <row r="25" spans="2:11" x14ac:dyDescent="0.25">
      <c r="B25" s="18" t="s">
        <v>18</v>
      </c>
      <c r="C25" s="11">
        <v>3.0185185185185169E-2</v>
      </c>
      <c r="D25" s="19"/>
      <c r="E25" s="12">
        <f t="shared" si="7"/>
        <v>0.15764023210831707</v>
      </c>
      <c r="F25" s="11">
        <v>0</v>
      </c>
      <c r="G25" s="19"/>
      <c r="H25" s="12">
        <f t="shared" si="8"/>
        <v>0</v>
      </c>
      <c r="I25" s="11">
        <f t="shared" si="9"/>
        <v>3.0185185185185169E-2</v>
      </c>
      <c r="J25" s="19"/>
      <c r="K25" s="14">
        <f t="shared" si="10"/>
        <v>0.15764023210831707</v>
      </c>
    </row>
    <row r="26" spans="2:11" x14ac:dyDescent="0.25">
      <c r="B26" s="18" t="s">
        <v>19</v>
      </c>
      <c r="C26" s="11">
        <v>0.10864583333333346</v>
      </c>
      <c r="D26" s="19"/>
      <c r="E26" s="12">
        <f t="shared" si="7"/>
        <v>0.56739603481624801</v>
      </c>
      <c r="F26" s="11">
        <v>0</v>
      </c>
      <c r="G26" s="19"/>
      <c r="H26" s="12">
        <f t="shared" si="8"/>
        <v>0</v>
      </c>
      <c r="I26" s="11">
        <f t="shared" si="9"/>
        <v>0.10864583333333346</v>
      </c>
      <c r="J26" s="19"/>
      <c r="K26" s="14">
        <f t="shared" si="10"/>
        <v>0.56739603481624801</v>
      </c>
    </row>
    <row r="27" spans="2:11" ht="15.75" thickBot="1" x14ac:dyDescent="0.3">
      <c r="B27" s="23" t="s">
        <v>20</v>
      </c>
      <c r="C27" s="20">
        <v>2.5694444444444436E-3</v>
      </c>
      <c r="D27" s="24"/>
      <c r="E27" s="21">
        <f t="shared" si="7"/>
        <v>1.3418762088974846E-2</v>
      </c>
      <c r="F27" s="20">
        <v>0</v>
      </c>
      <c r="G27" s="24"/>
      <c r="H27" s="21">
        <f t="shared" si="8"/>
        <v>0</v>
      </c>
      <c r="I27" s="11">
        <f t="shared" si="9"/>
        <v>2.5694444444444436E-3</v>
      </c>
      <c r="J27" s="24"/>
      <c r="K27" s="22">
        <f t="shared" si="10"/>
        <v>1.3418762088974846E-2</v>
      </c>
    </row>
    <row r="28" spans="2:11" ht="16.5" thickTop="1" thickBot="1" x14ac:dyDescent="0.3">
      <c r="B28" s="31" t="s">
        <v>3</v>
      </c>
      <c r="C28" s="32">
        <f>SUM(C22:C27)</f>
        <v>0.15253472222222231</v>
      </c>
      <c r="D28" s="33"/>
      <c r="E28" s="33">
        <f>IFERROR(SUM(E22:E27),0)</f>
        <v>0.79660299806576429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0.15253472222222231</v>
      </c>
      <c r="J28" s="33"/>
      <c r="K28" s="34">
        <f>IFERROR(SUM(K22:K27),0)</f>
        <v>0.79660299806576429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0.19148148148148156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0.19148148148148156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137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1.689814814814815E-3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1.689814814814815E-3</v>
      </c>
    </row>
    <row r="8" spans="2:11" x14ac:dyDescent="0.25">
      <c r="B8" s="138" t="s">
        <v>97</v>
      </c>
      <c r="C8" s="123">
        <v>1.3449074074074075E-2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1.3449074074074075E-2</v>
      </c>
    </row>
    <row r="9" spans="2:11" x14ac:dyDescent="0.25">
      <c r="B9" s="138" t="s">
        <v>48</v>
      </c>
      <c r="C9" s="123">
        <v>8.86574074074074E-3</v>
      </c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8.86574074074074E-3</v>
      </c>
    </row>
    <row r="10" spans="2:11" x14ac:dyDescent="0.25">
      <c r="B10" s="138" t="s">
        <v>11</v>
      </c>
      <c r="C10" s="123"/>
      <c r="D10" s="123"/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/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/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/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/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5.6365740740740742E-3</v>
      </c>
      <c r="D15" s="123"/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5.6365740740740742E-3</v>
      </c>
    </row>
    <row r="16" spans="2:11" x14ac:dyDescent="0.25">
      <c r="B16" s="43" t="s">
        <v>170</v>
      </c>
      <c r="C16" s="123"/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/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4.9189814814814816E-3</v>
      </c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4.9189814814814816E-3</v>
      </c>
    </row>
    <row r="19" spans="2:11" ht="16.5" thickTop="1" thickBot="1" x14ac:dyDescent="0.3">
      <c r="B19" s="60" t="s">
        <v>3</v>
      </c>
      <c r="C19" s="124">
        <f t="shared" ref="C19:K19" si="1">SUM(C7:C18)</f>
        <v>3.4560185185185187E-2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3.4560185185185187E-2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/>
      <c r="D22" s="125"/>
      <c r="E22" s="125">
        <v>0</v>
      </c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/>
      <c r="D23" s="125"/>
      <c r="E23" s="125">
        <v>0</v>
      </c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/>
      <c r="D24" s="125"/>
      <c r="E24" s="125">
        <v>0</v>
      </c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/>
      <c r="D25" s="125"/>
      <c r="E25" s="125">
        <v>0</v>
      </c>
      <c r="F25" s="125">
        <v>0</v>
      </c>
      <c r="G25" s="125">
        <v>0</v>
      </c>
      <c r="H25" s="125"/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1.8310185185185186E-2</v>
      </c>
      <c r="D26" s="125">
        <v>8.2638888888888883E-3</v>
      </c>
      <c r="E26" s="125">
        <v>0</v>
      </c>
      <c r="F26" s="125">
        <v>0</v>
      </c>
      <c r="G26" s="125">
        <v>0</v>
      </c>
      <c r="H26" s="125"/>
      <c r="I26" s="126">
        <v>0</v>
      </c>
      <c r="J26" s="127">
        <v>0</v>
      </c>
      <c r="K26" s="128">
        <f t="shared" si="2"/>
        <v>2.6574074074074076E-2</v>
      </c>
    </row>
    <row r="27" spans="2:11" ht="15.75" thickBot="1" x14ac:dyDescent="0.3">
      <c r="B27" s="55" t="s">
        <v>20</v>
      </c>
      <c r="C27" s="129"/>
      <c r="D27" s="129"/>
      <c r="E27" s="129">
        <v>0</v>
      </c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1.8310185185185186E-2</v>
      </c>
      <c r="D28" s="124">
        <f t="shared" si="3"/>
        <v>8.2638888888888883E-3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2.6574074074074076E-2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5.2870370370370373E-2</v>
      </c>
      <c r="D30" s="124">
        <f t="shared" si="4"/>
        <v>8.2638888888888883E-3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6.1134259259259263E-2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39"/>
      <c r="C1" s="140"/>
      <c r="D1" s="140"/>
      <c r="E1" s="140"/>
      <c r="F1" s="140"/>
      <c r="G1" s="140"/>
      <c r="H1" s="140"/>
      <c r="I1" s="140"/>
      <c r="J1" s="140"/>
      <c r="K1" s="140"/>
    </row>
    <row r="2" spans="2:11" ht="15.75" thickBot="1" x14ac:dyDescent="0.3"/>
    <row r="3" spans="2:11" x14ac:dyDescent="0.25">
      <c r="B3" s="204" t="s">
        <v>138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/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/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/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/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2.4305555555555552E-4</v>
      </c>
      <c r="F26" s="125"/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2.4305555555555552E-4</v>
      </c>
    </row>
    <row r="27" spans="2:11" ht="15.75" thickBot="1" x14ac:dyDescent="0.3">
      <c r="B27" s="55" t="s">
        <v>20</v>
      </c>
      <c r="C27" s="129">
        <v>0</v>
      </c>
      <c r="D27" s="129">
        <v>0</v>
      </c>
      <c r="E27" s="129">
        <v>0</v>
      </c>
      <c r="F27" s="129"/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2.4305555555555552E-4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2.4305555555555552E-4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2.4305555555555552E-4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2.4305555555555552E-4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zoomScaleSheetLayoutView="9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4" t="s">
        <v>139</v>
      </c>
      <c r="C3" s="205"/>
      <c r="D3" s="205"/>
      <c r="E3" s="205"/>
      <c r="F3" s="205"/>
      <c r="G3" s="205"/>
      <c r="H3" s="205"/>
      <c r="I3" s="205"/>
      <c r="J3" s="205"/>
      <c r="K3" s="206"/>
    </row>
    <row r="4" spans="2:11" x14ac:dyDescent="0.25">
      <c r="B4" s="207" t="s">
        <v>236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2:11" x14ac:dyDescent="0.25">
      <c r="B5" s="52"/>
      <c r="C5" s="166" t="s">
        <v>118</v>
      </c>
      <c r="D5" s="166" t="s">
        <v>119</v>
      </c>
      <c r="E5" s="166" t="s">
        <v>120</v>
      </c>
      <c r="F5" s="166" t="s">
        <v>121</v>
      </c>
      <c r="G5" s="166" t="s">
        <v>122</v>
      </c>
      <c r="H5" s="167" t="s">
        <v>123</v>
      </c>
      <c r="I5" s="166" t="s">
        <v>124</v>
      </c>
      <c r="J5" s="166" t="s">
        <v>125</v>
      </c>
      <c r="K5" s="167" t="s">
        <v>3</v>
      </c>
    </row>
    <row r="6" spans="2:11" x14ac:dyDescent="0.25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3">
        <v>0</v>
      </c>
      <c r="D7" s="123">
        <v>0</v>
      </c>
      <c r="E7" s="123"/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 x14ac:dyDescent="0.25">
      <c r="B8" s="138" t="s">
        <v>97</v>
      </c>
      <c r="C8" s="123">
        <v>0</v>
      </c>
      <c r="D8" s="123">
        <v>0</v>
      </c>
      <c r="E8" s="123"/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 x14ac:dyDescent="0.25">
      <c r="B9" s="138" t="s">
        <v>48</v>
      </c>
      <c r="C9" s="123">
        <v>0</v>
      </c>
      <c r="D9" s="123">
        <v>0</v>
      </c>
      <c r="E9" s="123"/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 x14ac:dyDescent="0.25">
      <c r="B10" s="138" t="s">
        <v>11</v>
      </c>
      <c r="C10" s="123">
        <v>0</v>
      </c>
      <c r="D10" s="123">
        <v>0</v>
      </c>
      <c r="E10" s="123"/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 x14ac:dyDescent="0.25">
      <c r="B11" s="43" t="s">
        <v>12</v>
      </c>
      <c r="C11" s="123">
        <v>0</v>
      </c>
      <c r="D11" s="123">
        <v>0</v>
      </c>
      <c r="E11" s="123"/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 x14ac:dyDescent="0.25">
      <c r="B12" s="43" t="s">
        <v>155</v>
      </c>
      <c r="C12" s="123">
        <v>0</v>
      </c>
      <c r="D12" s="123">
        <v>0</v>
      </c>
      <c r="E12" s="123"/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 x14ac:dyDescent="0.25">
      <c r="B13" s="43" t="s">
        <v>102</v>
      </c>
      <c r="C13" s="123">
        <v>0</v>
      </c>
      <c r="D13" s="123">
        <v>0</v>
      </c>
      <c r="E13" s="123"/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 x14ac:dyDescent="0.25">
      <c r="B14" s="43" t="s">
        <v>103</v>
      </c>
      <c r="C14" s="123">
        <v>0</v>
      </c>
      <c r="D14" s="123">
        <v>0</v>
      </c>
      <c r="E14" s="123"/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 x14ac:dyDescent="0.25">
      <c r="B15" s="43" t="s">
        <v>179</v>
      </c>
      <c r="C15" s="123">
        <v>0</v>
      </c>
      <c r="D15" s="123">
        <v>0</v>
      </c>
      <c r="E15" s="123"/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 x14ac:dyDescent="0.25">
      <c r="B16" s="43" t="s">
        <v>170</v>
      </c>
      <c r="C16" s="123">
        <v>0</v>
      </c>
      <c r="D16" s="123">
        <v>0</v>
      </c>
      <c r="E16" s="123"/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 x14ac:dyDescent="0.25">
      <c r="B17" s="43" t="s">
        <v>156</v>
      </c>
      <c r="C17" s="123">
        <v>0</v>
      </c>
      <c r="D17" s="123">
        <v>0</v>
      </c>
      <c r="E17" s="123"/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 x14ac:dyDescent="0.3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 x14ac:dyDescent="0.3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 x14ac:dyDescent="0.25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 x14ac:dyDescent="0.25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 x14ac:dyDescent="0.25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 x14ac:dyDescent="0.25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 x14ac:dyDescent="0.3">
      <c r="B27" s="55" t="s">
        <v>20</v>
      </c>
      <c r="C27" s="129"/>
      <c r="D27" s="129"/>
      <c r="E27" s="129"/>
      <c r="F27" s="129"/>
      <c r="G27" s="129"/>
      <c r="H27" s="129"/>
      <c r="I27" s="130"/>
      <c r="J27" s="131"/>
      <c r="K27" s="132">
        <f t="shared" si="2"/>
        <v>0</v>
      </c>
    </row>
    <row r="28" spans="2:11" ht="16.5" thickTop="1" thickBot="1" x14ac:dyDescent="0.3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 x14ac:dyDescent="0.3"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2:11" ht="66" customHeight="1" thickBot="1" x14ac:dyDescent="0.3">
      <c r="B32" s="214" t="s">
        <v>154</v>
      </c>
      <c r="C32" s="215"/>
      <c r="D32" s="215"/>
      <c r="E32" s="215"/>
      <c r="F32" s="215"/>
      <c r="G32" s="215"/>
      <c r="H32" s="215"/>
      <c r="I32" s="215"/>
      <c r="J32" s="215"/>
      <c r="K32" s="216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6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59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168" t="s">
        <v>5</v>
      </c>
    </row>
    <row r="6" spans="2:4" s="76" customFormat="1" ht="24" customHeight="1" x14ac:dyDescent="0.25">
      <c r="B6" s="80" t="s">
        <v>72</v>
      </c>
      <c r="C6" s="81">
        <v>1.0115740740740743E-2</v>
      </c>
      <c r="D6" s="82">
        <v>7.363100252737996E-2</v>
      </c>
    </row>
    <row r="7" spans="2:4" s="76" customFormat="1" ht="24" customHeight="1" x14ac:dyDescent="0.25">
      <c r="B7" s="177" t="s">
        <v>157</v>
      </c>
      <c r="C7" s="81">
        <v>9.0046296296296333E-3</v>
      </c>
      <c r="D7" s="82">
        <v>6.5543386689132288E-2</v>
      </c>
    </row>
    <row r="8" spans="2:4" s="76" customFormat="1" ht="24" customHeight="1" x14ac:dyDescent="0.25">
      <c r="B8" s="177" t="s">
        <v>193</v>
      </c>
      <c r="C8" s="81">
        <v>8.1712962962962946E-3</v>
      </c>
      <c r="D8" s="82">
        <v>5.9477674810446489E-2</v>
      </c>
    </row>
    <row r="9" spans="2:4" s="76" customFormat="1" ht="24" customHeight="1" x14ac:dyDescent="0.25">
      <c r="B9" s="177" t="s">
        <v>177</v>
      </c>
      <c r="C9" s="81">
        <v>7.534722222222223E-3</v>
      </c>
      <c r="D9" s="82">
        <v>5.4844144903117106E-2</v>
      </c>
    </row>
    <row r="10" spans="2:4" s="76" customFormat="1" ht="24" customHeight="1" x14ac:dyDescent="0.25">
      <c r="B10" s="177" t="s">
        <v>100</v>
      </c>
      <c r="C10" s="81">
        <v>6.7708333333333327E-3</v>
      </c>
      <c r="D10" s="82">
        <v>4.9283909014321815E-2</v>
      </c>
    </row>
    <row r="11" spans="2:4" s="76" customFormat="1" ht="24" customHeight="1" x14ac:dyDescent="0.25">
      <c r="B11" s="184" t="s">
        <v>188</v>
      </c>
      <c r="C11" s="81">
        <v>4.5833333333333334E-3</v>
      </c>
      <c r="D11" s="82">
        <v>3.3361415332771691E-2</v>
      </c>
    </row>
    <row r="12" spans="2:4" s="76" customFormat="1" ht="24" customHeight="1" x14ac:dyDescent="0.25">
      <c r="B12" s="177" t="s">
        <v>171</v>
      </c>
      <c r="C12" s="81">
        <v>4.131944444444445E-3</v>
      </c>
      <c r="D12" s="82">
        <v>3.0075821398483575E-2</v>
      </c>
    </row>
    <row r="13" spans="2:4" s="76" customFormat="1" ht="24" customHeight="1" x14ac:dyDescent="0.25">
      <c r="B13" s="177" t="s">
        <v>174</v>
      </c>
      <c r="C13" s="81">
        <v>3.8541666666666668E-3</v>
      </c>
      <c r="D13" s="82">
        <v>2.805391743892165E-2</v>
      </c>
    </row>
    <row r="14" spans="2:4" s="76" customFormat="1" ht="24" customHeight="1" x14ac:dyDescent="0.25">
      <c r="B14" s="177" t="s">
        <v>101</v>
      </c>
      <c r="C14" s="81">
        <v>3.8310185185185188E-3</v>
      </c>
      <c r="D14" s="82">
        <v>2.7885425442291494E-2</v>
      </c>
    </row>
    <row r="15" spans="2:4" s="76" customFormat="1" ht="24" customHeight="1" x14ac:dyDescent="0.25">
      <c r="B15" s="80" t="s">
        <v>231</v>
      </c>
      <c r="C15" s="81">
        <v>3.5648148148148149E-3</v>
      </c>
      <c r="D15" s="82">
        <v>2.5947767481044652E-2</v>
      </c>
    </row>
    <row r="16" spans="2:4" s="76" customFormat="1" ht="24" customHeight="1" x14ac:dyDescent="0.25">
      <c r="B16" s="177" t="s">
        <v>99</v>
      </c>
      <c r="C16" s="81">
        <v>3.4953703703703692E-3</v>
      </c>
      <c r="D16" s="82">
        <v>2.5442291491154161E-2</v>
      </c>
    </row>
    <row r="17" spans="2:4" s="76" customFormat="1" ht="24" customHeight="1" x14ac:dyDescent="0.25">
      <c r="B17" s="177" t="s">
        <v>201</v>
      </c>
      <c r="C17" s="81">
        <v>3.460648148148148E-3</v>
      </c>
      <c r="D17" s="82">
        <v>2.5189553496208928E-2</v>
      </c>
    </row>
    <row r="18" spans="2:4" s="76" customFormat="1" ht="24" customHeight="1" x14ac:dyDescent="0.25">
      <c r="B18" s="177" t="s">
        <v>172</v>
      </c>
      <c r="C18" s="81">
        <v>3.2523148148148151E-3</v>
      </c>
      <c r="D18" s="82">
        <v>2.367312552653749E-2</v>
      </c>
    </row>
    <row r="19" spans="2:4" s="76" customFormat="1" ht="24" customHeight="1" x14ac:dyDescent="0.25">
      <c r="B19" s="80" t="s">
        <v>180</v>
      </c>
      <c r="C19" s="81">
        <v>3.0555555555555553E-3</v>
      </c>
      <c r="D19" s="100">
        <v>2.2240943555181126E-2</v>
      </c>
    </row>
    <row r="20" spans="2:4" s="76" customFormat="1" ht="24" customHeight="1" x14ac:dyDescent="0.25">
      <c r="B20" s="177" t="s">
        <v>161</v>
      </c>
      <c r="C20" s="81">
        <v>2.9976851851851857E-3</v>
      </c>
      <c r="D20" s="82">
        <v>2.1819713563605733E-2</v>
      </c>
    </row>
    <row r="21" spans="2:4" s="76" customFormat="1" ht="24" customHeight="1" x14ac:dyDescent="0.25">
      <c r="B21" s="80" t="s">
        <v>199</v>
      </c>
      <c r="C21" s="81">
        <v>2.2453703703703707E-3</v>
      </c>
      <c r="D21" s="82">
        <v>1.6343723673125529E-2</v>
      </c>
    </row>
    <row r="22" spans="2:4" s="76" customFormat="1" ht="24" customHeight="1" x14ac:dyDescent="0.25">
      <c r="B22" s="80" t="s">
        <v>203</v>
      </c>
      <c r="C22" s="81">
        <v>2.1874999999999998E-3</v>
      </c>
      <c r="D22" s="82">
        <v>1.5922493681550125E-2</v>
      </c>
    </row>
    <row r="23" spans="2:4" s="76" customFormat="1" ht="24" customHeight="1" x14ac:dyDescent="0.25">
      <c r="B23" s="177" t="s">
        <v>191</v>
      </c>
      <c r="C23" s="81">
        <v>2.1527777777777778E-3</v>
      </c>
      <c r="D23" s="82">
        <v>1.5669755686604885E-2</v>
      </c>
    </row>
    <row r="24" spans="2:4" s="76" customFormat="1" ht="24" customHeight="1" x14ac:dyDescent="0.25">
      <c r="B24" s="80" t="s">
        <v>233</v>
      </c>
      <c r="C24" s="81">
        <v>1.8055555555555555E-3</v>
      </c>
      <c r="D24" s="82">
        <v>1.3142375737152484E-2</v>
      </c>
    </row>
    <row r="25" spans="2:4" s="76" customFormat="1" ht="24" customHeight="1" thickBot="1" x14ac:dyDescent="0.3">
      <c r="B25" s="178" t="s">
        <v>173</v>
      </c>
      <c r="C25" s="84">
        <v>1.7824074074074072E-3</v>
      </c>
      <c r="D25" s="85">
        <v>1.2973883740522324E-2</v>
      </c>
    </row>
    <row r="26" spans="2:4" x14ac:dyDescent="0.25">
      <c r="C26" s="1" t="s">
        <v>98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view="pageBreakPreview" topLeftCell="A4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69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86" t="s">
        <v>10</v>
      </c>
      <c r="C5" s="87" t="s">
        <v>58</v>
      </c>
      <c r="D5" s="88" t="s">
        <v>5</v>
      </c>
    </row>
    <row r="6" spans="2:4" s="76" customFormat="1" ht="24" customHeight="1" x14ac:dyDescent="0.25">
      <c r="B6" s="80" t="s">
        <v>177</v>
      </c>
      <c r="C6" s="81">
        <v>2.9745370370370368E-3</v>
      </c>
      <c r="D6" s="82">
        <v>7.4796274738067534E-2</v>
      </c>
    </row>
    <row r="7" spans="2:4" s="76" customFormat="1" ht="24" customHeight="1" x14ac:dyDescent="0.25">
      <c r="B7" s="80" t="s">
        <v>72</v>
      </c>
      <c r="C7" s="81">
        <v>2.8356481481481479E-3</v>
      </c>
      <c r="D7" s="82">
        <v>7.1303841676367885E-2</v>
      </c>
    </row>
    <row r="8" spans="2:4" s="76" customFormat="1" ht="24" customHeight="1" x14ac:dyDescent="0.25">
      <c r="B8" s="177" t="s">
        <v>193</v>
      </c>
      <c r="C8" s="81">
        <v>2.3263888888888891E-3</v>
      </c>
      <c r="D8" s="82">
        <v>5.8498253783469172E-2</v>
      </c>
    </row>
    <row r="9" spans="2:4" s="76" customFormat="1" ht="24" customHeight="1" x14ac:dyDescent="0.25">
      <c r="B9" s="80" t="s">
        <v>157</v>
      </c>
      <c r="C9" s="81">
        <v>2.2222222222222222E-3</v>
      </c>
      <c r="D9" s="82">
        <v>5.5878928987194425E-2</v>
      </c>
    </row>
    <row r="10" spans="2:4" s="76" customFormat="1" ht="24" customHeight="1" x14ac:dyDescent="0.25">
      <c r="B10" s="80" t="s">
        <v>171</v>
      </c>
      <c r="C10" s="81">
        <v>1.8750000000000001E-3</v>
      </c>
      <c r="D10" s="82">
        <v>4.7147846332945303E-2</v>
      </c>
    </row>
    <row r="11" spans="2:4" s="76" customFormat="1" ht="24" customHeight="1" x14ac:dyDescent="0.25">
      <c r="B11" s="80" t="s">
        <v>174</v>
      </c>
      <c r="C11" s="81">
        <v>1.6898148148148146E-3</v>
      </c>
      <c r="D11" s="82">
        <v>4.2491268917345754E-2</v>
      </c>
    </row>
    <row r="12" spans="2:4" s="76" customFormat="1" ht="24" customHeight="1" x14ac:dyDescent="0.25">
      <c r="B12" s="80" t="s">
        <v>201</v>
      </c>
      <c r="C12" s="81">
        <v>1.2731481481481483E-3</v>
      </c>
      <c r="D12" s="82">
        <v>3.2013969732246808E-2</v>
      </c>
    </row>
    <row r="13" spans="2:4" s="76" customFormat="1" ht="24" customHeight="1" x14ac:dyDescent="0.25">
      <c r="B13" s="80" t="s">
        <v>100</v>
      </c>
      <c r="C13" s="81">
        <v>1.1921296296296298E-3</v>
      </c>
      <c r="D13" s="82">
        <v>2.9976717112922015E-2</v>
      </c>
    </row>
    <row r="14" spans="2:4" s="76" customFormat="1" ht="24" customHeight="1" x14ac:dyDescent="0.25">
      <c r="B14" s="177" t="s">
        <v>101</v>
      </c>
      <c r="C14" s="81">
        <v>1.1921296296296296E-3</v>
      </c>
      <c r="D14" s="82">
        <v>2.9976717112922008E-2</v>
      </c>
    </row>
    <row r="15" spans="2:4" s="76" customFormat="1" ht="24" customHeight="1" x14ac:dyDescent="0.25">
      <c r="B15" s="80" t="s">
        <v>99</v>
      </c>
      <c r="C15" s="81">
        <v>1.1342592592592593E-3</v>
      </c>
      <c r="D15" s="82">
        <v>2.8521536670547156E-2</v>
      </c>
    </row>
    <row r="16" spans="2:4" s="76" customFormat="1" ht="24" customHeight="1" x14ac:dyDescent="0.25">
      <c r="B16" s="177" t="s">
        <v>172</v>
      </c>
      <c r="C16" s="81">
        <v>1.0995370370370369E-3</v>
      </c>
      <c r="D16" s="82">
        <v>2.7648428405122237E-2</v>
      </c>
    </row>
    <row r="17" spans="2:4" s="76" customFormat="1" ht="24" customHeight="1" x14ac:dyDescent="0.25">
      <c r="B17" s="80" t="s">
        <v>188</v>
      </c>
      <c r="C17" s="81">
        <v>9.2592592592592596E-4</v>
      </c>
      <c r="D17" s="82">
        <v>2.328288707799768E-2</v>
      </c>
    </row>
    <row r="18" spans="2:4" s="76" customFormat="1" ht="24" customHeight="1" x14ac:dyDescent="0.25">
      <c r="B18" s="80" t="s">
        <v>77</v>
      </c>
      <c r="C18" s="81">
        <v>8.6805555555555551E-4</v>
      </c>
      <c r="D18" s="82">
        <v>2.1827706635622821E-2</v>
      </c>
    </row>
    <row r="19" spans="2:4" s="76" customFormat="1" ht="24" customHeight="1" x14ac:dyDescent="0.25">
      <c r="B19" s="184" t="s">
        <v>180</v>
      </c>
      <c r="C19" s="81">
        <v>8.3333333333333328E-4</v>
      </c>
      <c r="D19" s="82">
        <v>2.0954598370197908E-2</v>
      </c>
    </row>
    <row r="20" spans="2:4" s="76" customFormat="1" ht="24" customHeight="1" x14ac:dyDescent="0.25">
      <c r="B20" s="80" t="s">
        <v>203</v>
      </c>
      <c r="C20" s="81">
        <v>8.3333333333333317E-4</v>
      </c>
      <c r="D20" s="82">
        <v>2.0954598370197905E-2</v>
      </c>
    </row>
    <row r="21" spans="2:4" s="76" customFormat="1" ht="24" customHeight="1" x14ac:dyDescent="0.25">
      <c r="B21" s="80" t="s">
        <v>231</v>
      </c>
      <c r="C21" s="81">
        <v>8.1018518518518505E-4</v>
      </c>
      <c r="D21" s="82">
        <v>2.0372526193247965E-2</v>
      </c>
    </row>
    <row r="22" spans="2:4" s="76" customFormat="1" ht="24" customHeight="1" x14ac:dyDescent="0.25">
      <c r="B22" s="177" t="s">
        <v>161</v>
      </c>
      <c r="C22" s="81">
        <v>7.7546296296296304E-4</v>
      </c>
      <c r="D22" s="82">
        <v>1.9499417927823056E-2</v>
      </c>
    </row>
    <row r="23" spans="2:4" s="76" customFormat="1" ht="24" customHeight="1" x14ac:dyDescent="0.25">
      <c r="B23" s="80" t="s">
        <v>209</v>
      </c>
      <c r="C23" s="81">
        <v>7.6388888888888893E-4</v>
      </c>
      <c r="D23" s="82">
        <v>1.9208381839348084E-2</v>
      </c>
    </row>
    <row r="24" spans="2:4" s="76" customFormat="1" ht="24" customHeight="1" x14ac:dyDescent="0.25">
      <c r="B24" s="80" t="s">
        <v>187</v>
      </c>
      <c r="C24" s="179">
        <v>7.1759259259259259E-4</v>
      </c>
      <c r="D24" s="180">
        <v>1.80442374854482E-2</v>
      </c>
    </row>
    <row r="25" spans="2:4" s="76" customFormat="1" ht="24" customHeight="1" thickBot="1" x14ac:dyDescent="0.3">
      <c r="B25" s="83" t="s">
        <v>246</v>
      </c>
      <c r="C25" s="84">
        <v>6.9444444444444447E-4</v>
      </c>
      <c r="D25" s="85">
        <v>1.746216530849826E-2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70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ht="24" customHeight="1" x14ac:dyDescent="0.25">
      <c r="B5" s="7" t="s">
        <v>10</v>
      </c>
      <c r="C5" s="8" t="s">
        <v>58</v>
      </c>
      <c r="D5" s="74" t="s">
        <v>5</v>
      </c>
    </row>
    <row r="6" spans="2:4" s="76" customFormat="1" ht="24" customHeight="1" x14ac:dyDescent="0.25">
      <c r="B6" s="186" t="s">
        <v>157</v>
      </c>
      <c r="C6" s="81">
        <v>3.1712962962962958E-3</v>
      </c>
      <c r="D6" s="82">
        <v>8.5199004975124337E-2</v>
      </c>
    </row>
    <row r="7" spans="2:4" s="76" customFormat="1" ht="24" customHeight="1" x14ac:dyDescent="0.25">
      <c r="B7" s="80" t="s">
        <v>193</v>
      </c>
      <c r="C7" s="81">
        <v>2.4537037037037036E-3</v>
      </c>
      <c r="D7" s="82">
        <v>6.5920398009950226E-2</v>
      </c>
    </row>
    <row r="8" spans="2:4" s="76" customFormat="1" ht="24" customHeight="1" x14ac:dyDescent="0.25">
      <c r="B8" s="177" t="s">
        <v>177</v>
      </c>
      <c r="C8" s="81">
        <v>2.0023148148148148E-3</v>
      </c>
      <c r="D8" s="82">
        <v>5.3793532338308442E-2</v>
      </c>
    </row>
    <row r="9" spans="2:4" s="76" customFormat="1" ht="24" customHeight="1" x14ac:dyDescent="0.25">
      <c r="B9" s="80" t="s">
        <v>72</v>
      </c>
      <c r="C9" s="81">
        <v>1.8981481481481484E-3</v>
      </c>
      <c r="D9" s="82">
        <v>5.099502487562188E-2</v>
      </c>
    </row>
    <row r="10" spans="2:4" s="76" customFormat="1" ht="24" customHeight="1" x14ac:dyDescent="0.25">
      <c r="B10" s="177" t="s">
        <v>100</v>
      </c>
      <c r="C10" s="81">
        <v>1.8981481481481479E-3</v>
      </c>
      <c r="D10" s="82">
        <v>5.0995024875621874E-2</v>
      </c>
    </row>
    <row r="11" spans="2:4" s="76" customFormat="1" ht="24" customHeight="1" x14ac:dyDescent="0.25">
      <c r="B11" s="177" t="s">
        <v>188</v>
      </c>
      <c r="C11" s="81">
        <v>1.1342592592592593E-3</v>
      </c>
      <c r="D11" s="82">
        <v>3.0472636815920391E-2</v>
      </c>
    </row>
    <row r="12" spans="2:4" s="76" customFormat="1" ht="24" customHeight="1" x14ac:dyDescent="0.25">
      <c r="B12" s="80" t="s">
        <v>99</v>
      </c>
      <c r="C12" s="81">
        <v>1.0995370370370371E-3</v>
      </c>
      <c r="D12" s="82">
        <v>2.953980099502487E-2</v>
      </c>
    </row>
    <row r="13" spans="2:4" s="76" customFormat="1" ht="24" customHeight="1" x14ac:dyDescent="0.25">
      <c r="B13" s="177" t="s">
        <v>101</v>
      </c>
      <c r="C13" s="81">
        <v>1.0416666666666667E-3</v>
      </c>
      <c r="D13" s="82">
        <v>2.7985074626865662E-2</v>
      </c>
    </row>
    <row r="14" spans="2:4" s="76" customFormat="1" ht="24" customHeight="1" x14ac:dyDescent="0.25">
      <c r="B14" s="80" t="s">
        <v>174</v>
      </c>
      <c r="C14" s="81">
        <v>1.0300925925925926E-3</v>
      </c>
      <c r="D14" s="82">
        <v>2.7674129353233823E-2</v>
      </c>
    </row>
    <row r="15" spans="2:4" s="76" customFormat="1" ht="24" customHeight="1" x14ac:dyDescent="0.25">
      <c r="B15" s="80" t="s">
        <v>194</v>
      </c>
      <c r="C15" s="81">
        <v>1.0185185185185184E-3</v>
      </c>
      <c r="D15" s="82">
        <v>2.736318407960198E-2</v>
      </c>
    </row>
    <row r="16" spans="2:4" s="76" customFormat="1" ht="24" customHeight="1" x14ac:dyDescent="0.25">
      <c r="B16" s="80" t="s">
        <v>172</v>
      </c>
      <c r="C16" s="81">
        <v>9.4907407407407408E-4</v>
      </c>
      <c r="D16" s="82">
        <v>2.5497512437810937E-2</v>
      </c>
    </row>
    <row r="17" spans="2:4" s="76" customFormat="1" ht="24" customHeight="1" x14ac:dyDescent="0.25">
      <c r="B17" s="80" t="s">
        <v>204</v>
      </c>
      <c r="C17" s="81">
        <v>9.1435185185185196E-4</v>
      </c>
      <c r="D17" s="82">
        <v>2.4564676616915419E-2</v>
      </c>
    </row>
    <row r="18" spans="2:4" s="76" customFormat="1" ht="24" customHeight="1" x14ac:dyDescent="0.25">
      <c r="B18" s="80" t="s">
        <v>180</v>
      </c>
      <c r="C18" s="81">
        <v>9.1435185185185185E-4</v>
      </c>
      <c r="D18" s="82">
        <v>2.4564676616915415E-2</v>
      </c>
    </row>
    <row r="19" spans="2:4" s="76" customFormat="1" ht="24" customHeight="1" x14ac:dyDescent="0.25">
      <c r="B19" s="80" t="s">
        <v>161</v>
      </c>
      <c r="C19" s="81">
        <v>8.2175925925925927E-4</v>
      </c>
      <c r="D19" s="82">
        <v>2.207711442786069E-2</v>
      </c>
    </row>
    <row r="20" spans="2:4" s="76" customFormat="1" ht="24" customHeight="1" x14ac:dyDescent="0.25">
      <c r="B20" s="80" t="s">
        <v>247</v>
      </c>
      <c r="C20" s="81">
        <v>7.8703703703703705E-4</v>
      </c>
      <c r="D20" s="82">
        <v>2.1144278606965168E-2</v>
      </c>
    </row>
    <row r="21" spans="2:4" s="76" customFormat="1" ht="24" customHeight="1" x14ac:dyDescent="0.25">
      <c r="B21" s="80" t="s">
        <v>173</v>
      </c>
      <c r="C21" s="81">
        <v>5.7870370370370367E-4</v>
      </c>
      <c r="D21" s="82">
        <v>1.5547263681592035E-2</v>
      </c>
    </row>
    <row r="22" spans="2:4" s="76" customFormat="1" ht="24" customHeight="1" x14ac:dyDescent="0.25">
      <c r="B22" s="80" t="s">
        <v>187</v>
      </c>
      <c r="C22" s="81">
        <v>5.4398148148148155E-4</v>
      </c>
      <c r="D22" s="82">
        <v>1.4614427860696515E-2</v>
      </c>
    </row>
    <row r="23" spans="2:4" s="76" customFormat="1" ht="24" customHeight="1" x14ac:dyDescent="0.25">
      <c r="B23" s="80" t="s">
        <v>248</v>
      </c>
      <c r="C23" s="81">
        <v>5.2083333333333343E-4</v>
      </c>
      <c r="D23" s="82">
        <v>1.3992537313432835E-2</v>
      </c>
    </row>
    <row r="24" spans="2:4" s="76" customFormat="1" ht="24" customHeight="1" x14ac:dyDescent="0.25">
      <c r="B24" s="177" t="s">
        <v>249</v>
      </c>
      <c r="C24" s="81">
        <v>4.6296296296296293E-4</v>
      </c>
      <c r="D24" s="82">
        <v>1.2437810945273627E-2</v>
      </c>
    </row>
    <row r="25" spans="2:4" s="76" customFormat="1" ht="24" customHeight="1" x14ac:dyDescent="0.25">
      <c r="B25" s="80" t="s">
        <v>171</v>
      </c>
      <c r="C25" s="81">
        <v>4.5138888888888887E-4</v>
      </c>
      <c r="D25" s="82">
        <v>1.2126865671641786E-2</v>
      </c>
    </row>
    <row r="26" spans="2:4" s="76" customFormat="1" ht="24" customHeight="1" thickBot="1" x14ac:dyDescent="0.3">
      <c r="B26" s="83" t="s">
        <v>73</v>
      </c>
      <c r="C26" s="84">
        <v>4.5138888888888887E-4</v>
      </c>
      <c r="D26" s="85">
        <v>1.2126865671641786E-2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71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4" customHeight="1" x14ac:dyDescent="0.25">
      <c r="B6" s="80" t="s">
        <v>72</v>
      </c>
      <c r="C6" s="81">
        <v>1.7523148148148142E-2</v>
      </c>
      <c r="D6" s="100">
        <v>9.369391670276625E-2</v>
      </c>
    </row>
    <row r="7" spans="2:4" s="76" customFormat="1" ht="24" customHeight="1" x14ac:dyDescent="0.25">
      <c r="B7" s="80" t="s">
        <v>157</v>
      </c>
      <c r="C7" s="81">
        <v>1.509259259259259E-2</v>
      </c>
      <c r="D7" s="100">
        <v>8.0698062998947967E-2</v>
      </c>
    </row>
    <row r="8" spans="2:4" s="76" customFormat="1" ht="24" customHeight="1" x14ac:dyDescent="0.25">
      <c r="B8" s="80" t="s">
        <v>187</v>
      </c>
      <c r="C8" s="81">
        <v>1.038194444444444E-2</v>
      </c>
      <c r="D8" s="100">
        <v>5.551086082059533E-2</v>
      </c>
    </row>
    <row r="9" spans="2:4" s="76" customFormat="1" ht="24" customHeight="1" x14ac:dyDescent="0.25">
      <c r="B9" s="177" t="s">
        <v>174</v>
      </c>
      <c r="C9" s="81">
        <v>9.8842592592592576E-3</v>
      </c>
      <c r="D9" s="100">
        <v>5.2849805062194451E-2</v>
      </c>
    </row>
    <row r="10" spans="2:4" s="76" customFormat="1" ht="24" customHeight="1" x14ac:dyDescent="0.25">
      <c r="B10" s="80" t="s">
        <v>201</v>
      </c>
      <c r="C10" s="81">
        <v>8.8657407407407348E-3</v>
      </c>
      <c r="D10" s="100">
        <v>4.7403923510118184E-2</v>
      </c>
    </row>
    <row r="11" spans="2:4" s="76" customFormat="1" ht="24" customHeight="1" x14ac:dyDescent="0.25">
      <c r="B11" s="177" t="s">
        <v>177</v>
      </c>
      <c r="C11" s="81">
        <v>8.3101851851851843E-3</v>
      </c>
      <c r="D11" s="100">
        <v>4.4433442663531171E-2</v>
      </c>
    </row>
    <row r="12" spans="2:4" s="76" customFormat="1" ht="24" customHeight="1" x14ac:dyDescent="0.25">
      <c r="B12" s="177" t="s">
        <v>172</v>
      </c>
      <c r="C12" s="81">
        <v>7.4652777777777773E-3</v>
      </c>
      <c r="D12" s="100">
        <v>3.9915836376013376E-2</v>
      </c>
    </row>
    <row r="13" spans="2:4" s="76" customFormat="1" ht="24" customHeight="1" x14ac:dyDescent="0.25">
      <c r="B13" s="177" t="s">
        <v>193</v>
      </c>
      <c r="C13" s="81">
        <v>7.4537037037037011E-3</v>
      </c>
      <c r="D13" s="100">
        <v>3.9853951358376133E-2</v>
      </c>
    </row>
    <row r="14" spans="2:4" s="76" customFormat="1" ht="24" customHeight="1" x14ac:dyDescent="0.25">
      <c r="B14" s="186" t="s">
        <v>100</v>
      </c>
      <c r="C14" s="81">
        <v>7.3495370370370338E-3</v>
      </c>
      <c r="D14" s="100">
        <v>3.929698619964106E-2</v>
      </c>
    </row>
    <row r="15" spans="2:4" s="76" customFormat="1" ht="24" customHeight="1" x14ac:dyDescent="0.25">
      <c r="B15" s="80" t="s">
        <v>99</v>
      </c>
      <c r="C15" s="81">
        <v>5.7060185185185183E-3</v>
      </c>
      <c r="D15" s="100">
        <v>3.0509313695154409E-2</v>
      </c>
    </row>
    <row r="16" spans="2:4" s="76" customFormat="1" ht="24" customHeight="1" x14ac:dyDescent="0.25">
      <c r="B16" s="80" t="s">
        <v>73</v>
      </c>
      <c r="C16" s="81">
        <v>5.0925925925925921E-3</v>
      </c>
      <c r="D16" s="100">
        <v>2.7229407760381217E-2</v>
      </c>
    </row>
    <row r="17" spans="2:4" s="76" customFormat="1" ht="24" customHeight="1" x14ac:dyDescent="0.25">
      <c r="B17" s="80" t="s">
        <v>204</v>
      </c>
      <c r="C17" s="81">
        <v>4.9884259259259257E-3</v>
      </c>
      <c r="D17" s="100">
        <v>2.6672442601646147E-2</v>
      </c>
    </row>
    <row r="18" spans="2:4" s="76" customFormat="1" ht="24" customHeight="1" x14ac:dyDescent="0.25">
      <c r="B18" s="80" t="s">
        <v>158</v>
      </c>
      <c r="C18" s="81">
        <v>4.4097222222222211E-3</v>
      </c>
      <c r="D18" s="100">
        <v>2.357819171978464E-2</v>
      </c>
    </row>
    <row r="19" spans="2:4" s="76" customFormat="1" ht="24" customHeight="1" x14ac:dyDescent="0.25">
      <c r="B19" s="80" t="s">
        <v>181</v>
      </c>
      <c r="C19" s="81">
        <v>4.3981481481481467E-3</v>
      </c>
      <c r="D19" s="100">
        <v>2.351630670214741E-2</v>
      </c>
    </row>
    <row r="20" spans="2:4" s="76" customFormat="1" ht="24" customHeight="1" x14ac:dyDescent="0.25">
      <c r="B20" s="80" t="s">
        <v>194</v>
      </c>
      <c r="C20" s="81">
        <v>3.3912037037037031E-3</v>
      </c>
      <c r="D20" s="100">
        <v>1.8132310167708401E-2</v>
      </c>
    </row>
    <row r="21" spans="2:4" s="76" customFormat="1" ht="24" customHeight="1" x14ac:dyDescent="0.25">
      <c r="B21" s="80" t="s">
        <v>188</v>
      </c>
      <c r="C21" s="81">
        <v>3.2870370370370371E-3</v>
      </c>
      <c r="D21" s="100">
        <v>1.7575345008973332E-2</v>
      </c>
    </row>
    <row r="22" spans="2:4" s="76" customFormat="1" ht="24" customHeight="1" x14ac:dyDescent="0.25">
      <c r="B22" s="80" t="s">
        <v>198</v>
      </c>
      <c r="C22" s="81">
        <v>3.2523148148148142E-3</v>
      </c>
      <c r="D22" s="100">
        <v>1.7389689956061639E-2</v>
      </c>
    </row>
    <row r="23" spans="2:4" s="76" customFormat="1" ht="24" customHeight="1" x14ac:dyDescent="0.25">
      <c r="B23" s="177" t="s">
        <v>191</v>
      </c>
      <c r="C23" s="81">
        <v>3.0671296296296302E-3</v>
      </c>
      <c r="D23" s="100">
        <v>1.6399529673865966E-2</v>
      </c>
    </row>
    <row r="24" spans="2:4" s="76" customFormat="1" ht="24" customHeight="1" x14ac:dyDescent="0.25">
      <c r="B24" s="177" t="s">
        <v>182</v>
      </c>
      <c r="C24" s="81">
        <v>3.0324074074074073E-3</v>
      </c>
      <c r="D24" s="100">
        <v>1.621387462095427E-2</v>
      </c>
    </row>
    <row r="25" spans="2:4" s="76" customFormat="1" ht="24" customHeight="1" thickBot="1" x14ac:dyDescent="0.3">
      <c r="B25" s="83" t="s">
        <v>159</v>
      </c>
      <c r="C25" s="84">
        <v>3.0092592592592593E-3</v>
      </c>
      <c r="D25" s="101">
        <v>1.6090104585679811E-2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11"/>
  <sheetViews>
    <sheetView showGridLines="0" showZeros="0" view="pageBreakPreview" topLeftCell="B1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74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5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5" customFormat="1" ht="24" customHeight="1" x14ac:dyDescent="0.25">
      <c r="B6" s="80"/>
      <c r="C6" s="102"/>
      <c r="D6" s="103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75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ht="24" customHeight="1" x14ac:dyDescent="0.25">
      <c r="B5" s="77" t="s">
        <v>10</v>
      </c>
      <c r="C5" s="78" t="s">
        <v>58</v>
      </c>
      <c r="D5" s="79" t="s">
        <v>5</v>
      </c>
    </row>
    <row r="6" spans="2:4" ht="24" customHeight="1" x14ac:dyDescent="0.25">
      <c r="B6" s="80"/>
      <c r="C6" s="102"/>
      <c r="D6" s="103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23"/>
  <sheetViews>
    <sheetView showGridLines="0" showZeros="0" view="pageBreakPreview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60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ht="24" customHeight="1" x14ac:dyDescent="0.25">
      <c r="B5" s="104" t="s">
        <v>10</v>
      </c>
      <c r="C5" s="105" t="s">
        <v>58</v>
      </c>
      <c r="D5" s="106" t="s">
        <v>5</v>
      </c>
    </row>
    <row r="6" spans="2:4" ht="22.5" customHeight="1" x14ac:dyDescent="0.25">
      <c r="B6" s="80" t="s">
        <v>72</v>
      </c>
      <c r="C6" s="81">
        <v>9.3749999999999997E-4</v>
      </c>
      <c r="D6" s="100">
        <v>0.26557377049180325</v>
      </c>
    </row>
    <row r="7" spans="2:4" ht="22.5" customHeight="1" x14ac:dyDescent="0.25">
      <c r="B7" s="80" t="s">
        <v>218</v>
      </c>
      <c r="C7" s="81">
        <v>4.3981481481481476E-4</v>
      </c>
      <c r="D7" s="100">
        <v>0.12459016393442621</v>
      </c>
    </row>
    <row r="8" spans="2:4" ht="22.5" customHeight="1" x14ac:dyDescent="0.25">
      <c r="B8" s="80" t="s">
        <v>182</v>
      </c>
      <c r="C8" s="81">
        <v>2.5462962962962961E-4</v>
      </c>
      <c r="D8" s="100">
        <v>7.2131147540983598E-2</v>
      </c>
    </row>
    <row r="9" spans="2:4" ht="22.5" customHeight="1" x14ac:dyDescent="0.25">
      <c r="B9" s="80" t="s">
        <v>157</v>
      </c>
      <c r="C9" s="81">
        <v>2.0833333333333335E-4</v>
      </c>
      <c r="D9" s="100">
        <v>5.9016393442622953E-2</v>
      </c>
    </row>
    <row r="10" spans="2:4" ht="22.5" customHeight="1" x14ac:dyDescent="0.25">
      <c r="B10" s="80" t="s">
        <v>174</v>
      </c>
      <c r="C10" s="81">
        <v>1.8518518518518518E-4</v>
      </c>
      <c r="D10" s="100">
        <v>5.2459016393442616E-2</v>
      </c>
    </row>
    <row r="11" spans="2:4" ht="22.5" customHeight="1" x14ac:dyDescent="0.25">
      <c r="B11" s="80" t="s">
        <v>207</v>
      </c>
      <c r="C11" s="81">
        <v>1.7361111111111112E-4</v>
      </c>
      <c r="D11" s="100">
        <v>4.9180327868852458E-2</v>
      </c>
    </row>
    <row r="12" spans="2:4" ht="22.5" customHeight="1" x14ac:dyDescent="0.25">
      <c r="B12" s="80" t="s">
        <v>195</v>
      </c>
      <c r="C12" s="81">
        <v>1.6203703703703703E-4</v>
      </c>
      <c r="D12" s="100">
        <v>4.5901639344262286E-2</v>
      </c>
    </row>
    <row r="13" spans="2:4" ht="22.5" customHeight="1" x14ac:dyDescent="0.25">
      <c r="B13" s="80" t="s">
        <v>161</v>
      </c>
      <c r="C13" s="81">
        <v>1.6203703703703703E-4</v>
      </c>
      <c r="D13" s="100">
        <v>4.5901639344262286E-2</v>
      </c>
    </row>
    <row r="14" spans="2:4" ht="22.5" customHeight="1" x14ac:dyDescent="0.25">
      <c r="B14" s="80" t="s">
        <v>173</v>
      </c>
      <c r="C14" s="81">
        <v>1.5046296296296297E-4</v>
      </c>
      <c r="D14" s="100">
        <v>4.2622950819672129E-2</v>
      </c>
    </row>
    <row r="15" spans="2:4" ht="22.5" customHeight="1" x14ac:dyDescent="0.25">
      <c r="B15" s="80" t="s">
        <v>199</v>
      </c>
      <c r="C15" s="81">
        <v>1.3888888888888889E-4</v>
      </c>
      <c r="D15" s="100">
        <v>3.9344262295081964E-2</v>
      </c>
    </row>
    <row r="16" spans="2:4" ht="22.5" customHeight="1" x14ac:dyDescent="0.25">
      <c r="B16" s="80" t="s">
        <v>73</v>
      </c>
      <c r="C16" s="81">
        <v>1.1574074074074073E-4</v>
      </c>
      <c r="D16" s="100">
        <v>3.2786885245901634E-2</v>
      </c>
    </row>
    <row r="17" spans="2:4" ht="22.5" customHeight="1" x14ac:dyDescent="0.25">
      <c r="B17" s="80" t="s">
        <v>194</v>
      </c>
      <c r="C17" s="81">
        <v>1.1574074074074073E-4</v>
      </c>
      <c r="D17" s="100">
        <v>3.2786885245901634E-2</v>
      </c>
    </row>
    <row r="18" spans="2:4" ht="22.5" customHeight="1" x14ac:dyDescent="0.25">
      <c r="B18" s="80" t="s">
        <v>176</v>
      </c>
      <c r="C18" s="81">
        <v>9.2592592592592588E-5</v>
      </c>
      <c r="D18" s="100">
        <v>2.6229508196721308E-2</v>
      </c>
    </row>
    <row r="19" spans="2:4" ht="22.5" customHeight="1" x14ac:dyDescent="0.25">
      <c r="B19" s="80" t="s">
        <v>187</v>
      </c>
      <c r="C19" s="81">
        <v>9.2592592592592588E-5</v>
      </c>
      <c r="D19" s="100">
        <v>2.6229508196721308E-2</v>
      </c>
    </row>
    <row r="20" spans="2:4" ht="22.5" customHeight="1" x14ac:dyDescent="0.25">
      <c r="B20" s="80" t="s">
        <v>186</v>
      </c>
      <c r="C20" s="81">
        <v>9.2592592592592588E-5</v>
      </c>
      <c r="D20" s="100">
        <v>2.6229508196721308E-2</v>
      </c>
    </row>
    <row r="21" spans="2:4" ht="22.5" customHeight="1" x14ac:dyDescent="0.25">
      <c r="B21" s="80" t="s">
        <v>192</v>
      </c>
      <c r="C21" s="81">
        <v>8.1018518518518516E-5</v>
      </c>
      <c r="D21" s="100">
        <v>2.2950819672131143E-2</v>
      </c>
    </row>
    <row r="22" spans="2:4" ht="22.5" customHeight="1" x14ac:dyDescent="0.25">
      <c r="B22" s="177" t="s">
        <v>206</v>
      </c>
      <c r="C22" s="81">
        <v>6.9444444444444444E-5</v>
      </c>
      <c r="D22" s="100">
        <v>1.9672131147540982E-2</v>
      </c>
    </row>
    <row r="23" spans="2:4" ht="22.5" customHeight="1" thickBot="1" x14ac:dyDescent="0.3">
      <c r="B23" s="83" t="s">
        <v>193</v>
      </c>
      <c r="C23" s="84">
        <v>5.7870370370370366E-5</v>
      </c>
      <c r="D23" s="101">
        <v>1.6393442622950817E-2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93" t="s">
        <v>44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4.9652777777777768E-3</v>
      </c>
      <c r="D7" s="12">
        <f t="shared" ref="D7:D18" si="0">IFERROR(C7/C$19,0)</f>
        <v>0.15095003518648839</v>
      </c>
      <c r="E7" s="12">
        <f t="shared" ref="E7:E18" si="1">IFERROR(C7/C$30,0)</f>
        <v>3.019425675675674E-2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4.9652777777777768E-3</v>
      </c>
      <c r="J7" s="12">
        <f t="shared" ref="J7:J18" si="4">IFERROR(I7/I$19,0)</f>
        <v>0.15095003518648839</v>
      </c>
      <c r="K7" s="14">
        <f t="shared" ref="K7:K18" si="5">IFERROR(I7/I$30,0)</f>
        <v>3.019425675675674E-2</v>
      </c>
    </row>
    <row r="8" spans="2:11" x14ac:dyDescent="0.25">
      <c r="B8" s="141" t="s">
        <v>97</v>
      </c>
      <c r="C8" s="11">
        <v>1.2013888888888888E-2</v>
      </c>
      <c r="D8" s="12">
        <f t="shared" si="0"/>
        <v>0.36523574947220278</v>
      </c>
      <c r="E8" s="12">
        <f t="shared" si="1"/>
        <v>7.3057432432432401E-2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1.2013888888888888E-2</v>
      </c>
      <c r="J8" s="12">
        <f t="shared" si="4"/>
        <v>0.36523574947220278</v>
      </c>
      <c r="K8" s="14">
        <f t="shared" si="5"/>
        <v>7.3057432432432401E-2</v>
      </c>
    </row>
    <row r="9" spans="2:11" x14ac:dyDescent="0.25">
      <c r="B9" s="10" t="s">
        <v>48</v>
      </c>
      <c r="C9" s="11">
        <v>2.1643518518518513E-3</v>
      </c>
      <c r="D9" s="12">
        <f t="shared" si="0"/>
        <v>6.5798733286418012E-2</v>
      </c>
      <c r="E9" s="12">
        <f t="shared" si="1"/>
        <v>1.3161599099099091E-2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2.1643518518518513E-3</v>
      </c>
      <c r="J9" s="12">
        <f t="shared" si="4"/>
        <v>6.5798733286418012E-2</v>
      </c>
      <c r="K9" s="14">
        <f t="shared" si="5"/>
        <v>1.3161599099099091E-2</v>
      </c>
    </row>
    <row r="10" spans="2:11" x14ac:dyDescent="0.25">
      <c r="B10" s="10" t="s">
        <v>11</v>
      </c>
      <c r="C10" s="11">
        <v>9.2361111111111116E-3</v>
      </c>
      <c r="D10" s="12">
        <f t="shared" si="0"/>
        <v>0.28078817733990158</v>
      </c>
      <c r="E10" s="12">
        <f t="shared" si="1"/>
        <v>5.6165540540540522E-2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9.2361111111111116E-3</v>
      </c>
      <c r="J10" s="12">
        <f t="shared" si="4"/>
        <v>0.28078817733990158</v>
      </c>
      <c r="K10" s="14">
        <f t="shared" si="5"/>
        <v>5.6165540540540522E-2</v>
      </c>
    </row>
    <row r="11" spans="2:11" x14ac:dyDescent="0.25">
      <c r="B11" s="10" t="s">
        <v>12</v>
      </c>
      <c r="C11" s="11">
        <v>1.3888888888888889E-4</v>
      </c>
      <c r="D11" s="12">
        <f t="shared" si="0"/>
        <v>4.2223786066150609E-3</v>
      </c>
      <c r="E11" s="12">
        <f t="shared" si="1"/>
        <v>8.4459459459459432E-4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1.3888888888888889E-4</v>
      </c>
      <c r="J11" s="12">
        <f t="shared" si="4"/>
        <v>4.2223786066150609E-3</v>
      </c>
      <c r="K11" s="14">
        <f t="shared" si="5"/>
        <v>8.4459459459459432E-4</v>
      </c>
    </row>
    <row r="12" spans="2:11" x14ac:dyDescent="0.25">
      <c r="B12" s="10" t="s">
        <v>155</v>
      </c>
      <c r="C12" s="11">
        <v>1.6666666666666668E-3</v>
      </c>
      <c r="D12" s="12">
        <f t="shared" si="0"/>
        <v>5.0668543279380737E-2</v>
      </c>
      <c r="E12" s="12">
        <f t="shared" si="1"/>
        <v>1.0135135135135132E-2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1.6666666666666668E-3</v>
      </c>
      <c r="J12" s="12">
        <f t="shared" si="4"/>
        <v>5.0668543279380737E-2</v>
      </c>
      <c r="K12" s="14">
        <f t="shared" si="5"/>
        <v>1.0135135135135132E-2</v>
      </c>
    </row>
    <row r="13" spans="2:1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103</v>
      </c>
      <c r="C14" s="11">
        <v>2.4305555555555555E-4</v>
      </c>
      <c r="D14" s="12">
        <f t="shared" si="0"/>
        <v>7.3891625615763569E-3</v>
      </c>
      <c r="E14" s="12">
        <f t="shared" si="1"/>
        <v>1.47804054054054E-3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2.4305555555555555E-4</v>
      </c>
      <c r="J14" s="12">
        <f t="shared" si="4"/>
        <v>7.3891625615763569E-3</v>
      </c>
      <c r="K14" s="14">
        <f t="shared" si="5"/>
        <v>1.47804054054054E-3</v>
      </c>
    </row>
    <row r="15" spans="2:11" x14ac:dyDescent="0.25">
      <c r="B15" s="10" t="s">
        <v>178</v>
      </c>
      <c r="C15" s="11">
        <v>9.2592592592592607E-4</v>
      </c>
      <c r="D15" s="12">
        <f t="shared" si="0"/>
        <v>2.8149190710767078E-2</v>
      </c>
      <c r="E15" s="12">
        <f t="shared" si="1"/>
        <v>5.6306306306306295E-3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9.2592592592592607E-4</v>
      </c>
      <c r="J15" s="12">
        <f t="shared" si="4"/>
        <v>2.8149190710767078E-2</v>
      </c>
      <c r="K15" s="14">
        <f t="shared" si="5"/>
        <v>5.6306306306306295E-3</v>
      </c>
    </row>
    <row r="16" spans="2:11" x14ac:dyDescent="0.25">
      <c r="B16" s="10" t="s">
        <v>170</v>
      </c>
      <c r="C16" s="11">
        <v>4.6296296296296294E-5</v>
      </c>
      <c r="D16" s="12">
        <f t="shared" si="0"/>
        <v>1.4074595355383537E-3</v>
      </c>
      <c r="E16" s="12">
        <f t="shared" si="1"/>
        <v>2.8153153153153142E-4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4.6296296296296294E-5</v>
      </c>
      <c r="J16" s="12">
        <f t="shared" si="4"/>
        <v>1.4074595355383537E-3</v>
      </c>
      <c r="K16" s="14">
        <f t="shared" si="5"/>
        <v>2.8153153153153142E-4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1.4930555555555556E-3</v>
      </c>
      <c r="D18" s="12">
        <f t="shared" si="0"/>
        <v>4.5390570021111909E-2</v>
      </c>
      <c r="E18" s="12">
        <f t="shared" si="1"/>
        <v>9.0793918918918894E-3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1.4930555555555556E-3</v>
      </c>
      <c r="J18" s="12">
        <f t="shared" si="4"/>
        <v>4.5390570021111909E-2</v>
      </c>
      <c r="K18" s="14">
        <f t="shared" si="5"/>
        <v>9.0793918918918894E-3</v>
      </c>
    </row>
    <row r="19" spans="2:11" ht="16.5" thickTop="1" thickBot="1" x14ac:dyDescent="0.3">
      <c r="B19" s="31" t="s">
        <v>3</v>
      </c>
      <c r="C19" s="32">
        <f>SUM(C7:C18)</f>
        <v>3.2893518518518509E-2</v>
      </c>
      <c r="D19" s="33">
        <f>IFERROR(SUM(D7:D18),0)</f>
        <v>1.0000000000000002</v>
      </c>
      <c r="E19" s="33">
        <f>IFERROR(SUM(E7:E18),0)</f>
        <v>0.20002815315315309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3.2893518518518509E-2</v>
      </c>
      <c r="J19" s="33">
        <f>IFERROR(SUM(J7:J18),0)</f>
        <v>1.0000000000000002</v>
      </c>
      <c r="K19" s="34">
        <f>IFERROR(SUM(K7:K18),0)</f>
        <v>0.20002815315315309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8.8425925925925929E-3</v>
      </c>
      <c r="D22" s="19"/>
      <c r="E22" s="12">
        <f>IFERROR(C22/C$30,0)</f>
        <v>5.3772522522522508E-2</v>
      </c>
      <c r="F22" s="11">
        <v>0</v>
      </c>
      <c r="G22" s="19"/>
      <c r="H22" s="12">
        <f>IFERROR(F22/F$30,0)</f>
        <v>0</v>
      </c>
      <c r="I22" s="11">
        <f t="shared" ref="I22:I27" si="7">C22+F22</f>
        <v>8.8425925925925929E-3</v>
      </c>
      <c r="J22" s="19"/>
      <c r="K22" s="14">
        <f>IFERROR(I22/I$30,0)</f>
        <v>5.3772522522522508E-2</v>
      </c>
    </row>
    <row r="23" spans="2:11" x14ac:dyDescent="0.25">
      <c r="B23" s="18" t="s">
        <v>16</v>
      </c>
      <c r="C23" s="11">
        <v>9.0277777777777774E-4</v>
      </c>
      <c r="D23" s="19"/>
      <c r="E23" s="12">
        <f t="shared" ref="E23:E27" si="8">IFERROR(C23/C$30,0)</f>
        <v>5.4898648648648626E-3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9.0277777777777774E-4</v>
      </c>
      <c r="J23" s="19"/>
      <c r="K23" s="14">
        <f t="shared" ref="K23:K27" si="10">IFERROR(I23/I$30,0)</f>
        <v>5.4898648648648626E-3</v>
      </c>
    </row>
    <row r="24" spans="2:11" x14ac:dyDescent="0.25">
      <c r="B24" s="18" t="s">
        <v>17</v>
      </c>
      <c r="C24" s="11">
        <v>3.8194444444444441E-4</v>
      </c>
      <c r="D24" s="19"/>
      <c r="E24" s="12">
        <f t="shared" si="8"/>
        <v>2.322635135135134E-3</v>
      </c>
      <c r="F24" s="11">
        <v>0</v>
      </c>
      <c r="G24" s="19"/>
      <c r="H24" s="12">
        <f t="shared" si="9"/>
        <v>0</v>
      </c>
      <c r="I24" s="11">
        <f t="shared" si="7"/>
        <v>3.8194444444444441E-4</v>
      </c>
      <c r="J24" s="19"/>
      <c r="K24" s="14">
        <f t="shared" si="10"/>
        <v>2.322635135135134E-3</v>
      </c>
    </row>
    <row r="25" spans="2:11" x14ac:dyDescent="0.25">
      <c r="B25" s="18" t="s">
        <v>18</v>
      </c>
      <c r="C25" s="11">
        <v>2.6840277777777786E-2</v>
      </c>
      <c r="D25" s="19"/>
      <c r="E25" s="12">
        <f t="shared" si="8"/>
        <v>0.1632179054054054</v>
      </c>
      <c r="F25" s="11">
        <v>0</v>
      </c>
      <c r="G25" s="19"/>
      <c r="H25" s="12">
        <f t="shared" si="9"/>
        <v>0</v>
      </c>
      <c r="I25" s="11">
        <f t="shared" si="7"/>
        <v>2.6840277777777786E-2</v>
      </c>
      <c r="J25" s="19"/>
      <c r="K25" s="14">
        <f t="shared" si="10"/>
        <v>0.1632179054054054</v>
      </c>
    </row>
    <row r="26" spans="2:11" x14ac:dyDescent="0.25">
      <c r="B26" s="18" t="s">
        <v>19</v>
      </c>
      <c r="C26" s="11">
        <v>9.2743055555555592E-2</v>
      </c>
      <c r="D26" s="19"/>
      <c r="E26" s="12">
        <f t="shared" si="8"/>
        <v>0.56397804054054057</v>
      </c>
      <c r="F26" s="11">
        <v>0</v>
      </c>
      <c r="G26" s="19"/>
      <c r="H26" s="12">
        <f t="shared" si="9"/>
        <v>0</v>
      </c>
      <c r="I26" s="11">
        <f t="shared" si="7"/>
        <v>9.2743055555555592E-2</v>
      </c>
      <c r="J26" s="19"/>
      <c r="K26" s="14">
        <f t="shared" si="10"/>
        <v>0.56397804054054057</v>
      </c>
    </row>
    <row r="27" spans="2:11" ht="15.75" thickBot="1" x14ac:dyDescent="0.3">
      <c r="B27" s="23" t="s">
        <v>20</v>
      </c>
      <c r="C27" s="20">
        <v>1.8402777777777777E-3</v>
      </c>
      <c r="D27" s="24"/>
      <c r="E27" s="21">
        <f t="shared" si="8"/>
        <v>1.1190878378378373E-2</v>
      </c>
      <c r="F27" s="20">
        <v>0</v>
      </c>
      <c r="G27" s="24"/>
      <c r="H27" s="21">
        <f t="shared" si="9"/>
        <v>0</v>
      </c>
      <c r="I27" s="11">
        <f t="shared" si="7"/>
        <v>1.8402777777777777E-3</v>
      </c>
      <c r="J27" s="24"/>
      <c r="K27" s="22">
        <f t="shared" si="10"/>
        <v>1.1190878378378373E-2</v>
      </c>
    </row>
    <row r="28" spans="2:11" ht="16.5" thickTop="1" thickBot="1" x14ac:dyDescent="0.3">
      <c r="B28" s="31" t="s">
        <v>3</v>
      </c>
      <c r="C28" s="32">
        <f>SUM(C22:C27)</f>
        <v>0.13155092592592599</v>
      </c>
      <c r="D28" s="33"/>
      <c r="E28" s="33">
        <f>IFERROR(SUM(E22:E27),0)</f>
        <v>0.79997184684684686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0.13155092592592599</v>
      </c>
      <c r="J28" s="33"/>
      <c r="K28" s="34">
        <f>IFERROR(SUM(K22:K27),0)</f>
        <v>0.79997184684684686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0.1644444444444445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0.1644444444444445</v>
      </c>
      <c r="J30" s="35"/>
      <c r="K30" s="38">
        <f>IFERROR(SUM(K19,K28),0)</f>
        <v>1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7" t="s">
        <v>61</v>
      </c>
      <c r="C3" s="218"/>
      <c r="D3" s="219"/>
    </row>
    <row r="4" spans="2:4" s="76" customFormat="1" ht="23.25" customHeight="1" x14ac:dyDescent="0.25">
      <c r="B4" s="220" t="s">
        <v>236</v>
      </c>
      <c r="C4" s="221"/>
      <c r="D4" s="222"/>
    </row>
    <row r="5" spans="2:4" s="76" customFormat="1" ht="23.25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3.25" customHeight="1" thickBot="1" x14ac:dyDescent="0.3">
      <c r="B6" s="107"/>
      <c r="C6" s="108"/>
      <c r="D6" s="101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62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4" customHeight="1" x14ac:dyDescent="0.25">
      <c r="B6" s="80"/>
      <c r="C6" s="102"/>
      <c r="D6" s="103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5"/>
  <sheetViews>
    <sheetView showGridLines="0" showZeros="0" view="pageBreakPreview" zoomScaleNormal="80" zoomScaleSheetLayoutView="100" zoomScalePageLayoutView="8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63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4" customHeight="1" x14ac:dyDescent="0.25">
      <c r="B6" s="177" t="s">
        <v>177</v>
      </c>
      <c r="C6" s="81">
        <v>2.3032407407407407E-3</v>
      </c>
      <c r="D6" s="82">
        <v>0.10557029177718834</v>
      </c>
    </row>
    <row r="7" spans="2:4" s="76" customFormat="1" ht="24" customHeight="1" x14ac:dyDescent="0.25">
      <c r="B7" s="80" t="s">
        <v>72</v>
      </c>
      <c r="C7" s="81">
        <v>2.0023148148148148E-3</v>
      </c>
      <c r="D7" s="82">
        <v>9.1777188328912476E-2</v>
      </c>
    </row>
    <row r="8" spans="2:4" s="76" customFormat="1" ht="24" customHeight="1" x14ac:dyDescent="0.25">
      <c r="B8" s="80" t="s">
        <v>187</v>
      </c>
      <c r="C8" s="81">
        <v>2.0023148148148144E-3</v>
      </c>
      <c r="D8" s="82">
        <v>9.1777188328912462E-2</v>
      </c>
    </row>
    <row r="9" spans="2:4" s="76" customFormat="1" ht="24" customHeight="1" x14ac:dyDescent="0.25">
      <c r="B9" s="80" t="s">
        <v>201</v>
      </c>
      <c r="C9" s="81">
        <v>1.689814814814815E-3</v>
      </c>
      <c r="D9" s="82">
        <v>7.7453580901856778E-2</v>
      </c>
    </row>
    <row r="10" spans="2:4" s="76" customFormat="1" ht="24" customHeight="1" x14ac:dyDescent="0.25">
      <c r="B10" s="80" t="s">
        <v>174</v>
      </c>
      <c r="C10" s="81">
        <v>1.5740740740740741E-3</v>
      </c>
      <c r="D10" s="82">
        <v>7.214854111405837E-2</v>
      </c>
    </row>
    <row r="11" spans="2:4" s="76" customFormat="1" ht="24" customHeight="1" x14ac:dyDescent="0.25">
      <c r="B11" s="177" t="s">
        <v>171</v>
      </c>
      <c r="C11" s="81">
        <v>1.2962962962962963E-3</v>
      </c>
      <c r="D11" s="82">
        <v>5.9416445623342182E-2</v>
      </c>
    </row>
    <row r="12" spans="2:4" s="76" customFormat="1" ht="24" customHeight="1" x14ac:dyDescent="0.25">
      <c r="B12" s="80" t="s">
        <v>250</v>
      </c>
      <c r="C12" s="81">
        <v>1.0069444444444444E-3</v>
      </c>
      <c r="D12" s="82">
        <v>4.6153846153846156E-2</v>
      </c>
    </row>
    <row r="13" spans="2:4" s="76" customFormat="1" ht="24" customHeight="1" x14ac:dyDescent="0.25">
      <c r="B13" s="80" t="s">
        <v>191</v>
      </c>
      <c r="C13" s="81">
        <v>8.6805555555555551E-4</v>
      </c>
      <c r="D13" s="82">
        <v>3.9787798408488069E-2</v>
      </c>
    </row>
    <row r="14" spans="2:4" s="76" customFormat="1" ht="24" customHeight="1" x14ac:dyDescent="0.25">
      <c r="B14" s="80" t="s">
        <v>100</v>
      </c>
      <c r="C14" s="81">
        <v>7.8703703703703705E-4</v>
      </c>
      <c r="D14" s="82">
        <v>3.6074270557029185E-2</v>
      </c>
    </row>
    <row r="15" spans="2:4" s="76" customFormat="1" ht="24" customHeight="1" x14ac:dyDescent="0.25">
      <c r="B15" s="80" t="s">
        <v>251</v>
      </c>
      <c r="C15" s="81">
        <v>6.9444444444444447E-4</v>
      </c>
      <c r="D15" s="82">
        <v>3.1830238726790458E-2</v>
      </c>
    </row>
    <row r="16" spans="2:4" s="76" customFormat="1" ht="24" customHeight="1" x14ac:dyDescent="0.25">
      <c r="B16" s="80" t="s">
        <v>195</v>
      </c>
      <c r="C16" s="81">
        <v>6.018518518518519E-4</v>
      </c>
      <c r="D16" s="82">
        <v>2.7586206896551731E-2</v>
      </c>
    </row>
    <row r="17" spans="2:4" s="76" customFormat="1" ht="24" customHeight="1" x14ac:dyDescent="0.25">
      <c r="B17" s="177" t="s">
        <v>182</v>
      </c>
      <c r="C17" s="81">
        <v>6.018518518518519E-4</v>
      </c>
      <c r="D17" s="82">
        <v>2.7586206896551731E-2</v>
      </c>
    </row>
    <row r="18" spans="2:4" s="76" customFormat="1" ht="24" customHeight="1" x14ac:dyDescent="0.25">
      <c r="B18" s="80" t="s">
        <v>99</v>
      </c>
      <c r="C18" s="81">
        <v>5.4398148148148144E-4</v>
      </c>
      <c r="D18" s="82">
        <v>2.493368700265252E-2</v>
      </c>
    </row>
    <row r="19" spans="2:4" s="76" customFormat="1" ht="24" customHeight="1" x14ac:dyDescent="0.25">
      <c r="B19" s="80" t="s">
        <v>200</v>
      </c>
      <c r="C19" s="81">
        <v>5.0925925925925932E-4</v>
      </c>
      <c r="D19" s="82">
        <v>2.3342175066313003E-2</v>
      </c>
    </row>
    <row r="20" spans="2:4" s="76" customFormat="1" ht="24" customHeight="1" x14ac:dyDescent="0.25">
      <c r="B20" s="80" t="s">
        <v>181</v>
      </c>
      <c r="C20" s="81">
        <v>4.6296296296296298E-4</v>
      </c>
      <c r="D20" s="82">
        <v>2.1220159151193636E-2</v>
      </c>
    </row>
    <row r="21" spans="2:4" s="76" customFormat="1" ht="24" customHeight="1" x14ac:dyDescent="0.25">
      <c r="B21" s="80" t="s">
        <v>188</v>
      </c>
      <c r="C21" s="81">
        <v>4.5138888888888887E-4</v>
      </c>
      <c r="D21" s="82">
        <v>2.0689655172413793E-2</v>
      </c>
    </row>
    <row r="22" spans="2:4" s="76" customFormat="1" ht="24" customHeight="1" x14ac:dyDescent="0.25">
      <c r="B22" s="80" t="s">
        <v>193</v>
      </c>
      <c r="C22" s="81">
        <v>4.0509259259259258E-4</v>
      </c>
      <c r="D22" s="82">
        <v>1.8567639257294433E-2</v>
      </c>
    </row>
    <row r="23" spans="2:4" s="76" customFormat="1" ht="24" customHeight="1" x14ac:dyDescent="0.25">
      <c r="B23" s="80" t="s">
        <v>252</v>
      </c>
      <c r="C23" s="81">
        <v>3.9351851851851852E-4</v>
      </c>
      <c r="D23" s="82">
        <v>1.8037135278514593E-2</v>
      </c>
    </row>
    <row r="24" spans="2:4" s="76" customFormat="1" ht="24" customHeight="1" x14ac:dyDescent="0.25">
      <c r="B24" s="177" t="s">
        <v>204</v>
      </c>
      <c r="C24" s="81">
        <v>3.4722222222222224E-4</v>
      </c>
      <c r="D24" s="82">
        <v>1.5915119363395229E-2</v>
      </c>
    </row>
    <row r="25" spans="2:4" s="76" customFormat="1" ht="24" customHeight="1" thickBot="1" x14ac:dyDescent="0.3">
      <c r="B25" s="83" t="s">
        <v>173</v>
      </c>
      <c r="C25" s="84">
        <v>3.4722222222222218E-4</v>
      </c>
      <c r="D25" s="85">
        <v>1.5915119363395226E-2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7" t="s">
        <v>64</v>
      </c>
      <c r="C3" s="218"/>
      <c r="D3" s="219"/>
    </row>
    <row r="4" spans="2:4" s="76" customFormat="1" ht="23.25" customHeight="1" x14ac:dyDescent="0.25">
      <c r="B4" s="220" t="s">
        <v>236</v>
      </c>
      <c r="C4" s="221"/>
      <c r="D4" s="222"/>
    </row>
    <row r="5" spans="2:4" s="76" customFormat="1" ht="23.25" customHeight="1" x14ac:dyDescent="0.25">
      <c r="B5" s="109" t="s">
        <v>10</v>
      </c>
      <c r="C5" s="110" t="s">
        <v>58</v>
      </c>
      <c r="D5" s="111" t="s">
        <v>5</v>
      </c>
    </row>
    <row r="6" spans="2:4" s="76" customFormat="1" ht="23.25" customHeight="1" x14ac:dyDescent="0.25">
      <c r="B6" s="80" t="s">
        <v>201</v>
      </c>
      <c r="C6" s="113">
        <v>6.6550925925925927E-3</v>
      </c>
      <c r="D6" s="114">
        <v>9.0494176896443179E-2</v>
      </c>
    </row>
    <row r="7" spans="2:4" s="76" customFormat="1" ht="23.25" customHeight="1" x14ac:dyDescent="0.25">
      <c r="B7" s="112" t="s">
        <v>72</v>
      </c>
      <c r="C7" s="113">
        <v>3.8888888888888888E-3</v>
      </c>
      <c r="D7" s="114">
        <v>5.2880075542965053E-2</v>
      </c>
    </row>
    <row r="8" spans="2:4" s="76" customFormat="1" ht="23.25" customHeight="1" x14ac:dyDescent="0.25">
      <c r="B8" s="177" t="s">
        <v>174</v>
      </c>
      <c r="C8" s="113">
        <v>2.9745370370370373E-3</v>
      </c>
      <c r="D8" s="114">
        <v>4.0446962543279827E-2</v>
      </c>
    </row>
    <row r="9" spans="2:4" s="76" customFormat="1" ht="23.25" customHeight="1" x14ac:dyDescent="0.25">
      <c r="B9" s="80" t="s">
        <v>172</v>
      </c>
      <c r="C9" s="113">
        <v>2.9513888888888888E-3</v>
      </c>
      <c r="D9" s="114">
        <v>4.0132200188857409E-2</v>
      </c>
    </row>
    <row r="10" spans="2:4" s="76" customFormat="1" ht="23.25" customHeight="1" x14ac:dyDescent="0.25">
      <c r="B10" s="80" t="s">
        <v>187</v>
      </c>
      <c r="C10" s="113">
        <v>2.8240740740740739E-3</v>
      </c>
      <c r="D10" s="114">
        <v>3.8401007239534143E-2</v>
      </c>
    </row>
    <row r="11" spans="2:4" s="76" customFormat="1" ht="23.25" customHeight="1" x14ac:dyDescent="0.25">
      <c r="B11" s="177" t="s">
        <v>194</v>
      </c>
      <c r="C11" s="113">
        <v>2.4652777777777776E-3</v>
      </c>
      <c r="D11" s="114">
        <v>3.3522190745986773E-2</v>
      </c>
    </row>
    <row r="12" spans="2:4" s="76" customFormat="1" ht="23.25" customHeight="1" x14ac:dyDescent="0.25">
      <c r="B12" s="80" t="s">
        <v>253</v>
      </c>
      <c r="C12" s="113">
        <v>2.0717592592592593E-3</v>
      </c>
      <c r="D12" s="114">
        <v>2.8171230720805789E-2</v>
      </c>
    </row>
    <row r="13" spans="2:4" s="76" customFormat="1" ht="23.25" customHeight="1" x14ac:dyDescent="0.25">
      <c r="B13" s="177" t="s">
        <v>157</v>
      </c>
      <c r="C13" s="113">
        <v>1.8634259259259259E-3</v>
      </c>
      <c r="D13" s="114">
        <v>2.5338369531004091E-2</v>
      </c>
    </row>
    <row r="14" spans="2:4" s="76" customFormat="1" ht="23.25" customHeight="1" x14ac:dyDescent="0.25">
      <c r="B14" s="177" t="s">
        <v>193</v>
      </c>
      <c r="C14" s="113">
        <v>1.8287037037037039E-3</v>
      </c>
      <c r="D14" s="114">
        <v>2.4866225999370477E-2</v>
      </c>
    </row>
    <row r="15" spans="2:4" s="76" customFormat="1" ht="23.25" customHeight="1" x14ac:dyDescent="0.25">
      <c r="B15" s="177" t="s">
        <v>204</v>
      </c>
      <c r="C15" s="113">
        <v>1.712962962962963E-3</v>
      </c>
      <c r="D15" s="114">
        <v>2.3292414227258418E-2</v>
      </c>
    </row>
    <row r="16" spans="2:4" s="76" customFormat="1" ht="23.25" customHeight="1" x14ac:dyDescent="0.25">
      <c r="B16" s="112" t="s">
        <v>171</v>
      </c>
      <c r="C16" s="113">
        <v>1.4814814814814816E-3</v>
      </c>
      <c r="D16" s="114">
        <v>2.0144790683034309E-2</v>
      </c>
    </row>
    <row r="17" spans="2:4" s="76" customFormat="1" ht="23.25" customHeight="1" x14ac:dyDescent="0.25">
      <c r="B17" s="112" t="s">
        <v>254</v>
      </c>
      <c r="C17" s="113">
        <v>1.3541666666666665E-3</v>
      </c>
      <c r="D17" s="114">
        <v>1.8413597733711044E-2</v>
      </c>
    </row>
    <row r="18" spans="2:4" s="76" customFormat="1" ht="23.25" customHeight="1" x14ac:dyDescent="0.25">
      <c r="B18" s="80" t="s">
        <v>188</v>
      </c>
      <c r="C18" s="113">
        <v>1.3310185185185185E-3</v>
      </c>
      <c r="D18" s="114">
        <v>1.8098835379288636E-2</v>
      </c>
    </row>
    <row r="19" spans="2:4" s="76" customFormat="1" ht="23.25" customHeight="1" x14ac:dyDescent="0.25">
      <c r="B19" s="177" t="s">
        <v>177</v>
      </c>
      <c r="C19" s="113">
        <v>1.2962962962962963E-3</v>
      </c>
      <c r="D19" s="114">
        <v>1.7626691847655019E-2</v>
      </c>
    </row>
    <row r="20" spans="2:4" s="76" customFormat="1" ht="23.25" customHeight="1" x14ac:dyDescent="0.25">
      <c r="B20" s="177" t="s">
        <v>255</v>
      </c>
      <c r="C20" s="113">
        <v>1.2847222222222223E-3</v>
      </c>
      <c r="D20" s="114">
        <v>1.7469310670443813E-2</v>
      </c>
    </row>
    <row r="21" spans="2:4" s="76" customFormat="1" ht="23.25" customHeight="1" x14ac:dyDescent="0.25">
      <c r="B21" s="177" t="s">
        <v>148</v>
      </c>
      <c r="C21" s="113">
        <v>1.2499999999999998E-3</v>
      </c>
      <c r="D21" s="114">
        <v>1.6997167138810193E-2</v>
      </c>
    </row>
    <row r="22" spans="2:4" s="76" customFormat="1" ht="23.25" customHeight="1" x14ac:dyDescent="0.25">
      <c r="B22" s="177" t="s">
        <v>101</v>
      </c>
      <c r="C22" s="113">
        <v>1.2384259259259258E-3</v>
      </c>
      <c r="D22" s="114">
        <v>1.6839785961598991E-2</v>
      </c>
    </row>
    <row r="23" spans="2:4" s="76" customFormat="1" ht="23.25" customHeight="1" x14ac:dyDescent="0.25">
      <c r="B23" s="177" t="s">
        <v>191</v>
      </c>
      <c r="C23" s="113">
        <v>1.1921296296296298E-3</v>
      </c>
      <c r="D23" s="114">
        <v>1.6210261252754172E-2</v>
      </c>
    </row>
    <row r="24" spans="2:4" s="76" customFormat="1" ht="23.25" customHeight="1" x14ac:dyDescent="0.25">
      <c r="B24" s="80" t="s">
        <v>256</v>
      </c>
      <c r="C24" s="113">
        <v>1.1342592592592593E-3</v>
      </c>
      <c r="D24" s="114">
        <v>1.5423355366698142E-2</v>
      </c>
    </row>
    <row r="25" spans="2:4" s="76" customFormat="1" ht="23.25" customHeight="1" thickBot="1" x14ac:dyDescent="0.3">
      <c r="B25" s="116" t="s">
        <v>257</v>
      </c>
      <c r="C25" s="117">
        <v>1.1342592592592593E-3</v>
      </c>
      <c r="D25" s="115">
        <v>1.5423355366698142E-2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22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65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3.25" customHeight="1" x14ac:dyDescent="0.25">
      <c r="B6" s="112" t="s">
        <v>174</v>
      </c>
      <c r="C6" s="113">
        <v>6.9444444444444447E-4</v>
      </c>
      <c r="D6" s="114">
        <v>0.1279317697228145</v>
      </c>
    </row>
    <row r="7" spans="2:4" s="76" customFormat="1" ht="23.25" customHeight="1" x14ac:dyDescent="0.25">
      <c r="B7" s="112" t="s">
        <v>72</v>
      </c>
      <c r="C7" s="113">
        <v>6.018518518518519E-4</v>
      </c>
      <c r="D7" s="114">
        <v>0.11087420042643925</v>
      </c>
    </row>
    <row r="8" spans="2:4" s="76" customFormat="1" ht="23.25" customHeight="1" x14ac:dyDescent="0.25">
      <c r="B8" s="80" t="s">
        <v>99</v>
      </c>
      <c r="C8" s="113">
        <v>4.6296296296296298E-4</v>
      </c>
      <c r="D8" s="114">
        <v>8.5287846481876345E-2</v>
      </c>
    </row>
    <row r="9" spans="2:4" s="76" customFormat="1" ht="23.25" customHeight="1" x14ac:dyDescent="0.25">
      <c r="B9" s="80" t="s">
        <v>172</v>
      </c>
      <c r="C9" s="113">
        <v>4.5138888888888892E-4</v>
      </c>
      <c r="D9" s="114">
        <v>8.3155650319829438E-2</v>
      </c>
    </row>
    <row r="10" spans="2:4" s="76" customFormat="1" ht="23.25" customHeight="1" x14ac:dyDescent="0.25">
      <c r="B10" s="177" t="s">
        <v>101</v>
      </c>
      <c r="C10" s="113">
        <v>4.5138888888888887E-4</v>
      </c>
      <c r="D10" s="114">
        <v>8.3155650319829424E-2</v>
      </c>
    </row>
    <row r="11" spans="2:4" s="76" customFormat="1" ht="23.25" customHeight="1" x14ac:dyDescent="0.25">
      <c r="B11" s="177" t="s">
        <v>177</v>
      </c>
      <c r="C11" s="113">
        <v>4.1666666666666664E-4</v>
      </c>
      <c r="D11" s="114">
        <v>7.6759061833688705E-2</v>
      </c>
    </row>
    <row r="12" spans="2:4" s="76" customFormat="1" ht="23.25" customHeight="1" x14ac:dyDescent="0.25">
      <c r="B12" s="177" t="s">
        <v>157</v>
      </c>
      <c r="C12" s="113">
        <v>3.8194444444444441E-4</v>
      </c>
      <c r="D12" s="114">
        <v>7.0362473347547971E-2</v>
      </c>
    </row>
    <row r="13" spans="2:4" s="76" customFormat="1" ht="23.25" customHeight="1" x14ac:dyDescent="0.25">
      <c r="B13" s="80" t="s">
        <v>187</v>
      </c>
      <c r="C13" s="113">
        <v>3.2407407407407406E-4</v>
      </c>
      <c r="D13" s="114">
        <v>5.9701492537313432E-2</v>
      </c>
    </row>
    <row r="14" spans="2:4" s="76" customFormat="1" ht="23.25" customHeight="1" x14ac:dyDescent="0.25">
      <c r="B14" s="80" t="s">
        <v>73</v>
      </c>
      <c r="C14" s="113">
        <v>3.5879629629629635E-4</v>
      </c>
      <c r="D14" s="114">
        <v>6.6098081023454172E-2</v>
      </c>
    </row>
    <row r="15" spans="2:4" s="76" customFormat="1" ht="23.25" customHeight="1" x14ac:dyDescent="0.25">
      <c r="B15" s="80" t="s">
        <v>258</v>
      </c>
      <c r="C15" s="113">
        <v>3.0092592592592595E-4</v>
      </c>
      <c r="D15" s="114">
        <v>5.5437100213219626E-2</v>
      </c>
    </row>
    <row r="16" spans="2:4" s="76" customFormat="1" ht="23.25" customHeight="1" x14ac:dyDescent="0.25">
      <c r="B16" s="177" t="s">
        <v>191</v>
      </c>
      <c r="C16" s="113">
        <v>2.5462962962962961E-4</v>
      </c>
      <c r="D16" s="114">
        <v>4.6908315565031979E-2</v>
      </c>
    </row>
    <row r="17" spans="2:4" s="76" customFormat="1" ht="23.25" customHeight="1" x14ac:dyDescent="0.25">
      <c r="B17" s="80" t="s">
        <v>193</v>
      </c>
      <c r="C17" s="113">
        <v>1.9675925925925926E-4</v>
      </c>
      <c r="D17" s="114">
        <v>3.6247334754797446E-2</v>
      </c>
    </row>
    <row r="18" spans="2:4" s="76" customFormat="1" ht="23.25" customHeight="1" x14ac:dyDescent="0.25">
      <c r="B18" s="80" t="s">
        <v>203</v>
      </c>
      <c r="C18" s="113">
        <v>1.6203703703703703E-4</v>
      </c>
      <c r="D18" s="114">
        <v>2.9850746268656716E-2</v>
      </c>
    </row>
    <row r="19" spans="2:4" s="76" customFormat="1" ht="23.25" customHeight="1" x14ac:dyDescent="0.25">
      <c r="B19" s="112" t="s">
        <v>171</v>
      </c>
      <c r="C19" s="113">
        <v>1.273148148148148E-4</v>
      </c>
      <c r="D19" s="114">
        <v>2.3454157782515989E-2</v>
      </c>
    </row>
    <row r="20" spans="2:4" s="76" customFormat="1" ht="23.25" customHeight="1" x14ac:dyDescent="0.25">
      <c r="B20" s="80" t="s">
        <v>100</v>
      </c>
      <c r="C20" s="113">
        <v>1.1574074074074073E-4</v>
      </c>
      <c r="D20" s="114">
        <v>2.1321961620469083E-2</v>
      </c>
    </row>
    <row r="21" spans="2:4" s="76" customFormat="1" ht="23.25" customHeight="1" x14ac:dyDescent="0.25">
      <c r="B21" s="80" t="s">
        <v>173</v>
      </c>
      <c r="C21" s="113">
        <v>6.9444444444444444E-5</v>
      </c>
      <c r="D21" s="114">
        <v>1.2793176972281451E-2</v>
      </c>
    </row>
    <row r="22" spans="2:4" s="76" customFormat="1" ht="23.25" customHeight="1" thickBot="1" x14ac:dyDescent="0.3">
      <c r="B22" s="116" t="s">
        <v>76</v>
      </c>
      <c r="C22" s="117">
        <v>5.7870370370370366E-5</v>
      </c>
      <c r="D22" s="115">
        <v>1.0660980810234541E-2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66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3.25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3.25" customHeight="1" x14ac:dyDescent="0.25">
      <c r="B6" s="80" t="s">
        <v>72</v>
      </c>
      <c r="C6" s="81">
        <v>1.4895833333333337E-2</v>
      </c>
      <c r="D6" s="100">
        <v>0.10083046067063617</v>
      </c>
    </row>
    <row r="7" spans="2:4" s="76" customFormat="1" ht="23.25" customHeight="1" x14ac:dyDescent="0.25">
      <c r="B7" s="177" t="s">
        <v>174</v>
      </c>
      <c r="C7" s="81">
        <v>1.4548611111111111E-2</v>
      </c>
      <c r="D7" s="100">
        <v>9.8480100282043223E-2</v>
      </c>
    </row>
    <row r="8" spans="2:4" s="76" customFormat="1" ht="23.25" customHeight="1" x14ac:dyDescent="0.25">
      <c r="B8" s="80" t="s">
        <v>187</v>
      </c>
      <c r="C8" s="81">
        <v>1.3784722222222223E-2</v>
      </c>
      <c r="D8" s="100">
        <v>9.3309307427138805E-2</v>
      </c>
    </row>
    <row r="9" spans="2:4" s="76" customFormat="1" ht="23.25" customHeight="1" x14ac:dyDescent="0.25">
      <c r="B9" s="80" t="s">
        <v>177</v>
      </c>
      <c r="C9" s="81">
        <v>8.9236111111111113E-3</v>
      </c>
      <c r="D9" s="100">
        <v>6.0404261986837966E-2</v>
      </c>
    </row>
    <row r="10" spans="2:4" s="76" customFormat="1" ht="23.25" customHeight="1" x14ac:dyDescent="0.25">
      <c r="B10" s="80" t="s">
        <v>100</v>
      </c>
      <c r="C10" s="81">
        <v>6.875E-3</v>
      </c>
      <c r="D10" s="100">
        <v>4.653713569413976E-2</v>
      </c>
    </row>
    <row r="11" spans="2:4" s="76" customFormat="1" ht="23.25" customHeight="1" x14ac:dyDescent="0.25">
      <c r="B11" s="186" t="s">
        <v>171</v>
      </c>
      <c r="C11" s="81">
        <v>6.2962962962962964E-3</v>
      </c>
      <c r="D11" s="100">
        <v>4.2619868379818231E-2</v>
      </c>
    </row>
    <row r="12" spans="2:4" s="76" customFormat="1" ht="23.25" customHeight="1" x14ac:dyDescent="0.25">
      <c r="B12" s="80" t="s">
        <v>148</v>
      </c>
      <c r="C12" s="81">
        <v>4.7800925925925919E-3</v>
      </c>
      <c r="D12" s="100">
        <v>3.2356628016295817E-2</v>
      </c>
    </row>
    <row r="13" spans="2:4" s="76" customFormat="1" ht="23.25" customHeight="1" x14ac:dyDescent="0.25">
      <c r="B13" s="80" t="s">
        <v>180</v>
      </c>
      <c r="C13" s="81">
        <v>4.6759259259259263E-3</v>
      </c>
      <c r="D13" s="100">
        <v>3.1651519899717949E-2</v>
      </c>
    </row>
    <row r="14" spans="2:4" s="76" customFormat="1" ht="23.25" customHeight="1" x14ac:dyDescent="0.25">
      <c r="B14" s="80" t="s">
        <v>157</v>
      </c>
      <c r="C14" s="81">
        <v>4.5370370370370373E-3</v>
      </c>
      <c r="D14" s="100">
        <v>3.0711375744280785E-2</v>
      </c>
    </row>
    <row r="15" spans="2:4" s="76" customFormat="1" ht="23.25" customHeight="1" x14ac:dyDescent="0.25">
      <c r="B15" s="80" t="s">
        <v>172</v>
      </c>
      <c r="C15" s="81">
        <v>3.8078703703703703E-3</v>
      </c>
      <c r="D15" s="100">
        <v>2.5775618928235655E-2</v>
      </c>
    </row>
    <row r="16" spans="2:4" s="76" customFormat="1" ht="23.25" customHeight="1" x14ac:dyDescent="0.25">
      <c r="B16" s="80" t="s">
        <v>73</v>
      </c>
      <c r="C16" s="81">
        <v>3.7847222222222232E-3</v>
      </c>
      <c r="D16" s="100">
        <v>2.5618928235662801E-2</v>
      </c>
    </row>
    <row r="17" spans="2:4" s="76" customFormat="1" ht="23.25" customHeight="1" x14ac:dyDescent="0.25">
      <c r="B17" s="80" t="s">
        <v>204</v>
      </c>
      <c r="C17" s="81">
        <v>3.3680555555555556E-3</v>
      </c>
      <c r="D17" s="100">
        <v>2.2798495769351296E-2</v>
      </c>
    </row>
    <row r="18" spans="2:4" s="76" customFormat="1" ht="23.25" customHeight="1" x14ac:dyDescent="0.25">
      <c r="B18" s="177" t="s">
        <v>191</v>
      </c>
      <c r="C18" s="81">
        <v>3.3449074074074076E-3</v>
      </c>
      <c r="D18" s="100">
        <v>2.2641805076778435E-2</v>
      </c>
    </row>
    <row r="19" spans="2:4" s="76" customFormat="1" ht="23.25" customHeight="1" x14ac:dyDescent="0.25">
      <c r="B19" s="80" t="s">
        <v>188</v>
      </c>
      <c r="C19" s="81">
        <v>3.2291666666666666E-3</v>
      </c>
      <c r="D19" s="100">
        <v>2.1858351613914129E-2</v>
      </c>
    </row>
    <row r="20" spans="2:4" s="76" customFormat="1" ht="23.25" customHeight="1" x14ac:dyDescent="0.25">
      <c r="B20" s="80" t="s">
        <v>201</v>
      </c>
      <c r="C20" s="81">
        <v>3.0439814814814817E-3</v>
      </c>
      <c r="D20" s="100">
        <v>2.060482607333124E-2</v>
      </c>
    </row>
    <row r="21" spans="2:4" s="76" customFormat="1" ht="23.25" customHeight="1" x14ac:dyDescent="0.25">
      <c r="B21" s="177" t="s">
        <v>193</v>
      </c>
      <c r="C21" s="81">
        <v>2.8587962962962963E-3</v>
      </c>
      <c r="D21" s="100">
        <v>1.9351300532748351E-2</v>
      </c>
    </row>
    <row r="22" spans="2:4" s="76" customFormat="1" ht="23.25" customHeight="1" x14ac:dyDescent="0.25">
      <c r="B22" s="177" t="s">
        <v>259</v>
      </c>
      <c r="C22" s="81">
        <v>2.7777777777777779E-3</v>
      </c>
      <c r="D22" s="100">
        <v>1.8802883108743337E-2</v>
      </c>
    </row>
    <row r="23" spans="2:4" s="76" customFormat="1" ht="23.25" customHeight="1" x14ac:dyDescent="0.25">
      <c r="B23" s="80" t="s">
        <v>182</v>
      </c>
      <c r="C23" s="81">
        <v>2.4884259259259256E-3</v>
      </c>
      <c r="D23" s="100">
        <v>1.6844249451582569E-2</v>
      </c>
    </row>
    <row r="24" spans="2:4" s="76" customFormat="1" ht="23.25" customHeight="1" x14ac:dyDescent="0.25">
      <c r="B24" s="80" t="s">
        <v>99</v>
      </c>
      <c r="C24" s="81">
        <v>2.1412037037037033E-3</v>
      </c>
      <c r="D24" s="100">
        <v>1.4493889062989653E-2</v>
      </c>
    </row>
    <row r="25" spans="2:4" s="76" customFormat="1" ht="23.25" customHeight="1" thickBot="1" x14ac:dyDescent="0.3">
      <c r="B25" s="83" t="s">
        <v>203</v>
      </c>
      <c r="C25" s="84">
        <v>2.0949074074074073E-3</v>
      </c>
      <c r="D25" s="101">
        <v>1.4180507677843932E-2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67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3.25" customHeight="1" x14ac:dyDescent="0.25">
      <c r="B6" s="80" t="s">
        <v>187</v>
      </c>
      <c r="C6" s="81">
        <v>1.1296296296296299E-2</v>
      </c>
      <c r="D6" s="100">
        <v>0.12996005326231691</v>
      </c>
    </row>
    <row r="7" spans="2:4" s="76" customFormat="1" ht="23.25" customHeight="1" x14ac:dyDescent="0.25">
      <c r="B7" s="177" t="s">
        <v>174</v>
      </c>
      <c r="C7" s="81">
        <v>8.9814814814814809E-3</v>
      </c>
      <c r="D7" s="100">
        <v>0.10332889480692407</v>
      </c>
    </row>
    <row r="8" spans="2:4" s="76" customFormat="1" ht="23.25" customHeight="1" x14ac:dyDescent="0.25">
      <c r="B8" s="177" t="s">
        <v>72</v>
      </c>
      <c r="C8" s="81">
        <v>6.0763888888888881E-3</v>
      </c>
      <c r="D8" s="100">
        <v>6.9906790945406097E-2</v>
      </c>
    </row>
    <row r="9" spans="2:4" s="76" customFormat="1" ht="23.25" customHeight="1" x14ac:dyDescent="0.25">
      <c r="B9" s="112" t="s">
        <v>191</v>
      </c>
      <c r="C9" s="81">
        <v>5.162037037037037E-3</v>
      </c>
      <c r="D9" s="100">
        <v>5.9387483355525954E-2</v>
      </c>
    </row>
    <row r="10" spans="2:4" s="76" customFormat="1" ht="23.25" customHeight="1" x14ac:dyDescent="0.25">
      <c r="B10" s="80" t="s">
        <v>188</v>
      </c>
      <c r="C10" s="81">
        <v>4.2245370370370371E-3</v>
      </c>
      <c r="D10" s="100">
        <v>4.8601864181091865E-2</v>
      </c>
    </row>
    <row r="11" spans="2:4" s="76" customFormat="1" ht="23.25" customHeight="1" x14ac:dyDescent="0.25">
      <c r="B11" s="80" t="s">
        <v>101</v>
      </c>
      <c r="C11" s="81">
        <v>4.0509259259259257E-3</v>
      </c>
      <c r="D11" s="100">
        <v>4.6604527296937405E-2</v>
      </c>
    </row>
    <row r="12" spans="2:4" s="76" customFormat="1" ht="23.25" customHeight="1" x14ac:dyDescent="0.25">
      <c r="B12" s="80" t="s">
        <v>172</v>
      </c>
      <c r="C12" s="81">
        <v>3.49537037037037E-3</v>
      </c>
      <c r="D12" s="100">
        <v>4.0213049267643131E-2</v>
      </c>
    </row>
    <row r="13" spans="2:4" s="76" customFormat="1" ht="23.25" customHeight="1" x14ac:dyDescent="0.25">
      <c r="B13" s="80" t="s">
        <v>177</v>
      </c>
      <c r="C13" s="81">
        <v>2.6736111111111114E-3</v>
      </c>
      <c r="D13" s="100">
        <v>3.0758988015978692E-2</v>
      </c>
    </row>
    <row r="14" spans="2:4" s="76" customFormat="1" ht="23.25" customHeight="1" x14ac:dyDescent="0.25">
      <c r="B14" s="186" t="s">
        <v>260</v>
      </c>
      <c r="C14" s="81">
        <v>2.5347222222222221E-3</v>
      </c>
      <c r="D14" s="100">
        <v>2.9161118508655118E-2</v>
      </c>
    </row>
    <row r="15" spans="2:4" s="76" customFormat="1" ht="23.25" customHeight="1" x14ac:dyDescent="0.25">
      <c r="B15" s="80" t="s">
        <v>235</v>
      </c>
      <c r="C15" s="81">
        <v>2.3958333333333336E-3</v>
      </c>
      <c r="D15" s="100">
        <v>2.7563249001331554E-2</v>
      </c>
    </row>
    <row r="16" spans="2:4" s="76" customFormat="1" ht="23.25" customHeight="1" x14ac:dyDescent="0.25">
      <c r="B16" s="80" t="s">
        <v>204</v>
      </c>
      <c r="C16" s="81">
        <v>2.1990740740740742E-3</v>
      </c>
      <c r="D16" s="100">
        <v>2.5299600532623166E-2</v>
      </c>
    </row>
    <row r="17" spans="2:4" s="76" customFormat="1" ht="23.25" customHeight="1" x14ac:dyDescent="0.25">
      <c r="B17" s="80" t="s">
        <v>100</v>
      </c>
      <c r="C17" s="81">
        <v>1.9560185185185184E-3</v>
      </c>
      <c r="D17" s="100">
        <v>2.2503328894806919E-2</v>
      </c>
    </row>
    <row r="18" spans="2:4" s="76" customFormat="1" ht="23.25" customHeight="1" x14ac:dyDescent="0.25">
      <c r="B18" s="80" t="s">
        <v>157</v>
      </c>
      <c r="C18" s="81">
        <v>1.9444444444444444E-3</v>
      </c>
      <c r="D18" s="100">
        <v>2.2370173102529953E-2</v>
      </c>
    </row>
    <row r="19" spans="2:4" s="76" customFormat="1" ht="23.25" customHeight="1" x14ac:dyDescent="0.25">
      <c r="B19" s="177" t="s">
        <v>207</v>
      </c>
      <c r="C19" s="81">
        <v>1.8865740740740744E-3</v>
      </c>
      <c r="D19" s="100">
        <v>2.1704394141145139E-2</v>
      </c>
    </row>
    <row r="20" spans="2:4" s="76" customFormat="1" ht="23.25" customHeight="1" x14ac:dyDescent="0.25">
      <c r="B20" s="80" t="s">
        <v>201</v>
      </c>
      <c r="C20" s="81">
        <v>1.724537037037037E-3</v>
      </c>
      <c r="D20" s="100">
        <v>1.9840213049267637E-2</v>
      </c>
    </row>
    <row r="21" spans="2:4" s="76" customFormat="1" ht="23.25" customHeight="1" x14ac:dyDescent="0.25">
      <c r="B21" s="80" t="s">
        <v>203</v>
      </c>
      <c r="C21" s="81">
        <v>1.5972222222222223E-3</v>
      </c>
      <c r="D21" s="100">
        <v>1.8375499334221036E-2</v>
      </c>
    </row>
    <row r="22" spans="2:4" s="76" customFormat="1" ht="23.25" customHeight="1" x14ac:dyDescent="0.25">
      <c r="B22" s="177" t="s">
        <v>193</v>
      </c>
      <c r="C22" s="81">
        <v>1.5393518518518519E-3</v>
      </c>
      <c r="D22" s="100">
        <v>1.7709720372836215E-2</v>
      </c>
    </row>
    <row r="23" spans="2:4" s="76" customFormat="1" ht="23.25" customHeight="1" x14ac:dyDescent="0.25">
      <c r="B23" s="80" t="s">
        <v>176</v>
      </c>
      <c r="C23" s="81">
        <v>1.4583333333333332E-3</v>
      </c>
      <c r="D23" s="100">
        <v>1.6777629826897466E-2</v>
      </c>
    </row>
    <row r="24" spans="2:4" s="76" customFormat="1" ht="23.25" customHeight="1" x14ac:dyDescent="0.25">
      <c r="B24" s="80" t="s">
        <v>73</v>
      </c>
      <c r="C24" s="81">
        <v>1.4467592592592594E-3</v>
      </c>
      <c r="D24" s="100">
        <v>1.6644474034620504E-2</v>
      </c>
    </row>
    <row r="25" spans="2:4" s="76" customFormat="1" ht="23.25" customHeight="1" thickBot="1" x14ac:dyDescent="0.3">
      <c r="B25" s="83" t="s">
        <v>182</v>
      </c>
      <c r="C25" s="84">
        <v>1.4467592592592592E-3</v>
      </c>
      <c r="D25" s="101">
        <v>1.66444740346205E-2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7" t="s">
        <v>68</v>
      </c>
      <c r="C3" s="218"/>
      <c r="D3" s="219"/>
    </row>
    <row r="4" spans="2:4" s="76" customFormat="1" ht="24" customHeight="1" x14ac:dyDescent="0.25">
      <c r="B4" s="220" t="s">
        <v>236</v>
      </c>
      <c r="C4" s="221"/>
      <c r="D4" s="222"/>
    </row>
    <row r="5" spans="2:4" s="76" customFormat="1" ht="24" customHeight="1" x14ac:dyDescent="0.25">
      <c r="B5" s="77" t="s">
        <v>10</v>
      </c>
      <c r="C5" s="78" t="s">
        <v>58</v>
      </c>
      <c r="D5" s="79" t="s">
        <v>5</v>
      </c>
    </row>
    <row r="6" spans="2:4" s="76" customFormat="1" ht="24" customHeight="1" x14ac:dyDescent="0.25">
      <c r="B6" s="80"/>
      <c r="C6" s="102"/>
      <c r="D6" s="103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view="pageBreakPreview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23" t="s">
        <v>208</v>
      </c>
      <c r="C3" s="224"/>
      <c r="D3" s="225"/>
    </row>
    <row r="4" spans="2:4" s="76" customFormat="1" ht="24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92" t="s">
        <v>72</v>
      </c>
      <c r="C6" s="93">
        <v>7.890046296296295E-2</v>
      </c>
      <c r="D6" s="94">
        <v>5.7816263527496012E-2</v>
      </c>
    </row>
    <row r="7" spans="2:4" s="76" customFormat="1" ht="23.25" customHeight="1" x14ac:dyDescent="0.25">
      <c r="B7" s="80" t="s">
        <v>204</v>
      </c>
      <c r="C7" s="93">
        <v>3.2256944444444428E-2</v>
      </c>
      <c r="D7" s="94">
        <v>2.3637072972147767E-2</v>
      </c>
    </row>
    <row r="8" spans="2:4" s="76" customFormat="1" ht="23.25" customHeight="1" x14ac:dyDescent="0.25">
      <c r="B8" s="92" t="s">
        <v>233</v>
      </c>
      <c r="C8" s="93">
        <v>3.018518518518519E-2</v>
      </c>
      <c r="D8" s="94">
        <v>2.2118940190657129E-2</v>
      </c>
    </row>
    <row r="9" spans="2:4" s="76" customFormat="1" ht="23.25" customHeight="1" x14ac:dyDescent="0.25">
      <c r="B9" s="92" t="s">
        <v>182</v>
      </c>
      <c r="C9" s="93">
        <v>2.8738425925925921E-2</v>
      </c>
      <c r="D9" s="94">
        <v>2.1058791600230685E-2</v>
      </c>
    </row>
    <row r="10" spans="2:4" s="76" customFormat="1" ht="23.25" customHeight="1" x14ac:dyDescent="0.25">
      <c r="B10" s="92" t="s">
        <v>261</v>
      </c>
      <c r="C10" s="93">
        <v>2.8657407407407413E-2</v>
      </c>
      <c r="D10" s="94">
        <v>2.0999423279166814E-2</v>
      </c>
    </row>
    <row r="11" spans="2:4" s="76" customFormat="1" ht="23.25" customHeight="1" x14ac:dyDescent="0.25">
      <c r="B11" s="92" t="s">
        <v>148</v>
      </c>
      <c r="C11" s="93">
        <v>2.6550925925925929E-2</v>
      </c>
      <c r="D11" s="94">
        <v>1.9455846931505923E-2</v>
      </c>
    </row>
    <row r="12" spans="2:4" s="76" customFormat="1" ht="23.25" customHeight="1" x14ac:dyDescent="0.25">
      <c r="B12" s="92" t="s">
        <v>262</v>
      </c>
      <c r="C12" s="93">
        <v>2.5590277777777785E-2</v>
      </c>
      <c r="D12" s="94">
        <v>1.8751908267462775E-2</v>
      </c>
    </row>
    <row r="13" spans="2:4" s="76" customFormat="1" ht="23.25" customHeight="1" x14ac:dyDescent="0.25">
      <c r="B13" s="92" t="s">
        <v>263</v>
      </c>
      <c r="C13" s="93">
        <v>2.3263888888888886E-2</v>
      </c>
      <c r="D13" s="94">
        <v>1.7047189334057061E-2</v>
      </c>
    </row>
    <row r="14" spans="2:4" s="76" customFormat="1" ht="23.25" customHeight="1" x14ac:dyDescent="0.25">
      <c r="B14" s="92" t="s">
        <v>160</v>
      </c>
      <c r="C14" s="93">
        <v>2.2685185185185169E-2</v>
      </c>
      <c r="D14" s="94">
        <v>1.6623129897886477E-2</v>
      </c>
    </row>
    <row r="15" spans="2:4" s="76" customFormat="1" ht="23.25" customHeight="1" x14ac:dyDescent="0.25">
      <c r="B15" s="92" t="s">
        <v>264</v>
      </c>
      <c r="C15" s="93">
        <v>2.2222222222222223E-2</v>
      </c>
      <c r="D15" s="94">
        <v>1.6283882348950032E-2</v>
      </c>
    </row>
    <row r="16" spans="2:4" s="76" customFormat="1" ht="23.25" customHeight="1" x14ac:dyDescent="0.25">
      <c r="B16" s="92" t="s">
        <v>190</v>
      </c>
      <c r="C16" s="93">
        <v>2.1828703703703715E-2</v>
      </c>
      <c r="D16" s="94">
        <v>1.5995521932354047E-2</v>
      </c>
    </row>
    <row r="17" spans="2:4" s="76" customFormat="1" ht="23.25" customHeight="1" x14ac:dyDescent="0.25">
      <c r="B17" s="92" t="s">
        <v>265</v>
      </c>
      <c r="C17" s="93">
        <v>2.1122685185185182E-2</v>
      </c>
      <c r="D17" s="94">
        <v>1.5478169420225937E-2</v>
      </c>
    </row>
    <row r="18" spans="2:4" s="76" customFormat="1" ht="23.25" customHeight="1" x14ac:dyDescent="0.25">
      <c r="B18" s="92" t="s">
        <v>194</v>
      </c>
      <c r="C18" s="93">
        <v>2.0462962962962968E-2</v>
      </c>
      <c r="D18" s="94">
        <v>1.499474166299149E-2</v>
      </c>
    </row>
    <row r="19" spans="2:4" s="76" customFormat="1" ht="23.25" customHeight="1" x14ac:dyDescent="0.25">
      <c r="B19" s="92" t="s">
        <v>199</v>
      </c>
      <c r="C19" s="93">
        <v>1.9953703703703703E-2</v>
      </c>
      <c r="D19" s="94">
        <v>1.462156935916138E-2</v>
      </c>
    </row>
    <row r="20" spans="2:4" s="76" customFormat="1" ht="23.25" customHeight="1" x14ac:dyDescent="0.25">
      <c r="B20" s="92" t="s">
        <v>266</v>
      </c>
      <c r="C20" s="93">
        <v>1.9780092592592589E-2</v>
      </c>
      <c r="D20" s="94">
        <v>1.4494351528310207E-2</v>
      </c>
    </row>
    <row r="21" spans="2:4" s="76" customFormat="1" ht="23.25" customHeight="1" x14ac:dyDescent="0.25">
      <c r="B21" s="92" t="s">
        <v>175</v>
      </c>
      <c r="C21" s="93">
        <v>1.9131944444444441E-2</v>
      </c>
      <c r="D21" s="94">
        <v>1.4019404959799165E-2</v>
      </c>
    </row>
    <row r="22" spans="2:4" s="76" customFormat="1" ht="23.25" customHeight="1" x14ac:dyDescent="0.25">
      <c r="B22" s="92" t="s">
        <v>173</v>
      </c>
      <c r="C22" s="93">
        <v>1.9004629629629632E-2</v>
      </c>
      <c r="D22" s="94">
        <v>1.3926111883841642E-2</v>
      </c>
    </row>
    <row r="23" spans="2:4" s="76" customFormat="1" ht="23.25" customHeight="1" x14ac:dyDescent="0.25">
      <c r="B23" s="92" t="s">
        <v>232</v>
      </c>
      <c r="C23" s="93">
        <v>1.8912037037037036E-2</v>
      </c>
      <c r="D23" s="94">
        <v>1.3858262374054348E-2</v>
      </c>
    </row>
    <row r="24" spans="2:4" s="76" customFormat="1" ht="23.25" customHeight="1" x14ac:dyDescent="0.25">
      <c r="B24" s="92" t="s">
        <v>100</v>
      </c>
      <c r="C24" s="93">
        <v>1.7511574074074068E-2</v>
      </c>
      <c r="D24" s="94">
        <v>1.2832038538521556E-2</v>
      </c>
    </row>
    <row r="25" spans="2:4" s="76" customFormat="1" ht="23.25" customHeight="1" thickBot="1" x14ac:dyDescent="0.3">
      <c r="B25" s="95" t="s">
        <v>250</v>
      </c>
      <c r="C25" s="96">
        <v>1.7465277777777777E-2</v>
      </c>
      <c r="D25" s="97">
        <v>1.2798113783627914E-2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20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3" t="s">
        <v>210</v>
      </c>
      <c r="C3" s="224"/>
      <c r="D3" s="225"/>
    </row>
    <row r="4" spans="2:4" ht="23.25" customHeight="1" x14ac:dyDescent="0.25">
      <c r="B4" s="226" t="s">
        <v>236</v>
      </c>
      <c r="C4" s="227"/>
      <c r="D4" s="228"/>
    </row>
    <row r="5" spans="2:4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92" t="s">
        <v>267</v>
      </c>
      <c r="C6" s="93">
        <v>1.1203703703703705E-2</v>
      </c>
      <c r="D6" s="94">
        <v>0.22095412006391238</v>
      </c>
    </row>
    <row r="7" spans="2:4" s="76" customFormat="1" ht="23.25" customHeight="1" x14ac:dyDescent="0.25">
      <c r="B7" s="92" t="s">
        <v>268</v>
      </c>
      <c r="C7" s="93">
        <v>5.0694444444444441E-3</v>
      </c>
      <c r="D7" s="94">
        <v>9.9977174161150414E-2</v>
      </c>
    </row>
    <row r="8" spans="2:4" s="76" customFormat="1" ht="23.25" customHeight="1" x14ac:dyDescent="0.25">
      <c r="B8" s="92" t="s">
        <v>174</v>
      </c>
      <c r="C8" s="93">
        <v>4.9074074074074081E-3</v>
      </c>
      <c r="D8" s="94">
        <v>9.6781556722209561E-2</v>
      </c>
    </row>
    <row r="9" spans="2:4" s="76" customFormat="1" ht="23.25" customHeight="1" x14ac:dyDescent="0.25">
      <c r="B9" s="92" t="s">
        <v>269</v>
      </c>
      <c r="C9" s="93">
        <v>4.5023148148148149E-3</v>
      </c>
      <c r="D9" s="94">
        <v>8.8792513124857336E-2</v>
      </c>
    </row>
    <row r="10" spans="2:4" s="76" customFormat="1" ht="23.25" customHeight="1" x14ac:dyDescent="0.25">
      <c r="B10" s="92" t="s">
        <v>265</v>
      </c>
      <c r="C10" s="93">
        <v>3.7615740740740739E-3</v>
      </c>
      <c r="D10" s="94">
        <v>7.418397626112759E-2</v>
      </c>
    </row>
    <row r="11" spans="2:4" s="76" customFormat="1" ht="23.25" customHeight="1" x14ac:dyDescent="0.25">
      <c r="B11" s="92" t="s">
        <v>270</v>
      </c>
      <c r="C11" s="93">
        <v>3.2523148148148147E-3</v>
      </c>
      <c r="D11" s="94">
        <v>6.4140607167313402E-2</v>
      </c>
    </row>
    <row r="12" spans="2:4" s="76" customFormat="1" ht="23.25" customHeight="1" x14ac:dyDescent="0.25">
      <c r="B12" s="92" t="s">
        <v>271</v>
      </c>
      <c r="C12" s="93">
        <v>2.5925925925925925E-3</v>
      </c>
      <c r="D12" s="94">
        <v>5.1129879023054096E-2</v>
      </c>
    </row>
    <row r="13" spans="2:4" s="76" customFormat="1" ht="23.25" customHeight="1" x14ac:dyDescent="0.25">
      <c r="B13" s="92" t="s">
        <v>272</v>
      </c>
      <c r="C13" s="93">
        <v>2.3726851851851851E-3</v>
      </c>
      <c r="D13" s="94">
        <v>4.6792969641634333E-2</v>
      </c>
    </row>
    <row r="14" spans="2:4" s="76" customFormat="1" ht="23.25" customHeight="1" x14ac:dyDescent="0.25">
      <c r="B14" s="92" t="s">
        <v>273</v>
      </c>
      <c r="C14" s="93">
        <v>2.3611111111111111E-3</v>
      </c>
      <c r="D14" s="94">
        <v>4.6564711253138553E-2</v>
      </c>
    </row>
    <row r="15" spans="2:4" s="76" customFormat="1" ht="23.25" customHeight="1" x14ac:dyDescent="0.25">
      <c r="B15" s="92" t="s">
        <v>274</v>
      </c>
      <c r="C15" s="93">
        <v>2.3611111111111107E-3</v>
      </c>
      <c r="D15" s="94">
        <v>4.6564711253138547E-2</v>
      </c>
    </row>
    <row r="16" spans="2:4" s="76" customFormat="1" ht="23.25" customHeight="1" x14ac:dyDescent="0.25">
      <c r="B16" s="92" t="s">
        <v>275</v>
      </c>
      <c r="C16" s="93">
        <v>2.1990740740740742E-3</v>
      </c>
      <c r="D16" s="94">
        <v>4.3369093814197672E-2</v>
      </c>
    </row>
    <row r="17" spans="2:4" s="76" customFormat="1" ht="23.25" customHeight="1" x14ac:dyDescent="0.25">
      <c r="B17" s="92" t="s">
        <v>276</v>
      </c>
      <c r="C17" s="181">
        <v>2.1643518518518518E-3</v>
      </c>
      <c r="D17" s="182">
        <v>4.2684318648710341E-2</v>
      </c>
    </row>
    <row r="18" spans="2:4" s="76" customFormat="1" ht="23.25" customHeight="1" x14ac:dyDescent="0.25">
      <c r="B18" s="92" t="s">
        <v>277</v>
      </c>
      <c r="C18" s="181">
        <v>1.7592592592592592E-3</v>
      </c>
      <c r="D18" s="182">
        <v>3.4695275051358138E-2</v>
      </c>
    </row>
    <row r="19" spans="2:4" s="76" customFormat="1" ht="23.25" customHeight="1" x14ac:dyDescent="0.25">
      <c r="B19" s="92" t="s">
        <v>278</v>
      </c>
      <c r="C19" s="181">
        <v>1.4004629629629629E-3</v>
      </c>
      <c r="D19" s="182">
        <v>2.7619265007989044E-2</v>
      </c>
    </row>
    <row r="20" spans="2:4" s="76" customFormat="1" ht="23.25" customHeight="1" thickBot="1" x14ac:dyDescent="0.3">
      <c r="B20" s="95" t="s">
        <v>211</v>
      </c>
      <c r="C20" s="96">
        <v>7.9861111111111105E-4</v>
      </c>
      <c r="D20" s="97">
        <v>1.5749828806208628E-2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93" t="s">
        <v>47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1.4814814814814816E-3</v>
      </c>
      <c r="D7" s="12">
        <f t="shared" ref="D7:D18" si="0">IFERROR(C7/C$19,0)</f>
        <v>0.14349775784753363</v>
      </c>
      <c r="E7" s="12">
        <f t="shared" ref="E7:E18" si="1">IFERROR(C7/C$30,0)</f>
        <v>2.6299568522703928E-2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1.4814814814814816E-3</v>
      </c>
      <c r="J7" s="12">
        <f t="shared" ref="J7:J18" si="4">IFERROR(I7/I$19,0)</f>
        <v>0.12623274161735701</v>
      </c>
      <c r="K7" s="14">
        <f t="shared" ref="K7:K18" si="5">IFERROR(I7/I$30,0)</f>
        <v>2.4748646558391339E-2</v>
      </c>
    </row>
    <row r="8" spans="2:11" s="5" customFormat="1" x14ac:dyDescent="0.25">
      <c r="B8" s="141" t="s">
        <v>97</v>
      </c>
      <c r="C8" s="11">
        <v>3.0671296296296293E-3</v>
      </c>
      <c r="D8" s="12">
        <f t="shared" si="0"/>
        <v>0.29708520179372189</v>
      </c>
      <c r="E8" s="12">
        <f t="shared" si="1"/>
        <v>5.4448325457160461E-2</v>
      </c>
      <c r="F8" s="11">
        <v>3.4722222222222218E-4</v>
      </c>
      <c r="G8" s="12">
        <f t="shared" si="2"/>
        <v>0.24590163934426232</v>
      </c>
      <c r="H8" s="12">
        <f t="shared" si="3"/>
        <v>9.836065573770493E-2</v>
      </c>
      <c r="I8" s="11">
        <f t="shared" ref="I8:I18" si="6">C8+F8</f>
        <v>3.4143518518518516E-3</v>
      </c>
      <c r="J8" s="12">
        <f t="shared" si="4"/>
        <v>0.2909270216962524</v>
      </c>
      <c r="K8" s="14">
        <f t="shared" si="5"/>
        <v>5.7037896365042529E-2</v>
      </c>
    </row>
    <row r="9" spans="2:11" s="5" customFormat="1" x14ac:dyDescent="0.25">
      <c r="B9" s="10" t="s">
        <v>48</v>
      </c>
      <c r="C9" s="11">
        <v>1.1921296296296296E-3</v>
      </c>
      <c r="D9" s="12">
        <f t="shared" si="0"/>
        <v>0.11547085201793719</v>
      </c>
      <c r="E9" s="12">
        <f t="shared" si="1"/>
        <v>2.1162934045613313E-2</v>
      </c>
      <c r="F9" s="11">
        <v>6.9444444444444436E-4</v>
      </c>
      <c r="G9" s="12">
        <f t="shared" si="2"/>
        <v>0.49180327868852464</v>
      </c>
      <c r="H9" s="12">
        <f t="shared" si="3"/>
        <v>0.19672131147540986</v>
      </c>
      <c r="I9" s="11">
        <f t="shared" si="6"/>
        <v>1.8865740740740739E-3</v>
      </c>
      <c r="J9" s="12">
        <f t="shared" si="4"/>
        <v>0.16074950690335305</v>
      </c>
      <c r="K9" s="14">
        <f t="shared" si="5"/>
        <v>3.1515854601701462E-2</v>
      </c>
    </row>
    <row r="10" spans="2:11" s="5" customFormat="1" x14ac:dyDescent="0.25">
      <c r="B10" s="10" t="s">
        <v>11</v>
      </c>
      <c r="C10" s="11">
        <v>2.9861111111111117E-3</v>
      </c>
      <c r="D10" s="12">
        <f t="shared" si="0"/>
        <v>0.28923766816143498</v>
      </c>
      <c r="E10" s="12">
        <f t="shared" si="1"/>
        <v>5.301006780357511E-2</v>
      </c>
      <c r="F10" s="11">
        <v>3.7037037037037035E-4</v>
      </c>
      <c r="G10" s="12">
        <f t="shared" si="2"/>
        <v>0.26229508196721318</v>
      </c>
      <c r="H10" s="12">
        <f t="shared" si="3"/>
        <v>0.10491803278688527</v>
      </c>
      <c r="I10" s="11">
        <f t="shared" si="6"/>
        <v>3.356481481481482E-3</v>
      </c>
      <c r="J10" s="12">
        <f t="shared" si="4"/>
        <v>0.28599605522682447</v>
      </c>
      <c r="K10" s="14">
        <f t="shared" si="5"/>
        <v>5.6071152358855382E-2</v>
      </c>
    </row>
    <row r="11" spans="2:11" s="5" customFormat="1" x14ac:dyDescent="0.25">
      <c r="B11" s="10" t="s">
        <v>12</v>
      </c>
      <c r="C11" s="11">
        <v>6.9444444444444444E-5</v>
      </c>
      <c r="D11" s="12">
        <f t="shared" si="0"/>
        <v>6.7264573991031376E-3</v>
      </c>
      <c r="E11" s="12">
        <f t="shared" si="1"/>
        <v>1.2327922745017466E-3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6.9444444444444444E-5</v>
      </c>
      <c r="J11" s="12">
        <f t="shared" si="4"/>
        <v>5.9171597633136093E-3</v>
      </c>
      <c r="K11" s="14">
        <f t="shared" si="5"/>
        <v>1.1600928074245939E-3</v>
      </c>
    </row>
    <row r="12" spans="2:11" s="5" customFormat="1" x14ac:dyDescent="0.25">
      <c r="B12" s="10" t="s">
        <v>155</v>
      </c>
      <c r="C12" s="11">
        <v>7.0601851851851858E-4</v>
      </c>
      <c r="D12" s="12">
        <f t="shared" si="0"/>
        <v>6.8385650224215236E-2</v>
      </c>
      <c r="E12" s="12">
        <f t="shared" si="1"/>
        <v>1.253338812410109E-2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7.0601851851851858E-4</v>
      </c>
      <c r="J12" s="12">
        <f t="shared" si="4"/>
        <v>6.0157790927021698E-2</v>
      </c>
      <c r="K12" s="14">
        <f t="shared" si="5"/>
        <v>1.1794276875483373E-2</v>
      </c>
    </row>
    <row r="13" spans="2:11" s="5" customFormat="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178</v>
      </c>
      <c r="C15" s="11">
        <v>3.8194444444444441E-4</v>
      </c>
      <c r="D15" s="12">
        <f t="shared" si="0"/>
        <v>3.6995515695067253E-2</v>
      </c>
      <c r="E15" s="12">
        <f t="shared" si="1"/>
        <v>6.7803575097596051E-3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3.8194444444444441E-4</v>
      </c>
      <c r="J15" s="12">
        <f t="shared" si="4"/>
        <v>3.2544378698224845E-2</v>
      </c>
      <c r="K15" s="14">
        <f t="shared" si="5"/>
        <v>6.3805104408352657E-3</v>
      </c>
    </row>
    <row r="16" spans="2:11" s="5" customFormat="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4.3981481481481481E-4</v>
      </c>
      <c r="D18" s="12">
        <f t="shared" si="0"/>
        <v>4.2600896860986538E-2</v>
      </c>
      <c r="E18" s="12">
        <f t="shared" si="1"/>
        <v>7.8076844051777278E-3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4.3981481481481481E-4</v>
      </c>
      <c r="J18" s="12">
        <f t="shared" si="4"/>
        <v>3.7475345167652857E-2</v>
      </c>
      <c r="K18" s="14">
        <f t="shared" si="5"/>
        <v>7.3472544470224279E-3</v>
      </c>
    </row>
    <row r="19" spans="2:11" s="5" customFormat="1" ht="16.5" thickTop="1" thickBot="1" x14ac:dyDescent="0.3">
      <c r="B19" s="31" t="s">
        <v>3</v>
      </c>
      <c r="C19" s="32">
        <f>SUM(C7:C18)</f>
        <v>1.0324074074074076E-2</v>
      </c>
      <c r="D19" s="33">
        <f>IFERROR(SUM(D7:D18),0)</f>
        <v>0.99999999999999989</v>
      </c>
      <c r="E19" s="33">
        <f>IFERROR(SUM(E7:E18),0)</f>
        <v>0.18327511814259298</v>
      </c>
      <c r="F19" s="32">
        <f>SUM(F7:F18)</f>
        <v>1.4120370370370367E-3</v>
      </c>
      <c r="G19" s="33">
        <f>IFERROR(SUM(G7:G18),0)</f>
        <v>1</v>
      </c>
      <c r="H19" s="33">
        <f>IFERROR(SUM(H7:H18),0)</f>
        <v>0.40000000000000008</v>
      </c>
      <c r="I19" s="32">
        <f>SUM(I7:I18)</f>
        <v>1.1736111111111112E-2</v>
      </c>
      <c r="J19" s="33">
        <f>IFERROR(SUM(J7:J18),0)</f>
        <v>0.99999999999999978</v>
      </c>
      <c r="K19" s="34">
        <f>IFERROR(SUM(K7:K18),0)</f>
        <v>0.19605568445475638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2.453703703703704E-3</v>
      </c>
      <c r="D22" s="19"/>
      <c r="E22" s="12">
        <f>IFERROR(C22/C$30,0)</f>
        <v>4.3558660365728384E-2</v>
      </c>
      <c r="F22" s="11">
        <v>0</v>
      </c>
      <c r="G22" s="19"/>
      <c r="H22" s="12">
        <f>IFERROR(F22/F$30,0)</f>
        <v>0</v>
      </c>
      <c r="I22" s="11">
        <f t="shared" ref="I22:I27" si="7">C22+F22</f>
        <v>2.453703703703704E-3</v>
      </c>
      <c r="J22" s="19"/>
      <c r="K22" s="14">
        <f>IFERROR(I22/I$30,0)</f>
        <v>4.0989945862335654E-2</v>
      </c>
    </row>
    <row r="23" spans="2:11" s="5" customFormat="1" x14ac:dyDescent="0.25">
      <c r="B23" s="18" t="s">
        <v>16</v>
      </c>
      <c r="C23" s="11">
        <v>3.7037037037037035E-4</v>
      </c>
      <c r="D23" s="19"/>
      <c r="E23" s="12">
        <f t="shared" ref="E23:E27" si="8">IFERROR(C23/C$30,0)</f>
        <v>6.574892130675981E-3</v>
      </c>
      <c r="F23" s="11">
        <v>1.7361111111111112E-4</v>
      </c>
      <c r="G23" s="19"/>
      <c r="H23" s="12">
        <f t="shared" ref="H23:H27" si="9">IFERROR(F23/F$30,0)</f>
        <v>4.9180327868852472E-2</v>
      </c>
      <c r="I23" s="11">
        <f t="shared" si="7"/>
        <v>5.4398148148148144E-4</v>
      </c>
      <c r="J23" s="19"/>
      <c r="K23" s="14">
        <f t="shared" ref="K23:K27" si="10">IFERROR(I23/I$30,0)</f>
        <v>9.0873936581593179E-3</v>
      </c>
    </row>
    <row r="24" spans="2:11" s="5" customFormat="1" x14ac:dyDescent="0.25">
      <c r="B24" s="18" t="s">
        <v>17</v>
      </c>
      <c r="C24" s="11">
        <v>3.2407407407407406E-4</v>
      </c>
      <c r="D24" s="19"/>
      <c r="E24" s="12">
        <f t="shared" si="8"/>
        <v>5.7530306143414832E-3</v>
      </c>
      <c r="F24" s="11">
        <v>0</v>
      </c>
      <c r="G24" s="19"/>
      <c r="H24" s="12">
        <f t="shared" si="9"/>
        <v>0</v>
      </c>
      <c r="I24" s="11">
        <f t="shared" si="7"/>
        <v>3.2407407407407406E-4</v>
      </c>
      <c r="J24" s="19"/>
      <c r="K24" s="14">
        <f t="shared" si="10"/>
        <v>5.4137664346481044E-3</v>
      </c>
    </row>
    <row r="25" spans="2:11" s="5" customFormat="1" x14ac:dyDescent="0.25">
      <c r="B25" s="18" t="s">
        <v>18</v>
      </c>
      <c r="C25" s="11">
        <v>6.863425925925923E-3</v>
      </c>
      <c r="D25" s="19"/>
      <c r="E25" s="12">
        <f t="shared" si="8"/>
        <v>0.12184096979658923</v>
      </c>
      <c r="F25" s="11">
        <v>9.3749999999999986E-4</v>
      </c>
      <c r="G25" s="19"/>
      <c r="H25" s="12">
        <f t="shared" si="9"/>
        <v>0.26557377049180331</v>
      </c>
      <c r="I25" s="11">
        <f t="shared" si="7"/>
        <v>7.800925925925923E-3</v>
      </c>
      <c r="J25" s="19"/>
      <c r="K25" s="14">
        <f t="shared" si="10"/>
        <v>0.13031709203402933</v>
      </c>
    </row>
    <row r="26" spans="2:11" s="5" customFormat="1" x14ac:dyDescent="0.25">
      <c r="B26" s="18" t="s">
        <v>19</v>
      </c>
      <c r="C26" s="11">
        <v>3.5682870370370372E-2</v>
      </c>
      <c r="D26" s="19"/>
      <c r="E26" s="12">
        <f t="shared" si="8"/>
        <v>0.6334497637148141</v>
      </c>
      <c r="F26" s="11">
        <v>9.1435185185185174E-4</v>
      </c>
      <c r="G26" s="19"/>
      <c r="H26" s="12">
        <f t="shared" si="9"/>
        <v>0.25901639344262301</v>
      </c>
      <c r="I26" s="11">
        <f t="shared" si="7"/>
        <v>3.6597222222222225E-2</v>
      </c>
      <c r="J26" s="19"/>
      <c r="K26" s="14">
        <f t="shared" si="10"/>
        <v>0.61136890951276102</v>
      </c>
    </row>
    <row r="27" spans="2:11" s="5" customFormat="1" ht="15.75" thickBot="1" x14ac:dyDescent="0.3">
      <c r="B27" s="23" t="s">
        <v>20</v>
      </c>
      <c r="C27" s="20">
        <v>3.1249999999999995E-4</v>
      </c>
      <c r="D27" s="24"/>
      <c r="E27" s="21">
        <f t="shared" si="8"/>
        <v>5.5475652352578583E-3</v>
      </c>
      <c r="F27" s="20">
        <v>9.2592592592592588E-5</v>
      </c>
      <c r="G27" s="24"/>
      <c r="H27" s="21">
        <f t="shared" si="9"/>
        <v>2.6229508196721318E-2</v>
      </c>
      <c r="I27" s="11">
        <f t="shared" si="7"/>
        <v>4.0509259259259253E-4</v>
      </c>
      <c r="J27" s="24"/>
      <c r="K27" s="22">
        <f t="shared" si="10"/>
        <v>6.76720804331013E-3</v>
      </c>
    </row>
    <row r="28" spans="2:11" s="5" customFormat="1" ht="16.5" thickTop="1" thickBot="1" x14ac:dyDescent="0.3">
      <c r="B28" s="31" t="s">
        <v>3</v>
      </c>
      <c r="C28" s="32">
        <f>SUM(C22:C27)</f>
        <v>4.6006944444444441E-2</v>
      </c>
      <c r="D28" s="33"/>
      <c r="E28" s="33">
        <f>IFERROR(SUM(E22:E27),0)</f>
        <v>0.8167248818574071</v>
      </c>
      <c r="F28" s="32">
        <f>SUM(F22:F27)</f>
        <v>2.1180555555555549E-3</v>
      </c>
      <c r="G28" s="33"/>
      <c r="H28" s="33">
        <f>IFERROR(SUM(H22:H27),0)</f>
        <v>0.60000000000000009</v>
      </c>
      <c r="I28" s="32">
        <f>SUM(I22:I27)</f>
        <v>4.8125000000000001E-2</v>
      </c>
      <c r="J28" s="33"/>
      <c r="K28" s="34">
        <f>IFERROR(SUM(K22:K27),0)</f>
        <v>0.80394431554524348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5.6331018518518516E-2</v>
      </c>
      <c r="D30" s="35"/>
      <c r="E30" s="36">
        <f>IFERROR(SUM(E19,E28),0)</f>
        <v>1</v>
      </c>
      <c r="F30" s="32">
        <f>SUM(F19,F28)</f>
        <v>3.5300925925925916E-3</v>
      </c>
      <c r="G30" s="35"/>
      <c r="H30" s="36">
        <f>IFERROR(SUM(H19,H28),0)</f>
        <v>1.0000000000000002</v>
      </c>
      <c r="I30" s="32">
        <f>SUM(I19,I28)</f>
        <v>5.9861111111111115E-2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11"/>
  <sheetViews>
    <sheetView showGridLines="0" showZeros="0" view="pageBreakPreview" zoomScale="110" zoomScaleNormal="9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3" t="s">
        <v>212</v>
      </c>
      <c r="C3" s="224"/>
      <c r="D3" s="225"/>
    </row>
    <row r="4" spans="2:4" ht="23.25" customHeight="1" thickBot="1" x14ac:dyDescent="0.3">
      <c r="B4" s="226" t="s">
        <v>236</v>
      </c>
      <c r="C4" s="227"/>
      <c r="D4" s="228"/>
    </row>
    <row r="5" spans="2:4" ht="23.25" customHeight="1" x14ac:dyDescent="0.25">
      <c r="B5" s="169" t="s">
        <v>10</v>
      </c>
      <c r="C5" s="170" t="s">
        <v>58</v>
      </c>
      <c r="D5" s="171" t="s">
        <v>5</v>
      </c>
    </row>
    <row r="6" spans="2:4" ht="23.25" customHeight="1" x14ac:dyDescent="0.25">
      <c r="B6" s="185" t="s">
        <v>202</v>
      </c>
      <c r="C6" s="93">
        <v>6.2847222222222228E-3</v>
      </c>
      <c r="D6" s="94">
        <v>0.23076923076923078</v>
      </c>
    </row>
    <row r="7" spans="2:4" ht="23.25" customHeight="1" x14ac:dyDescent="0.25">
      <c r="B7" s="185" t="s">
        <v>233</v>
      </c>
      <c r="C7" s="93">
        <v>5.9143518518518521E-3</v>
      </c>
      <c r="D7" s="94">
        <v>0.21716957076073098</v>
      </c>
    </row>
    <row r="8" spans="2:4" ht="23.25" customHeight="1" x14ac:dyDescent="0.25">
      <c r="B8" s="92" t="s">
        <v>279</v>
      </c>
      <c r="C8" s="93">
        <v>5.5208333333333333E-3</v>
      </c>
      <c r="D8" s="94">
        <v>0.20271993200169994</v>
      </c>
    </row>
    <row r="9" spans="2:4" ht="23.25" customHeight="1" x14ac:dyDescent="0.25">
      <c r="B9" s="92" t="s">
        <v>280</v>
      </c>
      <c r="C9" s="93">
        <v>4.31712962962963E-3</v>
      </c>
      <c r="D9" s="94">
        <v>0.15852103697407566</v>
      </c>
    </row>
    <row r="10" spans="2:4" ht="23.25" customHeight="1" x14ac:dyDescent="0.25">
      <c r="B10" s="185" t="s">
        <v>282</v>
      </c>
      <c r="C10" s="93">
        <v>3.0439814814814817E-3</v>
      </c>
      <c r="D10" s="94">
        <v>0.11177220569485763</v>
      </c>
    </row>
    <row r="11" spans="2:4" s="76" customFormat="1" ht="23.25" customHeight="1" thickBot="1" x14ac:dyDescent="0.3">
      <c r="B11" s="95" t="s">
        <v>281</v>
      </c>
      <c r="C11" s="96">
        <v>2.1527777777777778E-3</v>
      </c>
      <c r="D11" s="97">
        <v>7.9048023799405009E-2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6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view="pageBreakPreview" zoomScaleNormal="9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214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92" t="s">
        <v>100</v>
      </c>
      <c r="C6" s="93">
        <v>2.7719907407407405E-2</v>
      </c>
      <c r="D6" s="94">
        <v>4.38548304401963E-2</v>
      </c>
    </row>
    <row r="7" spans="2:4" s="76" customFormat="1" ht="23.25" customHeight="1" x14ac:dyDescent="0.25">
      <c r="B7" s="92" t="s">
        <v>190</v>
      </c>
      <c r="C7" s="93">
        <v>2.3888888888888887E-2</v>
      </c>
      <c r="D7" s="94">
        <v>3.7793891452428043E-2</v>
      </c>
    </row>
    <row r="8" spans="2:4" s="76" customFormat="1" ht="23.25" customHeight="1" x14ac:dyDescent="0.25">
      <c r="B8" s="92" t="s">
        <v>233</v>
      </c>
      <c r="C8" s="93">
        <v>1.9641203703703702E-2</v>
      </c>
      <c r="D8" s="94">
        <v>3.1073756683512786E-2</v>
      </c>
    </row>
    <row r="9" spans="2:4" s="76" customFormat="1" ht="23.25" customHeight="1" x14ac:dyDescent="0.25">
      <c r="B9" s="92" t="s">
        <v>219</v>
      </c>
      <c r="C9" s="93">
        <v>1.8356481481481484E-2</v>
      </c>
      <c r="D9" s="94">
        <v>2.904123635830954E-2</v>
      </c>
    </row>
    <row r="10" spans="2:4" s="76" customFormat="1" ht="23.25" customHeight="1" x14ac:dyDescent="0.25">
      <c r="B10" s="92" t="s">
        <v>213</v>
      </c>
      <c r="C10" s="93">
        <v>1.8159722222222219E-2</v>
      </c>
      <c r="D10" s="94">
        <v>2.872994946165678E-2</v>
      </c>
    </row>
    <row r="11" spans="2:4" s="76" customFormat="1" ht="23.25" customHeight="1" x14ac:dyDescent="0.25">
      <c r="B11" s="92" t="s">
        <v>283</v>
      </c>
      <c r="C11" s="93">
        <v>1.7962962962962965E-2</v>
      </c>
      <c r="D11" s="94">
        <v>2.8418662565004037E-2</v>
      </c>
    </row>
    <row r="12" spans="2:4" s="76" customFormat="1" ht="23.25" customHeight="1" x14ac:dyDescent="0.25">
      <c r="B12" s="92" t="s">
        <v>232</v>
      </c>
      <c r="C12" s="93">
        <v>1.6967592592592593E-2</v>
      </c>
      <c r="D12" s="94">
        <v>2.6843917087819531E-2</v>
      </c>
    </row>
    <row r="13" spans="2:4" s="76" customFormat="1" ht="23.25" customHeight="1" x14ac:dyDescent="0.25">
      <c r="B13" s="92" t="s">
        <v>174</v>
      </c>
      <c r="C13" s="93">
        <v>1.6307870370370372E-2</v>
      </c>
      <c r="D13" s="94">
        <v>2.5800190434336782E-2</v>
      </c>
    </row>
    <row r="14" spans="2:4" s="76" customFormat="1" ht="23.25" customHeight="1" x14ac:dyDescent="0.25">
      <c r="B14" s="92" t="s">
        <v>203</v>
      </c>
      <c r="C14" s="93">
        <v>1.5555555555555555E-2</v>
      </c>
      <c r="D14" s="94">
        <v>2.460997582948803E-2</v>
      </c>
    </row>
    <row r="15" spans="2:4" s="76" customFormat="1" ht="23.25" customHeight="1" x14ac:dyDescent="0.25">
      <c r="B15" s="92" t="s">
        <v>260</v>
      </c>
      <c r="C15" s="93">
        <v>1.5173611111111112E-2</v>
      </c>
      <c r="D15" s="94">
        <v>2.4005713030103279E-2</v>
      </c>
    </row>
    <row r="16" spans="2:4" s="76" customFormat="1" ht="23.25" customHeight="1" x14ac:dyDescent="0.25">
      <c r="B16" s="92" t="s">
        <v>187</v>
      </c>
      <c r="C16" s="93">
        <v>1.4236111111111113E-2</v>
      </c>
      <c r="D16" s="94">
        <v>2.2522522522522528E-2</v>
      </c>
    </row>
    <row r="17" spans="2:4" s="76" customFormat="1" ht="23.25" customHeight="1" x14ac:dyDescent="0.25">
      <c r="B17" s="185" t="s">
        <v>173</v>
      </c>
      <c r="C17" s="93">
        <v>1.4108796296296295E-2</v>
      </c>
      <c r="D17" s="94">
        <v>2.2321101589394272E-2</v>
      </c>
    </row>
    <row r="18" spans="2:4" s="76" customFormat="1" ht="23.25" customHeight="1" x14ac:dyDescent="0.25">
      <c r="B18" s="92" t="s">
        <v>204</v>
      </c>
      <c r="C18" s="93">
        <v>1.3807870370370371E-2</v>
      </c>
      <c r="D18" s="94">
        <v>2.1845015747454778E-2</v>
      </c>
    </row>
    <row r="19" spans="2:4" s="76" customFormat="1" ht="23.25" customHeight="1" x14ac:dyDescent="0.25">
      <c r="B19" s="92" t="s">
        <v>183</v>
      </c>
      <c r="C19" s="93">
        <v>1.3067129629629628E-2</v>
      </c>
      <c r="D19" s="94">
        <v>2.0673112136526773E-2</v>
      </c>
    </row>
    <row r="20" spans="2:4" s="76" customFormat="1" ht="23.25" customHeight="1" x14ac:dyDescent="0.25">
      <c r="B20" s="92" t="s">
        <v>158</v>
      </c>
      <c r="C20" s="93">
        <v>1.3067129629629628E-2</v>
      </c>
      <c r="D20" s="94">
        <v>2.0673112136526773E-2</v>
      </c>
    </row>
    <row r="21" spans="2:4" s="76" customFormat="1" ht="23.25" customHeight="1" x14ac:dyDescent="0.25">
      <c r="B21" s="92" t="s">
        <v>193</v>
      </c>
      <c r="C21" s="93">
        <v>1.2777777777777779E-2</v>
      </c>
      <c r="D21" s="94">
        <v>2.0215337288508026E-2</v>
      </c>
    </row>
    <row r="22" spans="2:4" s="76" customFormat="1" ht="23.25" customHeight="1" x14ac:dyDescent="0.25">
      <c r="B22" s="92" t="s">
        <v>199</v>
      </c>
      <c r="C22" s="93">
        <v>1.255787037037037E-2</v>
      </c>
      <c r="D22" s="94">
        <v>1.9867428404013773E-2</v>
      </c>
    </row>
    <row r="23" spans="2:4" s="76" customFormat="1" ht="23.25" customHeight="1" x14ac:dyDescent="0.25">
      <c r="B23" s="92" t="s">
        <v>77</v>
      </c>
      <c r="C23" s="93">
        <v>1.1574074074074075E-2</v>
      </c>
      <c r="D23" s="94">
        <v>1.8310993920750022E-2</v>
      </c>
    </row>
    <row r="24" spans="2:4" s="76" customFormat="1" ht="23.25" customHeight="1" x14ac:dyDescent="0.25">
      <c r="B24" s="92" t="s">
        <v>284</v>
      </c>
      <c r="C24" s="93">
        <v>1.1261574074074075E-2</v>
      </c>
      <c r="D24" s="94">
        <v>1.7816597084889772E-2</v>
      </c>
    </row>
    <row r="25" spans="2:4" s="76" customFormat="1" ht="23.25" customHeight="1" thickBot="1" x14ac:dyDescent="0.3">
      <c r="B25" s="118" t="s">
        <v>189</v>
      </c>
      <c r="C25" s="119">
        <v>1.1226851851851851E-2</v>
      </c>
      <c r="D25" s="120">
        <v>1.776166410312752E-2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215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95"/>
      <c r="C6" s="96"/>
      <c r="D6" s="97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10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216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95" t="s">
        <v>191</v>
      </c>
      <c r="C6" s="96">
        <v>3.7037037037037035E-4</v>
      </c>
      <c r="D6" s="97">
        <v>1</v>
      </c>
    </row>
    <row r="10" spans="2:4" ht="15.75" x14ac:dyDescent="0.25">
      <c r="B10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3" t="s">
        <v>217</v>
      </c>
      <c r="C3" s="224"/>
      <c r="D3" s="225"/>
    </row>
    <row r="4" spans="2:4" ht="23.25" customHeight="1" x14ac:dyDescent="0.25">
      <c r="B4" s="226" t="s">
        <v>236</v>
      </c>
      <c r="C4" s="227"/>
      <c r="D4" s="228"/>
    </row>
    <row r="5" spans="2:4" ht="23.25" customHeight="1" x14ac:dyDescent="0.25">
      <c r="B5" s="89" t="s">
        <v>10</v>
      </c>
      <c r="C5" s="90" t="s">
        <v>58</v>
      </c>
      <c r="D5" s="91" t="s">
        <v>5</v>
      </c>
    </row>
    <row r="6" spans="2:4" ht="23.25" customHeight="1" thickBot="1" x14ac:dyDescent="0.3">
      <c r="B6" s="95"/>
      <c r="C6" s="119"/>
      <c r="D6" s="12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13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220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183" t="s">
        <v>218</v>
      </c>
      <c r="C6" s="93">
        <v>1.0416666666666666E-2</v>
      </c>
      <c r="D6" s="94">
        <v>0.95440084835630967</v>
      </c>
    </row>
    <row r="7" spans="2:4" s="76" customFormat="1" ht="23.25" customHeight="1" x14ac:dyDescent="0.25">
      <c r="B7" s="183" t="s">
        <v>172</v>
      </c>
      <c r="C7" s="93">
        <v>2.5462962962962961E-4</v>
      </c>
      <c r="D7" s="94">
        <v>2.3329798515376459E-2</v>
      </c>
    </row>
    <row r="8" spans="2:4" s="76" customFormat="1" ht="23.25" customHeight="1" thickBot="1" x14ac:dyDescent="0.3">
      <c r="B8" s="95" t="s">
        <v>174</v>
      </c>
      <c r="C8" s="119">
        <v>2.4305555555555552E-4</v>
      </c>
      <c r="D8" s="120">
        <v>2.2269353128313893E-2</v>
      </c>
    </row>
    <row r="13" spans="2:4" ht="15.75" x14ac:dyDescent="0.25">
      <c r="B13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5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221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172" t="s">
        <v>187</v>
      </c>
      <c r="C6" s="173">
        <v>4.108796296296297E-3</v>
      </c>
      <c r="D6" s="174">
        <v>1</v>
      </c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222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95"/>
      <c r="C6" s="98"/>
      <c r="D6" s="99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view="pageBreakPreview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223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92" t="s">
        <v>160</v>
      </c>
      <c r="C6" s="93">
        <v>1.4907407407407407E-2</v>
      </c>
      <c r="D6" s="94">
        <v>4.9609059045564827E-2</v>
      </c>
    </row>
    <row r="7" spans="2:4" s="76" customFormat="1" ht="23.25" customHeight="1" x14ac:dyDescent="0.25">
      <c r="B7" s="92" t="s">
        <v>233</v>
      </c>
      <c r="C7" s="93">
        <v>1.1585648148148152E-2</v>
      </c>
      <c r="D7" s="94">
        <v>3.855486654084659E-2</v>
      </c>
    </row>
    <row r="8" spans="2:4" s="76" customFormat="1" ht="23.25" customHeight="1" x14ac:dyDescent="0.25">
      <c r="B8" s="183" t="s">
        <v>285</v>
      </c>
      <c r="C8" s="93">
        <v>1.127314814814815E-2</v>
      </c>
      <c r="D8" s="94">
        <v>3.7514925085698876E-2</v>
      </c>
    </row>
    <row r="9" spans="2:4" s="76" customFormat="1" ht="23.25" customHeight="1" x14ac:dyDescent="0.25">
      <c r="B9" s="92" t="s">
        <v>234</v>
      </c>
      <c r="C9" s="93">
        <v>1.0844907407407407E-2</v>
      </c>
      <c r="D9" s="94">
        <v>3.6089820128644597E-2</v>
      </c>
    </row>
    <row r="10" spans="2:4" s="76" customFormat="1" ht="23.25" customHeight="1" x14ac:dyDescent="0.25">
      <c r="B10" s="183" t="s">
        <v>181</v>
      </c>
      <c r="C10" s="93">
        <v>1.0451388888888889E-2</v>
      </c>
      <c r="D10" s="94">
        <v>3.4780264222162294E-2</v>
      </c>
    </row>
    <row r="11" spans="2:4" s="76" customFormat="1" ht="23.25" customHeight="1" x14ac:dyDescent="0.25">
      <c r="B11" s="92" t="s">
        <v>204</v>
      </c>
      <c r="C11" s="93">
        <v>1.0428240740740743E-2</v>
      </c>
      <c r="D11" s="94">
        <v>3.4703231521780994E-2</v>
      </c>
    </row>
    <row r="12" spans="2:4" s="76" customFormat="1" ht="23.25" customHeight="1" x14ac:dyDescent="0.25">
      <c r="B12" s="92" t="s">
        <v>192</v>
      </c>
      <c r="C12" s="93">
        <v>9.9884259259259266E-3</v>
      </c>
      <c r="D12" s="94">
        <v>3.3239610214536065E-2</v>
      </c>
    </row>
    <row r="13" spans="2:4" s="76" customFormat="1" ht="23.25" customHeight="1" x14ac:dyDescent="0.25">
      <c r="B13" s="92" t="s">
        <v>286</v>
      </c>
      <c r="C13" s="93">
        <v>8.7037037037037031E-3</v>
      </c>
      <c r="D13" s="94">
        <v>2.8964295343373251E-2</v>
      </c>
    </row>
    <row r="14" spans="2:4" s="76" customFormat="1" ht="23.25" customHeight="1" x14ac:dyDescent="0.25">
      <c r="B14" s="92" t="s">
        <v>232</v>
      </c>
      <c r="C14" s="93">
        <v>8.6689814814814824E-3</v>
      </c>
      <c r="D14" s="94">
        <v>2.8848746292801288E-2</v>
      </c>
    </row>
    <row r="15" spans="2:4" s="76" customFormat="1" ht="23.25" customHeight="1" x14ac:dyDescent="0.25">
      <c r="B15" s="92" t="s">
        <v>287</v>
      </c>
      <c r="C15" s="93">
        <v>8.6342592592592582E-3</v>
      </c>
      <c r="D15" s="94">
        <v>2.8733197242229315E-2</v>
      </c>
    </row>
    <row r="16" spans="2:4" s="76" customFormat="1" ht="23.25" customHeight="1" x14ac:dyDescent="0.25">
      <c r="B16" s="92" t="s">
        <v>224</v>
      </c>
      <c r="C16" s="93">
        <v>8.5069444444444454E-3</v>
      </c>
      <c r="D16" s="94">
        <v>2.8309517390132106E-2</v>
      </c>
    </row>
    <row r="17" spans="2:4" s="76" customFormat="1" ht="23.25" customHeight="1" x14ac:dyDescent="0.25">
      <c r="B17" s="92" t="s">
        <v>205</v>
      </c>
      <c r="C17" s="93">
        <v>8.2291666666666676E-3</v>
      </c>
      <c r="D17" s="94">
        <v>2.7385124985556362E-2</v>
      </c>
    </row>
    <row r="18" spans="2:4" s="76" customFormat="1" ht="23.25" customHeight="1" x14ac:dyDescent="0.25">
      <c r="B18" s="183" t="s">
        <v>289</v>
      </c>
      <c r="C18" s="93">
        <v>8.1481481481481474E-3</v>
      </c>
      <c r="D18" s="94">
        <v>2.7115510534221766E-2</v>
      </c>
    </row>
    <row r="19" spans="2:4" s="76" customFormat="1" ht="23.25" customHeight="1" x14ac:dyDescent="0.25">
      <c r="B19" s="92" t="s">
        <v>288</v>
      </c>
      <c r="C19" s="93">
        <v>8.1365740740740756E-3</v>
      </c>
      <c r="D19" s="94">
        <v>2.707699418403112E-2</v>
      </c>
    </row>
    <row r="20" spans="2:4" s="76" customFormat="1" ht="23.25" customHeight="1" x14ac:dyDescent="0.25">
      <c r="B20" s="92" t="s">
        <v>173</v>
      </c>
      <c r="C20" s="93">
        <v>7.268518518518517E-3</v>
      </c>
      <c r="D20" s="94">
        <v>2.4188267919731915E-2</v>
      </c>
    </row>
    <row r="21" spans="2:4" s="76" customFormat="1" ht="23.25" customHeight="1" x14ac:dyDescent="0.25">
      <c r="B21" s="92" t="s">
        <v>290</v>
      </c>
      <c r="C21" s="93">
        <v>7.1643518518518523E-3</v>
      </c>
      <c r="D21" s="94">
        <v>2.3841620768016016E-2</v>
      </c>
    </row>
    <row r="22" spans="2:4" s="76" customFormat="1" ht="23.25" customHeight="1" x14ac:dyDescent="0.25">
      <c r="B22" s="92" t="s">
        <v>191</v>
      </c>
      <c r="C22" s="93">
        <v>7.1643518518518523E-3</v>
      </c>
      <c r="D22" s="94">
        <v>2.3841620768016016E-2</v>
      </c>
    </row>
    <row r="23" spans="2:4" s="76" customFormat="1" ht="23.25" customHeight="1" x14ac:dyDescent="0.25">
      <c r="B23" s="185" t="s">
        <v>202</v>
      </c>
      <c r="C23" s="93">
        <v>6.9444444444444449E-3</v>
      </c>
      <c r="D23" s="94">
        <v>2.3109810114393555E-2</v>
      </c>
    </row>
    <row r="24" spans="2:4" s="76" customFormat="1" ht="23.25" customHeight="1" x14ac:dyDescent="0.25">
      <c r="B24" s="92" t="s">
        <v>213</v>
      </c>
      <c r="C24" s="93">
        <v>6.7824074074074071E-3</v>
      </c>
      <c r="D24" s="94">
        <v>2.257058121172437E-2</v>
      </c>
    </row>
    <row r="25" spans="2:4" s="76" customFormat="1" ht="23.25" customHeight="1" thickBot="1" x14ac:dyDescent="0.3">
      <c r="B25" s="95" t="s">
        <v>183</v>
      </c>
      <c r="C25" s="96">
        <v>6.6782407407407424E-3</v>
      </c>
      <c r="D25" s="97">
        <v>2.2223934060008471E-2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3" t="s">
        <v>225</v>
      </c>
      <c r="C3" s="224"/>
      <c r="D3" s="225"/>
    </row>
    <row r="4" spans="2:4" s="75" customFormat="1" ht="23.25" customHeight="1" x14ac:dyDescent="0.25">
      <c r="B4" s="226" t="s">
        <v>236</v>
      </c>
      <c r="C4" s="227"/>
      <c r="D4" s="228"/>
    </row>
    <row r="5" spans="2:4" s="75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5" customFormat="1" ht="23.25" customHeight="1" thickBot="1" x14ac:dyDescent="0.3">
      <c r="B6" s="95"/>
      <c r="C6" s="96"/>
      <c r="D6" s="9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93" t="s">
        <v>46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4.4675925925925933E-3</v>
      </c>
      <c r="D7" s="12">
        <f t="shared" ref="D7:D18" si="0">IFERROR(C7/C$19,0)</f>
        <v>0.12536537836960052</v>
      </c>
      <c r="E7" s="12">
        <f t="shared" ref="E7:E18" si="1">IFERROR(C7/C$30,0)</f>
        <v>2.5403093122737745E-2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4.4675925925925933E-3</v>
      </c>
      <c r="J7" s="12">
        <f t="shared" ref="J7:J18" si="4">IFERROR(I7/I$19,0)</f>
        <v>0.12536537836960052</v>
      </c>
      <c r="K7" s="14">
        <f t="shared" ref="K7:K18" si="5">IFERROR(I7/I$30,0)</f>
        <v>2.5403093122737745E-2</v>
      </c>
    </row>
    <row r="8" spans="2:11" x14ac:dyDescent="0.25">
      <c r="B8" s="141" t="s">
        <v>97</v>
      </c>
      <c r="C8" s="11">
        <v>1.3009259259259259E-2</v>
      </c>
      <c r="D8" s="12">
        <f t="shared" si="0"/>
        <v>0.36505358882754135</v>
      </c>
      <c r="E8" s="12">
        <f t="shared" si="1"/>
        <v>7.397170121750575E-2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1.3009259259259259E-2</v>
      </c>
      <c r="J8" s="12">
        <f t="shared" si="4"/>
        <v>0.36505358882754135</v>
      </c>
      <c r="K8" s="14">
        <f t="shared" si="5"/>
        <v>7.397170121750575E-2</v>
      </c>
    </row>
    <row r="9" spans="2:11" x14ac:dyDescent="0.25">
      <c r="B9" s="10" t="s">
        <v>48</v>
      </c>
      <c r="C9" s="11">
        <v>2.9976851851851835E-3</v>
      </c>
      <c r="D9" s="12">
        <f t="shared" si="0"/>
        <v>8.411822020136403E-2</v>
      </c>
      <c r="E9" s="12">
        <f t="shared" si="1"/>
        <v>1.7045080618624538E-2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2.9976851851851835E-3</v>
      </c>
      <c r="J9" s="12">
        <f t="shared" si="4"/>
        <v>8.411822020136403E-2</v>
      </c>
      <c r="K9" s="14">
        <f t="shared" si="5"/>
        <v>1.7045080618624538E-2</v>
      </c>
    </row>
    <row r="10" spans="2:11" x14ac:dyDescent="0.25">
      <c r="B10" s="10" t="s">
        <v>11</v>
      </c>
      <c r="C10" s="11">
        <v>9.6643518518518511E-3</v>
      </c>
      <c r="D10" s="12">
        <f t="shared" si="0"/>
        <v>0.27119194543683012</v>
      </c>
      <c r="E10" s="12">
        <f t="shared" si="1"/>
        <v>5.4952286936492262E-2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9.6643518518518511E-3</v>
      </c>
      <c r="J10" s="12">
        <f t="shared" si="4"/>
        <v>0.27119194543683012</v>
      </c>
      <c r="K10" s="14">
        <f t="shared" si="5"/>
        <v>5.4952286936492262E-2</v>
      </c>
    </row>
    <row r="11" spans="2:11" x14ac:dyDescent="0.25">
      <c r="B11" s="10" t="s">
        <v>12</v>
      </c>
      <c r="C11" s="11">
        <v>3.2407407407407406E-4</v>
      </c>
      <c r="D11" s="12">
        <f t="shared" si="0"/>
        <v>9.0938616433907105E-3</v>
      </c>
      <c r="E11" s="12">
        <f t="shared" si="1"/>
        <v>1.8427114182296806E-3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3.2407407407407406E-4</v>
      </c>
      <c r="J11" s="12">
        <f t="shared" si="4"/>
        <v>9.0938616433907105E-3</v>
      </c>
      <c r="K11" s="14">
        <f t="shared" si="5"/>
        <v>1.8427114182296806E-3</v>
      </c>
    </row>
    <row r="12" spans="2:11" x14ac:dyDescent="0.25">
      <c r="B12" s="10" t="s">
        <v>155</v>
      </c>
      <c r="C12" s="11">
        <v>2.1296296296296302E-3</v>
      </c>
      <c r="D12" s="12">
        <f t="shared" si="0"/>
        <v>5.9759662227996113E-2</v>
      </c>
      <c r="E12" s="12">
        <f t="shared" si="1"/>
        <v>1.210924646265219E-2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2.1296296296296302E-3</v>
      </c>
      <c r="J12" s="12">
        <f t="shared" si="4"/>
        <v>5.9759662227996113E-2</v>
      </c>
      <c r="K12" s="14">
        <f t="shared" si="5"/>
        <v>1.210924646265219E-2</v>
      </c>
    </row>
    <row r="13" spans="2:11" x14ac:dyDescent="0.25">
      <c r="B13" s="10" t="s">
        <v>102</v>
      </c>
      <c r="C13" s="11">
        <v>8.1018518518518516E-5</v>
      </c>
      <c r="D13" s="12">
        <f t="shared" si="0"/>
        <v>2.2734654108476776E-3</v>
      </c>
      <c r="E13" s="12">
        <f t="shared" si="1"/>
        <v>4.6067785455742016E-4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8.1018518518518516E-5</v>
      </c>
      <c r="J13" s="12">
        <f t="shared" si="4"/>
        <v>2.2734654108476776E-3</v>
      </c>
      <c r="K13" s="14">
        <f t="shared" si="5"/>
        <v>4.6067785455742016E-4</v>
      </c>
    </row>
    <row r="14" spans="2:11" x14ac:dyDescent="0.25">
      <c r="B14" s="10" t="s">
        <v>103</v>
      </c>
      <c r="C14" s="11">
        <v>2.4305555555555555E-4</v>
      </c>
      <c r="D14" s="12">
        <f t="shared" si="0"/>
        <v>6.8203962325430328E-3</v>
      </c>
      <c r="E14" s="12">
        <f t="shared" si="1"/>
        <v>1.3820335636722605E-3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2.4305555555555555E-4</v>
      </c>
      <c r="J14" s="12">
        <f t="shared" si="4"/>
        <v>6.8203962325430328E-3</v>
      </c>
      <c r="K14" s="14">
        <f t="shared" si="5"/>
        <v>1.3820335636722605E-3</v>
      </c>
    </row>
    <row r="15" spans="2:11" x14ac:dyDescent="0.25">
      <c r="B15" s="10" t="s">
        <v>178</v>
      </c>
      <c r="C15" s="11">
        <v>1.2499999999999998E-3</v>
      </c>
      <c r="D15" s="12">
        <f t="shared" si="0"/>
        <v>3.5076323481649879E-2</v>
      </c>
      <c r="E15" s="12">
        <f t="shared" si="1"/>
        <v>7.1076011846001961E-3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1.2499999999999998E-3</v>
      </c>
      <c r="J15" s="12">
        <f t="shared" si="4"/>
        <v>3.5076323481649879E-2</v>
      </c>
      <c r="K15" s="14">
        <f t="shared" si="5"/>
        <v>7.1076011846001961E-3</v>
      </c>
    </row>
    <row r="16" spans="2:11" x14ac:dyDescent="0.25">
      <c r="B16" s="10" t="s">
        <v>170</v>
      </c>
      <c r="C16" s="11">
        <v>6.9444444444444444E-5</v>
      </c>
      <c r="D16" s="12">
        <f t="shared" si="0"/>
        <v>1.948684637869438E-3</v>
      </c>
      <c r="E16" s="12">
        <f t="shared" si="1"/>
        <v>3.9486673247778872E-4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6.9444444444444444E-5</v>
      </c>
      <c r="J16" s="12">
        <f t="shared" si="4"/>
        <v>1.948684637869438E-3</v>
      </c>
      <c r="K16" s="14">
        <f t="shared" si="5"/>
        <v>3.9486673247778872E-4</v>
      </c>
    </row>
    <row r="17" spans="2:1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1.4004629629629632E-3</v>
      </c>
      <c r="D18" s="12">
        <f t="shared" si="0"/>
        <v>3.9298473530367001E-2</v>
      </c>
      <c r="E18" s="12">
        <f t="shared" si="1"/>
        <v>7.9631457716354062E-3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1.4004629629629632E-3</v>
      </c>
      <c r="J18" s="12">
        <f t="shared" si="4"/>
        <v>3.9298473530367001E-2</v>
      </c>
      <c r="K18" s="14">
        <f t="shared" si="5"/>
        <v>7.9631457716354062E-3</v>
      </c>
    </row>
    <row r="19" spans="2:11" ht="16.5" thickTop="1" thickBot="1" x14ac:dyDescent="0.3">
      <c r="B19" s="31" t="s">
        <v>3</v>
      </c>
      <c r="C19" s="32">
        <f>SUM(C7:C18)</f>
        <v>3.5636574074074077E-2</v>
      </c>
      <c r="D19" s="33">
        <f>IFERROR(SUM(D7:D18),0)</f>
        <v>0.99999999999999989</v>
      </c>
      <c r="E19" s="33">
        <f>IFERROR(SUM(E7:E18),0)</f>
        <v>0.20263244488318519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3.5636574074074077E-2</v>
      </c>
      <c r="J19" s="33">
        <f>IFERROR(SUM(J7:J18),0)</f>
        <v>0.99999999999999989</v>
      </c>
      <c r="K19" s="34">
        <f>IFERROR(SUM(K7:K18),0)</f>
        <v>0.20263244488318519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9.0162037037036982E-3</v>
      </c>
      <c r="D22" s="19"/>
      <c r="E22" s="12">
        <f>IFERROR(C22/C$30,0)</f>
        <v>5.1266864100032873E-2</v>
      </c>
      <c r="F22" s="11">
        <v>0</v>
      </c>
      <c r="G22" s="19"/>
      <c r="H22" s="12">
        <f>IFERROR(F22/F$30,0)</f>
        <v>0</v>
      </c>
      <c r="I22" s="11">
        <f t="shared" ref="I22:I27" si="7">C22+F22</f>
        <v>9.0162037037036982E-3</v>
      </c>
      <c r="J22" s="19"/>
      <c r="K22" s="14">
        <f>IFERROR(I22/I$30,0)</f>
        <v>5.1266864100032873E-2</v>
      </c>
    </row>
    <row r="23" spans="2:11" x14ac:dyDescent="0.25">
      <c r="B23" s="18" t="s">
        <v>16</v>
      </c>
      <c r="C23" s="11">
        <v>9.3749999999999997E-4</v>
      </c>
      <c r="D23" s="19"/>
      <c r="E23" s="12">
        <f t="shared" ref="E23:E27" si="8">IFERROR(C23/C$30,0)</f>
        <v>5.3307008884501475E-3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9.3749999999999997E-4</v>
      </c>
      <c r="J23" s="19"/>
      <c r="K23" s="14">
        <f t="shared" ref="K23:K27" si="10">IFERROR(I23/I$30,0)</f>
        <v>5.3307008884501475E-3</v>
      </c>
    </row>
    <row r="24" spans="2:11" x14ac:dyDescent="0.25">
      <c r="B24" s="18" t="s">
        <v>17</v>
      </c>
      <c r="C24" s="11">
        <v>5.4398148148148155E-4</v>
      </c>
      <c r="D24" s="19"/>
      <c r="E24" s="12">
        <f t="shared" si="8"/>
        <v>3.0931227377426788E-3</v>
      </c>
      <c r="F24" s="11">
        <v>0</v>
      </c>
      <c r="G24" s="19"/>
      <c r="H24" s="12">
        <f t="shared" si="9"/>
        <v>0</v>
      </c>
      <c r="I24" s="11">
        <f t="shared" si="7"/>
        <v>5.4398148148148155E-4</v>
      </c>
      <c r="J24" s="19"/>
      <c r="K24" s="14">
        <f t="shared" si="10"/>
        <v>3.0931227377426788E-3</v>
      </c>
    </row>
    <row r="25" spans="2:11" x14ac:dyDescent="0.25">
      <c r="B25" s="18" t="s">
        <v>18</v>
      </c>
      <c r="C25" s="11">
        <v>2.6817129629629628E-2</v>
      </c>
      <c r="D25" s="19"/>
      <c r="E25" s="12">
        <f t="shared" si="8"/>
        <v>0.15248436985850608</v>
      </c>
      <c r="F25" s="11">
        <v>0</v>
      </c>
      <c r="G25" s="19"/>
      <c r="H25" s="12">
        <f t="shared" si="9"/>
        <v>0</v>
      </c>
      <c r="I25" s="11">
        <f t="shared" si="7"/>
        <v>2.6817129629629628E-2</v>
      </c>
      <c r="J25" s="19"/>
      <c r="K25" s="14">
        <f t="shared" si="10"/>
        <v>0.15248436985850608</v>
      </c>
    </row>
    <row r="26" spans="2:11" x14ac:dyDescent="0.25">
      <c r="B26" s="18" t="s">
        <v>19</v>
      </c>
      <c r="C26" s="11">
        <v>0.10103009259259259</v>
      </c>
      <c r="D26" s="19"/>
      <c r="E26" s="12">
        <f t="shared" si="8"/>
        <v>0.57446528463310298</v>
      </c>
      <c r="F26" s="11">
        <v>0</v>
      </c>
      <c r="G26" s="19"/>
      <c r="H26" s="12">
        <f t="shared" si="9"/>
        <v>0</v>
      </c>
      <c r="I26" s="11">
        <f t="shared" si="7"/>
        <v>0.10103009259259259</v>
      </c>
      <c r="J26" s="19"/>
      <c r="K26" s="14">
        <f t="shared" si="10"/>
        <v>0.57446528463310298</v>
      </c>
    </row>
    <row r="27" spans="2:11" ht="15.75" thickBot="1" x14ac:dyDescent="0.3">
      <c r="B27" s="23" t="s">
        <v>20</v>
      </c>
      <c r="C27" s="20">
        <v>1.8865740740740739E-3</v>
      </c>
      <c r="D27" s="24"/>
      <c r="E27" s="21">
        <f t="shared" si="8"/>
        <v>1.0727212898979927E-2</v>
      </c>
      <c r="F27" s="20">
        <v>0</v>
      </c>
      <c r="G27" s="24"/>
      <c r="H27" s="21">
        <f t="shared" si="9"/>
        <v>0</v>
      </c>
      <c r="I27" s="11">
        <f t="shared" si="7"/>
        <v>1.8865740740740739E-3</v>
      </c>
      <c r="J27" s="24"/>
      <c r="K27" s="22">
        <f t="shared" si="10"/>
        <v>1.0727212898979927E-2</v>
      </c>
    </row>
    <row r="28" spans="2:11" ht="16.5" thickTop="1" thickBot="1" x14ac:dyDescent="0.3">
      <c r="B28" s="31" t="s">
        <v>3</v>
      </c>
      <c r="C28" s="32">
        <f>SUM(C22:C27)</f>
        <v>0.14023148148148148</v>
      </c>
      <c r="D28" s="33"/>
      <c r="E28" s="33">
        <f>IFERROR(SUM(E22:E27),0)</f>
        <v>0.79736755511681467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0.14023148148148148</v>
      </c>
      <c r="J28" s="33"/>
      <c r="K28" s="34">
        <f>IFERROR(SUM(K22:K27),0)</f>
        <v>0.79736755511681467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0.17586805555555557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0.17586805555555557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5"/>
  <sheetViews>
    <sheetView showGridLines="0" showZeros="0" view="pageBreakPreview" zoomScaleNormal="8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226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x14ac:dyDescent="0.25">
      <c r="B6" s="92" t="s">
        <v>218</v>
      </c>
      <c r="C6" s="93">
        <v>8.86574074074074E-3</v>
      </c>
      <c r="D6" s="94">
        <v>0.14502082544490719</v>
      </c>
    </row>
    <row r="7" spans="2:4" s="76" customFormat="1" ht="23.25" customHeight="1" x14ac:dyDescent="0.25">
      <c r="B7" s="92" t="s">
        <v>175</v>
      </c>
      <c r="C7" s="93">
        <v>8.2638888888888883E-3</v>
      </c>
      <c r="D7" s="94">
        <v>0.1351760696705793</v>
      </c>
    </row>
    <row r="8" spans="2:4" s="76" customFormat="1" ht="23.25" customHeight="1" x14ac:dyDescent="0.25">
      <c r="B8" s="92" t="s">
        <v>100</v>
      </c>
      <c r="C8" s="93">
        <v>6.7708333333333336E-3</v>
      </c>
      <c r="D8" s="94">
        <v>0.11075350246118892</v>
      </c>
    </row>
    <row r="9" spans="2:4" s="76" customFormat="1" ht="23.25" customHeight="1" x14ac:dyDescent="0.25">
      <c r="B9" s="92" t="s">
        <v>182</v>
      </c>
      <c r="C9" s="93">
        <v>6.6782407407407407E-3</v>
      </c>
      <c r="D9" s="94">
        <v>0.10923892464975386</v>
      </c>
    </row>
    <row r="10" spans="2:4" s="76" customFormat="1" ht="23.25" customHeight="1" x14ac:dyDescent="0.25">
      <c r="B10" s="92" t="s">
        <v>291</v>
      </c>
      <c r="C10" s="93">
        <v>6.053240740740741E-3</v>
      </c>
      <c r="D10" s="94">
        <v>9.9015524422567197E-2</v>
      </c>
    </row>
    <row r="11" spans="2:4" s="76" customFormat="1" ht="23.25" customHeight="1" x14ac:dyDescent="0.25">
      <c r="B11" s="92" t="s">
        <v>204</v>
      </c>
      <c r="C11" s="93">
        <v>5.6365740740740742E-3</v>
      </c>
      <c r="D11" s="94">
        <v>9.2199924271109415E-2</v>
      </c>
    </row>
    <row r="12" spans="2:4" s="76" customFormat="1" ht="23.25" customHeight="1" x14ac:dyDescent="0.25">
      <c r="B12" s="92" t="s">
        <v>292</v>
      </c>
      <c r="C12" s="93">
        <v>5.0115740740740745E-3</v>
      </c>
      <c r="D12" s="94">
        <v>8.1976524043922749E-2</v>
      </c>
    </row>
    <row r="13" spans="2:4" s="76" customFormat="1" ht="23.25" customHeight="1" x14ac:dyDescent="0.25">
      <c r="B13" s="92" t="s">
        <v>232</v>
      </c>
      <c r="C13" s="93">
        <v>4.9189814814814816E-3</v>
      </c>
      <c r="D13" s="94">
        <v>8.0461946232487688E-2</v>
      </c>
    </row>
    <row r="14" spans="2:4" s="76" customFormat="1" ht="23.25" customHeight="1" x14ac:dyDescent="0.25">
      <c r="B14" s="92" t="s">
        <v>259</v>
      </c>
      <c r="C14" s="93">
        <v>3.7615740740740743E-3</v>
      </c>
      <c r="D14" s="94">
        <v>6.1529723589549404E-2</v>
      </c>
    </row>
    <row r="15" spans="2:4" s="76" customFormat="1" ht="23.25" customHeight="1" thickBot="1" x14ac:dyDescent="0.3">
      <c r="B15" s="118" t="s">
        <v>180</v>
      </c>
      <c r="C15" s="119">
        <v>3.4837962962962965E-3</v>
      </c>
      <c r="D15" s="120">
        <v>5.6985990155244221E-2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227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95" t="s">
        <v>211</v>
      </c>
      <c r="C6" s="96">
        <v>2.4305555555555552E-4</v>
      </c>
      <c r="D6" s="97">
        <v>1</v>
      </c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11"/>
  <sheetViews>
    <sheetView showGridLines="0" showZeros="0" view="pageBreakPreview" zoomScaleNormal="60" zoomScaleSheetLayoutView="10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23" t="s">
        <v>228</v>
      </c>
      <c r="C3" s="224"/>
      <c r="D3" s="225"/>
    </row>
    <row r="4" spans="2:4" s="76" customFormat="1" ht="23.25" customHeight="1" x14ac:dyDescent="0.25">
      <c r="B4" s="226" t="s">
        <v>236</v>
      </c>
      <c r="C4" s="227"/>
      <c r="D4" s="228"/>
    </row>
    <row r="5" spans="2:4" s="76" customFormat="1" ht="23.25" customHeight="1" x14ac:dyDescent="0.25">
      <c r="B5" s="89" t="s">
        <v>10</v>
      </c>
      <c r="C5" s="90" t="s">
        <v>58</v>
      </c>
      <c r="D5" s="91" t="s">
        <v>5</v>
      </c>
    </row>
    <row r="6" spans="2:4" s="76" customFormat="1" ht="23.25" customHeight="1" thickBot="1" x14ac:dyDescent="0.3">
      <c r="B6" s="95"/>
      <c r="C6" s="96"/>
      <c r="D6" s="97"/>
    </row>
    <row r="11" spans="2:4" ht="15.75" x14ac:dyDescent="0.25">
      <c r="B11" s="18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38"/>
  <sheetViews>
    <sheetView showZeros="0" workbookViewId="0">
      <selection activeCell="A23" sqref="A23:U70"/>
    </sheetView>
  </sheetViews>
  <sheetFormatPr defaultRowHeight="15" x14ac:dyDescent="0.25"/>
  <cols>
    <col min="1" max="1" width="39.28515625" bestFit="1" customWidth="1"/>
    <col min="2" max="2" width="17.140625" customWidth="1"/>
    <col min="14" max="14" width="14.28515625" customWidth="1"/>
    <col min="15" max="15" width="12" customWidth="1"/>
  </cols>
  <sheetData>
    <row r="1" spans="1:16" x14ac:dyDescent="0.25">
      <c r="A1" t="s">
        <v>80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  <c r="P1" t="s">
        <v>95</v>
      </c>
    </row>
    <row r="2" spans="1:16" x14ac:dyDescent="0.25">
      <c r="A2" t="s">
        <v>37</v>
      </c>
      <c r="B2">
        <v>0</v>
      </c>
      <c r="C2">
        <v>2.8587962962962963E-3</v>
      </c>
      <c r="D2">
        <v>5.0694444444444441E-3</v>
      </c>
      <c r="E2">
        <v>5.7870370370370366E-5</v>
      </c>
      <c r="F2">
        <v>1.6782407407407408E-3</v>
      </c>
      <c r="G2">
        <v>1.1574074074074073E-3</v>
      </c>
      <c r="H2">
        <v>0</v>
      </c>
      <c r="I2">
        <v>0</v>
      </c>
      <c r="J2">
        <v>0</v>
      </c>
      <c r="K2">
        <v>0</v>
      </c>
      <c r="L2">
        <v>0</v>
      </c>
      <c r="M2">
        <v>1.0381944444444449E-2</v>
      </c>
      <c r="N2">
        <v>1.7129629629629628E-3</v>
      </c>
      <c r="O2">
        <v>1.0069444444444444E-3</v>
      </c>
      <c r="P2">
        <v>6.2152777777777744E-3</v>
      </c>
    </row>
    <row r="3" spans="1:16" x14ac:dyDescent="0.25">
      <c r="A3" t="s">
        <v>97</v>
      </c>
      <c r="B3">
        <v>0</v>
      </c>
      <c r="C3">
        <v>1.7569444444444443E-2</v>
      </c>
      <c r="D3">
        <v>2.5162037037037045E-2</v>
      </c>
      <c r="E3">
        <v>7.7546296296296304E-4</v>
      </c>
      <c r="F3">
        <v>7.1759259259259259E-3</v>
      </c>
      <c r="G3">
        <v>3.5185185185185185E-3</v>
      </c>
      <c r="H3">
        <v>0</v>
      </c>
      <c r="I3">
        <v>0</v>
      </c>
      <c r="J3">
        <v>3.4722222222222218E-4</v>
      </c>
      <c r="K3">
        <v>0</v>
      </c>
      <c r="L3">
        <v>0</v>
      </c>
      <c r="M3">
        <v>2.5335648148148118E-2</v>
      </c>
      <c r="N3">
        <v>4.155092592592593E-3</v>
      </c>
      <c r="O3">
        <v>4.2476851851851851E-3</v>
      </c>
      <c r="P3">
        <v>1.3032407407407397E-2</v>
      </c>
    </row>
    <row r="4" spans="1:16" x14ac:dyDescent="0.25">
      <c r="A4" t="s">
        <v>48</v>
      </c>
      <c r="B4">
        <v>0</v>
      </c>
      <c r="C4">
        <v>5.3587962962962964E-3</v>
      </c>
      <c r="D4">
        <v>5.2546296296296291E-3</v>
      </c>
      <c r="F4">
        <v>2.0486111111111109E-3</v>
      </c>
      <c r="G4">
        <v>7.8703703703703705E-4</v>
      </c>
      <c r="H4">
        <v>0</v>
      </c>
      <c r="I4">
        <v>0</v>
      </c>
      <c r="J4">
        <v>6.9444444444444436E-4</v>
      </c>
      <c r="K4">
        <v>0</v>
      </c>
      <c r="L4">
        <v>0</v>
      </c>
      <c r="M4">
        <v>5.9606481481481472E-3</v>
      </c>
      <c r="N4">
        <v>2.5810185185185181E-3</v>
      </c>
      <c r="O4">
        <v>1.9212962962962962E-3</v>
      </c>
      <c r="P4">
        <v>9.6874999999999999E-3</v>
      </c>
    </row>
    <row r="5" spans="1:16" x14ac:dyDescent="0.25">
      <c r="A5" t="s">
        <v>11</v>
      </c>
      <c r="B5">
        <v>0</v>
      </c>
      <c r="C5">
        <v>2.1944444444444454E-2</v>
      </c>
      <c r="D5">
        <v>2.9004629629629634E-2</v>
      </c>
      <c r="E5">
        <v>1.4004629629629632E-3</v>
      </c>
      <c r="F5">
        <v>1.9490740740740732E-2</v>
      </c>
      <c r="G5">
        <v>4.0625000000000001E-3</v>
      </c>
      <c r="H5">
        <v>0</v>
      </c>
      <c r="I5">
        <v>0</v>
      </c>
      <c r="J5">
        <v>3.7037037037037035E-4</v>
      </c>
      <c r="K5">
        <v>0</v>
      </c>
      <c r="L5">
        <v>0</v>
      </c>
      <c r="M5">
        <v>2.9247685185185161E-2</v>
      </c>
      <c r="N5">
        <v>6.0995370370370353E-3</v>
      </c>
      <c r="O5">
        <v>6.6666666666666662E-3</v>
      </c>
      <c r="P5">
        <v>2.1863425925925929E-2</v>
      </c>
    </row>
    <row r="6" spans="1:16" x14ac:dyDescent="0.25">
      <c r="A6" t="s">
        <v>12</v>
      </c>
      <c r="B6">
        <v>0</v>
      </c>
      <c r="C6">
        <v>1.4583333333333332E-3</v>
      </c>
      <c r="D6">
        <v>1.8981481481481482E-3</v>
      </c>
      <c r="E6">
        <v>0</v>
      </c>
      <c r="F6">
        <v>5.5555555555555556E-4</v>
      </c>
      <c r="G6">
        <v>0</v>
      </c>
      <c r="I6">
        <v>0</v>
      </c>
      <c r="J6">
        <v>0</v>
      </c>
      <c r="K6">
        <v>0</v>
      </c>
      <c r="L6">
        <v>0</v>
      </c>
      <c r="M6">
        <v>2.5462962962962961E-4</v>
      </c>
      <c r="N6">
        <v>6.018518518518519E-4</v>
      </c>
      <c r="O6">
        <v>1.2152777777777776E-3</v>
      </c>
      <c r="P6">
        <v>2.4537037037037036E-3</v>
      </c>
    </row>
    <row r="7" spans="1:16" x14ac:dyDescent="0.25">
      <c r="A7" t="s">
        <v>155</v>
      </c>
      <c r="B7">
        <v>0</v>
      </c>
      <c r="C7">
        <v>8.6805555555555551E-4</v>
      </c>
      <c r="D7">
        <v>1.8865740740740742E-3</v>
      </c>
      <c r="E7">
        <v>0</v>
      </c>
      <c r="F7">
        <v>2.1759259259259258E-3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3.7731481481481487E-3</v>
      </c>
      <c r="N7">
        <v>5.3240740740740733E-4</v>
      </c>
      <c r="O7">
        <v>4.861111111111111E-4</v>
      </c>
      <c r="P7">
        <v>1.5856481481481481E-3</v>
      </c>
    </row>
    <row r="8" spans="1:16" x14ac:dyDescent="0.25">
      <c r="A8" t="s">
        <v>102</v>
      </c>
      <c r="C8">
        <v>0</v>
      </c>
      <c r="D8">
        <v>3.9351851851851852E-4</v>
      </c>
      <c r="F8">
        <v>0</v>
      </c>
      <c r="M8">
        <v>3.3564814814814818E-4</v>
      </c>
      <c r="N8">
        <v>1.851851851851852E-4</v>
      </c>
      <c r="O8">
        <v>7.407407407407407E-4</v>
      </c>
      <c r="P8">
        <v>9.2592592592592588E-5</v>
      </c>
    </row>
    <row r="9" spans="1:16" x14ac:dyDescent="0.25">
      <c r="A9" t="s">
        <v>103</v>
      </c>
      <c r="C9">
        <v>4.9768518518518521E-4</v>
      </c>
      <c r="D9">
        <v>0</v>
      </c>
      <c r="F9">
        <v>7.8703703703703705E-4</v>
      </c>
      <c r="G9">
        <v>0</v>
      </c>
      <c r="M9">
        <v>7.1759259259259259E-4</v>
      </c>
      <c r="N9">
        <v>5.7870370370370366E-5</v>
      </c>
      <c r="O9">
        <v>8.1018518518518516E-5</v>
      </c>
      <c r="P9">
        <v>8.3333333333333328E-4</v>
      </c>
    </row>
    <row r="10" spans="1:16" x14ac:dyDescent="0.25">
      <c r="A10" t="s">
        <v>169</v>
      </c>
      <c r="B10">
        <v>0</v>
      </c>
      <c r="C10">
        <v>2.1990740740740742E-3</v>
      </c>
      <c r="D10">
        <v>3.3680555555555556E-3</v>
      </c>
      <c r="F10">
        <v>1.712962962962963E-3</v>
      </c>
      <c r="G10">
        <v>3.4722222222222224E-4</v>
      </c>
      <c r="I10">
        <v>0</v>
      </c>
      <c r="J10">
        <v>0</v>
      </c>
      <c r="K10">
        <v>0</v>
      </c>
      <c r="L10">
        <v>0</v>
      </c>
      <c r="M10">
        <v>4.9884259259259265E-3</v>
      </c>
      <c r="N10">
        <v>9.1435185185185196E-4</v>
      </c>
      <c r="O10">
        <v>1.5046296296296295E-4</v>
      </c>
      <c r="P10">
        <v>1.226851851851852E-3</v>
      </c>
    </row>
    <row r="11" spans="1:16" x14ac:dyDescent="0.25">
      <c r="A11" t="s">
        <v>170</v>
      </c>
      <c r="C11">
        <v>0</v>
      </c>
      <c r="D11">
        <v>1.6203703703703703E-4</v>
      </c>
      <c r="F11">
        <v>0</v>
      </c>
      <c r="G11">
        <v>2.6620370370370372E-4</v>
      </c>
      <c r="M11">
        <v>4.2824074074074075E-4</v>
      </c>
      <c r="N11">
        <v>1.7361111111111112E-4</v>
      </c>
      <c r="O11">
        <v>2.199074074074074E-4</v>
      </c>
      <c r="P11">
        <v>4.6296296296296303E-4</v>
      </c>
    </row>
    <row r="12" spans="1:16" x14ac:dyDescent="0.25">
      <c r="A12" t="s">
        <v>156</v>
      </c>
    </row>
    <row r="13" spans="1:16" x14ac:dyDescent="0.25">
      <c r="A13" t="s">
        <v>13</v>
      </c>
      <c r="B13">
        <v>0</v>
      </c>
      <c r="C13">
        <v>1.6087962962962965E-3</v>
      </c>
      <c r="D13">
        <v>2.2337962962962962E-3</v>
      </c>
      <c r="F13">
        <v>9.5254629629629595E-3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1.3310185185185185E-3</v>
      </c>
      <c r="N13">
        <v>1.8518518518518519E-3</v>
      </c>
      <c r="O13">
        <v>7.9861111111111116E-4</v>
      </c>
      <c r="P13">
        <v>5.4513888888888876E-3</v>
      </c>
    </row>
    <row r="14" spans="1:16" x14ac:dyDescent="0.25">
      <c r="A14" t="s">
        <v>15</v>
      </c>
      <c r="B14">
        <v>0</v>
      </c>
      <c r="C14">
        <v>1.3541666666666667E-3</v>
      </c>
      <c r="D14">
        <v>2.1412037037037033E-3</v>
      </c>
      <c r="E14">
        <v>4.6296296296296298E-4</v>
      </c>
      <c r="F14">
        <v>9.7222222222222209E-4</v>
      </c>
      <c r="G14">
        <v>5.4398148148148144E-4</v>
      </c>
      <c r="H14">
        <v>0</v>
      </c>
      <c r="I14">
        <v>0</v>
      </c>
      <c r="J14">
        <v>0</v>
      </c>
      <c r="K14">
        <v>0</v>
      </c>
      <c r="L14">
        <v>0</v>
      </c>
      <c r="M14">
        <v>5.70601851851852E-3</v>
      </c>
      <c r="N14">
        <v>1.0995370370370371E-3</v>
      </c>
      <c r="O14">
        <v>1.1342592592592593E-3</v>
      </c>
      <c r="P14">
        <v>3.4953703703703692E-3</v>
      </c>
    </row>
    <row r="15" spans="1:16" x14ac:dyDescent="0.25">
      <c r="A15" t="s">
        <v>16</v>
      </c>
      <c r="B15">
        <v>0</v>
      </c>
      <c r="C15">
        <v>1.8865740740740744E-3</v>
      </c>
      <c r="D15">
        <v>0</v>
      </c>
      <c r="F15">
        <v>0</v>
      </c>
      <c r="J15">
        <v>1.7361111111111112E-4</v>
      </c>
      <c r="N15">
        <v>1.1574074074074073E-4</v>
      </c>
      <c r="O15">
        <v>9.2592592592592588E-5</v>
      </c>
      <c r="P15">
        <v>3.5879629629629629E-4</v>
      </c>
    </row>
    <row r="16" spans="1:16" x14ac:dyDescent="0.25">
      <c r="A16" t="s">
        <v>17</v>
      </c>
      <c r="C16">
        <v>0</v>
      </c>
      <c r="D16">
        <v>1.9675925925925924E-3</v>
      </c>
      <c r="F16">
        <v>0</v>
      </c>
      <c r="G16">
        <v>2.3148148148148146E-4</v>
      </c>
      <c r="I16">
        <v>0</v>
      </c>
      <c r="J16">
        <v>0</v>
      </c>
      <c r="K16">
        <v>0</v>
      </c>
      <c r="M16">
        <v>7.9861111111111105E-4</v>
      </c>
      <c r="N16">
        <v>1.8518518518518518E-4</v>
      </c>
      <c r="O16">
        <v>2.7777777777777778E-4</v>
      </c>
      <c r="P16">
        <v>6.7129629629629635E-4</v>
      </c>
    </row>
    <row r="17" spans="1:16" x14ac:dyDescent="0.25">
      <c r="A17" t="s">
        <v>18</v>
      </c>
      <c r="B17">
        <v>0</v>
      </c>
      <c r="C17">
        <v>6.0763888888888881E-3</v>
      </c>
      <c r="D17">
        <v>1.4895833333333337E-2</v>
      </c>
      <c r="E17">
        <v>6.018518518518519E-4</v>
      </c>
      <c r="F17">
        <v>3.8888888888888883E-3</v>
      </c>
      <c r="G17">
        <v>2.0023148148148144E-3</v>
      </c>
      <c r="H17">
        <v>0</v>
      </c>
      <c r="I17">
        <v>0</v>
      </c>
      <c r="J17">
        <v>9.3749999999999986E-4</v>
      </c>
      <c r="K17">
        <v>0</v>
      </c>
      <c r="L17">
        <v>0</v>
      </c>
      <c r="M17">
        <v>1.7523148148148152E-2</v>
      </c>
      <c r="N17">
        <v>1.8981481481481484E-3</v>
      </c>
      <c r="O17">
        <v>2.8356481481481479E-3</v>
      </c>
      <c r="P17">
        <v>1.0115740740740743E-2</v>
      </c>
    </row>
    <row r="18" spans="1:16" x14ac:dyDescent="0.25">
      <c r="A18" t="s">
        <v>19</v>
      </c>
      <c r="B18">
        <v>0</v>
      </c>
      <c r="C18">
        <v>1.7557870370370373E-2</v>
      </c>
      <c r="D18">
        <v>5.1064814814814813E-2</v>
      </c>
      <c r="E18">
        <v>2.1296296296296302E-3</v>
      </c>
      <c r="F18">
        <v>2.2199074074074076E-2</v>
      </c>
      <c r="G18">
        <v>8.4490740740740741E-3</v>
      </c>
      <c r="H18">
        <v>0</v>
      </c>
      <c r="I18">
        <v>0</v>
      </c>
      <c r="J18">
        <v>9.1435185185185174E-4</v>
      </c>
      <c r="K18">
        <v>0</v>
      </c>
      <c r="L18">
        <v>0</v>
      </c>
      <c r="M18">
        <v>7.6956018518518493E-2</v>
      </c>
      <c r="N18">
        <v>1.3356481481481481E-2</v>
      </c>
      <c r="O18">
        <v>1.6793981481481472E-2</v>
      </c>
      <c r="P18">
        <v>5.3553240740740832E-2</v>
      </c>
    </row>
    <row r="19" spans="1:16" x14ac:dyDescent="0.25">
      <c r="A19" t="s">
        <v>20</v>
      </c>
      <c r="B19">
        <v>0</v>
      </c>
      <c r="C19">
        <v>5.6828703703703702E-3</v>
      </c>
      <c r="D19">
        <v>3.2291666666666666E-3</v>
      </c>
      <c r="F19">
        <v>1.3310185185185185E-3</v>
      </c>
      <c r="G19">
        <v>4.5138888888888887E-4</v>
      </c>
      <c r="I19">
        <v>0</v>
      </c>
      <c r="J19">
        <v>9.2592592592592588E-5</v>
      </c>
      <c r="K19">
        <v>0</v>
      </c>
      <c r="L19">
        <v>0</v>
      </c>
      <c r="M19">
        <v>3.2870370370370371E-3</v>
      </c>
      <c r="N19">
        <v>1.701388888888889E-3</v>
      </c>
      <c r="O19">
        <v>1.0995370370370371E-3</v>
      </c>
      <c r="P19">
        <v>6.2847222222222211E-3</v>
      </c>
    </row>
    <row r="25" spans="1:16" s="188" customFormat="1" x14ac:dyDescent="0.25"/>
    <row r="26" spans="1:16" s="188" customFormat="1" x14ac:dyDescent="0.25"/>
    <row r="38" spans="1:1" x14ac:dyDescent="0.25">
      <c r="A38" s="17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H27"/>
  <sheetViews>
    <sheetView showZeros="0" workbookViewId="0">
      <selection activeCell="A25" sqref="A25:T48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8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8" x14ac:dyDescent="0.25">
      <c r="A2" s="72" t="s">
        <v>37</v>
      </c>
      <c r="B2" s="72">
        <v>8.2060185185185135E-3</v>
      </c>
      <c r="C2" s="72">
        <v>7.291666666666667E-4</v>
      </c>
      <c r="D2" s="73">
        <f>B2/H2</f>
        <v>0.91839378238341973</v>
      </c>
      <c r="E2" s="73">
        <f>C2/H2</f>
        <v>8.1606217616580365E-2</v>
      </c>
      <c r="H2" s="72">
        <f>B2+C2</f>
        <v>8.9351851851851797E-3</v>
      </c>
    </row>
    <row r="3" spans="1:8" x14ac:dyDescent="0.25">
      <c r="A3" s="72" t="s">
        <v>97</v>
      </c>
      <c r="B3" s="72">
        <v>2.0266203703703696E-2</v>
      </c>
      <c r="C3" s="72">
        <v>1.1689814814814816E-3</v>
      </c>
      <c r="D3" s="73">
        <f t="shared" ref="D3:D19" si="0">B3/H3</f>
        <v>0.94546436285097191</v>
      </c>
      <c r="E3" s="73">
        <f t="shared" ref="E3:E19" si="1">C3/H3</f>
        <v>5.45356371490281E-2</v>
      </c>
      <c r="H3" s="72">
        <f t="shared" ref="H3:H19" si="2">B3+C3</f>
        <v>2.1435185185185179E-2</v>
      </c>
    </row>
    <row r="4" spans="1:8" x14ac:dyDescent="0.25">
      <c r="A4" s="72" t="s">
        <v>48</v>
      </c>
      <c r="B4" s="72">
        <v>1.0983796296296294E-2</v>
      </c>
      <c r="C4" s="72">
        <v>3.2060185185185186E-3</v>
      </c>
      <c r="D4" s="73">
        <f t="shared" si="0"/>
        <v>0.77406199021207178</v>
      </c>
      <c r="E4" s="73">
        <f t="shared" si="1"/>
        <v>0.22593800978792827</v>
      </c>
      <c r="H4" s="72">
        <f t="shared" si="2"/>
        <v>1.4189814814814811E-2</v>
      </c>
    </row>
    <row r="5" spans="1:8" x14ac:dyDescent="0.25">
      <c r="A5" s="72" t="s">
        <v>11</v>
      </c>
      <c r="B5" s="72">
        <v>3.275462962962962E-2</v>
      </c>
      <c r="C5" s="72">
        <v>1.8749999999999999E-3</v>
      </c>
      <c r="D5" s="73">
        <f t="shared" si="0"/>
        <v>0.94585561497326198</v>
      </c>
      <c r="E5" s="73">
        <f t="shared" si="1"/>
        <v>5.4144385026737976E-2</v>
      </c>
      <c r="H5" s="72">
        <f t="shared" si="2"/>
        <v>3.4629629629629621E-2</v>
      </c>
    </row>
    <row r="6" spans="1:8" x14ac:dyDescent="0.25">
      <c r="A6" s="72" t="s">
        <v>12</v>
      </c>
      <c r="B6" s="72">
        <v>1.2962962962962965E-3</v>
      </c>
      <c r="C6" s="72">
        <v>2.9745370370370373E-3</v>
      </c>
      <c r="D6" s="73">
        <f t="shared" si="0"/>
        <v>0.30352303523035229</v>
      </c>
      <c r="E6" s="73">
        <f t="shared" si="1"/>
        <v>0.6964769647696476</v>
      </c>
      <c r="H6" s="72">
        <f t="shared" si="2"/>
        <v>4.2708333333333339E-3</v>
      </c>
    </row>
    <row r="7" spans="1:8" x14ac:dyDescent="0.25">
      <c r="A7" s="72" t="s">
        <v>155</v>
      </c>
      <c r="B7" s="72">
        <v>2.3842592592592591E-3</v>
      </c>
      <c r="C7" s="72">
        <v>2.1990740740740743E-4</v>
      </c>
      <c r="D7" s="73">
        <f t="shared" si="0"/>
        <v>0.91555555555555557</v>
      </c>
      <c r="E7" s="73">
        <f t="shared" si="1"/>
        <v>8.4444444444444461E-2</v>
      </c>
      <c r="F7" s="72">
        <v>0</v>
      </c>
      <c r="G7" s="72">
        <v>0</v>
      </c>
      <c r="H7" s="72">
        <f t="shared" si="2"/>
        <v>2.6041666666666665E-3</v>
      </c>
    </row>
    <row r="8" spans="1:8" x14ac:dyDescent="0.25">
      <c r="A8" s="72" t="s">
        <v>102</v>
      </c>
      <c r="B8" s="72">
        <v>1.0185185185185184E-3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v>0</v>
      </c>
      <c r="H8" s="72">
        <f t="shared" si="2"/>
        <v>1.0185185185185184E-3</v>
      </c>
    </row>
    <row r="9" spans="1:8" x14ac:dyDescent="0.25">
      <c r="A9" s="72" t="s">
        <v>103</v>
      </c>
      <c r="B9" s="72">
        <v>9.7222222222222219E-4</v>
      </c>
      <c r="C9" s="72">
        <v>0</v>
      </c>
      <c r="D9" s="73">
        <f t="shared" si="0"/>
        <v>1</v>
      </c>
      <c r="E9" s="73">
        <f t="shared" si="1"/>
        <v>0</v>
      </c>
      <c r="F9" s="72">
        <v>0</v>
      </c>
      <c r="G9" s="72">
        <v>0</v>
      </c>
      <c r="H9" s="72">
        <f t="shared" si="2"/>
        <v>9.7222222222222219E-4</v>
      </c>
    </row>
    <row r="10" spans="1:8" x14ac:dyDescent="0.25">
      <c r="A10" s="72" t="s">
        <v>169</v>
      </c>
      <c r="B10" s="72">
        <v>2.2916666666666671E-3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v>0</v>
      </c>
      <c r="H10" s="72">
        <f t="shared" si="2"/>
        <v>2.2916666666666671E-3</v>
      </c>
    </row>
    <row r="11" spans="1:8" x14ac:dyDescent="0.25">
      <c r="A11" s="72" t="s">
        <v>170</v>
      </c>
      <c r="B11" s="72">
        <v>0</v>
      </c>
      <c r="C11" s="72">
        <v>8.564814814814815E-4</v>
      </c>
      <c r="D11" s="73">
        <f t="shared" si="0"/>
        <v>0</v>
      </c>
      <c r="E11" s="73">
        <f t="shared" si="1"/>
        <v>1</v>
      </c>
      <c r="F11" s="72">
        <v>0</v>
      </c>
      <c r="G11" s="72">
        <v>0</v>
      </c>
      <c r="H11" s="72">
        <f t="shared" si="2"/>
        <v>8.564814814814815E-4</v>
      </c>
    </row>
    <row r="12" spans="1:8" x14ac:dyDescent="0.25">
      <c r="A12" s="72" t="s">
        <v>156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</row>
    <row r="13" spans="1:8" x14ac:dyDescent="0.25">
      <c r="A13" s="72" t="s">
        <v>13</v>
      </c>
      <c r="B13" s="72">
        <v>7.8472222222222224E-3</v>
      </c>
      <c r="C13" s="72">
        <v>2.5462962962962961E-4</v>
      </c>
      <c r="D13" s="73">
        <f t="shared" si="0"/>
        <v>0.96857142857142864</v>
      </c>
      <c r="E13" s="73">
        <f t="shared" si="1"/>
        <v>3.1428571428571431E-2</v>
      </c>
      <c r="F13" s="72">
        <v>0</v>
      </c>
      <c r="G13" s="72">
        <v>0</v>
      </c>
      <c r="H13" s="72">
        <f t="shared" si="2"/>
        <v>8.1018518518518514E-3</v>
      </c>
    </row>
    <row r="14" spans="1:8" x14ac:dyDescent="0.25">
      <c r="A14" s="72" t="s">
        <v>15</v>
      </c>
      <c r="B14" s="72">
        <v>5.7291666666666654E-3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v>0</v>
      </c>
      <c r="H14" s="72">
        <f t="shared" si="2"/>
        <v>5.7291666666666654E-3</v>
      </c>
    </row>
    <row r="15" spans="1:8" x14ac:dyDescent="0.25">
      <c r="A15" s="72" t="s">
        <v>16</v>
      </c>
      <c r="B15" s="72">
        <v>0</v>
      </c>
      <c r="C15" s="72">
        <v>5.6712962962962967E-4</v>
      </c>
      <c r="D15" s="73">
        <f t="shared" si="0"/>
        <v>0</v>
      </c>
      <c r="E15" s="73">
        <f t="shared" si="1"/>
        <v>1</v>
      </c>
      <c r="F15" s="72">
        <v>0</v>
      </c>
      <c r="G15" s="72">
        <v>0</v>
      </c>
      <c r="H15" s="72">
        <f t="shared" si="2"/>
        <v>5.6712962962962967E-4</v>
      </c>
    </row>
    <row r="16" spans="1:8" x14ac:dyDescent="0.25">
      <c r="A16" s="72" t="s">
        <v>17</v>
      </c>
      <c r="B16" s="72">
        <v>1.1342592592592593E-3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v>0</v>
      </c>
      <c r="H16" s="72">
        <f t="shared" si="2"/>
        <v>1.1342592592592593E-3</v>
      </c>
    </row>
    <row r="17" spans="1:8" x14ac:dyDescent="0.25">
      <c r="A17" s="72" t="s">
        <v>18</v>
      </c>
      <c r="B17" s="72">
        <v>1.484953703703704E-2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1.484953703703704E-2</v>
      </c>
    </row>
    <row r="18" spans="1:8" x14ac:dyDescent="0.25">
      <c r="A18" s="72" t="s">
        <v>19</v>
      </c>
      <c r="B18" s="72">
        <v>5.7106481481481466E-2</v>
      </c>
      <c r="C18" s="72">
        <v>2.659722222222222E-2</v>
      </c>
      <c r="D18" s="73">
        <f t="shared" si="0"/>
        <v>0.68224557522123896</v>
      </c>
      <c r="E18" s="73">
        <f t="shared" si="1"/>
        <v>0.31775442477876109</v>
      </c>
      <c r="F18" s="72">
        <v>0</v>
      </c>
      <c r="G18" s="72">
        <v>0</v>
      </c>
      <c r="H18" s="72">
        <f t="shared" si="2"/>
        <v>8.3703703703703683E-2</v>
      </c>
    </row>
    <row r="19" spans="1:8" x14ac:dyDescent="0.25">
      <c r="A19" s="72" t="s">
        <v>20</v>
      </c>
      <c r="B19" s="72">
        <v>9.0856481481481483E-3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v>0</v>
      </c>
      <c r="H19" s="72">
        <f t="shared" si="2"/>
        <v>9.0856481481481483E-3</v>
      </c>
    </row>
    <row r="26" spans="1:8" s="176" customFormat="1" x14ac:dyDescent="0.25"/>
    <row r="27" spans="1:8" s="176" customForma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topLeftCell="A16" workbookViewId="0">
      <selection activeCell="A30" sqref="A30:XFD49"/>
    </sheetView>
  </sheetViews>
  <sheetFormatPr defaultRowHeight="15" x14ac:dyDescent="0.25"/>
  <cols>
    <col min="1" max="1" width="21.140625" style="72" customWidth="1"/>
    <col min="2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0</v>
      </c>
      <c r="C2" s="72">
        <v>0</v>
      </c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 x14ac:dyDescent="0.25">
      <c r="A3" s="72" t="s">
        <v>97</v>
      </c>
      <c r="B3" s="72">
        <v>3.4722222222222218E-4</v>
      </c>
      <c r="C3" s="72">
        <v>0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3.4722222222222218E-4</v>
      </c>
    </row>
    <row r="4" spans="1:10" x14ac:dyDescent="0.25">
      <c r="A4" s="72" t="s">
        <v>48</v>
      </c>
      <c r="B4" s="72">
        <v>6.9444444444444436E-4</v>
      </c>
      <c r="C4" s="72">
        <v>0</v>
      </c>
      <c r="D4" s="73">
        <f t="shared" si="0"/>
        <v>1</v>
      </c>
      <c r="E4" s="73">
        <f t="shared" si="1"/>
        <v>0</v>
      </c>
      <c r="F4" s="72">
        <f t="shared" si="2"/>
        <v>6.9444444444444436E-4</v>
      </c>
    </row>
    <row r="5" spans="1:10" x14ac:dyDescent="0.25">
      <c r="A5" s="72" t="s">
        <v>11</v>
      </c>
      <c r="B5" s="72">
        <v>3.7037037037037035E-4</v>
      </c>
      <c r="D5" s="73">
        <f t="shared" si="0"/>
        <v>1</v>
      </c>
      <c r="E5" s="73">
        <f t="shared" si="1"/>
        <v>0</v>
      </c>
      <c r="F5" s="72">
        <f t="shared" si="2"/>
        <v>3.7037037037037035E-4</v>
      </c>
    </row>
    <row r="6" spans="1:10" x14ac:dyDescent="0.25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 x14ac:dyDescent="0.25">
      <c r="A7" s="72" t="s">
        <v>155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C15" s="72">
        <v>1.7361111111111112E-4</v>
      </c>
      <c r="D15" s="73">
        <f t="shared" si="0"/>
        <v>0</v>
      </c>
      <c r="E15" s="73">
        <f t="shared" si="1"/>
        <v>1</v>
      </c>
      <c r="F15" s="72">
        <f t="shared" si="2"/>
        <v>1.7361111111111112E-4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9.3749999999999986E-4</v>
      </c>
      <c r="D17" s="73">
        <f t="shared" si="0"/>
        <v>1</v>
      </c>
      <c r="E17" s="73">
        <f t="shared" si="1"/>
        <v>0</v>
      </c>
      <c r="F17" s="72">
        <f t="shared" si="2"/>
        <v>9.3749999999999986E-4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6.0185185185185179E-4</v>
      </c>
      <c r="C18" s="72">
        <v>3.1250000000000001E-4</v>
      </c>
      <c r="D18" s="73">
        <f t="shared" si="0"/>
        <v>0.65822784810126578</v>
      </c>
      <c r="E18" s="73">
        <f t="shared" si="1"/>
        <v>0.34177215189873422</v>
      </c>
      <c r="F18" s="72">
        <f t="shared" si="2"/>
        <v>9.1435185185185174E-4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9.2592592592592588E-5</v>
      </c>
      <c r="D19" s="73">
        <f t="shared" si="0"/>
        <v>1</v>
      </c>
      <c r="E19" s="73">
        <f t="shared" si="1"/>
        <v>0</v>
      </c>
      <c r="F19" s="72">
        <f t="shared" si="2"/>
        <v>9.2592592592592588E-5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G19"/>
  <sheetViews>
    <sheetView showZeros="0" workbookViewId="0">
      <selection activeCell="E28" sqref="E28"/>
    </sheetView>
  </sheetViews>
  <sheetFormatPr defaultRowHeight="15" x14ac:dyDescent="0.25"/>
  <cols>
    <col min="1" max="1" width="24.85546875" style="72" customWidth="1"/>
    <col min="2" max="16384" width="9.140625" style="72"/>
  </cols>
  <sheetData>
    <row r="1" spans="1:7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7" x14ac:dyDescent="0.25">
      <c r="A2" s="72" t="s">
        <v>37</v>
      </c>
      <c r="B2" s="72">
        <v>1.6319444444444445E-3</v>
      </c>
      <c r="C2" s="72">
        <v>1.2037037037037038E-3</v>
      </c>
      <c r="D2" s="73">
        <f>B2/G2</f>
        <v>0.57551020408163267</v>
      </c>
      <c r="E2" s="73">
        <f>C2/G2</f>
        <v>0.42448979591836733</v>
      </c>
      <c r="G2" s="72">
        <f>B2+C2</f>
        <v>2.8356481481481483E-3</v>
      </c>
    </row>
    <row r="3" spans="1:7" x14ac:dyDescent="0.25">
      <c r="A3" s="72" t="s">
        <v>97</v>
      </c>
      <c r="B3" s="72">
        <v>1.0324074074074074E-2</v>
      </c>
      <c r="C3" s="72">
        <v>3.7037037037037035E-4</v>
      </c>
      <c r="D3" s="73">
        <f t="shared" ref="D3:D19" si="0">B3/G3</f>
        <v>0.96536796536796543</v>
      </c>
      <c r="E3" s="73">
        <f t="shared" ref="E3:E19" si="1">C3/G3</f>
        <v>3.4632034632034632E-2</v>
      </c>
      <c r="G3" s="72">
        <f t="shared" ref="G3:G19" si="2">B3+C3</f>
        <v>1.0694444444444444E-2</v>
      </c>
    </row>
    <row r="4" spans="1:7" x14ac:dyDescent="0.25">
      <c r="A4" s="72" t="s">
        <v>48</v>
      </c>
      <c r="B4" s="72">
        <v>2.0833333333333329E-3</v>
      </c>
      <c r="C4" s="72">
        <v>7.5231481481481482E-4</v>
      </c>
      <c r="D4" s="73">
        <f t="shared" si="0"/>
        <v>0.73469387755102034</v>
      </c>
      <c r="E4" s="73">
        <f t="shared" si="1"/>
        <v>0.26530612244897961</v>
      </c>
      <c r="G4" s="72">
        <f t="shared" si="2"/>
        <v>2.8356481481481479E-3</v>
      </c>
    </row>
    <row r="5" spans="1:7" x14ac:dyDescent="0.25">
      <c r="A5" s="72" t="s">
        <v>11</v>
      </c>
      <c r="B5" s="72">
        <v>1.8148148148148149E-2</v>
      </c>
      <c r="C5" s="72">
        <v>5.4050925925925933E-3</v>
      </c>
      <c r="D5" s="73">
        <f t="shared" si="0"/>
        <v>0.77051597051597054</v>
      </c>
      <c r="E5" s="73">
        <f t="shared" si="1"/>
        <v>0.22948402948402949</v>
      </c>
      <c r="G5" s="72">
        <f t="shared" si="2"/>
        <v>2.3553240740740743E-2</v>
      </c>
    </row>
    <row r="6" spans="1:7" x14ac:dyDescent="0.25">
      <c r="A6" s="72" t="s">
        <v>12</v>
      </c>
      <c r="B6" s="72">
        <v>5.5555555555555556E-4</v>
      </c>
      <c r="C6" s="72">
        <v>0</v>
      </c>
      <c r="D6" s="73">
        <f t="shared" si="0"/>
        <v>1</v>
      </c>
      <c r="E6" s="73">
        <f t="shared" si="1"/>
        <v>0</v>
      </c>
      <c r="G6" s="72">
        <f t="shared" si="2"/>
        <v>5.5555555555555556E-4</v>
      </c>
    </row>
    <row r="7" spans="1:7" x14ac:dyDescent="0.25">
      <c r="A7" s="72" t="s">
        <v>155</v>
      </c>
      <c r="B7" s="72">
        <v>8.2175925925925927E-4</v>
      </c>
      <c r="C7" s="72">
        <v>1.3541666666666665E-3</v>
      </c>
      <c r="D7" s="73">
        <f t="shared" si="0"/>
        <v>0.37765957446808512</v>
      </c>
      <c r="E7" s="73">
        <f t="shared" si="1"/>
        <v>0.62234042553191482</v>
      </c>
      <c r="F7" s="72">
        <v>0</v>
      </c>
      <c r="G7" s="72">
        <f t="shared" si="2"/>
        <v>2.1759259259259258E-3</v>
      </c>
    </row>
    <row r="8" spans="1:7" x14ac:dyDescent="0.25">
      <c r="A8" s="72" t="s">
        <v>102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</row>
    <row r="9" spans="1:7" x14ac:dyDescent="0.25">
      <c r="A9" s="72" t="s">
        <v>103</v>
      </c>
      <c r="B9" s="72">
        <v>7.8703703703703705E-4</v>
      </c>
      <c r="C9" s="72">
        <v>0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7.8703703703703705E-4</v>
      </c>
    </row>
    <row r="10" spans="1:7" x14ac:dyDescent="0.25">
      <c r="A10" s="72" t="s">
        <v>169</v>
      </c>
      <c r="B10" s="72">
        <v>2.0601851851851853E-3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2.0601851851851853E-3</v>
      </c>
    </row>
    <row r="11" spans="1:7" x14ac:dyDescent="0.25">
      <c r="A11" s="72" t="s">
        <v>170</v>
      </c>
      <c r="B11" s="72">
        <v>2.6620370370370372E-4</v>
      </c>
      <c r="C11" s="72">
        <v>0</v>
      </c>
      <c r="D11" s="73">
        <f t="shared" si="0"/>
        <v>1</v>
      </c>
      <c r="E11" s="73">
        <f t="shared" si="1"/>
        <v>0</v>
      </c>
      <c r="F11" s="72">
        <v>0</v>
      </c>
      <c r="G11" s="72">
        <f t="shared" si="2"/>
        <v>2.6620370370370372E-4</v>
      </c>
    </row>
    <row r="12" spans="1:7" x14ac:dyDescent="0.25">
      <c r="A12" s="72" t="s">
        <v>156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</row>
    <row r="13" spans="1:7" x14ac:dyDescent="0.25">
      <c r="A13" s="72" t="s">
        <v>13</v>
      </c>
      <c r="B13" s="72">
        <v>7.6504629629629631E-3</v>
      </c>
      <c r="C13" s="72">
        <v>1.8750000000000001E-3</v>
      </c>
      <c r="D13" s="73">
        <f t="shared" si="0"/>
        <v>0.80315917375455648</v>
      </c>
      <c r="E13" s="73">
        <f t="shared" si="1"/>
        <v>0.19684082624544352</v>
      </c>
      <c r="F13" s="72">
        <v>0</v>
      </c>
      <c r="G13" s="72">
        <f t="shared" si="2"/>
        <v>9.525462962962963E-3</v>
      </c>
    </row>
    <row r="14" spans="1:7" x14ac:dyDescent="0.25">
      <c r="A14" s="72" t="s">
        <v>15</v>
      </c>
      <c r="B14" s="72">
        <v>1.5162037037037036E-3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1.5162037037037036E-3</v>
      </c>
    </row>
    <row r="15" spans="1:7" x14ac:dyDescent="0.25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</row>
    <row r="16" spans="1:7" x14ac:dyDescent="0.25">
      <c r="A16" s="72" t="s">
        <v>17</v>
      </c>
      <c r="B16" s="72">
        <v>2.3148148148148146E-4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2.3148148148148146E-4</v>
      </c>
    </row>
    <row r="17" spans="1:7" x14ac:dyDescent="0.25">
      <c r="A17" s="72" t="s">
        <v>18</v>
      </c>
      <c r="B17" s="72">
        <v>5.8912037037037023E-3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5.8912037037037023E-3</v>
      </c>
    </row>
    <row r="18" spans="1:7" x14ac:dyDescent="0.25">
      <c r="A18" s="72" t="s">
        <v>19</v>
      </c>
      <c r="B18" s="72">
        <v>2.3993055555555556E-2</v>
      </c>
      <c r="C18" s="72">
        <v>6.6550925925925927E-3</v>
      </c>
      <c r="D18" s="73">
        <f t="shared" si="0"/>
        <v>0.78285498489425986</v>
      </c>
      <c r="E18" s="73">
        <f t="shared" si="1"/>
        <v>0.21714501510574019</v>
      </c>
      <c r="F18" s="72">
        <v>0</v>
      </c>
      <c r="G18" s="72">
        <f t="shared" si="2"/>
        <v>3.0648148148148147E-2</v>
      </c>
    </row>
    <row r="19" spans="1:7" x14ac:dyDescent="0.25">
      <c r="A19" s="72" t="s">
        <v>20</v>
      </c>
      <c r="B19" s="72">
        <v>1.7824074074074075E-3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1.7824074074074075E-3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topLeftCell="A16" workbookViewId="0">
      <selection activeCell="A26" sqref="A26:XFD45"/>
    </sheetView>
  </sheetViews>
  <sheetFormatPr defaultRowHeight="15" x14ac:dyDescent="0.25"/>
  <cols>
    <col min="1" max="1" width="24.7109375" style="72" customWidth="1"/>
    <col min="2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8.9699074074074108E-3</v>
      </c>
      <c r="C2" s="72">
        <v>1.4120370370370372E-3</v>
      </c>
      <c r="D2" s="73">
        <f>B2/F2</f>
        <v>0.86399108138238578</v>
      </c>
      <c r="E2" s="73">
        <f>C2/F2</f>
        <v>0.13600891861761424</v>
      </c>
      <c r="F2" s="72">
        <f>B2+C2</f>
        <v>1.0381944444444447E-2</v>
      </c>
    </row>
    <row r="3" spans="1:10" x14ac:dyDescent="0.25">
      <c r="A3" s="72" t="s">
        <v>97</v>
      </c>
      <c r="B3" s="72">
        <v>2.4467592592592562E-2</v>
      </c>
      <c r="C3" s="72">
        <v>8.6805555555555551E-4</v>
      </c>
      <c r="D3" s="73">
        <f t="shared" ref="D3:D19" si="0">B3/F3</f>
        <v>0.96573777980813147</v>
      </c>
      <c r="E3" s="73">
        <f t="shared" ref="E3:E19" si="1">C3/F3</f>
        <v>3.4262220191868475E-2</v>
      </c>
      <c r="F3" s="72">
        <f t="shared" ref="F3:F19" si="2">B3+C3</f>
        <v>2.5335648148148118E-2</v>
      </c>
    </row>
    <row r="4" spans="1:10" x14ac:dyDescent="0.25">
      <c r="A4" s="72" t="s">
        <v>48</v>
      </c>
      <c r="B4" s="72">
        <v>5.9606481481481472E-3</v>
      </c>
      <c r="C4" s="72">
        <v>0</v>
      </c>
      <c r="D4" s="73">
        <f t="shared" si="0"/>
        <v>1</v>
      </c>
      <c r="E4" s="73">
        <f t="shared" si="1"/>
        <v>0</v>
      </c>
      <c r="F4" s="72">
        <f t="shared" si="2"/>
        <v>5.9606481481481472E-3</v>
      </c>
    </row>
    <row r="5" spans="1:10" x14ac:dyDescent="0.25">
      <c r="A5" s="72" t="s">
        <v>11</v>
      </c>
      <c r="B5" s="72">
        <v>2.8888888888888863E-2</v>
      </c>
      <c r="C5" s="72">
        <v>3.5879629629629635E-4</v>
      </c>
      <c r="D5" s="73">
        <f t="shared" si="0"/>
        <v>0.98773248911753064</v>
      </c>
      <c r="E5" s="73">
        <f t="shared" si="1"/>
        <v>1.2267510882469343E-2</v>
      </c>
      <c r="F5" s="72">
        <f t="shared" si="2"/>
        <v>2.9247685185185161E-2</v>
      </c>
    </row>
    <row r="6" spans="1:10" x14ac:dyDescent="0.25">
      <c r="A6" s="72" t="s">
        <v>12</v>
      </c>
      <c r="C6" s="72">
        <v>2.5462962962962961E-4</v>
      </c>
      <c r="D6" s="73">
        <f t="shared" si="0"/>
        <v>0</v>
      </c>
      <c r="E6" s="73">
        <f t="shared" si="1"/>
        <v>1</v>
      </c>
      <c r="F6" s="72">
        <f t="shared" si="2"/>
        <v>2.5462962962962961E-4</v>
      </c>
    </row>
    <row r="7" spans="1:10" x14ac:dyDescent="0.25">
      <c r="A7" s="72" t="s">
        <v>155</v>
      </c>
      <c r="B7" s="72">
        <v>3.1828703703703706E-3</v>
      </c>
      <c r="C7" s="72">
        <v>5.9027777777777768E-4</v>
      </c>
      <c r="D7" s="73">
        <f t="shared" si="0"/>
        <v>0.84355828220858897</v>
      </c>
      <c r="E7" s="73">
        <f t="shared" si="1"/>
        <v>0.156441717791411</v>
      </c>
      <c r="F7" s="72">
        <f t="shared" si="2"/>
        <v>3.7731481481481483E-3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C8" s="72">
        <v>3.3564814814814818E-4</v>
      </c>
      <c r="D8" s="73">
        <f t="shared" si="0"/>
        <v>0</v>
      </c>
      <c r="E8" s="73">
        <f t="shared" si="1"/>
        <v>1</v>
      </c>
      <c r="F8" s="72">
        <f t="shared" si="2"/>
        <v>3.3564814814814818E-4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7.1759259259259259E-4</v>
      </c>
      <c r="D9" s="73">
        <f t="shared" si="0"/>
        <v>1</v>
      </c>
      <c r="E9" s="73">
        <f t="shared" si="1"/>
        <v>0</v>
      </c>
      <c r="F9" s="72">
        <f t="shared" si="2"/>
        <v>7.1759259259259259E-4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4.9884259259259265E-3</v>
      </c>
      <c r="D10" s="73">
        <f t="shared" si="0"/>
        <v>1</v>
      </c>
      <c r="E10" s="73">
        <f t="shared" si="1"/>
        <v>0</v>
      </c>
      <c r="F10" s="72">
        <f t="shared" si="2"/>
        <v>4.9884259259259265E-3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C11" s="72">
        <v>4.2824074074074075E-4</v>
      </c>
      <c r="D11" s="73">
        <f t="shared" si="0"/>
        <v>0</v>
      </c>
      <c r="E11" s="73">
        <f t="shared" si="1"/>
        <v>1</v>
      </c>
      <c r="F11" s="72">
        <f t="shared" si="2"/>
        <v>4.2824074074074075E-4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1.3310185185185185E-3</v>
      </c>
      <c r="C13" s="72">
        <v>0</v>
      </c>
      <c r="D13" s="73">
        <f t="shared" si="0"/>
        <v>1</v>
      </c>
      <c r="E13" s="73">
        <f t="shared" si="1"/>
        <v>0</v>
      </c>
      <c r="F13" s="72">
        <f t="shared" si="2"/>
        <v>1.3310185185185185E-3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5.70601851851852E-3</v>
      </c>
      <c r="D14" s="73">
        <f t="shared" si="0"/>
        <v>1</v>
      </c>
      <c r="E14" s="73">
        <f t="shared" si="1"/>
        <v>0</v>
      </c>
      <c r="F14" s="72">
        <f t="shared" si="2"/>
        <v>5.70601851851852E-3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7.9861111111111105E-4</v>
      </c>
      <c r="D16" s="73">
        <f t="shared" si="0"/>
        <v>1</v>
      </c>
      <c r="E16" s="73">
        <f t="shared" si="1"/>
        <v>0</v>
      </c>
      <c r="F16" s="72">
        <f t="shared" si="2"/>
        <v>7.9861111111111105E-4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1.7523148148148152E-2</v>
      </c>
      <c r="D17" s="73">
        <f t="shared" si="0"/>
        <v>1</v>
      </c>
      <c r="E17" s="73">
        <f t="shared" si="1"/>
        <v>0</v>
      </c>
      <c r="F17" s="72">
        <f t="shared" si="2"/>
        <v>1.7523148148148152E-2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5.6365740740740765E-2</v>
      </c>
      <c r="C18" s="72">
        <v>2.0590277777777773E-2</v>
      </c>
      <c r="D18" s="73">
        <f t="shared" si="0"/>
        <v>0.73244096856670193</v>
      </c>
      <c r="E18" s="73">
        <f t="shared" si="1"/>
        <v>0.26755903143329812</v>
      </c>
      <c r="F18" s="72">
        <f t="shared" si="2"/>
        <v>7.6956018518518535E-2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3.2870370370370371E-3</v>
      </c>
      <c r="D19" s="73">
        <f t="shared" si="0"/>
        <v>1</v>
      </c>
      <c r="E19" s="73">
        <f t="shared" si="1"/>
        <v>0</v>
      </c>
      <c r="F19" s="72">
        <f t="shared" si="2"/>
        <v>3.2870370370370371E-3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BD48"/>
  <sheetViews>
    <sheetView showZeros="0" workbookViewId="0">
      <selection activeCell="A29" sqref="A29:L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5.7870370370370366E-5</v>
      </c>
      <c r="C2" s="72">
        <v>0</v>
      </c>
      <c r="D2" s="73">
        <f>B2/F2</f>
        <v>1</v>
      </c>
      <c r="E2" s="73">
        <f>C2/F2</f>
        <v>0</v>
      </c>
      <c r="F2" s="72">
        <f>B2+C2</f>
        <v>5.7870370370370366E-5</v>
      </c>
    </row>
    <row r="3" spans="1:10" x14ac:dyDescent="0.25">
      <c r="A3" s="72" t="s">
        <v>97</v>
      </c>
      <c r="B3" s="72">
        <v>7.7546296296296304E-4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7.7546296296296304E-4</v>
      </c>
    </row>
    <row r="4" spans="1:10" x14ac:dyDescent="0.25">
      <c r="A4" s="72" t="s">
        <v>48</v>
      </c>
      <c r="D4" s="73" t="e">
        <f t="shared" si="0"/>
        <v>#DIV/0!</v>
      </c>
      <c r="E4" s="73" t="e">
        <f t="shared" si="1"/>
        <v>#DIV/0!</v>
      </c>
      <c r="F4" s="72">
        <f t="shared" si="2"/>
        <v>0</v>
      </c>
    </row>
    <row r="5" spans="1:10" x14ac:dyDescent="0.25">
      <c r="A5" s="72" t="s">
        <v>11</v>
      </c>
      <c r="B5" s="72">
        <v>1.4004629629629632E-3</v>
      </c>
      <c r="D5" s="73">
        <f t="shared" si="0"/>
        <v>1</v>
      </c>
      <c r="E5" s="73">
        <f t="shared" si="1"/>
        <v>0</v>
      </c>
      <c r="F5" s="72">
        <f t="shared" si="2"/>
        <v>1.4004629629629632E-3</v>
      </c>
    </row>
    <row r="6" spans="1:10" x14ac:dyDescent="0.25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 x14ac:dyDescent="0.25">
      <c r="A7" s="72" t="s">
        <v>155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4.6296296296296298E-4</v>
      </c>
      <c r="D14" s="73">
        <f t="shared" si="0"/>
        <v>1</v>
      </c>
      <c r="E14" s="73">
        <f t="shared" si="1"/>
        <v>0</v>
      </c>
      <c r="F14" s="72">
        <f t="shared" si="2"/>
        <v>4.6296296296296298E-4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56" x14ac:dyDescent="0.25">
      <c r="A17" s="72" t="s">
        <v>18</v>
      </c>
      <c r="B17" s="72">
        <v>6.018518518518519E-4</v>
      </c>
      <c r="D17" s="73">
        <f t="shared" si="0"/>
        <v>1</v>
      </c>
      <c r="E17" s="73">
        <f t="shared" si="1"/>
        <v>0</v>
      </c>
      <c r="F17" s="72">
        <f t="shared" si="2"/>
        <v>6.018518518518519E-4</v>
      </c>
      <c r="G17" s="72">
        <v>0</v>
      </c>
      <c r="H17" s="72">
        <v>0</v>
      </c>
      <c r="I17" s="72">
        <v>0</v>
      </c>
      <c r="J17" s="72">
        <v>0</v>
      </c>
    </row>
    <row r="18" spans="1:56" x14ac:dyDescent="0.25">
      <c r="A18" s="72" t="s">
        <v>19</v>
      </c>
      <c r="B18" s="72">
        <v>1.4814814814814816E-3</v>
      </c>
      <c r="C18" s="72">
        <v>6.4814814814814813E-4</v>
      </c>
      <c r="D18" s="73">
        <f t="shared" si="0"/>
        <v>0.69565217391304346</v>
      </c>
      <c r="E18" s="73">
        <f t="shared" si="1"/>
        <v>0.30434782608695649</v>
      </c>
      <c r="F18" s="72">
        <f t="shared" si="2"/>
        <v>2.1296296296296298E-3</v>
      </c>
      <c r="G18" s="72">
        <v>0</v>
      </c>
      <c r="H18" s="72">
        <v>0</v>
      </c>
      <c r="I18" s="72">
        <v>0</v>
      </c>
      <c r="J18" s="72">
        <v>0</v>
      </c>
    </row>
    <row r="19" spans="1:56" x14ac:dyDescent="0.25">
      <c r="A19" s="72" t="s">
        <v>20</v>
      </c>
      <c r="D19" s="73" t="e">
        <f t="shared" si="0"/>
        <v>#DIV/0!</v>
      </c>
      <c r="E19" s="73" t="e">
        <f t="shared" si="1"/>
        <v>#DIV/0!</v>
      </c>
      <c r="F19" s="72">
        <f t="shared" si="2"/>
        <v>0</v>
      </c>
      <c r="G19" s="72">
        <v>0</v>
      </c>
      <c r="H19" s="72">
        <v>0</v>
      </c>
      <c r="I19" s="72">
        <v>0</v>
      </c>
      <c r="J19" s="72">
        <v>0</v>
      </c>
    </row>
    <row r="32" spans="1:56" x14ac:dyDescent="0.25">
      <c r="BB32" s="72">
        <v>0</v>
      </c>
      <c r="BD32" s="72">
        <v>0</v>
      </c>
    </row>
    <row r="33" spans="18:56" x14ac:dyDescent="0.25">
      <c r="BA33" s="72">
        <v>0</v>
      </c>
      <c r="BD33" s="72">
        <v>0</v>
      </c>
    </row>
    <row r="34" spans="18:56" x14ac:dyDescent="0.25">
      <c r="BB34" s="72">
        <v>0</v>
      </c>
      <c r="BC34" s="72">
        <v>0</v>
      </c>
      <c r="BD34" s="72">
        <v>0</v>
      </c>
    </row>
    <row r="35" spans="18:56" x14ac:dyDescent="0.25">
      <c r="BA35" s="72">
        <v>0</v>
      </c>
      <c r="BD35" s="72">
        <v>0</v>
      </c>
    </row>
    <row r="36" spans="18:56" x14ac:dyDescent="0.25">
      <c r="BB36" s="72">
        <v>0</v>
      </c>
      <c r="BC36" s="72">
        <v>0</v>
      </c>
      <c r="BD36" s="72">
        <v>0</v>
      </c>
    </row>
    <row r="38" spans="18:56" x14ac:dyDescent="0.25">
      <c r="AZ38" s="72">
        <v>0</v>
      </c>
      <c r="BD38" s="72">
        <v>0</v>
      </c>
    </row>
    <row r="39" spans="18:56" x14ac:dyDescent="0.25">
      <c r="BB39" s="72">
        <v>0</v>
      </c>
      <c r="BD39" s="72">
        <v>0</v>
      </c>
    </row>
    <row r="42" spans="18:56" x14ac:dyDescent="0.25">
      <c r="AZ42" s="72">
        <v>0</v>
      </c>
      <c r="BB42" s="72">
        <v>0</v>
      </c>
      <c r="BD42" s="72">
        <v>0</v>
      </c>
    </row>
    <row r="43" spans="18:56" x14ac:dyDescent="0.25">
      <c r="S43" s="72">
        <v>0</v>
      </c>
      <c r="U43" s="72">
        <v>0</v>
      </c>
      <c r="BB43" s="72">
        <v>0</v>
      </c>
      <c r="BD43" s="72">
        <v>0</v>
      </c>
    </row>
    <row r="44" spans="18:56" x14ac:dyDescent="0.25">
      <c r="R44" s="72">
        <v>0</v>
      </c>
      <c r="U44" s="72">
        <v>0</v>
      </c>
    </row>
    <row r="45" spans="18:56" x14ac:dyDescent="0.25">
      <c r="S45" s="72">
        <v>0</v>
      </c>
      <c r="U45" s="72">
        <v>0</v>
      </c>
      <c r="BB45" s="72">
        <v>0</v>
      </c>
      <c r="BD45" s="72">
        <v>0</v>
      </c>
    </row>
    <row r="46" spans="18:56" x14ac:dyDescent="0.25">
      <c r="S46" s="72">
        <v>0</v>
      </c>
      <c r="U46" s="72">
        <v>0</v>
      </c>
      <c r="BB46" s="72">
        <v>0</v>
      </c>
      <c r="BD46" s="72">
        <v>0</v>
      </c>
    </row>
    <row r="47" spans="18:56" x14ac:dyDescent="0.25">
      <c r="R47" s="72">
        <v>0</v>
      </c>
      <c r="S47" s="72">
        <v>0</v>
      </c>
      <c r="U47" s="72">
        <v>0</v>
      </c>
      <c r="AZ47" s="72">
        <v>0</v>
      </c>
      <c r="BA47" s="72">
        <v>0</v>
      </c>
      <c r="BB47" s="72">
        <v>0</v>
      </c>
      <c r="BD47" s="72">
        <v>0</v>
      </c>
    </row>
    <row r="48" spans="18:56" x14ac:dyDescent="0.25">
      <c r="S48" s="72">
        <v>0</v>
      </c>
      <c r="U48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topLeftCell="A16" workbookViewId="0">
      <selection activeCell="A29" sqref="A29:K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2.3842592592592596E-3</v>
      </c>
      <c r="C2" s="72">
        <v>2.6851851851851854E-3</v>
      </c>
      <c r="D2" s="73">
        <f>B2/G2</f>
        <v>0.47031963470319638</v>
      </c>
      <c r="E2" s="73">
        <f>C2/G2</f>
        <v>0.52968036529680362</v>
      </c>
      <c r="G2" s="72">
        <f>B2+C2</f>
        <v>5.069444444444445E-3</v>
      </c>
    </row>
    <row r="3" spans="1:10" x14ac:dyDescent="0.25">
      <c r="A3" s="72" t="s">
        <v>97</v>
      </c>
      <c r="B3" s="72">
        <v>2.5162037037037045E-2</v>
      </c>
      <c r="D3" s="73">
        <f t="shared" ref="D3:D18" si="0">B3/G3</f>
        <v>1</v>
      </c>
      <c r="E3" s="73">
        <f t="shared" ref="E3:E18" si="1">C3/G3</f>
        <v>0</v>
      </c>
      <c r="G3" s="72">
        <f t="shared" ref="G3:G19" si="2">B3+C3</f>
        <v>2.5162037037037045E-2</v>
      </c>
    </row>
    <row r="4" spans="1:10" x14ac:dyDescent="0.25">
      <c r="A4" s="72" t="s">
        <v>48</v>
      </c>
      <c r="B4" s="72">
        <v>3.9699074074074072E-3</v>
      </c>
      <c r="C4" s="72">
        <v>1.284722222222222E-3</v>
      </c>
      <c r="D4" s="73">
        <f t="shared" si="0"/>
        <v>0.75550660792951552</v>
      </c>
      <c r="E4" s="73">
        <f t="shared" si="1"/>
        <v>0.24449339207048457</v>
      </c>
      <c r="G4" s="72">
        <f t="shared" si="2"/>
        <v>5.2546296296296291E-3</v>
      </c>
    </row>
    <row r="5" spans="1:10" x14ac:dyDescent="0.25">
      <c r="A5" s="72" t="s">
        <v>11</v>
      </c>
      <c r="B5" s="72">
        <v>2.9004629629629634E-2</v>
      </c>
      <c r="D5" s="73">
        <f t="shared" si="0"/>
        <v>1</v>
      </c>
      <c r="E5" s="73">
        <f t="shared" si="1"/>
        <v>0</v>
      </c>
      <c r="G5" s="72">
        <f t="shared" si="2"/>
        <v>2.9004629629629634E-2</v>
      </c>
    </row>
    <row r="6" spans="1:10" x14ac:dyDescent="0.25">
      <c r="A6" s="72" t="s">
        <v>12</v>
      </c>
      <c r="B6" s="72">
        <v>5.7870370370370367E-4</v>
      </c>
      <c r="C6" s="72">
        <v>1.3194444444444445E-3</v>
      </c>
      <c r="D6" s="73">
        <f t="shared" si="0"/>
        <v>0.3048780487804878</v>
      </c>
      <c r="E6" s="73">
        <f t="shared" si="1"/>
        <v>0.69512195121951226</v>
      </c>
      <c r="G6" s="72">
        <f t="shared" si="2"/>
        <v>1.8981481481481482E-3</v>
      </c>
    </row>
    <row r="7" spans="1:10" x14ac:dyDescent="0.25">
      <c r="A7" s="72" t="s">
        <v>155</v>
      </c>
      <c r="B7" s="72">
        <v>1.8055555555555557E-3</v>
      </c>
      <c r="C7" s="72">
        <v>8.1018518518518516E-5</v>
      </c>
      <c r="D7" s="73">
        <f t="shared" si="0"/>
        <v>0.95705521472392641</v>
      </c>
      <c r="E7" s="73">
        <f t="shared" si="1"/>
        <v>4.2944785276073615E-2</v>
      </c>
      <c r="F7" s="72">
        <v>0</v>
      </c>
      <c r="G7" s="72">
        <f t="shared" si="2"/>
        <v>1.8865740740740742E-3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3.9351851851851852E-4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3.9351851851851852E-4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3.3680555555555556E-3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3.3680555555555556E-3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C11" s="72">
        <v>1.6203703703703703E-4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1.6203703703703703E-4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2.2337962962962962E-3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2.2337962962962962E-3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2.1412037037037033E-3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2.1412037037037033E-3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1.9675925925925924E-3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1.9675925925925924E-3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1.4895833333333337E-2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1.4895833333333337E-2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3.1250000000000007E-2</v>
      </c>
      <c r="C18" s="72">
        <v>1.9814814814814816E-2</v>
      </c>
      <c r="D18" s="73">
        <f t="shared" si="0"/>
        <v>0.61196736174070721</v>
      </c>
      <c r="E18" s="73">
        <f t="shared" si="1"/>
        <v>0.38803263825929279</v>
      </c>
      <c r="F18" s="72">
        <v>0</v>
      </c>
      <c r="G18" s="72">
        <f t="shared" si="2"/>
        <v>5.1064814814814827E-2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3.2291666666666666E-3</v>
      </c>
      <c r="D19" s="73">
        <f>B19/G19</f>
        <v>1</v>
      </c>
      <c r="E19" s="73">
        <f>C19/G19</f>
        <v>0</v>
      </c>
      <c r="G19" s="72">
        <f t="shared" si="2"/>
        <v>3.2291666666666666E-3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zoomScaleSheetLayoutView="110" workbookViewId="0">
      <selection activeCell="C39" sqref="C39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93" t="s">
        <v>38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s="5" customFormat="1" ht="15.75" thickBot="1" x14ac:dyDescent="0.3">
      <c r="B4" s="196" t="s">
        <v>236</v>
      </c>
      <c r="C4" s="197"/>
      <c r="D4" s="197"/>
      <c r="E4" s="197"/>
      <c r="F4" s="197"/>
      <c r="G4" s="197"/>
      <c r="H4" s="197"/>
      <c r="I4" s="197"/>
      <c r="J4" s="197"/>
      <c r="K4" s="198"/>
    </row>
    <row r="5" spans="2:11" s="5" customFormat="1" x14ac:dyDescent="0.25">
      <c r="B5" s="39"/>
      <c r="C5" s="199" t="s">
        <v>25</v>
      </c>
      <c r="D5" s="199"/>
      <c r="E5" s="199"/>
      <c r="F5" s="199" t="s">
        <v>26</v>
      </c>
      <c r="G5" s="199"/>
      <c r="H5" s="199"/>
      <c r="I5" s="199" t="s">
        <v>27</v>
      </c>
      <c r="J5" s="199"/>
      <c r="K5" s="200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/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 x14ac:dyDescent="0.25">
      <c r="B8" s="141" t="s">
        <v>97</v>
      </c>
      <c r="C8" s="11">
        <v>5.9027777777777789E-4</v>
      </c>
      <c r="D8" s="12">
        <f t="shared" si="0"/>
        <v>0.1382113821138212</v>
      </c>
      <c r="E8" s="12">
        <f t="shared" si="1"/>
        <v>1.7329255861365959E-2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5.9027777777777789E-4</v>
      </c>
      <c r="J8" s="12">
        <f t="shared" si="4"/>
        <v>0.1382113821138212</v>
      </c>
      <c r="K8" s="14">
        <f t="shared" si="5"/>
        <v>1.7329255861365959E-2</v>
      </c>
    </row>
    <row r="9" spans="2:11" s="5" customFormat="1" x14ac:dyDescent="0.25">
      <c r="B9" s="10" t="s">
        <v>48</v>
      </c>
      <c r="C9" s="11">
        <v>4.6296296296296298E-4</v>
      </c>
      <c r="D9" s="12">
        <f t="shared" si="0"/>
        <v>0.10840108401084014</v>
      </c>
      <c r="E9" s="12">
        <f t="shared" si="1"/>
        <v>1.359157322460075E-2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4.6296296296296298E-4</v>
      </c>
      <c r="J9" s="12">
        <f t="shared" si="4"/>
        <v>0.10840108401084014</v>
      </c>
      <c r="K9" s="14">
        <f t="shared" si="5"/>
        <v>1.359157322460075E-2</v>
      </c>
    </row>
    <row r="10" spans="2:11" s="5" customFormat="1" x14ac:dyDescent="0.25">
      <c r="B10" s="10" t="s">
        <v>11</v>
      </c>
      <c r="C10" s="11">
        <v>1.0648148148148147E-3</v>
      </c>
      <c r="D10" s="12">
        <f t="shared" si="0"/>
        <v>0.24932249322493227</v>
      </c>
      <c r="E10" s="12">
        <f t="shared" si="1"/>
        <v>3.1260618416581717E-2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1.0648148148148147E-3</v>
      </c>
      <c r="J10" s="12">
        <f t="shared" si="4"/>
        <v>0.24932249322493227</v>
      </c>
      <c r="K10" s="14">
        <f t="shared" si="5"/>
        <v>3.1260618416581717E-2</v>
      </c>
    </row>
    <row r="11" spans="2:11" s="5" customFormat="1" x14ac:dyDescent="0.25">
      <c r="B11" s="10" t="s">
        <v>12</v>
      </c>
      <c r="C11" s="11">
        <v>9.2592592592592588E-5</v>
      </c>
      <c r="D11" s="12">
        <f t="shared" si="0"/>
        <v>2.1680216802168025E-2</v>
      </c>
      <c r="E11" s="12">
        <f t="shared" si="1"/>
        <v>2.7183146449201497E-3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9.2592592592592588E-5</v>
      </c>
      <c r="J11" s="12">
        <f t="shared" si="4"/>
        <v>2.1680216802168025E-2</v>
      </c>
      <c r="K11" s="14">
        <f t="shared" si="5"/>
        <v>2.7183146449201497E-3</v>
      </c>
    </row>
    <row r="12" spans="2:11" s="5" customFormat="1" x14ac:dyDescent="0.25">
      <c r="B12" s="10" t="s">
        <v>155</v>
      </c>
      <c r="C12" s="11">
        <v>2.7777777777777778E-4</v>
      </c>
      <c r="D12" s="12">
        <f t="shared" si="0"/>
        <v>6.5040650406504086E-2</v>
      </c>
      <c r="E12" s="12">
        <f t="shared" si="1"/>
        <v>8.1549439347604492E-3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2.7777777777777778E-4</v>
      </c>
      <c r="J12" s="12">
        <f t="shared" si="4"/>
        <v>6.5040650406504086E-2</v>
      </c>
      <c r="K12" s="14">
        <f t="shared" si="5"/>
        <v>8.1549439347604492E-3</v>
      </c>
    </row>
    <row r="13" spans="2:11" s="5" customFormat="1" x14ac:dyDescent="0.25">
      <c r="B13" s="10" t="s">
        <v>102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103</v>
      </c>
      <c r="C14" s="11">
        <v>9.953703703703702E-4</v>
      </c>
      <c r="D14" s="12">
        <f t="shared" si="0"/>
        <v>0.23306233062330625</v>
      </c>
      <c r="E14" s="12">
        <f t="shared" si="1"/>
        <v>2.9221882432891606E-2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9.953703703703702E-4</v>
      </c>
      <c r="J14" s="12">
        <f t="shared" si="4"/>
        <v>0.23306233062330625</v>
      </c>
      <c r="K14" s="14">
        <f t="shared" si="5"/>
        <v>2.9221882432891606E-2</v>
      </c>
    </row>
    <row r="15" spans="2:11" s="5" customFormat="1" x14ac:dyDescent="0.25">
      <c r="B15" s="10" t="s">
        <v>178</v>
      </c>
      <c r="C15" s="11">
        <v>5.6712962962962967E-4</v>
      </c>
      <c r="D15" s="12">
        <f t="shared" si="0"/>
        <v>0.13279132791327919</v>
      </c>
      <c r="E15" s="12">
        <f t="shared" si="1"/>
        <v>1.664967720013592E-2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5.6712962962962967E-4</v>
      </c>
      <c r="J15" s="12">
        <f t="shared" si="4"/>
        <v>0.13279132791327919</v>
      </c>
      <c r="K15" s="14">
        <f t="shared" si="5"/>
        <v>1.664967720013592E-2</v>
      </c>
    </row>
    <row r="16" spans="2:11" s="5" customFormat="1" x14ac:dyDescent="0.25">
      <c r="B16" s="10" t="s">
        <v>170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156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2.199074074074074E-4</v>
      </c>
      <c r="D18" s="12">
        <f t="shared" si="0"/>
        <v>5.1490514905149061E-2</v>
      </c>
      <c r="E18" s="12">
        <f t="shared" si="1"/>
        <v>6.4559972816853562E-3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2.199074074074074E-4</v>
      </c>
      <c r="J18" s="12">
        <f t="shared" si="4"/>
        <v>5.1490514905149061E-2</v>
      </c>
      <c r="K18" s="14">
        <f t="shared" si="5"/>
        <v>6.4559972816853562E-3</v>
      </c>
    </row>
    <row r="19" spans="2:11" s="5" customFormat="1" ht="16.5" thickTop="1" thickBot="1" x14ac:dyDescent="0.3">
      <c r="B19" s="31" t="s">
        <v>3</v>
      </c>
      <c r="C19" s="32">
        <f>SUM(C7:C18)</f>
        <v>4.2708333333333322E-3</v>
      </c>
      <c r="D19" s="33">
        <f>IFERROR(SUM(D7:D18),0)</f>
        <v>1.0000000000000002</v>
      </c>
      <c r="E19" s="33">
        <f>IFERROR(SUM(E7:E18),0)</f>
        <v>0.12538226299694191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4.2708333333333322E-3</v>
      </c>
      <c r="J19" s="33">
        <f>IFERROR(SUM(J7:J18),0)</f>
        <v>1.0000000000000002</v>
      </c>
      <c r="K19" s="34">
        <f>IFERROR(SUM(K7:K18),0)</f>
        <v>0.12538226299694191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54</v>
      </c>
      <c r="D21" s="16" t="s">
        <v>5</v>
      </c>
      <c r="E21" s="16" t="s">
        <v>5</v>
      </c>
      <c r="F21" s="8" t="s">
        <v>54</v>
      </c>
      <c r="G21" s="16" t="s">
        <v>5</v>
      </c>
      <c r="H21" s="16" t="s">
        <v>5</v>
      </c>
      <c r="I21" s="8" t="s">
        <v>54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1.7361111111111112E-3</v>
      </c>
      <c r="D22" s="19"/>
      <c r="E22" s="12">
        <f>IFERROR(C22/C$30,0)</f>
        <v>5.0968399592252814E-2</v>
      </c>
      <c r="F22" s="11">
        <v>0</v>
      </c>
      <c r="G22" s="19"/>
      <c r="H22" s="12">
        <f>IFERROR(F22/F$30,0)</f>
        <v>0</v>
      </c>
      <c r="I22" s="11">
        <f t="shared" ref="I22:I27" si="7">C22+F22</f>
        <v>1.7361111111111112E-3</v>
      </c>
      <c r="J22" s="19"/>
      <c r="K22" s="14">
        <f>IFERROR(I22/I$30,0)</f>
        <v>5.0968399592252814E-2</v>
      </c>
    </row>
    <row r="23" spans="2:11" s="5" customFormat="1" x14ac:dyDescent="0.25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 x14ac:dyDescent="0.25">
      <c r="B24" s="18" t="s">
        <v>17</v>
      </c>
      <c r="C24" s="11">
        <v>8.1018518518518516E-5</v>
      </c>
      <c r="D24" s="19"/>
      <c r="E24" s="12">
        <f t="shared" si="8"/>
        <v>2.3785253143051312E-3</v>
      </c>
      <c r="F24" s="11">
        <v>0</v>
      </c>
      <c r="G24" s="19"/>
      <c r="H24" s="12">
        <f t="shared" si="9"/>
        <v>0</v>
      </c>
      <c r="I24" s="11">
        <f t="shared" si="7"/>
        <v>8.1018518518518516E-5</v>
      </c>
      <c r="J24" s="19"/>
      <c r="K24" s="14">
        <f t="shared" si="10"/>
        <v>2.3785253143051312E-3</v>
      </c>
    </row>
    <row r="25" spans="2:11" s="5" customFormat="1" x14ac:dyDescent="0.25">
      <c r="B25" s="18" t="s">
        <v>18</v>
      </c>
      <c r="C25" s="11">
        <v>7.5231481481481495E-3</v>
      </c>
      <c r="D25" s="19"/>
      <c r="E25" s="12">
        <f t="shared" si="8"/>
        <v>0.22086306489976221</v>
      </c>
      <c r="F25" s="11">
        <v>0</v>
      </c>
      <c r="G25" s="19"/>
      <c r="H25" s="12">
        <f t="shared" si="9"/>
        <v>0</v>
      </c>
      <c r="I25" s="11">
        <f t="shared" si="7"/>
        <v>7.5231481481481495E-3</v>
      </c>
      <c r="J25" s="19"/>
      <c r="K25" s="14">
        <f t="shared" si="10"/>
        <v>0.22086306489976221</v>
      </c>
    </row>
    <row r="26" spans="2:11" s="5" customFormat="1" x14ac:dyDescent="0.25">
      <c r="B26" s="18" t="s">
        <v>19</v>
      </c>
      <c r="C26" s="11">
        <v>2.0451388888888884E-2</v>
      </c>
      <c r="D26" s="19"/>
      <c r="E26" s="12">
        <f t="shared" si="8"/>
        <v>0.60040774719673795</v>
      </c>
      <c r="F26" s="11">
        <v>0</v>
      </c>
      <c r="G26" s="19"/>
      <c r="H26" s="12">
        <f t="shared" si="9"/>
        <v>0</v>
      </c>
      <c r="I26" s="11">
        <f t="shared" si="7"/>
        <v>2.0451388888888884E-2</v>
      </c>
      <c r="J26" s="19"/>
      <c r="K26" s="14">
        <f t="shared" si="10"/>
        <v>0.60040774719673795</v>
      </c>
    </row>
    <row r="27" spans="2:11" s="5" customFormat="1" ht="15.75" thickBot="1" x14ac:dyDescent="0.3">
      <c r="B27" s="23" t="s">
        <v>20</v>
      </c>
      <c r="C27" s="20"/>
      <c r="D27" s="24"/>
      <c r="E27" s="21">
        <f t="shared" si="8"/>
        <v>0</v>
      </c>
      <c r="F27" s="20">
        <v>0</v>
      </c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s="5" customFormat="1" ht="16.5" thickTop="1" thickBot="1" x14ac:dyDescent="0.3">
      <c r="B28" s="31" t="s">
        <v>3</v>
      </c>
      <c r="C28" s="32">
        <f>SUM(C22:C27)</f>
        <v>2.9791666666666661E-2</v>
      </c>
      <c r="D28" s="33"/>
      <c r="E28" s="33">
        <f>IFERROR(SUM(E22:E27),0)</f>
        <v>0.87461773700305812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2.9791666666666661E-2</v>
      </c>
      <c r="J28" s="33"/>
      <c r="K28" s="34">
        <f>IFERROR(SUM(K22:K27),0)</f>
        <v>0.87461773700305812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3.4062499999999996E-2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3.4062499999999996E-2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90" t="s">
        <v>149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5"/>
  <sheetViews>
    <sheetView showZeros="0" workbookViewId="0">
      <selection activeCell="A25" sqref="A25:L48"/>
    </sheetView>
  </sheetViews>
  <sheetFormatPr defaultRowHeight="15" x14ac:dyDescent="0.25"/>
  <cols>
    <col min="1" max="1" width="21" style="72" customWidth="1"/>
    <col min="2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1.5046296296296297E-4</v>
      </c>
      <c r="C2" s="72">
        <v>2.7083333333333334E-3</v>
      </c>
      <c r="D2" s="73">
        <f>B2/G2</f>
        <v>5.2631578947368425E-2</v>
      </c>
      <c r="E2" s="73">
        <f>C2/G2</f>
        <v>0.94736842105263164</v>
      </c>
      <c r="G2" s="72">
        <f>B2+C2</f>
        <v>2.8587962962962963E-3</v>
      </c>
    </row>
    <row r="3" spans="1:10" x14ac:dyDescent="0.25">
      <c r="A3" s="72" t="s">
        <v>97</v>
      </c>
      <c r="B3" s="72">
        <v>1.6828703703703703E-2</v>
      </c>
      <c r="C3" s="72">
        <v>7.407407407407407E-4</v>
      </c>
      <c r="D3" s="73">
        <f t="shared" ref="D3:D19" si="0">B3/G3</f>
        <v>0.95783926218708837</v>
      </c>
      <c r="E3" s="73">
        <f t="shared" ref="E3:E19" si="1">C3/G3</f>
        <v>4.2160737812911728E-2</v>
      </c>
      <c r="G3" s="72">
        <f t="shared" ref="G3:G19" si="2">B3+C3</f>
        <v>1.7569444444444443E-2</v>
      </c>
    </row>
    <row r="4" spans="1:10" x14ac:dyDescent="0.25">
      <c r="A4" s="72" t="s">
        <v>48</v>
      </c>
      <c r="B4" s="72">
        <v>4.6296296296296294E-3</v>
      </c>
      <c r="C4" s="72">
        <v>7.2916666666666659E-4</v>
      </c>
      <c r="D4" s="73">
        <f t="shared" si="0"/>
        <v>0.86393088552915775</v>
      </c>
      <c r="E4" s="73">
        <f t="shared" si="1"/>
        <v>0.13606911447084233</v>
      </c>
      <c r="G4" s="72">
        <f t="shared" si="2"/>
        <v>5.3587962962962955E-3</v>
      </c>
    </row>
    <row r="5" spans="1:10" x14ac:dyDescent="0.25">
      <c r="A5" s="72" t="s">
        <v>11</v>
      </c>
      <c r="B5" s="72">
        <v>2.1516203703703711E-2</v>
      </c>
      <c r="C5" s="72">
        <v>4.2824074074074075E-4</v>
      </c>
      <c r="D5" s="73">
        <f t="shared" si="0"/>
        <v>0.98048523206751059</v>
      </c>
      <c r="E5" s="73">
        <f t="shared" si="1"/>
        <v>1.9514767932489446E-2</v>
      </c>
      <c r="G5" s="72">
        <f t="shared" si="2"/>
        <v>2.194444444444445E-2</v>
      </c>
    </row>
    <row r="6" spans="1:10" x14ac:dyDescent="0.25">
      <c r="A6" s="72" t="s">
        <v>12</v>
      </c>
      <c r="B6" s="72">
        <v>8.7962962962962973E-4</v>
      </c>
      <c r="C6" s="72">
        <v>5.7870370370370367E-4</v>
      </c>
      <c r="D6" s="73">
        <f t="shared" si="0"/>
        <v>0.60317460317460325</v>
      </c>
      <c r="E6" s="73">
        <f t="shared" si="1"/>
        <v>0.3968253968253968</v>
      </c>
      <c r="G6" s="72">
        <f t="shared" si="2"/>
        <v>1.4583333333333334E-3</v>
      </c>
    </row>
    <row r="7" spans="1:10" x14ac:dyDescent="0.25">
      <c r="A7" s="72" t="s">
        <v>155</v>
      </c>
      <c r="B7" s="72">
        <v>8.6805555555555551E-4</v>
      </c>
      <c r="C7" s="72">
        <v>0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8.6805555555555551E-4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4.9768518518518521E-4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4.9768518518518521E-4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2.1990740740740742E-3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2.1990740740740742E-3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1.6087962962962965E-3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1.6087962962962965E-3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1.3541666666666667E-3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1.3541666666666667E-3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C15" s="72">
        <v>1.8865740740740744E-3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1.8865740740740744E-3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6.0763888888888881E-3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6.0763888888888881E-3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1.2303240740740743E-2</v>
      </c>
      <c r="C18" s="72">
        <v>5.2546296296296299E-3</v>
      </c>
      <c r="D18" s="73">
        <f t="shared" si="0"/>
        <v>0.70072511535926174</v>
      </c>
      <c r="E18" s="73">
        <f t="shared" si="1"/>
        <v>0.29927488464073826</v>
      </c>
      <c r="F18" s="72">
        <v>0</v>
      </c>
      <c r="G18" s="72">
        <f t="shared" si="2"/>
        <v>1.7557870370370373E-2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5.6828703703703702E-3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5.6828703703703702E-3</v>
      </c>
      <c r="H19" s="72">
        <v>0</v>
      </c>
      <c r="I19" s="72">
        <v>0</v>
      </c>
      <c r="J19" s="72">
        <v>0</v>
      </c>
    </row>
    <row r="25" spans="1:10" x14ac:dyDescent="0.25">
      <c r="A25" s="176"/>
      <c r="B25" s="176"/>
      <c r="C25" s="176"/>
      <c r="D25" s="176"/>
      <c r="E25" s="176"/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C34" sqref="C3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97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48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155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topLeftCell="A13" workbookViewId="0">
      <selection activeCell="A28" sqref="A28"/>
    </sheetView>
  </sheetViews>
  <sheetFormatPr defaultRowHeight="15" x14ac:dyDescent="0.25"/>
  <cols>
    <col min="1" max="1" width="17.85546875" style="72" customWidth="1"/>
    <col min="2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9.3194444444444385E-2</v>
      </c>
      <c r="C2" s="72">
        <v>2.0624999999999987E-2</v>
      </c>
      <c r="D2" s="73">
        <f>B2/G2</f>
        <v>0.81879194630872476</v>
      </c>
      <c r="E2" s="73">
        <f>C2/G2</f>
        <v>0.18120805369127516</v>
      </c>
      <c r="G2" s="72">
        <f>B2+C2</f>
        <v>0.11381944444444438</v>
      </c>
    </row>
    <row r="3" spans="1:10" x14ac:dyDescent="0.25">
      <c r="A3" s="72" t="s">
        <v>97</v>
      </c>
      <c r="B3" s="72">
        <v>0.15403935185185183</v>
      </c>
      <c r="C3" s="72">
        <v>1.8414351851851852E-2</v>
      </c>
      <c r="D3" s="73">
        <f t="shared" ref="D3:D19" si="0">B3/G3</f>
        <v>0.893221476510067</v>
      </c>
      <c r="E3" s="73">
        <f t="shared" ref="E3:E19" si="1">C3/G3</f>
        <v>0.1067785234899329</v>
      </c>
      <c r="G3" s="72">
        <f t="shared" ref="G3:G19" si="2">B3+C3</f>
        <v>0.17245370370370369</v>
      </c>
    </row>
    <row r="4" spans="1:10" x14ac:dyDescent="0.25">
      <c r="A4" s="72" t="s">
        <v>48</v>
      </c>
      <c r="B4" s="72">
        <v>0.10429398148148146</v>
      </c>
      <c r="C4" s="72">
        <v>2.7673611111111107E-2</v>
      </c>
      <c r="D4" s="73">
        <f t="shared" si="0"/>
        <v>0.79029994737765308</v>
      </c>
      <c r="E4" s="73">
        <f t="shared" si="1"/>
        <v>0.20970005262234698</v>
      </c>
      <c r="G4" s="72">
        <f t="shared" si="2"/>
        <v>0.13196759259259255</v>
      </c>
    </row>
    <row r="5" spans="1:10" x14ac:dyDescent="0.25">
      <c r="A5" s="72" t="s">
        <v>11</v>
      </c>
      <c r="B5" s="72">
        <v>0.2493287037037038</v>
      </c>
      <c r="C5" s="72">
        <v>4.1863425925925908E-2</v>
      </c>
      <c r="D5" s="73">
        <f t="shared" si="0"/>
        <v>0.85623434953694511</v>
      </c>
      <c r="E5" s="73">
        <f t="shared" si="1"/>
        <v>0.14376565046305487</v>
      </c>
      <c r="G5" s="72">
        <f t="shared" si="2"/>
        <v>0.2911921296296297</v>
      </c>
    </row>
    <row r="6" spans="1:10" x14ac:dyDescent="0.25">
      <c r="A6" s="72" t="s">
        <v>12</v>
      </c>
      <c r="B6" s="72">
        <v>1.8206018518518524E-2</v>
      </c>
      <c r="C6" s="72">
        <v>1.2638888888888889E-2</v>
      </c>
      <c r="D6" s="73">
        <f t="shared" si="0"/>
        <v>0.59024390243902447</v>
      </c>
      <c r="E6" s="73">
        <f t="shared" si="1"/>
        <v>0.40975609756097553</v>
      </c>
      <c r="G6" s="72">
        <f t="shared" si="2"/>
        <v>3.0844907407407411E-2</v>
      </c>
    </row>
    <row r="7" spans="1:10" x14ac:dyDescent="0.25">
      <c r="A7" s="72" t="s">
        <v>155</v>
      </c>
      <c r="B7" s="72">
        <v>7.1620370370370376E-2</v>
      </c>
      <c r="C7" s="72">
        <v>2.4189814814814813E-2</v>
      </c>
      <c r="D7" s="73">
        <f t="shared" si="0"/>
        <v>0.74752355641459289</v>
      </c>
      <c r="E7" s="73">
        <f t="shared" si="1"/>
        <v>0.25247644358540705</v>
      </c>
      <c r="F7" s="72">
        <v>0</v>
      </c>
      <c r="G7" s="72">
        <f t="shared" si="2"/>
        <v>9.5810185185185193E-2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2.5034722222222222E-2</v>
      </c>
      <c r="C8" s="72">
        <v>4.5138888888888887E-4</v>
      </c>
      <c r="D8" s="73">
        <f t="shared" si="0"/>
        <v>0.98228882833787456</v>
      </c>
      <c r="E8" s="73">
        <f t="shared" si="1"/>
        <v>1.7711171662125338E-2</v>
      </c>
      <c r="F8" s="72">
        <v>0</v>
      </c>
      <c r="G8" s="72">
        <f t="shared" si="2"/>
        <v>2.5486111111111112E-2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2.3576388888888879E-2</v>
      </c>
      <c r="C9" s="72">
        <v>0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2.3576388888888879E-2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3.4143518518518511E-2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3.4143518518518511E-2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B11" s="72">
        <v>5.9953703703703705E-3</v>
      </c>
      <c r="C11" s="72">
        <v>4.9884259259259248E-3</v>
      </c>
      <c r="D11" s="73">
        <f t="shared" si="0"/>
        <v>0.54583772391991581</v>
      </c>
      <c r="E11" s="73">
        <f t="shared" si="1"/>
        <v>0.45416227608008425</v>
      </c>
      <c r="F11" s="72">
        <v>0</v>
      </c>
      <c r="G11" s="72">
        <f t="shared" si="2"/>
        <v>1.0983796296296295E-2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0.11743055555555557</v>
      </c>
      <c r="C13" s="72">
        <v>0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0.11743055555555557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2.0486111111111109E-3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2.0486111111111109E-3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1.3078703703703703E-3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1.3078703703703703E-3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6.1805555555555555E-3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6.1805555555555555E-3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7.890046296296295E-2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7.890046296296295E-2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0.154212962962963</v>
      </c>
      <c r="C18" s="72">
        <v>0.14019675925925934</v>
      </c>
      <c r="D18" s="73">
        <f t="shared" si="0"/>
        <v>0.52380390769351726</v>
      </c>
      <c r="E18" s="73">
        <f t="shared" si="1"/>
        <v>0.4761960923064828</v>
      </c>
      <c r="F18" s="72">
        <v>0</v>
      </c>
      <c r="G18" s="72">
        <f t="shared" si="2"/>
        <v>0.29440972222222234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1.2060185185185184E-2</v>
      </c>
      <c r="C19" s="72">
        <v>0</v>
      </c>
      <c r="D19" s="73">
        <f t="shared" si="0"/>
        <v>1</v>
      </c>
      <c r="E19" s="73">
        <f t="shared" si="1"/>
        <v>0</v>
      </c>
      <c r="G19" s="72">
        <f t="shared" si="2"/>
        <v>1.2060185185185184E-2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46"/>
  <sheetViews>
    <sheetView showZeros="0" topLeftCell="A10" workbookViewId="0">
      <selection activeCell="A27" sqref="A27:M46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0</v>
      </c>
      <c r="C2" s="72">
        <v>0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 x14ac:dyDescent="0.25">
      <c r="A3" s="72" t="s">
        <v>97</v>
      </c>
      <c r="B3" s="72">
        <v>0</v>
      </c>
      <c r="C3" s="72">
        <v>0</v>
      </c>
      <c r="D3" s="73" t="e">
        <f t="shared" ref="D3:D19" si="0">B3/H3</f>
        <v>#DIV/0!</v>
      </c>
      <c r="E3" s="73" t="e">
        <f t="shared" ref="E3:E19" si="1">C3/H3</f>
        <v>#DIV/0!</v>
      </c>
      <c r="H3" s="72">
        <f t="shared" ref="H3:H19" si="2">B3+C3</f>
        <v>0</v>
      </c>
    </row>
    <row r="4" spans="1:10" x14ac:dyDescent="0.25">
      <c r="A4" s="72" t="s">
        <v>48</v>
      </c>
      <c r="B4" s="72">
        <v>1.0416666666666666E-2</v>
      </c>
      <c r="C4" s="72">
        <v>0</v>
      </c>
      <c r="D4" s="73">
        <f t="shared" si="0"/>
        <v>1</v>
      </c>
      <c r="E4" s="73">
        <f t="shared" si="1"/>
        <v>0</v>
      </c>
      <c r="H4" s="72">
        <f t="shared" si="2"/>
        <v>1.0416666666666666E-2</v>
      </c>
    </row>
    <row r="5" spans="1:10" x14ac:dyDescent="0.25">
      <c r="A5" s="72" t="s">
        <v>11</v>
      </c>
      <c r="B5" s="72">
        <v>6.134259259259259E-4</v>
      </c>
      <c r="C5" s="72">
        <v>0</v>
      </c>
      <c r="D5" s="73">
        <f t="shared" si="0"/>
        <v>1</v>
      </c>
      <c r="E5" s="73">
        <f t="shared" si="1"/>
        <v>0</v>
      </c>
      <c r="H5" s="72">
        <f t="shared" si="2"/>
        <v>6.134259259259259E-4</v>
      </c>
    </row>
    <row r="6" spans="1:10" x14ac:dyDescent="0.25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 x14ac:dyDescent="0.25">
      <c r="A7" s="72" t="s">
        <v>155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 x14ac:dyDescent="0.25">
      <c r="A11" s="72" t="s">
        <v>170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 x14ac:dyDescent="0.25">
      <c r="A12" s="72" t="s">
        <v>156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f t="shared" si="2"/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2.5462962962962961E-4</v>
      </c>
      <c r="C18" s="72">
        <v>0</v>
      </c>
      <c r="D18" s="73">
        <f t="shared" si="0"/>
        <v>1</v>
      </c>
      <c r="E18" s="73">
        <f t="shared" si="1"/>
        <v>0</v>
      </c>
      <c r="F18" s="72">
        <v>0</v>
      </c>
      <c r="G18" s="72">
        <v>0</v>
      </c>
      <c r="H18" s="72">
        <f t="shared" si="2"/>
        <v>2.5462962962962961E-4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  <c r="I19" s="72">
        <v>0</v>
      </c>
      <c r="J19" s="72">
        <v>0</v>
      </c>
    </row>
    <row r="29" spans="1:10" x14ac:dyDescent="0.25">
      <c r="D29" s="189"/>
    </row>
    <row r="30" spans="1:10" x14ac:dyDescent="0.25">
      <c r="D30" s="189"/>
    </row>
    <row r="31" spans="1:10" x14ac:dyDescent="0.25">
      <c r="D31" s="189"/>
    </row>
    <row r="32" spans="1:10" x14ac:dyDescent="0.25">
      <c r="D32" s="189"/>
    </row>
    <row r="33" spans="4:4" x14ac:dyDescent="0.25">
      <c r="D33" s="189"/>
    </row>
    <row r="34" spans="4:4" x14ac:dyDescent="0.25">
      <c r="D34" s="189"/>
    </row>
    <row r="35" spans="4:4" x14ac:dyDescent="0.25">
      <c r="D35" s="189"/>
    </row>
    <row r="36" spans="4:4" x14ac:dyDescent="0.25">
      <c r="D36" s="189"/>
    </row>
    <row r="37" spans="4:4" x14ac:dyDescent="0.25">
      <c r="D37" s="189"/>
    </row>
    <row r="38" spans="4:4" x14ac:dyDescent="0.25">
      <c r="D38" s="189"/>
    </row>
    <row r="39" spans="4:4" x14ac:dyDescent="0.25">
      <c r="D39" s="189"/>
    </row>
    <row r="40" spans="4:4" x14ac:dyDescent="0.25">
      <c r="D40" s="189"/>
    </row>
    <row r="41" spans="4:4" x14ac:dyDescent="0.25">
      <c r="D41" s="189"/>
    </row>
    <row r="42" spans="4:4" x14ac:dyDescent="0.25">
      <c r="D42" s="189"/>
    </row>
    <row r="43" spans="4:4" x14ac:dyDescent="0.25">
      <c r="D43" s="189"/>
    </row>
    <row r="44" spans="4:4" x14ac:dyDescent="0.25">
      <c r="D44" s="189"/>
    </row>
    <row r="45" spans="4:4" x14ac:dyDescent="0.25">
      <c r="D45" s="189"/>
    </row>
    <row r="46" spans="4:4" x14ac:dyDescent="0.25">
      <c r="D46" s="189"/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H19"/>
  <sheetViews>
    <sheetView showZeros="0" topLeftCell="A13" workbookViewId="0">
      <selection activeCell="A24" sqref="A24:XFD49"/>
    </sheetView>
  </sheetViews>
  <sheetFormatPr defaultRowHeight="15" x14ac:dyDescent="0.25"/>
  <cols>
    <col min="1" max="16384" width="9.140625" style="72"/>
  </cols>
  <sheetData>
    <row r="1" spans="1:8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8" x14ac:dyDescent="0.25">
      <c r="A2" s="72" t="s">
        <v>37</v>
      </c>
      <c r="B2" s="72">
        <v>1.1898148148148147E-2</v>
      </c>
      <c r="D2" s="73">
        <f>B2/G2</f>
        <v>1</v>
      </c>
      <c r="E2" s="73">
        <f>C2/G2</f>
        <v>0</v>
      </c>
      <c r="G2" s="72">
        <f>B2+C2</f>
        <v>1.1898148148148147E-2</v>
      </c>
    </row>
    <row r="3" spans="1:8" x14ac:dyDescent="0.25">
      <c r="A3" s="72" t="s">
        <v>97</v>
      </c>
      <c r="B3" s="72">
        <v>3.1712962962962971E-2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3.1712962962962971E-2</v>
      </c>
    </row>
    <row r="4" spans="1:8" x14ac:dyDescent="0.25">
      <c r="A4" s="72" t="s">
        <v>48</v>
      </c>
      <c r="B4" s="72">
        <v>4.363425925925926E-3</v>
      </c>
      <c r="C4" s="72">
        <v>4.5138888888888887E-4</v>
      </c>
      <c r="D4" s="73">
        <f t="shared" si="0"/>
        <v>0.90624999999999989</v>
      </c>
      <c r="E4" s="73">
        <f t="shared" si="1"/>
        <v>9.3749999999999986E-2</v>
      </c>
      <c r="G4" s="72">
        <f t="shared" si="2"/>
        <v>4.8148148148148152E-3</v>
      </c>
    </row>
    <row r="5" spans="1:8" x14ac:dyDescent="0.25">
      <c r="A5" s="72" t="s">
        <v>11</v>
      </c>
      <c r="B5" s="72">
        <v>6.1250000000000006E-2</v>
      </c>
      <c r="C5" s="72">
        <v>5.8564814814814825E-3</v>
      </c>
      <c r="D5" s="73">
        <f t="shared" si="0"/>
        <v>0.91272852707830288</v>
      </c>
      <c r="E5" s="73">
        <f t="shared" si="1"/>
        <v>8.7271472921697138E-2</v>
      </c>
      <c r="G5" s="72">
        <f t="shared" si="2"/>
        <v>6.7106481481481489E-2</v>
      </c>
    </row>
    <row r="6" spans="1:8" x14ac:dyDescent="0.25">
      <c r="A6" s="72" t="s">
        <v>12</v>
      </c>
      <c r="B6" s="72">
        <v>0</v>
      </c>
      <c r="C6" s="72">
        <v>1.7476851851851852E-3</v>
      </c>
      <c r="D6" s="73">
        <f t="shared" si="0"/>
        <v>0</v>
      </c>
      <c r="E6" s="73">
        <f t="shared" si="1"/>
        <v>1</v>
      </c>
      <c r="G6" s="72">
        <f t="shared" si="2"/>
        <v>1.7476851851851852E-3</v>
      </c>
    </row>
    <row r="7" spans="1:8" x14ac:dyDescent="0.25">
      <c r="A7" s="72" t="s">
        <v>155</v>
      </c>
      <c r="B7" s="72">
        <v>1.6087962962962963E-3</v>
      </c>
      <c r="C7" s="72">
        <v>2.7430555555555554E-3</v>
      </c>
      <c r="D7" s="73">
        <f t="shared" si="0"/>
        <v>0.36968085106382981</v>
      </c>
      <c r="E7" s="73">
        <f t="shared" si="1"/>
        <v>0.63031914893617025</v>
      </c>
      <c r="F7" s="72">
        <v>0</v>
      </c>
      <c r="G7" s="72">
        <f t="shared" si="2"/>
        <v>4.3518518518518515E-3</v>
      </c>
      <c r="H7" s="72">
        <v>0</v>
      </c>
    </row>
    <row r="8" spans="1:8" x14ac:dyDescent="0.25">
      <c r="A8" s="72" t="s">
        <v>102</v>
      </c>
      <c r="B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</row>
    <row r="9" spans="1:8" x14ac:dyDescent="0.25">
      <c r="A9" s="72" t="s">
        <v>103</v>
      </c>
      <c r="B9" s="72">
        <v>7.1643518518518523E-3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7.1643518518518523E-3</v>
      </c>
      <c r="H9" s="72">
        <v>0</v>
      </c>
    </row>
    <row r="10" spans="1:8" x14ac:dyDescent="0.25">
      <c r="A10" s="72" t="s">
        <v>169</v>
      </c>
      <c r="B10" s="72">
        <v>1.0428240740740743E-2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1.0428240740740743E-2</v>
      </c>
      <c r="H10" s="72">
        <v>0</v>
      </c>
    </row>
    <row r="11" spans="1:8" x14ac:dyDescent="0.25">
      <c r="A11" s="72" t="s">
        <v>170</v>
      </c>
      <c r="B11" s="72">
        <v>0</v>
      </c>
      <c r="C11" s="72">
        <v>1.0844907407407407E-2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1.0844907407407407E-2</v>
      </c>
      <c r="H11" s="72">
        <v>0</v>
      </c>
    </row>
    <row r="12" spans="1:8" x14ac:dyDescent="0.25">
      <c r="A12" s="72" t="s">
        <v>156</v>
      </c>
      <c r="B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</row>
    <row r="13" spans="1:8" x14ac:dyDescent="0.25">
      <c r="A13" s="72" t="s">
        <v>13</v>
      </c>
      <c r="B13" s="72">
        <v>5.1215277777777769E-2</v>
      </c>
      <c r="C13" s="72">
        <v>1.4212962962962962E-2</v>
      </c>
      <c r="D13" s="73">
        <f t="shared" si="0"/>
        <v>0.78277021050769502</v>
      </c>
      <c r="E13" s="73">
        <f t="shared" si="1"/>
        <v>0.21722978949230498</v>
      </c>
      <c r="F13" s="72">
        <v>0</v>
      </c>
      <c r="G13" s="72">
        <f t="shared" si="2"/>
        <v>6.5428240740740731E-2</v>
      </c>
      <c r="H13" s="72">
        <v>0</v>
      </c>
    </row>
    <row r="14" spans="1:8" x14ac:dyDescent="0.25">
      <c r="A14" s="72" t="s">
        <v>15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</row>
    <row r="15" spans="1:8" x14ac:dyDescent="0.25">
      <c r="A15" s="72" t="s">
        <v>16</v>
      </c>
      <c r="B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</row>
    <row r="16" spans="1:8" x14ac:dyDescent="0.25">
      <c r="A16" s="72" t="s">
        <v>17</v>
      </c>
      <c r="B16" s="72">
        <v>4.9305555555555552E-3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4.9305555555555552E-3</v>
      </c>
      <c r="H16" s="72">
        <v>0</v>
      </c>
    </row>
    <row r="17" spans="1:8" x14ac:dyDescent="0.25">
      <c r="A17" s="72" t="s">
        <v>18</v>
      </c>
      <c r="B17" s="72">
        <v>5.4398148148148157E-3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5.4398148148148157E-3</v>
      </c>
      <c r="H17" s="72">
        <v>0</v>
      </c>
    </row>
    <row r="18" spans="1:8" x14ac:dyDescent="0.25">
      <c r="A18" s="72" t="s">
        <v>19</v>
      </c>
      <c r="B18" s="72">
        <v>4.8159722222222243E-2</v>
      </c>
      <c r="C18" s="72">
        <v>2.6817129629629628E-2</v>
      </c>
      <c r="D18" s="73">
        <f t="shared" si="0"/>
        <v>0.64232787897499233</v>
      </c>
      <c r="E18" s="73">
        <f t="shared" si="1"/>
        <v>0.35767212102500756</v>
      </c>
      <c r="F18" s="72">
        <v>0</v>
      </c>
      <c r="G18" s="72">
        <f t="shared" si="2"/>
        <v>7.4976851851851878E-2</v>
      </c>
      <c r="H18" s="72">
        <v>0</v>
      </c>
    </row>
    <row r="19" spans="1:8" x14ac:dyDescent="0.25">
      <c r="A19" s="72" t="s">
        <v>20</v>
      </c>
      <c r="B19" s="72">
        <v>3.7615740740740743E-3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3.7615740740740743E-3</v>
      </c>
      <c r="H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topLeftCell="A13" workbookViewId="0">
      <selection activeCell="A28" sqref="A28:O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5.1388888888888882E-3</v>
      </c>
      <c r="C2" s="72">
        <v>2.0729166666666667E-2</v>
      </c>
      <c r="D2" s="73">
        <f>B2/G2</f>
        <v>0.19865771812080535</v>
      </c>
      <c r="E2" s="73">
        <f>C2/G2</f>
        <v>0.80134228187919465</v>
      </c>
      <c r="G2" s="72">
        <f>B2+C2</f>
        <v>2.5868055555555554E-2</v>
      </c>
    </row>
    <row r="3" spans="1:10" x14ac:dyDescent="0.25">
      <c r="A3" s="72" t="s">
        <v>97</v>
      </c>
      <c r="B3" s="72">
        <v>8.8182870370370398E-2</v>
      </c>
      <c r="C3" s="72">
        <v>1.4212962962962965E-2</v>
      </c>
      <c r="D3" s="73">
        <f t="shared" ref="D3:D19" si="0">B3/G3</f>
        <v>0.86119588561094151</v>
      </c>
      <c r="E3" s="73">
        <f t="shared" ref="E3:E19" si="1">C3/G3</f>
        <v>0.13880411438905843</v>
      </c>
      <c r="G3" s="72">
        <f t="shared" ref="G3:G19" si="2">B3+C3</f>
        <v>0.10239583333333337</v>
      </c>
    </row>
    <row r="4" spans="1:10" x14ac:dyDescent="0.25">
      <c r="A4" s="72" t="s">
        <v>48</v>
      </c>
      <c r="B4" s="72">
        <v>1.306712962962963E-2</v>
      </c>
      <c r="C4" s="72">
        <v>5.8101851851851847E-3</v>
      </c>
      <c r="D4" s="73">
        <f t="shared" si="0"/>
        <v>0.69221336603310846</v>
      </c>
      <c r="E4" s="73">
        <f t="shared" si="1"/>
        <v>0.30778663396689143</v>
      </c>
      <c r="G4" s="72">
        <f t="shared" si="2"/>
        <v>1.8877314814814816E-2</v>
      </c>
    </row>
    <row r="5" spans="1:10" x14ac:dyDescent="0.25">
      <c r="A5" s="72" t="s">
        <v>11</v>
      </c>
      <c r="B5" s="72">
        <v>0.132962962962963</v>
      </c>
      <c r="C5" s="72">
        <v>1.0590277777777778E-2</v>
      </c>
      <c r="D5" s="73">
        <f t="shared" si="0"/>
        <v>0.92622752559864563</v>
      </c>
      <c r="E5" s="73">
        <f t="shared" si="1"/>
        <v>7.3772474401354496E-2</v>
      </c>
      <c r="G5" s="72">
        <f t="shared" si="2"/>
        <v>0.14355324074074077</v>
      </c>
    </row>
    <row r="6" spans="1:10" x14ac:dyDescent="0.25">
      <c r="A6" s="72" t="s">
        <v>12</v>
      </c>
      <c r="C6" s="72">
        <v>1.7870370370370373E-2</v>
      </c>
      <c r="D6" s="73">
        <f t="shared" si="0"/>
        <v>0</v>
      </c>
      <c r="E6" s="73">
        <f t="shared" si="1"/>
        <v>1</v>
      </c>
      <c r="G6" s="72">
        <f t="shared" si="2"/>
        <v>1.7870370370370373E-2</v>
      </c>
    </row>
    <row r="7" spans="1:10" x14ac:dyDescent="0.25">
      <c r="A7" s="72" t="s">
        <v>155</v>
      </c>
      <c r="B7" s="72">
        <v>1.4826388888888891E-2</v>
      </c>
      <c r="C7" s="72">
        <v>7.1759259259259259E-4</v>
      </c>
      <c r="D7" s="73">
        <f t="shared" si="0"/>
        <v>0.95383469843633661</v>
      </c>
      <c r="E7" s="73">
        <f t="shared" si="1"/>
        <v>4.6165301563663434E-2</v>
      </c>
      <c r="F7" s="72">
        <v>0</v>
      </c>
      <c r="G7" s="72">
        <f t="shared" si="2"/>
        <v>1.5543981481481483E-2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4.6874999999999998E-3</v>
      </c>
      <c r="C8" s="72">
        <v>5.5902777777777782E-3</v>
      </c>
      <c r="D8" s="73">
        <f t="shared" si="0"/>
        <v>0.45608108108108103</v>
      </c>
      <c r="E8" s="73">
        <f t="shared" si="1"/>
        <v>0.54391891891891897</v>
      </c>
      <c r="F8" s="72">
        <v>0</v>
      </c>
      <c r="G8" s="72">
        <f t="shared" si="2"/>
        <v>1.0277777777777778E-2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1.5046296296296297E-4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1.5046296296296297E-4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3.2164351851851847E-2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3.2164351851851847E-2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3.8842592592592595E-2</v>
      </c>
      <c r="C13" s="72">
        <v>1.2581018518518517E-2</v>
      </c>
      <c r="D13" s="73">
        <f t="shared" si="0"/>
        <v>0.75534548728336715</v>
      </c>
      <c r="E13" s="73">
        <f t="shared" si="1"/>
        <v>0.24465451271663288</v>
      </c>
      <c r="F13" s="72">
        <v>0</v>
      </c>
      <c r="G13" s="72">
        <f t="shared" si="2"/>
        <v>5.1423611111111114E-2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6.9444444444444444E-5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6.9444444444444444E-5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5.6481481481481478E-3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5.6481481481481478E-3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0.11826388888888888</v>
      </c>
      <c r="C18" s="72">
        <v>8.7881944444444429E-2</v>
      </c>
      <c r="D18" s="73">
        <f t="shared" si="0"/>
        <v>0.57369041603503457</v>
      </c>
      <c r="E18" s="73">
        <f t="shared" si="1"/>
        <v>0.42630958396496543</v>
      </c>
      <c r="F18" s="72">
        <v>0</v>
      </c>
      <c r="G18" s="72">
        <f t="shared" si="2"/>
        <v>0.20614583333333331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2.0949074074074073E-3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2.0949074074074073E-3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G35" sqref="G3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 x14ac:dyDescent="0.25">
      <c r="A3" s="72" t="s">
        <v>97</v>
      </c>
      <c r="D3" s="73" t="e">
        <f t="shared" ref="D3:D19" si="0">B3/H3</f>
        <v>#DIV/0!</v>
      </c>
      <c r="E3" s="73" t="e">
        <f t="shared" ref="E3:E19" si="1">C3/H3</f>
        <v>#DIV/0!</v>
      </c>
      <c r="H3" s="72">
        <f t="shared" ref="H3:H19" si="2">B3+C3</f>
        <v>0</v>
      </c>
    </row>
    <row r="4" spans="1:10" x14ac:dyDescent="0.25">
      <c r="A4" s="72" t="s">
        <v>48</v>
      </c>
      <c r="D4" s="73" t="e">
        <f t="shared" si="0"/>
        <v>#DIV/0!</v>
      </c>
      <c r="E4" s="73" t="e">
        <f t="shared" si="1"/>
        <v>#DIV/0!</v>
      </c>
      <c r="H4" s="72">
        <f t="shared" si="2"/>
        <v>0</v>
      </c>
    </row>
    <row r="5" spans="1:10" x14ac:dyDescent="0.25">
      <c r="A5" s="72" t="s">
        <v>11</v>
      </c>
      <c r="D5" s="73" t="e">
        <f t="shared" si="0"/>
        <v>#DIV/0!</v>
      </c>
      <c r="E5" s="73" t="e">
        <f t="shared" si="1"/>
        <v>#DIV/0!</v>
      </c>
      <c r="H5" s="72">
        <f t="shared" si="2"/>
        <v>0</v>
      </c>
    </row>
    <row r="6" spans="1:10" x14ac:dyDescent="0.25">
      <c r="A6" s="72" t="s">
        <v>12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 x14ac:dyDescent="0.25">
      <c r="A7" s="72" t="s">
        <v>155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 x14ac:dyDescent="0.25">
      <c r="A8" s="72" t="s">
        <v>102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 x14ac:dyDescent="0.25">
      <c r="A9" s="72" t="s">
        <v>103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 x14ac:dyDescent="0.25">
      <c r="A10" s="72" t="s">
        <v>169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 x14ac:dyDescent="0.25">
      <c r="A11" s="72" t="s">
        <v>170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 x14ac:dyDescent="0.25">
      <c r="A13" s="72" t="s">
        <v>13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f t="shared" si="2"/>
        <v>0</v>
      </c>
      <c r="I13" s="72">
        <v>0</v>
      </c>
      <c r="J13" s="72">
        <v>0</v>
      </c>
    </row>
    <row r="14" spans="1:10" x14ac:dyDescent="0.25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 x14ac:dyDescent="0.25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 x14ac:dyDescent="0.25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 x14ac:dyDescent="0.25">
      <c r="A17" s="72" t="s">
        <v>18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 x14ac:dyDescent="0.25">
      <c r="A18" s="72" t="s">
        <v>19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v>0</v>
      </c>
      <c r="H18" s="72">
        <f t="shared" si="2"/>
        <v>0</v>
      </c>
      <c r="I18" s="72">
        <v>0</v>
      </c>
      <c r="J18" s="72">
        <v>0</v>
      </c>
    </row>
    <row r="19" spans="1:10" x14ac:dyDescent="0.25">
      <c r="A19" s="72" t="s">
        <v>20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</row>
    <row r="26" spans="1:10" x14ac:dyDescent="0.25">
      <c r="A26" s="176"/>
      <c r="B26" s="176"/>
      <c r="C26" s="176"/>
      <c r="D26" s="176"/>
      <c r="E26" s="176"/>
      <c r="F26" s="176"/>
      <c r="G26" s="176"/>
    </row>
    <row r="27" spans="1:10" x14ac:dyDescent="0.25">
      <c r="A27" s="176"/>
      <c r="B27" s="176"/>
      <c r="C27" s="176"/>
      <c r="D27" s="176"/>
      <c r="E27" s="176"/>
      <c r="F27" s="176"/>
      <c r="G27" s="176"/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49"/>
  <sheetViews>
    <sheetView showZeros="0" topLeftCell="A13" workbookViewId="0">
      <selection activeCell="A26" sqref="A26:H45"/>
    </sheetView>
  </sheetViews>
  <sheetFormatPr defaultRowHeight="15" x14ac:dyDescent="0.25"/>
  <cols>
    <col min="1" max="1" width="17.140625" style="72" customWidth="1"/>
    <col min="2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C2" s="72">
        <v>1.689814814814815E-3</v>
      </c>
      <c r="D2" s="73">
        <f>B2/G2</f>
        <v>0</v>
      </c>
      <c r="E2" s="73">
        <f>C2/G2</f>
        <v>1</v>
      </c>
      <c r="G2" s="72">
        <f>B2+C2</f>
        <v>1.689814814814815E-3</v>
      </c>
    </row>
    <row r="3" spans="1:10" x14ac:dyDescent="0.25">
      <c r="A3" s="72" t="s">
        <v>97</v>
      </c>
      <c r="B3" s="72">
        <v>1.3449074074074075E-2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1.3449074074074075E-2</v>
      </c>
    </row>
    <row r="4" spans="1:10" x14ac:dyDescent="0.25">
      <c r="A4" s="72" t="s">
        <v>48</v>
      </c>
      <c r="B4" s="72">
        <v>8.86574074074074E-3</v>
      </c>
      <c r="D4" s="73">
        <f t="shared" si="0"/>
        <v>1</v>
      </c>
      <c r="E4" s="73">
        <f t="shared" si="1"/>
        <v>0</v>
      </c>
      <c r="G4" s="72">
        <f t="shared" si="2"/>
        <v>8.86574074074074E-3</v>
      </c>
    </row>
    <row r="5" spans="1:10" x14ac:dyDescent="0.25">
      <c r="A5" s="72" t="s">
        <v>11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 x14ac:dyDescent="0.25">
      <c r="A6" s="72" t="s">
        <v>12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 x14ac:dyDescent="0.25">
      <c r="A7" s="72" t="s">
        <v>155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5.6365740740740742E-3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5.6365740740740742E-3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4.9189814814814816E-3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4.9189814814814816E-3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1.8078703703703708E-2</v>
      </c>
      <c r="C18" s="72">
        <v>8.4953703703703719E-3</v>
      </c>
      <c r="D18" s="73">
        <f t="shared" si="0"/>
        <v>0.68031358885017423</v>
      </c>
      <c r="E18" s="73">
        <f t="shared" si="1"/>
        <v>0.31968641114982577</v>
      </c>
      <c r="G18" s="72">
        <f t="shared" si="2"/>
        <v>2.657407407407408E-2</v>
      </c>
    </row>
    <row r="19" spans="1:10" x14ac:dyDescent="0.25">
      <c r="A19" s="72" t="s">
        <v>20</v>
      </c>
      <c r="D19" s="73" t="e">
        <f t="shared" si="0"/>
        <v>#DIV/0!</v>
      </c>
      <c r="E19" s="73" t="e">
        <f t="shared" si="1"/>
        <v>#DIV/0!</v>
      </c>
      <c r="G19" s="72">
        <f t="shared" si="2"/>
        <v>0</v>
      </c>
    </row>
    <row r="24" spans="1:10" x14ac:dyDescent="0.25">
      <c r="A24" s="176"/>
      <c r="B24" s="176"/>
      <c r="C24" s="176"/>
      <c r="D24" s="176"/>
      <c r="E24" s="176"/>
      <c r="F24" s="176"/>
      <c r="G24" s="176"/>
    </row>
    <row r="25" spans="1:10" x14ac:dyDescent="0.25">
      <c r="A25" s="176"/>
      <c r="B25" s="176"/>
      <c r="C25" s="176"/>
      <c r="D25" s="176"/>
      <c r="E25" s="176"/>
      <c r="F25" s="176"/>
      <c r="G25" s="176"/>
    </row>
    <row r="46" spans="4:5" x14ac:dyDescent="0.25">
      <c r="D46" s="176"/>
      <c r="E46" s="176"/>
    </row>
    <row r="47" spans="4:5" x14ac:dyDescent="0.25">
      <c r="D47" s="176"/>
      <c r="E47" s="176"/>
    </row>
    <row r="48" spans="4:5" x14ac:dyDescent="0.25">
      <c r="D48" s="176"/>
      <c r="E48" s="176"/>
    </row>
    <row r="49" spans="4:5" x14ac:dyDescent="0.25">
      <c r="D49" s="176"/>
      <c r="E49" s="176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topLeftCell="A10" workbookViewId="0">
      <selection activeCell="M45" sqref="M4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B2" s="72">
        <v>0</v>
      </c>
      <c r="C2" s="72">
        <v>0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 x14ac:dyDescent="0.25">
      <c r="A3" s="72" t="s">
        <v>97</v>
      </c>
      <c r="B3" s="72">
        <v>0</v>
      </c>
      <c r="C3" s="72">
        <v>0</v>
      </c>
      <c r="D3" s="73" t="e">
        <f t="shared" ref="D3:D19" si="0">B3/H3</f>
        <v>#DIV/0!</v>
      </c>
      <c r="E3" s="73" t="e">
        <f t="shared" ref="E3:E19" si="1">C3/H3</f>
        <v>#DIV/0!</v>
      </c>
      <c r="H3" s="72">
        <f t="shared" ref="H3:H19" si="2">B3+C3</f>
        <v>0</v>
      </c>
    </row>
    <row r="4" spans="1:10" x14ac:dyDescent="0.25">
      <c r="A4" s="72" t="s">
        <v>48</v>
      </c>
      <c r="B4" s="72">
        <v>0</v>
      </c>
      <c r="C4" s="72">
        <v>0</v>
      </c>
      <c r="D4" s="73" t="e">
        <f t="shared" si="0"/>
        <v>#DIV/0!</v>
      </c>
      <c r="E4" s="73" t="e">
        <f t="shared" si="1"/>
        <v>#DIV/0!</v>
      </c>
      <c r="H4" s="72">
        <f t="shared" si="2"/>
        <v>0</v>
      </c>
    </row>
    <row r="5" spans="1:10" x14ac:dyDescent="0.25">
      <c r="A5" s="72" t="s">
        <v>11</v>
      </c>
      <c r="B5" s="72">
        <v>0</v>
      </c>
      <c r="C5" s="72">
        <v>0</v>
      </c>
      <c r="D5" s="73" t="e">
        <f t="shared" si="0"/>
        <v>#DIV/0!</v>
      </c>
      <c r="E5" s="73" t="e">
        <f t="shared" si="1"/>
        <v>#DIV/0!</v>
      </c>
      <c r="H5" s="72">
        <f t="shared" si="2"/>
        <v>0</v>
      </c>
    </row>
    <row r="6" spans="1:10" x14ac:dyDescent="0.25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H6" s="72">
        <f t="shared" si="2"/>
        <v>0</v>
      </c>
    </row>
    <row r="7" spans="1:10" x14ac:dyDescent="0.25">
      <c r="A7" s="72" t="s">
        <v>155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 x14ac:dyDescent="0.25">
      <c r="A8" s="72" t="s">
        <v>102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 x14ac:dyDescent="0.25">
      <c r="A9" s="72" t="s">
        <v>103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 x14ac:dyDescent="0.25">
      <c r="A10" s="72" t="s">
        <v>169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  <c r="I10" s="72">
        <v>0</v>
      </c>
      <c r="J10" s="72">
        <v>0</v>
      </c>
    </row>
    <row r="11" spans="1:10" x14ac:dyDescent="0.25">
      <c r="A11" s="72" t="s">
        <v>170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 x14ac:dyDescent="0.25">
      <c r="A12" s="72" t="s">
        <v>156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f t="shared" si="2"/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6.018518518518519E-4</v>
      </c>
      <c r="C18" s="72">
        <v>0</v>
      </c>
      <c r="D18" s="73">
        <f t="shared" si="0"/>
        <v>1</v>
      </c>
      <c r="E18" s="73">
        <f t="shared" si="1"/>
        <v>0</v>
      </c>
      <c r="F18" s="72">
        <v>0</v>
      </c>
      <c r="G18" s="72">
        <v>0</v>
      </c>
      <c r="H18" s="72">
        <f t="shared" si="2"/>
        <v>6.018518518518519E-4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J28" sqref="J2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55</v>
      </c>
      <c r="B1" s="72" t="s">
        <v>56</v>
      </c>
      <c r="C1" s="72" t="s">
        <v>57</v>
      </c>
      <c r="D1" s="72" t="s">
        <v>78</v>
      </c>
      <c r="E1" s="72" t="s">
        <v>79</v>
      </c>
    </row>
    <row r="2" spans="1:10" x14ac:dyDescent="0.25">
      <c r="A2" s="72" t="s">
        <v>37</v>
      </c>
      <c r="C2" s="72">
        <v>0</v>
      </c>
      <c r="D2" s="73" t="e">
        <f>B2/G2</f>
        <v>#DIV/0!</v>
      </c>
      <c r="E2" s="73" t="e">
        <f>C2/G2</f>
        <v>#DIV/0!</v>
      </c>
      <c r="G2" s="72">
        <f>B2+C2</f>
        <v>0</v>
      </c>
    </row>
    <row r="3" spans="1:10" x14ac:dyDescent="0.25">
      <c r="A3" s="72" t="s">
        <v>97</v>
      </c>
      <c r="C3" s="72">
        <v>0</v>
      </c>
      <c r="D3" s="73" t="e">
        <f t="shared" ref="D3:D19" si="0">B3/G3</f>
        <v>#DIV/0!</v>
      </c>
      <c r="E3" s="73" t="e">
        <f t="shared" ref="E3:E19" si="1">C3/G3</f>
        <v>#DIV/0!</v>
      </c>
      <c r="G3" s="72">
        <f t="shared" ref="G3:G19" si="2">B3+C3</f>
        <v>0</v>
      </c>
    </row>
    <row r="4" spans="1:10" x14ac:dyDescent="0.25">
      <c r="A4" s="72" t="s">
        <v>48</v>
      </c>
      <c r="C4" s="72">
        <v>0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 x14ac:dyDescent="0.25">
      <c r="A5" s="72" t="s">
        <v>11</v>
      </c>
      <c r="C5" s="72">
        <v>0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 x14ac:dyDescent="0.25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 x14ac:dyDescent="0.25">
      <c r="A7" s="72" t="s">
        <v>155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102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103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169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170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156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f t="shared" si="2"/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f t="shared" si="2"/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19</vt:i4>
      </vt:variant>
    </vt:vector>
  </HeadingPairs>
  <TitlesOfParts>
    <vt:vector size="135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  <vt:lpstr>'Pagina 58'!Area_stampa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2020-06-17T15:55:59Z</cp:lastPrinted>
  <dcterms:created xsi:type="dcterms:W3CDTF">2015-07-28T09:23:17Z</dcterms:created>
  <dcterms:modified xsi:type="dcterms:W3CDTF">2020-06-17T15:57:13Z</dcterms:modified>
</cp:coreProperties>
</file>