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heets/sheet13.xml" ContentType="application/vnd.openxmlformats-officedocument.spreadsheetml.chartsheet+xml"/>
  <Override PartName="/xl/drawings/drawing17.xml" ContentType="application/vnd.openxmlformats-officedocument.drawing+xml"/>
  <Default Extension="xml" ContentType="application/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8.xml" ContentType="application/vnd.openxmlformats-officedocument.spreadsheetml.worksheet+xml"/>
  <Override PartName="/xl/drawings/drawing13.xml" ContentType="application/vnd.openxmlformats-officedocument.drawing+xml"/>
  <Override PartName="/xl/chartsheets/sheet4.xml" ContentType="application/vnd.openxmlformats-officedocument.spreadsheetml.chartsheet+xml"/>
  <Override PartName="/xl/worksheets/sheet69.xml" ContentType="application/vnd.openxmlformats-officedocument.spreadsheetml.worksheet+xml"/>
  <Override PartName="/xl/worksheets/sheet87.xml" ContentType="application/vnd.openxmlformats-officedocument.spreadsheetml.worksheet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76.xml" ContentType="application/vnd.openxmlformats-officedocument.spreadsheetml.worksheet+xml"/>
  <Override PartName="/xl/worksheets/sheet94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36.xml" ContentType="application/vnd.openxmlformats-officedocument.spreadsheetml.worksheet+xml"/>
  <Override PartName="/xl/worksheets/sheet54.xml" ContentType="application/vnd.openxmlformats-officedocument.spreadsheetml.worksheet+xml"/>
  <Override PartName="/xl/worksheets/sheet65.xml" ContentType="application/vnd.openxmlformats-officedocument.spreadsheetml.worksheet+xml"/>
  <Override PartName="/xl/worksheets/sheet83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25.xml" ContentType="application/vnd.openxmlformats-officedocument.spreadsheetml.worksheet+xml"/>
  <Override PartName="/xl/worksheets/sheet43.xml" ContentType="application/vnd.openxmlformats-officedocument.spreadsheetml.worksheet+xml"/>
  <Override PartName="/xl/worksheets/sheet72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32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4.xml" ContentType="application/vnd.openxmlformats-officedocument.spreadsheetml.chart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99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heets/sheet5.xml" ContentType="application/vnd.openxmlformats-officedocument.spreadsheetml.chart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worksheets/sheet97.xml" ContentType="application/vnd.openxmlformats-officedocument.spreadsheetml.workshee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95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xl/worksheets/sheet93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1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51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heets/sheet11.xml" ContentType="application/vnd.openxmlformats-officedocument.spreadsheetml.chartsheet+xml"/>
  <Override PartName="/xl/drawings/drawing15.xml" ContentType="application/vnd.openxmlformats-officedocument.drawing+xml"/>
  <Override PartName="/xl/chartsheets/sheet6.xml" ContentType="application/vnd.openxmlformats-officedocument.spreadsheetml.chartsheet+xml"/>
  <Override PartName="/xl/worksheets/sheet89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78.xml" ContentType="application/vnd.openxmlformats-officedocument.spreadsheetml.worksheet+xml"/>
  <Override PartName="/xl/worksheets/sheet96.xml" ContentType="application/vnd.openxmlformats-officedocument.spreadsheetml.worksheet+xml"/>
  <Override PartName="/xl/drawings/drawing11.xml" ContentType="application/vnd.openxmlformats-officedocument.drawing+xml"/>
  <Override PartName="/xl/chartsheets/sheet2.xml" ContentType="application/vnd.openxmlformats-officedocument.spreadsheetml.chartsheet+xml"/>
  <Override PartName="/xl/worksheets/sheet3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charts/chart14.xml" ContentType="application/vnd.openxmlformats-officedocument.drawingml.chart+xml"/>
  <Override PartName="/xl/worksheets/sheet27.xml" ContentType="application/vnd.openxmlformats-officedocument.spreadsheetml.worksheet+xml"/>
  <Override PartName="/xl/worksheets/sheet45.xml" ContentType="application/vnd.openxmlformats-officedocument.spreadsheetml.worksheet+xml"/>
  <Override PartName="/xl/worksheets/sheet56.xml" ContentType="application/vnd.openxmlformats-officedocument.spreadsheetml.worksheet+xml"/>
  <Override PartName="/xl/worksheets/sheet74.xml" ContentType="application/vnd.openxmlformats-officedocument.spreadsheetml.worksheet+xml"/>
  <Override PartName="/xl/worksheets/sheet92.xml" ContentType="application/vnd.openxmlformats-officedocument.spreadsheetml.worksheet+xml"/>
  <Override PartName="/xl/worksheets/sheet16.xml" ContentType="application/vnd.openxmlformats-officedocument.spreadsheetml.worksheet+xml"/>
  <Override PartName="/xl/worksheets/sheet34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81.xml" ContentType="application/vnd.openxmlformats-officedocument.spreadsheetml.workshee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23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4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Questa_cartella_di_lavoro" autoCompressPictures="0"/>
  <bookViews>
    <workbookView xWindow="-120" yWindow="-120" windowWidth="21840" windowHeight="1374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185" state="hidden" r:id="rId70"/>
    <sheet name="Pagina 59" sheetId="332" state="hidden" r:id="rId71"/>
    <sheet name="Pagina 60" sheetId="333" state="hidden" r:id="rId72"/>
    <sheet name="Pagina 61" sheetId="334" state="hidden" r:id="rId73"/>
    <sheet name="Pagina 62" sheetId="335" state="hidden" r:id="rId74"/>
    <sheet name="Pagina 63" sheetId="336" state="hidden" r:id="rId75"/>
    <sheet name="Pagina 64" sheetId="337" state="hidden" r:id="rId76"/>
    <sheet name="Pagina 65" sheetId="338" state="hidden" r:id="rId77"/>
    <sheet name="Pagina 66" sheetId="339" state="hidden" r:id="rId78"/>
    <sheet name="Pagina 67" sheetId="340" state="hidden" r:id="rId79"/>
    <sheet name="Pagina 68" sheetId="341" state="hidden" r:id="rId80"/>
    <sheet name="Pagina 69" sheetId="342" state="hidden" r:id="rId81"/>
    <sheet name="Pagina 70" sheetId="343" state="hidden" r:id="rId82"/>
    <sheet name="Pagina 71" sheetId="344" state="hidden" r:id="rId83"/>
    <sheet name="Pagina 72" sheetId="345" state="hidden" r:id="rId84"/>
    <sheet name="Pagina 73" sheetId="346" state="hidden" r:id="rId85"/>
    <sheet name="Pagina 74" sheetId="347" state="hidden" r:id="rId86"/>
    <sheet name="Pagina 75" sheetId="348" state="hidden" r:id="rId87"/>
    <sheet name="Pagina 76" sheetId="349" state="hidden" r:id="rId88"/>
    <sheet name="Pagina 77" sheetId="350" state="hidden" r:id="rId89"/>
    <sheet name="Pagina 78" sheetId="351" state="hidden" r:id="rId90"/>
    <sheet name="Pagina 79" sheetId="352" state="hidden" r:id="rId91"/>
    <sheet name="Pagina 80" sheetId="353" state="hidden" r:id="rId92"/>
    <sheet name="Pagina 81" sheetId="354" state="hidden" r:id="rId93"/>
    <sheet name="Pagina 82" sheetId="355" state="hidden" r:id="rId94"/>
    <sheet name="Pagina 83" sheetId="356" state="hidden" r:id="rId95"/>
    <sheet name="Pagina 84" sheetId="357" state="hidden" r:id="rId96"/>
    <sheet name="Pagina 85" sheetId="358" state="hidden" r:id="rId97"/>
    <sheet name="Pagina 86" sheetId="359" state="hidden" r:id="rId98"/>
    <sheet name="Pagina 87" sheetId="360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'B3'!$A$1:$K$31</definedName>
    <definedName name="_xlnm.Print_Area" localSheetId="37">'B4'!$A$1:$K$31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  <definedName name="_xlnm.Print_Area" localSheetId="69">'Pagina 58'!$A$1:$D$25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312"/>
  <c r="E19"/>
  <c r="D19"/>
  <c r="H18"/>
  <c r="E18" s="1"/>
  <c r="D18"/>
  <c r="H17"/>
  <c r="D17" s="1"/>
  <c r="H16"/>
  <c r="D16" s="1"/>
  <c r="H15"/>
  <c r="E15"/>
  <c r="D15"/>
  <c r="H14"/>
  <c r="E14" s="1"/>
  <c r="D14"/>
  <c r="H13"/>
  <c r="D13" s="1"/>
  <c r="H12"/>
  <c r="D12" s="1"/>
  <c r="H11"/>
  <c r="E11"/>
  <c r="D11"/>
  <c r="H10"/>
  <c r="E10" s="1"/>
  <c r="D10"/>
  <c r="H9"/>
  <c r="D9" s="1"/>
  <c r="H8"/>
  <c r="D8" s="1"/>
  <c r="H7"/>
  <c r="E7"/>
  <c r="D7"/>
  <c r="H6"/>
  <c r="E6" s="1"/>
  <c r="D6"/>
  <c r="H5"/>
  <c r="D5" s="1"/>
  <c r="H4"/>
  <c r="D4" s="1"/>
  <c r="H3"/>
  <c r="E3"/>
  <c r="D3"/>
  <c r="H2"/>
  <c r="E2" s="1"/>
  <c r="D2"/>
  <c r="H19" i="308"/>
  <c r="D19" s="1"/>
  <c r="E19"/>
  <c r="H18"/>
  <c r="E18" s="1"/>
  <c r="D18"/>
  <c r="H17"/>
  <c r="E17"/>
  <c r="D17"/>
  <c r="H16"/>
  <c r="E16" s="1"/>
  <c r="H15"/>
  <c r="E15"/>
  <c r="D15"/>
  <c r="H14"/>
  <c r="E14" s="1"/>
  <c r="D14"/>
  <c r="H13"/>
  <c r="D13" s="1"/>
  <c r="E13"/>
  <c r="H12"/>
  <c r="E12" s="1"/>
  <c r="H11"/>
  <c r="E11"/>
  <c r="D11"/>
  <c r="H10"/>
  <c r="E10" s="1"/>
  <c r="D10"/>
  <c r="H9"/>
  <c r="D9" s="1"/>
  <c r="E9"/>
  <c r="H8"/>
  <c r="E8" s="1"/>
  <c r="H7"/>
  <c r="E7"/>
  <c r="D7"/>
  <c r="H6"/>
  <c r="D6" s="1"/>
  <c r="H5"/>
  <c r="D5" s="1"/>
  <c r="E5"/>
  <c r="H4"/>
  <c r="E4" s="1"/>
  <c r="H3"/>
  <c r="E3"/>
  <c r="D3"/>
  <c r="H2"/>
  <c r="E2" s="1"/>
  <c r="D2"/>
  <c r="E4" i="312" l="1"/>
  <c r="E8"/>
  <c r="E12"/>
  <c r="E16"/>
  <c r="E5"/>
  <c r="E9"/>
  <c r="E13"/>
  <c r="E17"/>
  <c r="D4" i="308"/>
  <c r="D8"/>
  <c r="D12"/>
  <c r="D16"/>
  <c r="E6"/>
  <c r="D9" i="315"/>
  <c r="D13"/>
  <c r="E13"/>
  <c r="D14"/>
  <c r="E14"/>
  <c r="D15"/>
  <c r="E15"/>
  <c r="D16"/>
  <c r="E16"/>
  <c r="D17"/>
  <c r="E17"/>
  <c r="D18"/>
  <c r="E18"/>
  <c r="D19"/>
  <c r="E19"/>
  <c r="G3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E11" s="1"/>
  <c r="G12"/>
  <c r="E12" s="1"/>
  <c r="G13"/>
  <c r="G14"/>
  <c r="G15"/>
  <c r="G16"/>
  <c r="G17"/>
  <c r="G18"/>
  <c r="G19"/>
  <c r="G2"/>
  <c r="D2" s="1"/>
  <c r="D5" i="313"/>
  <c r="E5"/>
  <c r="D13"/>
  <c r="E13"/>
  <c r="G3"/>
  <c r="E3" s="1"/>
  <c r="G4"/>
  <c r="E4" s="1"/>
  <c r="G5"/>
  <c r="G6"/>
  <c r="E6" s="1"/>
  <c r="G7"/>
  <c r="E7" s="1"/>
  <c r="G8"/>
  <c r="E8" s="1"/>
  <c r="G9"/>
  <c r="E9" s="1"/>
  <c r="G10"/>
  <c r="E10" s="1"/>
  <c r="G11"/>
  <c r="D11" s="1"/>
  <c r="G12"/>
  <c r="E12" s="1"/>
  <c r="G13"/>
  <c r="G14"/>
  <c r="E14" s="1"/>
  <c r="G15"/>
  <c r="D15" s="1"/>
  <c r="G16"/>
  <c r="E16" s="1"/>
  <c r="G17"/>
  <c r="E17" s="1"/>
  <c r="G18"/>
  <c r="E18" s="1"/>
  <c r="G19"/>
  <c r="D19" s="1"/>
  <c r="G2"/>
  <c r="D2" s="1"/>
  <c r="G3" i="309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E11" s="1"/>
  <c r="G12"/>
  <c r="E12" s="1"/>
  <c r="G13"/>
  <c r="E13" s="1"/>
  <c r="G14"/>
  <c r="E14" s="1"/>
  <c r="G15"/>
  <c r="E15" s="1"/>
  <c r="G16"/>
  <c r="E16" s="1"/>
  <c r="G17"/>
  <c r="E17" s="1"/>
  <c r="G18"/>
  <c r="E18" s="1"/>
  <c r="G19"/>
  <c r="E19" s="1"/>
  <c r="G2"/>
  <c r="D2" s="1"/>
  <c r="G3" i="310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D11" s="1"/>
  <c r="G12"/>
  <c r="E12" s="1"/>
  <c r="G13"/>
  <c r="E13" s="1"/>
  <c r="G14"/>
  <c r="E14" s="1"/>
  <c r="G15"/>
  <c r="E15" s="1"/>
  <c r="G16"/>
  <c r="E16" s="1"/>
  <c r="G17"/>
  <c r="E17" s="1"/>
  <c r="G18"/>
  <c r="E18" s="1"/>
  <c r="G19"/>
  <c r="E19" s="1"/>
  <c r="G2"/>
  <c r="D2" s="1"/>
  <c r="D3" i="307"/>
  <c r="E7"/>
  <c r="D19"/>
  <c r="G3"/>
  <c r="E3" s="1"/>
  <c r="G4"/>
  <c r="E4" s="1"/>
  <c r="G5"/>
  <c r="E5" s="1"/>
  <c r="G6"/>
  <c r="E6" s="1"/>
  <c r="G7"/>
  <c r="D7" s="1"/>
  <c r="G8"/>
  <c r="E8" s="1"/>
  <c r="G9"/>
  <c r="E9" s="1"/>
  <c r="G10"/>
  <c r="E10" s="1"/>
  <c r="G11"/>
  <c r="E11" s="1"/>
  <c r="G12"/>
  <c r="E12" s="1"/>
  <c r="G13"/>
  <c r="E13" s="1"/>
  <c r="G14"/>
  <c r="E14" s="1"/>
  <c r="G15"/>
  <c r="E15" s="1"/>
  <c r="G16"/>
  <c r="E16" s="1"/>
  <c r="G17"/>
  <c r="E17" s="1"/>
  <c r="G18"/>
  <c r="E18" s="1"/>
  <c r="G19"/>
  <c r="E19" s="1"/>
  <c r="G2"/>
  <c r="D2" s="1"/>
  <c r="G3" i="305"/>
  <c r="E3" s="1"/>
  <c r="G4"/>
  <c r="E4" s="1"/>
  <c r="G5"/>
  <c r="E5" s="1"/>
  <c r="G6"/>
  <c r="E6" s="1"/>
  <c r="G7"/>
  <c r="D7" s="1"/>
  <c r="G8"/>
  <c r="E8" s="1"/>
  <c r="G9"/>
  <c r="E9" s="1"/>
  <c r="G10"/>
  <c r="E10" s="1"/>
  <c r="G11"/>
  <c r="E11" s="1"/>
  <c r="G12"/>
  <c r="E12" s="1"/>
  <c r="G13"/>
  <c r="E13" s="1"/>
  <c r="G14"/>
  <c r="D14" s="1"/>
  <c r="G15"/>
  <c r="E15" s="1"/>
  <c r="G16"/>
  <c r="D16" s="1"/>
  <c r="G17"/>
  <c r="E17" s="1"/>
  <c r="G18"/>
  <c r="D18" s="1"/>
  <c r="G19"/>
  <c r="E19" s="1"/>
  <c r="G2"/>
  <c r="D2" s="1"/>
  <c r="D8" i="304"/>
  <c r="G3"/>
  <c r="E3" s="1"/>
  <c r="G4"/>
  <c r="E4" s="1"/>
  <c r="G5"/>
  <c r="E5" s="1"/>
  <c r="G6"/>
  <c r="E6" s="1"/>
  <c r="G7"/>
  <c r="E7" s="1"/>
  <c r="G8"/>
  <c r="E8" s="1"/>
  <c r="G9"/>
  <c r="E9" s="1"/>
  <c r="G10"/>
  <c r="E10" s="1"/>
  <c r="G11"/>
  <c r="E11" s="1"/>
  <c r="G12"/>
  <c r="E12" s="1"/>
  <c r="G13"/>
  <c r="E13" s="1"/>
  <c r="G14"/>
  <c r="D14" s="1"/>
  <c r="G15"/>
  <c r="D15" s="1"/>
  <c r="G16"/>
  <c r="D16" s="1"/>
  <c r="G17"/>
  <c r="E17" s="1"/>
  <c r="G18"/>
  <c r="D18" s="1"/>
  <c r="G19"/>
  <c r="E19" s="1"/>
  <c r="G2"/>
  <c r="D2" s="1"/>
  <c r="D6" i="303"/>
  <c r="D14"/>
  <c r="F3"/>
  <c r="D3" s="1"/>
  <c r="F4"/>
  <c r="E4" s="1"/>
  <c r="F5"/>
  <c r="D5" s="1"/>
  <c r="F6"/>
  <c r="E6" s="1"/>
  <c r="F7"/>
  <c r="D7" s="1"/>
  <c r="F8"/>
  <c r="E8" s="1"/>
  <c r="F9"/>
  <c r="D9" s="1"/>
  <c r="F10"/>
  <c r="E10" s="1"/>
  <c r="F11"/>
  <c r="D11" s="1"/>
  <c r="F12"/>
  <c r="E12" s="1"/>
  <c r="F13"/>
  <c r="D13" s="1"/>
  <c r="F14"/>
  <c r="E14" s="1"/>
  <c r="F15"/>
  <c r="D15" s="1"/>
  <c r="F16"/>
  <c r="E16" s="1"/>
  <c r="F17"/>
  <c r="D17" s="1"/>
  <c r="F18"/>
  <c r="E18" s="1"/>
  <c r="F19"/>
  <c r="D19" s="1"/>
  <c r="F2"/>
  <c r="D2" s="1"/>
  <c r="E17" i="300"/>
  <c r="G3"/>
  <c r="E3" s="1"/>
  <c r="G4"/>
  <c r="D4" s="1"/>
  <c r="G5"/>
  <c r="E5" s="1"/>
  <c r="G6"/>
  <c r="D6" s="1"/>
  <c r="G7"/>
  <c r="E7" s="1"/>
  <c r="G8"/>
  <c r="D8" s="1"/>
  <c r="G9"/>
  <c r="E9" s="1"/>
  <c r="G10"/>
  <c r="D10" s="1"/>
  <c r="G11"/>
  <c r="D11" s="1"/>
  <c r="G12"/>
  <c r="D12" s="1"/>
  <c r="G13"/>
  <c r="D13" s="1"/>
  <c r="G14"/>
  <c r="D14" s="1"/>
  <c r="G15"/>
  <c r="D15" s="1"/>
  <c r="G16"/>
  <c r="D16" s="1"/>
  <c r="G17"/>
  <c r="D17" s="1"/>
  <c r="G18"/>
  <c r="D18" s="1"/>
  <c r="G19"/>
  <c r="D19" s="1"/>
  <c r="G2"/>
  <c r="E2" s="1"/>
  <c r="F3" i="299"/>
  <c r="D3" s="1"/>
  <c r="F4"/>
  <c r="E4" s="1"/>
  <c r="F5"/>
  <c r="D5" s="1"/>
  <c r="F6"/>
  <c r="E6" s="1"/>
  <c r="F7"/>
  <c r="D7" s="1"/>
  <c r="F8"/>
  <c r="E8" s="1"/>
  <c r="F9"/>
  <c r="D9" s="1"/>
  <c r="F10"/>
  <c r="E10" s="1"/>
  <c r="F11"/>
  <c r="D11" s="1"/>
  <c r="F12"/>
  <c r="E12" s="1"/>
  <c r="F13"/>
  <c r="D13" s="1"/>
  <c r="F14"/>
  <c r="E14" s="1"/>
  <c r="F15"/>
  <c r="D15" s="1"/>
  <c r="F16"/>
  <c r="E16" s="1"/>
  <c r="F17"/>
  <c r="D17" s="1"/>
  <c r="F18"/>
  <c r="E18" s="1"/>
  <c r="F19"/>
  <c r="D19" s="1"/>
  <c r="F2"/>
  <c r="D2" s="1"/>
  <c r="F3" i="301"/>
  <c r="E3" s="1"/>
  <c r="F4"/>
  <c r="D4" s="1"/>
  <c r="F5"/>
  <c r="E5" s="1"/>
  <c r="F6"/>
  <c r="D6" s="1"/>
  <c r="F7"/>
  <c r="E7" s="1"/>
  <c r="F8"/>
  <c r="D8" s="1"/>
  <c r="F9"/>
  <c r="E9" s="1"/>
  <c r="F10"/>
  <c r="D10" s="1"/>
  <c r="F11"/>
  <c r="E11" s="1"/>
  <c r="F12"/>
  <c r="D12" s="1"/>
  <c r="F13"/>
  <c r="E13" s="1"/>
  <c r="F14"/>
  <c r="D14" s="1"/>
  <c r="F15"/>
  <c r="E15" s="1"/>
  <c r="F16"/>
  <c r="D16" s="1"/>
  <c r="F17"/>
  <c r="E17" s="1"/>
  <c r="F18"/>
  <c r="D18" s="1"/>
  <c r="F19"/>
  <c r="E19" s="1"/>
  <c r="F2"/>
  <c r="E2" s="1"/>
  <c r="H3" i="298"/>
  <c r="D3" s="1"/>
  <c r="H4"/>
  <c r="E4" s="1"/>
  <c r="H5"/>
  <c r="D5" s="1"/>
  <c r="H6"/>
  <c r="E6" s="1"/>
  <c r="H7"/>
  <c r="D7" s="1"/>
  <c r="H8"/>
  <c r="D8" s="1"/>
  <c r="H9"/>
  <c r="D9" s="1"/>
  <c r="H10"/>
  <c r="E10" s="1"/>
  <c r="H11"/>
  <c r="D11" s="1"/>
  <c r="H12"/>
  <c r="D12" s="1"/>
  <c r="H13"/>
  <c r="D13" s="1"/>
  <c r="H14"/>
  <c r="E14" s="1"/>
  <c r="H15"/>
  <c r="D15" s="1"/>
  <c r="H16"/>
  <c r="D16" s="1"/>
  <c r="H17"/>
  <c r="D17" s="1"/>
  <c r="H18"/>
  <c r="E18" s="1"/>
  <c r="H19"/>
  <c r="D19" s="1"/>
  <c r="H2"/>
  <c r="E2" s="1"/>
  <c r="C19" i="181"/>
  <c r="D7" s="1"/>
  <c r="I27" i="260"/>
  <c r="I26"/>
  <c r="I25"/>
  <c r="I24"/>
  <c r="I23"/>
  <c r="I22"/>
  <c r="I8"/>
  <c r="I9"/>
  <c r="I10"/>
  <c r="I11"/>
  <c r="I12"/>
  <c r="I13"/>
  <c r="I14"/>
  <c r="I15"/>
  <c r="I16"/>
  <c r="I17"/>
  <c r="I18"/>
  <c r="I7"/>
  <c r="I27" i="259"/>
  <c r="I26"/>
  <c r="I25"/>
  <c r="I24"/>
  <c r="I23"/>
  <c r="I22"/>
  <c r="I8"/>
  <c r="I9"/>
  <c r="I10"/>
  <c r="I11"/>
  <c r="I12"/>
  <c r="I13"/>
  <c r="I14"/>
  <c r="I15"/>
  <c r="I16"/>
  <c r="I17"/>
  <c r="I18"/>
  <c r="I7"/>
  <c r="I27" i="257"/>
  <c r="I26"/>
  <c r="I25"/>
  <c r="I24"/>
  <c r="I23"/>
  <c r="I22"/>
  <c r="I8"/>
  <c r="I9"/>
  <c r="I10"/>
  <c r="I11"/>
  <c r="I12"/>
  <c r="I13"/>
  <c r="I14"/>
  <c r="I15"/>
  <c r="I16"/>
  <c r="I17"/>
  <c r="I18"/>
  <c r="I7"/>
  <c r="I27" i="256"/>
  <c r="I26"/>
  <c r="I25"/>
  <c r="I24"/>
  <c r="I23"/>
  <c r="I22"/>
  <c r="I8"/>
  <c r="I9"/>
  <c r="I10"/>
  <c r="I11"/>
  <c r="I12"/>
  <c r="I13"/>
  <c r="I14"/>
  <c r="I15"/>
  <c r="I16"/>
  <c r="I17"/>
  <c r="I18"/>
  <c r="I7"/>
  <c r="I27" i="255"/>
  <c r="I26"/>
  <c r="I25"/>
  <c r="I24"/>
  <c r="I23"/>
  <c r="I22"/>
  <c r="I8"/>
  <c r="I9"/>
  <c r="I10"/>
  <c r="I11"/>
  <c r="I12"/>
  <c r="I13"/>
  <c r="I14"/>
  <c r="I15"/>
  <c r="I16"/>
  <c r="I17"/>
  <c r="I18"/>
  <c r="I7"/>
  <c r="I27" i="251"/>
  <c r="I26"/>
  <c r="I25"/>
  <c r="I24"/>
  <c r="I23"/>
  <c r="I22"/>
  <c r="I8"/>
  <c r="I9"/>
  <c r="I10"/>
  <c r="I11"/>
  <c r="I12"/>
  <c r="I13"/>
  <c r="I14"/>
  <c r="I15"/>
  <c r="I16"/>
  <c r="I17"/>
  <c r="I18"/>
  <c r="I7"/>
  <c r="I27" i="246"/>
  <c r="I26"/>
  <c r="I25"/>
  <c r="I24"/>
  <c r="I23"/>
  <c r="I22"/>
  <c r="I8"/>
  <c r="I9"/>
  <c r="I10"/>
  <c r="I11"/>
  <c r="I12"/>
  <c r="I13"/>
  <c r="I14"/>
  <c r="I15"/>
  <c r="I16"/>
  <c r="I17"/>
  <c r="I18"/>
  <c r="I7"/>
  <c r="I27" i="244"/>
  <c r="I26"/>
  <c r="I25"/>
  <c r="I24"/>
  <c r="I23"/>
  <c r="I22"/>
  <c r="I8"/>
  <c r="I9"/>
  <c r="I10"/>
  <c r="I11"/>
  <c r="I12"/>
  <c r="I13"/>
  <c r="I14"/>
  <c r="I15"/>
  <c r="I16"/>
  <c r="I17"/>
  <c r="I18"/>
  <c r="I7"/>
  <c r="I27" i="242"/>
  <c r="I26"/>
  <c r="I25"/>
  <c r="I24"/>
  <c r="I23"/>
  <c r="I22"/>
  <c r="I8"/>
  <c r="I9"/>
  <c r="I10"/>
  <c r="I11"/>
  <c r="I12"/>
  <c r="I13"/>
  <c r="I14"/>
  <c r="I15"/>
  <c r="I16"/>
  <c r="I17"/>
  <c r="I18"/>
  <c r="I7"/>
  <c r="I27" i="249"/>
  <c r="I26"/>
  <c r="I25"/>
  <c r="I24"/>
  <c r="I23"/>
  <c r="I22"/>
  <c r="I8"/>
  <c r="I9"/>
  <c r="I10"/>
  <c r="I11"/>
  <c r="I12"/>
  <c r="I13"/>
  <c r="I14"/>
  <c r="I15"/>
  <c r="I16"/>
  <c r="I17"/>
  <c r="I18"/>
  <c r="I7"/>
  <c r="I27" i="245"/>
  <c r="I26"/>
  <c r="I25"/>
  <c r="I24"/>
  <c r="I23"/>
  <c r="I22"/>
  <c r="I8"/>
  <c r="I9"/>
  <c r="I10"/>
  <c r="I11"/>
  <c r="I12"/>
  <c r="I13"/>
  <c r="I14"/>
  <c r="I15"/>
  <c r="I16"/>
  <c r="I17"/>
  <c r="I18"/>
  <c r="I7"/>
  <c r="I27" i="241"/>
  <c r="I26"/>
  <c r="I25"/>
  <c r="I24"/>
  <c r="I23"/>
  <c r="I22"/>
  <c r="I8"/>
  <c r="I9"/>
  <c r="I10"/>
  <c r="I11"/>
  <c r="I12"/>
  <c r="I13"/>
  <c r="I14"/>
  <c r="I15"/>
  <c r="I16"/>
  <c r="I17"/>
  <c r="I18"/>
  <c r="I7"/>
  <c r="I27" i="248"/>
  <c r="I26"/>
  <c r="I25"/>
  <c r="I24"/>
  <c r="I23"/>
  <c r="I22"/>
  <c r="I8"/>
  <c r="I9"/>
  <c r="I10"/>
  <c r="I11"/>
  <c r="I12"/>
  <c r="I13"/>
  <c r="I14"/>
  <c r="I15"/>
  <c r="I16"/>
  <c r="I17"/>
  <c r="I18"/>
  <c r="I7"/>
  <c r="I27" i="250"/>
  <c r="I26"/>
  <c r="I25"/>
  <c r="I24"/>
  <c r="I23"/>
  <c r="I22"/>
  <c r="I8"/>
  <c r="I9"/>
  <c r="I10"/>
  <c r="I11"/>
  <c r="I12"/>
  <c r="I13"/>
  <c r="I14"/>
  <c r="I15"/>
  <c r="I16"/>
  <c r="I17"/>
  <c r="I18"/>
  <c r="I7"/>
  <c r="I27" i="247"/>
  <c r="I26"/>
  <c r="I25"/>
  <c r="I24"/>
  <c r="I23"/>
  <c r="I22"/>
  <c r="I8"/>
  <c r="I9"/>
  <c r="I10"/>
  <c r="I11"/>
  <c r="I12"/>
  <c r="I13"/>
  <c r="I14"/>
  <c r="I15"/>
  <c r="I16"/>
  <c r="I17"/>
  <c r="I18"/>
  <c r="I7"/>
  <c r="I23" i="243"/>
  <c r="I24"/>
  <c r="I25"/>
  <c r="I26"/>
  <c r="I27"/>
  <c r="I22"/>
  <c r="I8"/>
  <c r="I9"/>
  <c r="I10"/>
  <c r="I11"/>
  <c r="I12"/>
  <c r="I13"/>
  <c r="I14"/>
  <c r="I15"/>
  <c r="I16"/>
  <c r="I17"/>
  <c r="I18"/>
  <c r="I7"/>
  <c r="I27" i="240"/>
  <c r="I26"/>
  <c r="I25"/>
  <c r="I24"/>
  <c r="I23"/>
  <c r="I22"/>
  <c r="I18"/>
  <c r="I8"/>
  <c r="I9"/>
  <c r="I10"/>
  <c r="I11"/>
  <c r="I12"/>
  <c r="I13"/>
  <c r="I14"/>
  <c r="I15"/>
  <c r="I16"/>
  <c r="I17"/>
  <c r="I7"/>
  <c r="D5" i="315" l="1"/>
  <c r="D7"/>
  <c r="D17" i="313"/>
  <c r="D9"/>
  <c r="D3"/>
  <c r="D7"/>
  <c r="E19"/>
  <c r="E15"/>
  <c r="E11"/>
  <c r="E2"/>
  <c r="D18"/>
  <c r="D16"/>
  <c r="D14"/>
  <c r="D12"/>
  <c r="D10"/>
  <c r="D8"/>
  <c r="D6"/>
  <c r="D4"/>
  <c r="D5" i="309"/>
  <c r="D5" i="310"/>
  <c r="D7"/>
  <c r="D13" i="307"/>
  <c r="D15"/>
  <c r="D9"/>
  <c r="D11"/>
  <c r="D5"/>
  <c r="D17"/>
  <c r="D10"/>
  <c r="D4"/>
  <c r="E2"/>
  <c r="D18"/>
  <c r="D16"/>
  <c r="D14"/>
  <c r="D12"/>
  <c r="D8"/>
  <c r="D6"/>
  <c r="E14" i="305"/>
  <c r="D8" i="303"/>
  <c r="D16"/>
  <c r="D18"/>
  <c r="D10"/>
  <c r="E2"/>
  <c r="D12"/>
  <c r="D4"/>
  <c r="E19"/>
  <c r="E17"/>
  <c r="E15"/>
  <c r="E13"/>
  <c r="E11"/>
  <c r="E9"/>
  <c r="E7"/>
  <c r="E5"/>
  <c r="E3"/>
  <c r="E19" i="300"/>
  <c r="E13"/>
  <c r="E4"/>
  <c r="D2"/>
  <c r="E15"/>
  <c r="E8"/>
  <c r="E12"/>
  <c r="E16"/>
  <c r="E11"/>
  <c r="D9"/>
  <c r="D7"/>
  <c r="D5"/>
  <c r="D3"/>
  <c r="E14"/>
  <c r="E6"/>
  <c r="E18"/>
  <c r="E10"/>
  <c r="D14" i="299"/>
  <c r="D6"/>
  <c r="D16"/>
  <c r="D8"/>
  <c r="D18"/>
  <c r="D10"/>
  <c r="E2"/>
  <c r="D12"/>
  <c r="D4"/>
  <c r="E19"/>
  <c r="E17"/>
  <c r="E15"/>
  <c r="E13"/>
  <c r="E11"/>
  <c r="E9"/>
  <c r="E7"/>
  <c r="E5"/>
  <c r="E3"/>
  <c r="E16" i="301"/>
  <c r="D2"/>
  <c r="E4"/>
  <c r="E8"/>
  <c r="E12"/>
  <c r="D19"/>
  <c r="D17"/>
  <c r="D15"/>
  <c r="D13"/>
  <c r="D11"/>
  <c r="D9"/>
  <c r="D7"/>
  <c r="D5"/>
  <c r="D3"/>
  <c r="E18"/>
  <c r="E14"/>
  <c r="E10"/>
  <c r="E6"/>
  <c r="E5" i="298"/>
  <c r="E9"/>
  <c r="E13"/>
  <c r="E17"/>
  <c r="E3"/>
  <c r="E19"/>
  <c r="E15"/>
  <c r="E11"/>
  <c r="E7"/>
  <c r="D2"/>
  <c r="E16"/>
  <c r="E12"/>
  <c r="E8"/>
  <c r="D18"/>
  <c r="D14"/>
  <c r="D10"/>
  <c r="D6"/>
  <c r="D4"/>
  <c r="D11" i="315"/>
  <c r="D3"/>
  <c r="E2"/>
  <c r="D12"/>
  <c r="D10"/>
  <c r="D8"/>
  <c r="D6"/>
  <c r="D4"/>
  <c r="D14" i="309"/>
  <c r="D16"/>
  <c r="D18"/>
  <c r="D7"/>
  <c r="D9"/>
  <c r="D13"/>
  <c r="D19"/>
  <c r="D17"/>
  <c r="D15"/>
  <c r="D11"/>
  <c r="D3"/>
  <c r="E2"/>
  <c r="D12"/>
  <c r="D10"/>
  <c r="D8"/>
  <c r="D6"/>
  <c r="D4"/>
  <c r="D14" i="310"/>
  <c r="D18"/>
  <c r="D16"/>
  <c r="D9"/>
  <c r="D13"/>
  <c r="D19"/>
  <c r="D17"/>
  <c r="D15"/>
  <c r="D3"/>
  <c r="E11"/>
  <c r="E2"/>
  <c r="D12"/>
  <c r="D10"/>
  <c r="D8"/>
  <c r="D6"/>
  <c r="D4"/>
  <c r="E16" i="305"/>
  <c r="E18"/>
  <c r="D5"/>
  <c r="D9"/>
  <c r="D13"/>
  <c r="D19"/>
  <c r="D17"/>
  <c r="D15"/>
  <c r="D11"/>
  <c r="D3"/>
  <c r="E7"/>
  <c r="E2"/>
  <c r="D12"/>
  <c r="D10"/>
  <c r="D8"/>
  <c r="D6"/>
  <c r="D4"/>
  <c r="D19" i="304"/>
  <c r="E16"/>
  <c r="D17"/>
  <c r="E18"/>
  <c r="E15"/>
  <c r="E14"/>
  <c r="E2"/>
  <c r="D10"/>
  <c r="D12"/>
  <c r="D4"/>
  <c r="D6"/>
  <c r="D13"/>
  <c r="D11"/>
  <c r="D9"/>
  <c r="D7"/>
  <c r="D5"/>
  <c r="D3"/>
  <c r="E19" i="365"/>
  <c r="F19"/>
  <c r="I19" i="363"/>
  <c r="D19" i="365" l="1"/>
  <c r="L13" i="254" l="1"/>
  <c r="L14"/>
  <c r="L13" i="253"/>
  <c r="L14"/>
  <c r="L13" i="252"/>
  <c r="L13" i="362" l="1"/>
  <c r="L14"/>
  <c r="L15"/>
  <c r="I19" i="240" l="1"/>
  <c r="I28"/>
  <c r="L23" i="239"/>
  <c r="L24"/>
  <c r="L25"/>
  <c r="L26"/>
  <c r="L27"/>
  <c r="L22"/>
  <c r="L18"/>
  <c r="L17"/>
  <c r="L15"/>
  <c r="L16"/>
  <c r="L13"/>
  <c r="L14"/>
  <c r="L8"/>
  <c r="L9"/>
  <c r="L10"/>
  <c r="L11"/>
  <c r="L12"/>
  <c r="L23" i="238"/>
  <c r="L24"/>
  <c r="L25"/>
  <c r="L26"/>
  <c r="L27"/>
  <c r="L8"/>
  <c r="L9"/>
  <c r="L10"/>
  <c r="L11"/>
  <c r="L12"/>
  <c r="L13"/>
  <c r="L14"/>
  <c r="L15"/>
  <c r="L16"/>
  <c r="L17"/>
  <c r="L18"/>
  <c r="L23" i="237"/>
  <c r="L24"/>
  <c r="L25"/>
  <c r="L26"/>
  <c r="L27"/>
  <c r="L13"/>
  <c r="L14"/>
  <c r="L15"/>
  <c r="L16"/>
  <c r="L17"/>
  <c r="L18"/>
  <c r="L8"/>
  <c r="L9"/>
  <c r="L10"/>
  <c r="L11"/>
  <c r="L12"/>
  <c r="K8" i="363" l="1"/>
  <c r="K9"/>
  <c r="K10"/>
  <c r="K11"/>
  <c r="K12"/>
  <c r="K13"/>
  <c r="K14"/>
  <c r="K15"/>
  <c r="K16"/>
  <c r="K17"/>
  <c r="K18"/>
  <c r="K8" i="364"/>
  <c r="K9"/>
  <c r="K10"/>
  <c r="K11"/>
  <c r="K12"/>
  <c r="K13"/>
  <c r="K14"/>
  <c r="K15"/>
  <c r="K16"/>
  <c r="K17"/>
  <c r="K18"/>
  <c r="K8" i="365"/>
  <c r="K9"/>
  <c r="K10"/>
  <c r="K11"/>
  <c r="K12"/>
  <c r="K13"/>
  <c r="K14"/>
  <c r="K15"/>
  <c r="K16"/>
  <c r="K17"/>
  <c r="K18"/>
  <c r="K8" i="366"/>
  <c r="K9"/>
  <c r="K10"/>
  <c r="K11"/>
  <c r="K12"/>
  <c r="K13"/>
  <c r="K14"/>
  <c r="K15"/>
  <c r="K16"/>
  <c r="K17"/>
  <c r="K18"/>
  <c r="K8" i="367"/>
  <c r="K9"/>
  <c r="K10"/>
  <c r="K11"/>
  <c r="K12"/>
  <c r="K13"/>
  <c r="K14"/>
  <c r="K15"/>
  <c r="K16"/>
  <c r="K17"/>
  <c r="K18"/>
  <c r="K8" i="368"/>
  <c r="K9"/>
  <c r="K10"/>
  <c r="K11"/>
  <c r="K12"/>
  <c r="K13"/>
  <c r="K14"/>
  <c r="K15"/>
  <c r="K16"/>
  <c r="K17"/>
  <c r="K18"/>
  <c r="K8" i="369"/>
  <c r="K9"/>
  <c r="K10"/>
  <c r="K11"/>
  <c r="K12"/>
  <c r="K13"/>
  <c r="K14"/>
  <c r="K15"/>
  <c r="K16"/>
  <c r="K17"/>
  <c r="K18"/>
  <c r="K8" i="370"/>
  <c r="K9"/>
  <c r="K10"/>
  <c r="K11"/>
  <c r="K12"/>
  <c r="K13"/>
  <c r="K14"/>
  <c r="K15"/>
  <c r="K16"/>
  <c r="K17"/>
  <c r="K18"/>
  <c r="K8" i="371"/>
  <c r="K9"/>
  <c r="K10"/>
  <c r="K11"/>
  <c r="K12"/>
  <c r="K13"/>
  <c r="K14"/>
  <c r="K15"/>
  <c r="K16"/>
  <c r="K17"/>
  <c r="K18"/>
  <c r="K8" i="372"/>
  <c r="K9"/>
  <c r="K10"/>
  <c r="K11"/>
  <c r="K12"/>
  <c r="K13"/>
  <c r="K14"/>
  <c r="K15"/>
  <c r="K16"/>
  <c r="K17"/>
  <c r="K18"/>
  <c r="K8" i="373"/>
  <c r="K9"/>
  <c r="K10"/>
  <c r="K11"/>
  <c r="K12"/>
  <c r="K13"/>
  <c r="K14"/>
  <c r="K15"/>
  <c r="K16"/>
  <c r="K17"/>
  <c r="K18"/>
  <c r="K8" i="374"/>
  <c r="K9"/>
  <c r="K10"/>
  <c r="K11"/>
  <c r="K12"/>
  <c r="K13"/>
  <c r="K14"/>
  <c r="K15"/>
  <c r="K16"/>
  <c r="K17"/>
  <c r="K18"/>
  <c r="K8" i="375"/>
  <c r="K9"/>
  <c r="K10"/>
  <c r="K11"/>
  <c r="K12"/>
  <c r="K13"/>
  <c r="K14"/>
  <c r="K15"/>
  <c r="K16"/>
  <c r="K17"/>
  <c r="K18"/>
  <c r="K8" i="376"/>
  <c r="K9"/>
  <c r="K10"/>
  <c r="K11"/>
  <c r="K12"/>
  <c r="K13"/>
  <c r="K14"/>
  <c r="K15"/>
  <c r="K16"/>
  <c r="K17"/>
  <c r="K18"/>
  <c r="K8" i="377"/>
  <c r="K9"/>
  <c r="K10"/>
  <c r="K11"/>
  <c r="K12"/>
  <c r="K13"/>
  <c r="K14"/>
  <c r="K15"/>
  <c r="K16"/>
  <c r="K17"/>
  <c r="K18"/>
  <c r="I8" i="175"/>
  <c r="I9"/>
  <c r="I10"/>
  <c r="I11"/>
  <c r="I12"/>
  <c r="I13"/>
  <c r="I14"/>
  <c r="I15"/>
  <c r="I16"/>
  <c r="I17"/>
  <c r="I18"/>
  <c r="I8" i="179"/>
  <c r="I9"/>
  <c r="I10"/>
  <c r="I11"/>
  <c r="I12"/>
  <c r="I13"/>
  <c r="I14"/>
  <c r="I15"/>
  <c r="I16"/>
  <c r="I17"/>
  <c r="I18"/>
  <c r="I8" i="182"/>
  <c r="I9"/>
  <c r="I10"/>
  <c r="I11"/>
  <c r="I12"/>
  <c r="I13"/>
  <c r="I14"/>
  <c r="I15"/>
  <c r="I16"/>
  <c r="I17"/>
  <c r="I18"/>
  <c r="I8" i="180"/>
  <c r="I9"/>
  <c r="I10"/>
  <c r="I11"/>
  <c r="I12"/>
  <c r="I13"/>
  <c r="I14"/>
  <c r="I15"/>
  <c r="I16"/>
  <c r="I17"/>
  <c r="I18"/>
  <c r="I8" i="173"/>
  <c r="I9"/>
  <c r="I10"/>
  <c r="I11"/>
  <c r="I12"/>
  <c r="I13"/>
  <c r="I14"/>
  <c r="I15"/>
  <c r="I16"/>
  <c r="I17"/>
  <c r="I18"/>
  <c r="I8" i="177"/>
  <c r="I9"/>
  <c r="I10"/>
  <c r="I11"/>
  <c r="I12"/>
  <c r="I13"/>
  <c r="I14"/>
  <c r="I15"/>
  <c r="I16"/>
  <c r="I17"/>
  <c r="I18"/>
  <c r="I8" i="181"/>
  <c r="I9"/>
  <c r="I10"/>
  <c r="I11"/>
  <c r="I12"/>
  <c r="I13"/>
  <c r="I14"/>
  <c r="I15"/>
  <c r="I16"/>
  <c r="I17"/>
  <c r="I18"/>
  <c r="I8" i="174"/>
  <c r="I9"/>
  <c r="I10"/>
  <c r="I11"/>
  <c r="I12"/>
  <c r="I13"/>
  <c r="I14"/>
  <c r="I15"/>
  <c r="I16"/>
  <c r="I17"/>
  <c r="I18"/>
  <c r="I8" i="176"/>
  <c r="I9"/>
  <c r="I10"/>
  <c r="I11"/>
  <c r="I12"/>
  <c r="I13"/>
  <c r="I14"/>
  <c r="I15"/>
  <c r="I16"/>
  <c r="I17"/>
  <c r="I18"/>
  <c r="I8" i="178"/>
  <c r="I9"/>
  <c r="I10"/>
  <c r="I11"/>
  <c r="I12"/>
  <c r="I13"/>
  <c r="I14"/>
  <c r="I15"/>
  <c r="I16"/>
  <c r="I17"/>
  <c r="I18"/>
  <c r="I8" i="183"/>
  <c r="I9"/>
  <c r="I10"/>
  <c r="I11"/>
  <c r="I12"/>
  <c r="I13"/>
  <c r="I14"/>
  <c r="I15"/>
  <c r="I16"/>
  <c r="I17"/>
  <c r="I18"/>
  <c r="I8" i="172"/>
  <c r="I9"/>
  <c r="I10"/>
  <c r="I11"/>
  <c r="I12"/>
  <c r="I13"/>
  <c r="I14"/>
  <c r="I15"/>
  <c r="I16"/>
  <c r="I17"/>
  <c r="I18"/>
  <c r="I23" i="183" l="1"/>
  <c r="I24"/>
  <c r="I25"/>
  <c r="I26"/>
  <c r="I27"/>
  <c r="I22"/>
  <c r="I7"/>
  <c r="I23" i="178"/>
  <c r="I24"/>
  <c r="I25"/>
  <c r="I26"/>
  <c r="I27"/>
  <c r="I22"/>
  <c r="I7"/>
  <c r="I23" i="176"/>
  <c r="I24"/>
  <c r="I25"/>
  <c r="I26"/>
  <c r="I27"/>
  <c r="I22"/>
  <c r="I7"/>
  <c r="I23" i="174"/>
  <c r="I24"/>
  <c r="I25"/>
  <c r="I26"/>
  <c r="I27"/>
  <c r="I22"/>
  <c r="I7"/>
  <c r="I23" i="181"/>
  <c r="I24"/>
  <c r="I25"/>
  <c r="I26"/>
  <c r="I27"/>
  <c r="I22"/>
  <c r="I7"/>
  <c r="I23" i="177"/>
  <c r="I24"/>
  <c r="I25"/>
  <c r="I26"/>
  <c r="I27"/>
  <c r="I22"/>
  <c r="I7"/>
  <c r="I23" i="173"/>
  <c r="I24"/>
  <c r="I25"/>
  <c r="I26"/>
  <c r="I27"/>
  <c r="I22"/>
  <c r="I7"/>
  <c r="I23" i="180"/>
  <c r="I24"/>
  <c r="I25"/>
  <c r="I26"/>
  <c r="I27"/>
  <c r="I22"/>
  <c r="I7"/>
  <c r="I23" i="182"/>
  <c r="I24"/>
  <c r="I25"/>
  <c r="I26"/>
  <c r="I27"/>
  <c r="I22"/>
  <c r="I7"/>
  <c r="I23" i="179"/>
  <c r="I24"/>
  <c r="I25"/>
  <c r="I26"/>
  <c r="I27"/>
  <c r="I22"/>
  <c r="I7"/>
  <c r="I23" i="175"/>
  <c r="I24"/>
  <c r="I25"/>
  <c r="I26"/>
  <c r="I27"/>
  <c r="I22"/>
  <c r="I7"/>
  <c r="I23" i="172"/>
  <c r="I24"/>
  <c r="I25"/>
  <c r="I26"/>
  <c r="I27"/>
  <c r="I22"/>
  <c r="I7"/>
  <c r="I19" i="175" l="1"/>
  <c r="J7" l="1"/>
  <c r="J12"/>
  <c r="J18"/>
  <c r="J15"/>
  <c r="J17"/>
  <c r="J13"/>
  <c r="J8"/>
  <c r="J10"/>
  <c r="J11"/>
  <c r="J14"/>
  <c r="J9"/>
  <c r="J16"/>
  <c r="I28" i="183"/>
  <c r="F28"/>
  <c r="C28"/>
  <c r="I19"/>
  <c r="F19"/>
  <c r="C19"/>
  <c r="I28" i="178"/>
  <c r="F28"/>
  <c r="C28"/>
  <c r="I19"/>
  <c r="F19"/>
  <c r="C19"/>
  <c r="I28" i="176"/>
  <c r="F28"/>
  <c r="C28"/>
  <c r="I19"/>
  <c r="F19"/>
  <c r="C19"/>
  <c r="I28" i="174"/>
  <c r="F28"/>
  <c r="C28"/>
  <c r="I19"/>
  <c r="F19"/>
  <c r="C19"/>
  <c r="I28" i="181"/>
  <c r="F28"/>
  <c r="C28"/>
  <c r="I19"/>
  <c r="F19"/>
  <c r="C19" i="180"/>
  <c r="F19"/>
  <c r="I19"/>
  <c r="C28"/>
  <c r="F28"/>
  <c r="I28"/>
  <c r="I28" i="177"/>
  <c r="F28"/>
  <c r="C28"/>
  <c r="I19"/>
  <c r="F19"/>
  <c r="C19"/>
  <c r="I28" i="173"/>
  <c r="F28"/>
  <c r="C28"/>
  <c r="I19"/>
  <c r="F19"/>
  <c r="C19"/>
  <c r="I28" i="182"/>
  <c r="F28"/>
  <c r="C28"/>
  <c r="I19"/>
  <c r="F19"/>
  <c r="C19"/>
  <c r="K27" i="365"/>
  <c r="D28"/>
  <c r="D30" s="1"/>
  <c r="E28"/>
  <c r="E30" s="1"/>
  <c r="F28"/>
  <c r="F30" s="1"/>
  <c r="G28"/>
  <c r="G30" s="1"/>
  <c r="H28"/>
  <c r="H30" s="1"/>
  <c r="I28"/>
  <c r="I30" s="1"/>
  <c r="J28"/>
  <c r="J30" s="1"/>
  <c r="C28"/>
  <c r="C30" s="1"/>
  <c r="D28" i="364"/>
  <c r="E28"/>
  <c r="F28"/>
  <c r="G28"/>
  <c r="H28"/>
  <c r="I28"/>
  <c r="J28"/>
  <c r="C28"/>
  <c r="D19"/>
  <c r="E19"/>
  <c r="F19"/>
  <c r="G19"/>
  <c r="H19"/>
  <c r="I19"/>
  <c r="J19"/>
  <c r="C19"/>
  <c r="D28" i="363"/>
  <c r="E28"/>
  <c r="F28"/>
  <c r="G28"/>
  <c r="H28"/>
  <c r="I28"/>
  <c r="J28"/>
  <c r="C28"/>
  <c r="D19"/>
  <c r="E19"/>
  <c r="F19"/>
  <c r="G19"/>
  <c r="H19"/>
  <c r="J19"/>
  <c r="C19"/>
  <c r="G8" i="183" l="1"/>
  <c r="G12"/>
  <c r="G16"/>
  <c r="G9"/>
  <c r="G13"/>
  <c r="G10"/>
  <c r="G14"/>
  <c r="G17"/>
  <c r="G11"/>
  <c r="G15"/>
  <c r="G18"/>
  <c r="D8"/>
  <c r="D12"/>
  <c r="D16"/>
  <c r="D13"/>
  <c r="D9"/>
  <c r="D10"/>
  <c r="D14"/>
  <c r="D17"/>
  <c r="D11"/>
  <c r="D15"/>
  <c r="D18"/>
  <c r="J18"/>
  <c r="J14"/>
  <c r="J9"/>
  <c r="J15"/>
  <c r="J10"/>
  <c r="J16"/>
  <c r="J11"/>
  <c r="J12"/>
  <c r="J17"/>
  <c r="J13"/>
  <c r="J8"/>
  <c r="G8" i="178"/>
  <c r="G12"/>
  <c r="G16"/>
  <c r="G9"/>
  <c r="G13"/>
  <c r="G10"/>
  <c r="G14"/>
  <c r="G17"/>
  <c r="G11"/>
  <c r="G15"/>
  <c r="G18"/>
  <c r="D9"/>
  <c r="D13"/>
  <c r="D12"/>
  <c r="D10"/>
  <c r="D14"/>
  <c r="D17"/>
  <c r="D16"/>
  <c r="D11"/>
  <c r="D15"/>
  <c r="D18"/>
  <c r="D8"/>
  <c r="J18"/>
  <c r="J8"/>
  <c r="J15"/>
  <c r="J17"/>
  <c r="J13"/>
  <c r="J16"/>
  <c r="J11"/>
  <c r="J14"/>
  <c r="J9"/>
  <c r="J12"/>
  <c r="J10"/>
  <c r="G8" i="176"/>
  <c r="G12"/>
  <c r="G16"/>
  <c r="G9"/>
  <c r="G10"/>
  <c r="G17"/>
  <c r="G11"/>
  <c r="G18"/>
  <c r="G13"/>
  <c r="G14"/>
  <c r="G15"/>
  <c r="D8"/>
  <c r="D12"/>
  <c r="D16"/>
  <c r="D17"/>
  <c r="D15"/>
  <c r="D9"/>
  <c r="D13"/>
  <c r="D14"/>
  <c r="D11"/>
  <c r="D10"/>
  <c r="D18"/>
  <c r="J11"/>
  <c r="J15"/>
  <c r="J18"/>
  <c r="J9"/>
  <c r="J17"/>
  <c r="J16"/>
  <c r="J12"/>
  <c r="J10"/>
  <c r="J8"/>
  <c r="J14"/>
  <c r="J13"/>
  <c r="G8" i="174"/>
  <c r="G12"/>
  <c r="G16"/>
  <c r="G9"/>
  <c r="G13"/>
  <c r="G10"/>
  <c r="G14"/>
  <c r="G17"/>
  <c r="G11"/>
  <c r="G15"/>
  <c r="G18"/>
  <c r="D16"/>
  <c r="D9"/>
  <c r="D13"/>
  <c r="D10"/>
  <c r="D14"/>
  <c r="D17"/>
  <c r="D8"/>
  <c r="D11"/>
  <c r="D15"/>
  <c r="D18"/>
  <c r="D12"/>
  <c r="J18"/>
  <c r="J15"/>
  <c r="J17"/>
  <c r="J13"/>
  <c r="J16"/>
  <c r="J12"/>
  <c r="J11"/>
  <c r="J14"/>
  <c r="J9"/>
  <c r="J8"/>
  <c r="J10"/>
  <c r="G9" i="181"/>
  <c r="G13"/>
  <c r="G16"/>
  <c r="G10"/>
  <c r="G14"/>
  <c r="G17"/>
  <c r="G12"/>
  <c r="G11"/>
  <c r="G15"/>
  <c r="G18"/>
  <c r="G8"/>
  <c r="D8"/>
  <c r="D12"/>
  <c r="D16"/>
  <c r="D9"/>
  <c r="D13"/>
  <c r="D10"/>
  <c r="D14"/>
  <c r="D17"/>
  <c r="D11"/>
  <c r="D15"/>
  <c r="D18"/>
  <c r="J18"/>
  <c r="J14"/>
  <c r="J9"/>
  <c r="J15"/>
  <c r="J10"/>
  <c r="J11"/>
  <c r="J12"/>
  <c r="J16"/>
  <c r="J17"/>
  <c r="J13"/>
  <c r="J8"/>
  <c r="G8" i="177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18"/>
  <c r="J14"/>
  <c r="J9"/>
  <c r="J15"/>
  <c r="J10"/>
  <c r="J16"/>
  <c r="J11"/>
  <c r="J12"/>
  <c r="J17"/>
  <c r="J13"/>
  <c r="J8"/>
  <c r="G16" i="173"/>
  <c r="G9"/>
  <c r="G13"/>
  <c r="G10"/>
  <c r="G14"/>
  <c r="G17"/>
  <c r="G12"/>
  <c r="G11"/>
  <c r="G15"/>
  <c r="G18"/>
  <c r="G8"/>
  <c r="D9"/>
  <c r="D13"/>
  <c r="D15"/>
  <c r="D12"/>
  <c r="D10"/>
  <c r="D14"/>
  <c r="D17"/>
  <c r="D11"/>
  <c r="D18"/>
  <c r="D8"/>
  <c r="D16"/>
  <c r="J18"/>
  <c r="J16"/>
  <c r="J15"/>
  <c r="J12"/>
  <c r="J14"/>
  <c r="J10"/>
  <c r="J17"/>
  <c r="J13"/>
  <c r="J8"/>
  <c r="J11"/>
  <c r="J9"/>
  <c r="G8" i="180"/>
  <c r="G12"/>
  <c r="G16"/>
  <c r="G9"/>
  <c r="G13"/>
  <c r="G10"/>
  <c r="G14"/>
  <c r="G17"/>
  <c r="G11"/>
  <c r="G15"/>
  <c r="G18"/>
  <c r="D7"/>
  <c r="D8"/>
  <c r="D12"/>
  <c r="D16"/>
  <c r="D9"/>
  <c r="D13"/>
  <c r="D10"/>
  <c r="D14"/>
  <c r="D17"/>
  <c r="D11"/>
  <c r="D15"/>
  <c r="D18"/>
  <c r="J7"/>
  <c r="J18"/>
  <c r="J14"/>
  <c r="J9"/>
  <c r="J15"/>
  <c r="J10"/>
  <c r="J16"/>
  <c r="J11"/>
  <c r="J12"/>
  <c r="J17"/>
  <c r="J13"/>
  <c r="J8"/>
  <c r="G9" i="182"/>
  <c r="G13"/>
  <c r="G16"/>
  <c r="G10"/>
  <c r="G14"/>
  <c r="G17"/>
  <c r="G12"/>
  <c r="G11"/>
  <c r="G15"/>
  <c r="G18"/>
  <c r="G8"/>
  <c r="J16"/>
  <c r="J11"/>
  <c r="J12"/>
  <c r="J18"/>
  <c r="J15"/>
  <c r="J17"/>
  <c r="J13"/>
  <c r="J8"/>
  <c r="J14"/>
  <c r="J9"/>
  <c r="J10"/>
  <c r="D9"/>
  <c r="D13"/>
  <c r="D16"/>
  <c r="D10"/>
  <c r="D14"/>
  <c r="D17"/>
  <c r="D12"/>
  <c r="D11"/>
  <c r="D15"/>
  <c r="D18"/>
  <c r="D8"/>
  <c r="I30" i="183"/>
  <c r="K25" s="1"/>
  <c r="I30" i="176"/>
  <c r="J7" i="183"/>
  <c r="J7" i="178"/>
  <c r="I30" i="181"/>
  <c r="J7"/>
  <c r="I30" i="182"/>
  <c r="C30" i="180"/>
  <c r="F30"/>
  <c r="H22" s="1"/>
  <c r="I30" i="174"/>
  <c r="K24" s="1"/>
  <c r="I30" i="178"/>
  <c r="K22" s="1"/>
  <c r="J7" i="182"/>
  <c r="I30" i="173"/>
  <c r="G7" i="176"/>
  <c r="D7" i="182"/>
  <c r="F30" i="183"/>
  <c r="C30"/>
  <c r="G7"/>
  <c r="D7"/>
  <c r="F30" i="178"/>
  <c r="G7"/>
  <c r="C30"/>
  <c r="D7"/>
  <c r="J7" i="176"/>
  <c r="D7"/>
  <c r="C30"/>
  <c r="F30"/>
  <c r="G7" i="174"/>
  <c r="J7"/>
  <c r="D7"/>
  <c r="F30"/>
  <c r="C30"/>
  <c r="F30" i="181"/>
  <c r="G7"/>
  <c r="C30"/>
  <c r="E7" s="1"/>
  <c r="I30" i="177"/>
  <c r="G7"/>
  <c r="J7"/>
  <c r="D7"/>
  <c r="G7" i="173"/>
  <c r="J7"/>
  <c r="D7"/>
  <c r="G7" i="180"/>
  <c r="I30"/>
  <c r="C30" i="182"/>
  <c r="F30" i="177"/>
  <c r="C30"/>
  <c r="F30" i="173"/>
  <c r="C30"/>
  <c r="G7" i="182"/>
  <c r="F30"/>
  <c r="J28" i="377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6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5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4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3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2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1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70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9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8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7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J28" i="366"/>
  <c r="I28"/>
  <c r="H28"/>
  <c r="G28"/>
  <c r="F28"/>
  <c r="E28"/>
  <c r="D28"/>
  <c r="C28"/>
  <c r="K27"/>
  <c r="K26"/>
  <c r="K25"/>
  <c r="K24"/>
  <c r="K23"/>
  <c r="K22"/>
  <c r="J19"/>
  <c r="I19"/>
  <c r="H19"/>
  <c r="G19"/>
  <c r="F19"/>
  <c r="E19"/>
  <c r="D19"/>
  <c r="C19"/>
  <c r="K7"/>
  <c r="K26" i="365"/>
  <c r="K25"/>
  <c r="K24"/>
  <c r="K23"/>
  <c r="K22"/>
  <c r="K7"/>
  <c r="H30" i="364"/>
  <c r="C30"/>
  <c r="K27"/>
  <c r="K26"/>
  <c r="K25"/>
  <c r="K24"/>
  <c r="K23"/>
  <c r="K22"/>
  <c r="J30"/>
  <c r="G30"/>
  <c r="F30"/>
  <c r="K7"/>
  <c r="J30" i="363"/>
  <c r="K7"/>
  <c r="F30"/>
  <c r="K27"/>
  <c r="K26"/>
  <c r="K25"/>
  <c r="K24"/>
  <c r="K23"/>
  <c r="K22"/>
  <c r="I28" i="179"/>
  <c r="F28"/>
  <c r="C28"/>
  <c r="I19"/>
  <c r="F19"/>
  <c r="C19"/>
  <c r="C28" i="175"/>
  <c r="C19"/>
  <c r="F28"/>
  <c r="F19"/>
  <c r="F19" i="172"/>
  <c r="I28"/>
  <c r="F28"/>
  <c r="C28"/>
  <c r="I19"/>
  <c r="C19"/>
  <c r="I28" i="362"/>
  <c r="F28"/>
  <c r="C28"/>
  <c r="L27"/>
  <c r="L26"/>
  <c r="L25"/>
  <c r="L24"/>
  <c r="L23"/>
  <c r="L22"/>
  <c r="I19"/>
  <c r="F19"/>
  <c r="C19"/>
  <c r="L18"/>
  <c r="L16"/>
  <c r="L12"/>
  <c r="L11"/>
  <c r="L10"/>
  <c r="L9"/>
  <c r="L8"/>
  <c r="L7"/>
  <c r="I28" i="260"/>
  <c r="F28"/>
  <c r="C28"/>
  <c r="I19"/>
  <c r="F19"/>
  <c r="C19"/>
  <c r="I28" i="259"/>
  <c r="F28"/>
  <c r="C28"/>
  <c r="I19"/>
  <c r="F19"/>
  <c r="C19"/>
  <c r="I28" i="257"/>
  <c r="F28"/>
  <c r="C28"/>
  <c r="I19"/>
  <c r="F19"/>
  <c r="C19"/>
  <c r="I28" i="256"/>
  <c r="F28"/>
  <c r="C28"/>
  <c r="I19"/>
  <c r="F19"/>
  <c r="C19"/>
  <c r="I28" i="255"/>
  <c r="F28"/>
  <c r="C28"/>
  <c r="I19"/>
  <c r="F19"/>
  <c r="C19"/>
  <c r="I28" i="254"/>
  <c r="F28"/>
  <c r="C28"/>
  <c r="L27"/>
  <c r="L26"/>
  <c r="L25"/>
  <c r="L24"/>
  <c r="L23"/>
  <c r="L22"/>
  <c r="I19"/>
  <c r="F19"/>
  <c r="C19"/>
  <c r="D7" s="1"/>
  <c r="L18"/>
  <c r="L16"/>
  <c r="L15"/>
  <c r="L12"/>
  <c r="L11"/>
  <c r="L10"/>
  <c r="L9"/>
  <c r="L8"/>
  <c r="L7"/>
  <c r="I28" i="253"/>
  <c r="F28"/>
  <c r="C28"/>
  <c r="L27"/>
  <c r="L26"/>
  <c r="L25"/>
  <c r="L24"/>
  <c r="L23"/>
  <c r="L22"/>
  <c r="I19"/>
  <c r="F19"/>
  <c r="C19"/>
  <c r="L18"/>
  <c r="L16"/>
  <c r="L15"/>
  <c r="L12"/>
  <c r="L11"/>
  <c r="L10"/>
  <c r="L9"/>
  <c r="L8"/>
  <c r="L7"/>
  <c r="I28" i="252"/>
  <c r="F28"/>
  <c r="C28"/>
  <c r="L27"/>
  <c r="L26"/>
  <c r="L25"/>
  <c r="L24"/>
  <c r="L23"/>
  <c r="L22"/>
  <c r="I19"/>
  <c r="F19"/>
  <c r="C19"/>
  <c r="L18"/>
  <c r="L16"/>
  <c r="L15"/>
  <c r="L12"/>
  <c r="L11"/>
  <c r="L10"/>
  <c r="L9"/>
  <c r="L8"/>
  <c r="L7"/>
  <c r="I28" i="251"/>
  <c r="F28"/>
  <c r="C28"/>
  <c r="I19"/>
  <c r="F19"/>
  <c r="C19"/>
  <c r="I28" i="246"/>
  <c r="F28"/>
  <c r="C28"/>
  <c r="I19"/>
  <c r="F19"/>
  <c r="C19"/>
  <c r="I28" i="244"/>
  <c r="F28"/>
  <c r="C28"/>
  <c r="I19"/>
  <c r="F19"/>
  <c r="C19"/>
  <c r="I28" i="242"/>
  <c r="F28"/>
  <c r="C28"/>
  <c r="I19"/>
  <c r="F19"/>
  <c r="C19"/>
  <c r="I28" i="249"/>
  <c r="F28"/>
  <c r="C28"/>
  <c r="I19"/>
  <c r="F19"/>
  <c r="C19"/>
  <c r="I28" i="245"/>
  <c r="F28"/>
  <c r="C28"/>
  <c r="I19"/>
  <c r="F19"/>
  <c r="C19"/>
  <c r="I28" i="241"/>
  <c r="F28"/>
  <c r="C28"/>
  <c r="I19"/>
  <c r="F19"/>
  <c r="C19"/>
  <c r="I28" i="248"/>
  <c r="F28"/>
  <c r="C28"/>
  <c r="I19"/>
  <c r="F19"/>
  <c r="C19"/>
  <c r="I28" i="250"/>
  <c r="F28"/>
  <c r="C28"/>
  <c r="I19"/>
  <c r="F19"/>
  <c r="C19"/>
  <c r="I28" i="247"/>
  <c r="F28"/>
  <c r="C28"/>
  <c r="I19"/>
  <c r="F19"/>
  <c r="C19"/>
  <c r="I28" i="243"/>
  <c r="F28"/>
  <c r="C28"/>
  <c r="I19"/>
  <c r="F19"/>
  <c r="C19"/>
  <c r="I28" i="239"/>
  <c r="F28"/>
  <c r="C28"/>
  <c r="I19"/>
  <c r="F19"/>
  <c r="C19"/>
  <c r="L7"/>
  <c r="I28" i="238"/>
  <c r="F28"/>
  <c r="C28"/>
  <c r="L22"/>
  <c r="L28" s="1"/>
  <c r="I19"/>
  <c r="F19"/>
  <c r="C19"/>
  <c r="L7"/>
  <c r="D19" i="181" l="1"/>
  <c r="H7" i="180"/>
  <c r="K22" i="183"/>
  <c r="H23" i="180"/>
  <c r="H27"/>
  <c r="H26"/>
  <c r="K23" i="183"/>
  <c r="K26"/>
  <c r="H8"/>
  <c r="H12"/>
  <c r="H16"/>
  <c r="H9"/>
  <c r="H13"/>
  <c r="H10"/>
  <c r="H14"/>
  <c r="H17"/>
  <c r="H11"/>
  <c r="H15"/>
  <c r="H18"/>
  <c r="K15"/>
  <c r="K11"/>
  <c r="K13"/>
  <c r="K17"/>
  <c r="K16"/>
  <c r="K14"/>
  <c r="K9"/>
  <c r="K12"/>
  <c r="K10"/>
  <c r="K18"/>
  <c r="K8"/>
  <c r="E8"/>
  <c r="E12"/>
  <c r="E16"/>
  <c r="E9"/>
  <c r="E13"/>
  <c r="E10"/>
  <c r="E14"/>
  <c r="E17"/>
  <c r="E11"/>
  <c r="E15"/>
  <c r="E18"/>
  <c r="K24"/>
  <c r="K27"/>
  <c r="K7"/>
  <c r="H8" i="178"/>
  <c r="H12"/>
  <c r="H16"/>
  <c r="H9"/>
  <c r="H13"/>
  <c r="H10"/>
  <c r="H14"/>
  <c r="H17"/>
  <c r="H11"/>
  <c r="H15"/>
  <c r="H18"/>
  <c r="E9"/>
  <c r="E13"/>
  <c r="E12"/>
  <c r="E10"/>
  <c r="E14"/>
  <c r="E17"/>
  <c r="E8"/>
  <c r="E11"/>
  <c r="E15"/>
  <c r="E18"/>
  <c r="E16"/>
  <c r="K26"/>
  <c r="K18"/>
  <c r="K17"/>
  <c r="K15"/>
  <c r="K14"/>
  <c r="K13"/>
  <c r="K12"/>
  <c r="K16"/>
  <c r="K11"/>
  <c r="K10"/>
  <c r="K9"/>
  <c r="K8"/>
  <c r="H8" i="176"/>
  <c r="H12"/>
  <c r="H16"/>
  <c r="H13"/>
  <c r="H14"/>
  <c r="H15"/>
  <c r="H9"/>
  <c r="H10"/>
  <c r="H17"/>
  <c r="H11"/>
  <c r="H18"/>
  <c r="K7"/>
  <c r="K15"/>
  <c r="K18"/>
  <c r="K8"/>
  <c r="K17"/>
  <c r="K16"/>
  <c r="K11"/>
  <c r="K12"/>
  <c r="K10"/>
  <c r="K14"/>
  <c r="K13"/>
  <c r="K9"/>
  <c r="E8"/>
  <c r="E12"/>
  <c r="E16"/>
  <c r="E17"/>
  <c r="E15"/>
  <c r="E9"/>
  <c r="E13"/>
  <c r="E11"/>
  <c r="E10"/>
  <c r="E14"/>
  <c r="E18"/>
  <c r="H8" i="174"/>
  <c r="H12"/>
  <c r="H16"/>
  <c r="H9"/>
  <c r="H13"/>
  <c r="H10"/>
  <c r="H14"/>
  <c r="H17"/>
  <c r="H11"/>
  <c r="H15"/>
  <c r="H18"/>
  <c r="K15"/>
  <c r="K10"/>
  <c r="K16"/>
  <c r="K11"/>
  <c r="K12"/>
  <c r="K18"/>
  <c r="K9"/>
  <c r="K17"/>
  <c r="K13"/>
  <c r="K8"/>
  <c r="K14"/>
  <c r="E8"/>
  <c r="E9"/>
  <c r="E13"/>
  <c r="E12"/>
  <c r="E10"/>
  <c r="E14"/>
  <c r="E17"/>
  <c r="E11"/>
  <c r="E15"/>
  <c r="E18"/>
  <c r="E16"/>
  <c r="H9" i="181"/>
  <c r="H13"/>
  <c r="H8"/>
  <c r="H10"/>
  <c r="H14"/>
  <c r="H17"/>
  <c r="H16"/>
  <c r="H11"/>
  <c r="H15"/>
  <c r="H18"/>
  <c r="H12"/>
  <c r="K27"/>
  <c r="K18"/>
  <c r="K14"/>
  <c r="K9"/>
  <c r="K10"/>
  <c r="K15"/>
  <c r="K16"/>
  <c r="K11"/>
  <c r="K12"/>
  <c r="K17"/>
  <c r="K13"/>
  <c r="K8"/>
  <c r="E8"/>
  <c r="E12"/>
  <c r="E16"/>
  <c r="E9"/>
  <c r="E13"/>
  <c r="E10"/>
  <c r="E14"/>
  <c r="E17"/>
  <c r="E11"/>
  <c r="E15"/>
  <c r="E18"/>
  <c r="H8" i="177"/>
  <c r="H12"/>
  <c r="H16"/>
  <c r="H9"/>
  <c r="H13"/>
  <c r="H10"/>
  <c r="H14"/>
  <c r="H17"/>
  <c r="H11"/>
  <c r="H15"/>
  <c r="H18"/>
  <c r="K25"/>
  <c r="K18"/>
  <c r="K14"/>
  <c r="K9"/>
  <c r="K15"/>
  <c r="K10"/>
  <c r="K16"/>
  <c r="K11"/>
  <c r="K12"/>
  <c r="K17"/>
  <c r="K13"/>
  <c r="K8"/>
  <c r="E8"/>
  <c r="E12"/>
  <c r="E16"/>
  <c r="E9"/>
  <c r="E13"/>
  <c r="E10"/>
  <c r="E14"/>
  <c r="E17"/>
  <c r="E11"/>
  <c r="E15"/>
  <c r="E18"/>
  <c r="H9" i="173"/>
  <c r="H13"/>
  <c r="H10"/>
  <c r="H14"/>
  <c r="H17"/>
  <c r="H12"/>
  <c r="H11"/>
  <c r="H15"/>
  <c r="H18"/>
  <c r="H8"/>
  <c r="H16"/>
  <c r="E9"/>
  <c r="E13"/>
  <c r="E15"/>
  <c r="E18"/>
  <c r="E12"/>
  <c r="E16"/>
  <c r="E10"/>
  <c r="E14"/>
  <c r="E17"/>
  <c r="E11"/>
  <c r="E8"/>
  <c r="K23"/>
  <c r="K8"/>
  <c r="K18"/>
  <c r="K17"/>
  <c r="K13"/>
  <c r="K15"/>
  <c r="K16"/>
  <c r="K10"/>
  <c r="K11"/>
  <c r="K14"/>
  <c r="K9"/>
  <c r="K12"/>
  <c r="H24" i="180"/>
  <c r="H8"/>
  <c r="H12"/>
  <c r="H16"/>
  <c r="H9"/>
  <c r="H13"/>
  <c r="H10"/>
  <c r="H14"/>
  <c r="H17"/>
  <c r="H11"/>
  <c r="H15"/>
  <c r="H18"/>
  <c r="E27"/>
  <c r="E8"/>
  <c r="E12"/>
  <c r="E16"/>
  <c r="E9"/>
  <c r="E13"/>
  <c r="E10"/>
  <c r="E14"/>
  <c r="E17"/>
  <c r="E11"/>
  <c r="E15"/>
  <c r="E18"/>
  <c r="K18"/>
  <c r="K14"/>
  <c r="K9"/>
  <c r="K15"/>
  <c r="K10"/>
  <c r="K16"/>
  <c r="K11"/>
  <c r="K12"/>
  <c r="K17"/>
  <c r="K13"/>
  <c r="K8"/>
  <c r="H8" i="182"/>
  <c r="H12"/>
  <c r="H16"/>
  <c r="H9"/>
  <c r="H13"/>
  <c r="H10"/>
  <c r="H14"/>
  <c r="H17"/>
  <c r="H11"/>
  <c r="H15"/>
  <c r="H18"/>
  <c r="E9"/>
  <c r="E13"/>
  <c r="E8"/>
  <c r="E10"/>
  <c r="E14"/>
  <c r="E17"/>
  <c r="E16"/>
  <c r="E11"/>
  <c r="E15"/>
  <c r="E18"/>
  <c r="E12"/>
  <c r="K23"/>
  <c r="K18"/>
  <c r="K8"/>
  <c r="K15"/>
  <c r="K17"/>
  <c r="K13"/>
  <c r="K11"/>
  <c r="K14"/>
  <c r="K9"/>
  <c r="K12"/>
  <c r="K16"/>
  <c r="K10"/>
  <c r="G8" i="179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18"/>
  <c r="J14"/>
  <c r="J9"/>
  <c r="J10"/>
  <c r="J12"/>
  <c r="J15"/>
  <c r="J16"/>
  <c r="J11"/>
  <c r="J17"/>
  <c r="J13"/>
  <c r="J8"/>
  <c r="G8" i="175"/>
  <c r="G12"/>
  <c r="G16"/>
  <c r="G9"/>
  <c r="G13"/>
  <c r="G10"/>
  <c r="G14"/>
  <c r="G17"/>
  <c r="G11"/>
  <c r="G15"/>
  <c r="G18"/>
  <c r="D9"/>
  <c r="D13"/>
  <c r="D16"/>
  <c r="D10"/>
  <c r="D14"/>
  <c r="D17"/>
  <c r="D12"/>
  <c r="D11"/>
  <c r="D15"/>
  <c r="D18"/>
  <c r="D8"/>
  <c r="G8" i="172"/>
  <c r="G12"/>
  <c r="G16"/>
  <c r="G18"/>
  <c r="G9"/>
  <c r="G13"/>
  <c r="G11"/>
  <c r="G10"/>
  <c r="G14"/>
  <c r="G17"/>
  <c r="G15"/>
  <c r="J18"/>
  <c r="J14"/>
  <c r="J9"/>
  <c r="J15"/>
  <c r="J10"/>
  <c r="J16"/>
  <c r="J11"/>
  <c r="J12"/>
  <c r="J13"/>
  <c r="J17"/>
  <c r="J8"/>
  <c r="D8"/>
  <c r="D12"/>
  <c r="D16"/>
  <c r="D9"/>
  <c r="D13"/>
  <c r="D10"/>
  <c r="D14"/>
  <c r="D17"/>
  <c r="D11"/>
  <c r="D15"/>
  <c r="D18"/>
  <c r="J8" i="362"/>
  <c r="J12"/>
  <c r="J16"/>
  <c r="J9"/>
  <c r="J13"/>
  <c r="J10"/>
  <c r="J14"/>
  <c r="J17"/>
  <c r="J11"/>
  <c r="J15"/>
  <c r="J18"/>
  <c r="G9"/>
  <c r="G13"/>
  <c r="G8"/>
  <c r="G16"/>
  <c r="G10"/>
  <c r="G14"/>
  <c r="G17"/>
  <c r="G11"/>
  <c r="G15"/>
  <c r="G18"/>
  <c r="G12"/>
  <c r="D8"/>
  <c r="D12"/>
  <c r="D16"/>
  <c r="D17"/>
  <c r="D18"/>
  <c r="D9"/>
  <c r="D13"/>
  <c r="D14"/>
  <c r="D15"/>
  <c r="D10"/>
  <c r="D11"/>
  <c r="J8" i="260"/>
  <c r="J12"/>
  <c r="J16"/>
  <c r="J9"/>
  <c r="J13"/>
  <c r="J15"/>
  <c r="J10"/>
  <c r="J14"/>
  <c r="J17"/>
  <c r="J11"/>
  <c r="J18"/>
  <c r="D8"/>
  <c r="D12"/>
  <c r="D16"/>
  <c r="D9"/>
  <c r="D13"/>
  <c r="D10"/>
  <c r="D14"/>
  <c r="D17"/>
  <c r="D11"/>
  <c r="D15"/>
  <c r="D18"/>
  <c r="G8"/>
  <c r="G12"/>
  <c r="G16"/>
  <c r="G9"/>
  <c r="G13"/>
  <c r="G10"/>
  <c r="G14"/>
  <c r="G17"/>
  <c r="G11"/>
  <c r="G15"/>
  <c r="G18"/>
  <c r="J8" i="259"/>
  <c r="J12"/>
  <c r="J16"/>
  <c r="J9"/>
  <c r="J13"/>
  <c r="J10"/>
  <c r="J14"/>
  <c r="J17"/>
  <c r="J11"/>
  <c r="J15"/>
  <c r="J18"/>
  <c r="D8"/>
  <c r="D12"/>
  <c r="D16"/>
  <c r="D10"/>
  <c r="D15"/>
  <c r="D9"/>
  <c r="D13"/>
  <c r="D14"/>
  <c r="D18"/>
  <c r="D17"/>
  <c r="D11"/>
  <c r="G9"/>
  <c r="G13"/>
  <c r="G16"/>
  <c r="G10"/>
  <c r="G14"/>
  <c r="G17"/>
  <c r="G12"/>
  <c r="G11"/>
  <c r="G15"/>
  <c r="G18"/>
  <c r="G8"/>
  <c r="J8" i="257"/>
  <c r="J12"/>
  <c r="J16"/>
  <c r="J9"/>
  <c r="J13"/>
  <c r="J10"/>
  <c r="J14"/>
  <c r="J17"/>
  <c r="J11"/>
  <c r="J15"/>
  <c r="J18"/>
  <c r="D8"/>
  <c r="D12"/>
  <c r="D16"/>
  <c r="D9"/>
  <c r="D13"/>
  <c r="D10"/>
  <c r="D14"/>
  <c r="D17"/>
  <c r="D11"/>
  <c r="D15"/>
  <c r="D18"/>
  <c r="G8"/>
  <c r="G12"/>
  <c r="G16"/>
  <c r="G11"/>
  <c r="G9"/>
  <c r="G13"/>
  <c r="G18"/>
  <c r="G10"/>
  <c r="G14"/>
  <c r="G17"/>
  <c r="G15"/>
  <c r="J8" i="256"/>
  <c r="J12"/>
  <c r="J16"/>
  <c r="J15"/>
  <c r="J9"/>
  <c r="J13"/>
  <c r="J11"/>
  <c r="J10"/>
  <c r="J14"/>
  <c r="J17"/>
  <c r="J18"/>
  <c r="D8"/>
  <c r="D12"/>
  <c r="D16"/>
  <c r="D9"/>
  <c r="D13"/>
  <c r="D10"/>
  <c r="D14"/>
  <c r="D17"/>
  <c r="D11"/>
  <c r="D15"/>
  <c r="D18"/>
  <c r="G8"/>
  <c r="G12"/>
  <c r="G16"/>
  <c r="G9"/>
  <c r="G13"/>
  <c r="G10"/>
  <c r="G14"/>
  <c r="G17"/>
  <c r="G11"/>
  <c r="G15"/>
  <c r="G18"/>
  <c r="J8" i="255"/>
  <c r="J12"/>
  <c r="J16"/>
  <c r="J9"/>
  <c r="J13"/>
  <c r="J10"/>
  <c r="J14"/>
  <c r="J17"/>
  <c r="J11"/>
  <c r="J15"/>
  <c r="J18"/>
  <c r="D8"/>
  <c r="D12"/>
  <c r="D16"/>
  <c r="D18"/>
  <c r="D9"/>
  <c r="D13"/>
  <c r="D15"/>
  <c r="D10"/>
  <c r="D14"/>
  <c r="D17"/>
  <c r="D11"/>
  <c r="G8"/>
  <c r="G12"/>
  <c r="G16"/>
  <c r="G9"/>
  <c r="G13"/>
  <c r="G10"/>
  <c r="G14"/>
  <c r="G17"/>
  <c r="G11"/>
  <c r="G15"/>
  <c r="G18"/>
  <c r="J8" i="254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18"/>
  <c r="D9"/>
  <c r="D13"/>
  <c r="D15"/>
  <c r="D10"/>
  <c r="D14"/>
  <c r="D17"/>
  <c r="D11"/>
  <c r="J8" i="253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52"/>
  <c r="J12"/>
  <c r="J16"/>
  <c r="J9"/>
  <c r="J13"/>
  <c r="J10"/>
  <c r="J14"/>
  <c r="J17"/>
  <c r="J11"/>
  <c r="J15"/>
  <c r="J18"/>
  <c r="G8"/>
  <c r="G12"/>
  <c r="G16"/>
  <c r="G9"/>
  <c r="G13"/>
  <c r="G15"/>
  <c r="G10"/>
  <c r="G14"/>
  <c r="G17"/>
  <c r="G11"/>
  <c r="G18"/>
  <c r="D8"/>
  <c r="D12"/>
  <c r="D16"/>
  <c r="D9"/>
  <c r="D13"/>
  <c r="D10"/>
  <c r="D14"/>
  <c r="D17"/>
  <c r="D11"/>
  <c r="D15"/>
  <c r="D18"/>
  <c r="J7" i="251"/>
  <c r="J8"/>
  <c r="J12"/>
  <c r="J16"/>
  <c r="J9"/>
  <c r="J13"/>
  <c r="J10"/>
  <c r="J14"/>
  <c r="J17"/>
  <c r="J11"/>
  <c r="J15"/>
  <c r="J18"/>
  <c r="G8"/>
  <c r="G12"/>
  <c r="G16"/>
  <c r="G9"/>
  <c r="G13"/>
  <c r="G15"/>
  <c r="G18"/>
  <c r="G10"/>
  <c r="G14"/>
  <c r="G17"/>
  <c r="G11"/>
  <c r="D9"/>
  <c r="D13"/>
  <c r="D12"/>
  <c r="D10"/>
  <c r="D14"/>
  <c r="D17"/>
  <c r="D16"/>
  <c r="D11"/>
  <c r="D15"/>
  <c r="D18"/>
  <c r="D8"/>
  <c r="J8" i="246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9"/>
  <c r="D13"/>
  <c r="D12"/>
  <c r="D10"/>
  <c r="D14"/>
  <c r="D17"/>
  <c r="D8"/>
  <c r="D11"/>
  <c r="D15"/>
  <c r="D18"/>
  <c r="D16"/>
  <c r="J8" i="244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2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9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9"/>
  <c r="D13"/>
  <c r="D10"/>
  <c r="D14"/>
  <c r="D17"/>
  <c r="D8"/>
  <c r="D11"/>
  <c r="D15"/>
  <c r="D18"/>
  <c r="D12"/>
  <c r="D16"/>
  <c r="J8" i="245"/>
  <c r="J9"/>
  <c r="J13"/>
  <c r="J10"/>
  <c r="J14"/>
  <c r="J17"/>
  <c r="J16"/>
  <c r="J11"/>
  <c r="J15"/>
  <c r="J18"/>
  <c r="J12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1"/>
  <c r="J12"/>
  <c r="J16"/>
  <c r="J9"/>
  <c r="J13"/>
  <c r="J10"/>
  <c r="J14"/>
  <c r="J17"/>
  <c r="J11"/>
  <c r="J15"/>
  <c r="J18"/>
  <c r="G8"/>
  <c r="G9"/>
  <c r="G13"/>
  <c r="G10"/>
  <c r="G14"/>
  <c r="G17"/>
  <c r="G16"/>
  <c r="G11"/>
  <c r="G15"/>
  <c r="G18"/>
  <c r="G12"/>
  <c r="D8"/>
  <c r="D12"/>
  <c r="D16"/>
  <c r="D9"/>
  <c r="D13"/>
  <c r="D15"/>
  <c r="D10"/>
  <c r="D14"/>
  <c r="D17"/>
  <c r="D11"/>
  <c r="D18"/>
  <c r="J8" i="248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18"/>
  <c r="D9"/>
  <c r="D13"/>
  <c r="D15"/>
  <c r="D10"/>
  <c r="D14"/>
  <c r="D17"/>
  <c r="D11"/>
  <c r="J8" i="250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47"/>
  <c r="J12"/>
  <c r="J16"/>
  <c r="J9"/>
  <c r="J13"/>
  <c r="J10"/>
  <c r="J14"/>
  <c r="J17"/>
  <c r="J11"/>
  <c r="J15"/>
  <c r="J18"/>
  <c r="G9"/>
  <c r="G13"/>
  <c r="G12"/>
  <c r="G10"/>
  <c r="G14"/>
  <c r="G17"/>
  <c r="G8"/>
  <c r="G16"/>
  <c r="G11"/>
  <c r="G15"/>
  <c r="G18"/>
  <c r="D9"/>
  <c r="D13"/>
  <c r="D8"/>
  <c r="D10"/>
  <c r="D14"/>
  <c r="D17"/>
  <c r="D12"/>
  <c r="D11"/>
  <c r="D15"/>
  <c r="D18"/>
  <c r="D16"/>
  <c r="J8" i="243"/>
  <c r="J12"/>
  <c r="J16"/>
  <c r="J9"/>
  <c r="J13"/>
  <c r="J10"/>
  <c r="J14"/>
  <c r="J17"/>
  <c r="J11"/>
  <c r="J15"/>
  <c r="J18"/>
  <c r="G8"/>
  <c r="G12"/>
  <c r="G16"/>
  <c r="G11"/>
  <c r="G18"/>
  <c r="G9"/>
  <c r="G13"/>
  <c r="G10"/>
  <c r="G14"/>
  <c r="G17"/>
  <c r="G15"/>
  <c r="D8"/>
  <c r="D12"/>
  <c r="D16"/>
  <c r="D18"/>
  <c r="D9"/>
  <c r="D13"/>
  <c r="D11"/>
  <c r="D10"/>
  <c r="D14"/>
  <c r="D17"/>
  <c r="D15"/>
  <c r="J7" i="239"/>
  <c r="J8"/>
  <c r="J12"/>
  <c r="J16"/>
  <c r="J13"/>
  <c r="J10"/>
  <c r="J14"/>
  <c r="J17"/>
  <c r="J9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J8" i="238"/>
  <c r="J12"/>
  <c r="J16"/>
  <c r="J9"/>
  <c r="J13"/>
  <c r="J10"/>
  <c r="J14"/>
  <c r="J17"/>
  <c r="J11"/>
  <c r="J15"/>
  <c r="J18"/>
  <c r="G9"/>
  <c r="G13"/>
  <c r="G12"/>
  <c r="G16"/>
  <c r="G10"/>
  <c r="G14"/>
  <c r="G17"/>
  <c r="G8"/>
  <c r="G11"/>
  <c r="G15"/>
  <c r="G18"/>
  <c r="D8"/>
  <c r="D12"/>
  <c r="D16"/>
  <c r="D9"/>
  <c r="D13"/>
  <c r="D10"/>
  <c r="D14"/>
  <c r="D17"/>
  <c r="D11"/>
  <c r="D15"/>
  <c r="D18"/>
  <c r="D7"/>
  <c r="K23" i="174"/>
  <c r="K22"/>
  <c r="K25"/>
  <c r="K27" i="176"/>
  <c r="C30" i="250"/>
  <c r="E22" s="1"/>
  <c r="K22" i="176"/>
  <c r="E22" i="180"/>
  <c r="K26" i="176"/>
  <c r="K24" i="181"/>
  <c r="K24" i="176"/>
  <c r="K25"/>
  <c r="K26" i="181"/>
  <c r="K23" i="176"/>
  <c r="K25" i="181"/>
  <c r="K23"/>
  <c r="K7"/>
  <c r="K22"/>
  <c r="K27" i="177"/>
  <c r="H25" i="180"/>
  <c r="K27" i="182"/>
  <c r="K25"/>
  <c r="K7"/>
  <c r="K26"/>
  <c r="D7" i="362"/>
  <c r="G7" i="239"/>
  <c r="G7" i="238"/>
  <c r="J19" i="182"/>
  <c r="K24"/>
  <c r="K22"/>
  <c r="J19" i="183"/>
  <c r="K25" i="178"/>
  <c r="K24"/>
  <c r="K23"/>
  <c r="K7"/>
  <c r="K27"/>
  <c r="J19"/>
  <c r="K26" i="174"/>
  <c r="K27"/>
  <c r="J19" i="181"/>
  <c r="K23" i="177"/>
  <c r="K24"/>
  <c r="K26"/>
  <c r="K22"/>
  <c r="J7" i="172"/>
  <c r="I30" i="249"/>
  <c r="E25" i="180"/>
  <c r="E24"/>
  <c r="E7"/>
  <c r="E23"/>
  <c r="E26"/>
  <c r="C30" i="251"/>
  <c r="C30" i="242"/>
  <c r="E22" s="1"/>
  <c r="J7" i="250"/>
  <c r="J7" i="247"/>
  <c r="D7" i="243"/>
  <c r="G7" i="175"/>
  <c r="J7" i="260"/>
  <c r="J7" i="244"/>
  <c r="J7" i="243"/>
  <c r="K7" i="173"/>
  <c r="D7" i="239"/>
  <c r="D7" i="250"/>
  <c r="I30" i="242"/>
  <c r="K7" s="1"/>
  <c r="I30" i="255"/>
  <c r="K27" s="1"/>
  <c r="K24" i="173"/>
  <c r="K27"/>
  <c r="J19"/>
  <c r="I30" i="179"/>
  <c r="J7"/>
  <c r="C30" i="243"/>
  <c r="J7" i="245"/>
  <c r="K22" i="173"/>
  <c r="J19" i="177"/>
  <c r="K7" i="174"/>
  <c r="D7" i="246"/>
  <c r="C30" i="254"/>
  <c r="E22" s="1"/>
  <c r="K26" i="173"/>
  <c r="K25"/>
  <c r="J19" i="180"/>
  <c r="I30" i="260"/>
  <c r="K27" s="1"/>
  <c r="J7" i="257"/>
  <c r="I30" i="256"/>
  <c r="K26" s="1"/>
  <c r="J7"/>
  <c r="G7" i="253"/>
  <c r="D7"/>
  <c r="E30" i="377"/>
  <c r="I30"/>
  <c r="F30" i="376"/>
  <c r="J30"/>
  <c r="F30" i="373"/>
  <c r="J30"/>
  <c r="E30"/>
  <c r="I30"/>
  <c r="F30" i="372"/>
  <c r="J30"/>
  <c r="E30" i="369"/>
  <c r="I30"/>
  <c r="F30" i="368"/>
  <c r="J30"/>
  <c r="C30" i="367"/>
  <c r="G30"/>
  <c r="D19" i="180"/>
  <c r="E23" i="182"/>
  <c r="E22"/>
  <c r="D19"/>
  <c r="E26"/>
  <c r="G7" i="179"/>
  <c r="D7"/>
  <c r="G7" i="172"/>
  <c r="C30" i="257"/>
  <c r="E26" s="1"/>
  <c r="I30" i="246"/>
  <c r="K23" s="1"/>
  <c r="J7" i="242"/>
  <c r="J7" i="248"/>
  <c r="F30" i="238"/>
  <c r="H27" s="1"/>
  <c r="C30"/>
  <c r="D19" i="183"/>
  <c r="H26"/>
  <c r="H22"/>
  <c r="H27"/>
  <c r="H23"/>
  <c r="H7"/>
  <c r="H24"/>
  <c r="H25"/>
  <c r="E25"/>
  <c r="E23"/>
  <c r="E24"/>
  <c r="E26"/>
  <c r="E22"/>
  <c r="E27"/>
  <c r="E7"/>
  <c r="G19"/>
  <c r="G19" i="178"/>
  <c r="E25"/>
  <c r="E26"/>
  <c r="E22"/>
  <c r="E24"/>
  <c r="E7"/>
  <c r="E27"/>
  <c r="E23"/>
  <c r="D19"/>
  <c r="H26"/>
  <c r="H22"/>
  <c r="H25"/>
  <c r="H27"/>
  <c r="H23"/>
  <c r="H7"/>
  <c r="H24"/>
  <c r="H7" i="176"/>
  <c r="J19"/>
  <c r="E7"/>
  <c r="H26"/>
  <c r="H22"/>
  <c r="H24"/>
  <c r="H25"/>
  <c r="H27"/>
  <c r="H23"/>
  <c r="G19"/>
  <c r="D19"/>
  <c r="E25"/>
  <c r="E23"/>
  <c r="E26"/>
  <c r="E22"/>
  <c r="E27"/>
  <c r="E24"/>
  <c r="E7" i="174"/>
  <c r="J19"/>
  <c r="H7"/>
  <c r="G19"/>
  <c r="D19"/>
  <c r="E25"/>
  <c r="E27"/>
  <c r="E24"/>
  <c r="E26"/>
  <c r="E22"/>
  <c r="E23"/>
  <c r="H26"/>
  <c r="H22"/>
  <c r="H24"/>
  <c r="H27"/>
  <c r="H23"/>
  <c r="H25"/>
  <c r="G19" i="181"/>
  <c r="H26"/>
  <c r="H22"/>
  <c r="H27"/>
  <c r="H23"/>
  <c r="H7"/>
  <c r="H24"/>
  <c r="H25"/>
  <c r="E25"/>
  <c r="E23"/>
  <c r="E24"/>
  <c r="E26"/>
  <c r="E22"/>
  <c r="E27"/>
  <c r="H7" i="177"/>
  <c r="E7"/>
  <c r="K7"/>
  <c r="E7" i="173"/>
  <c r="H7"/>
  <c r="K25" i="180"/>
  <c r="K22"/>
  <c r="K26"/>
  <c r="K7"/>
  <c r="K24"/>
  <c r="K23"/>
  <c r="K27"/>
  <c r="G19"/>
  <c r="E7" i="182"/>
  <c r="E27"/>
  <c r="E24"/>
  <c r="E25"/>
  <c r="D19" i="177"/>
  <c r="H26"/>
  <c r="H22"/>
  <c r="H25"/>
  <c r="H27"/>
  <c r="H23"/>
  <c r="H24"/>
  <c r="G19"/>
  <c r="E25"/>
  <c r="E23"/>
  <c r="E26"/>
  <c r="E22"/>
  <c r="E27"/>
  <c r="E24"/>
  <c r="D19" i="173"/>
  <c r="H26"/>
  <c r="H22"/>
  <c r="H25"/>
  <c r="H27"/>
  <c r="H23"/>
  <c r="H24"/>
  <c r="G19"/>
  <c r="E25"/>
  <c r="E23"/>
  <c r="E26"/>
  <c r="E22"/>
  <c r="E27"/>
  <c r="E24"/>
  <c r="G19" i="182"/>
  <c r="H26"/>
  <c r="H22"/>
  <c r="H27"/>
  <c r="H23"/>
  <c r="H7"/>
  <c r="H24"/>
  <c r="H25"/>
  <c r="E30" i="374"/>
  <c r="I30"/>
  <c r="C30" i="376"/>
  <c r="G30"/>
  <c r="F30" i="377"/>
  <c r="J30"/>
  <c r="E30" i="366"/>
  <c r="I30"/>
  <c r="D30" i="367"/>
  <c r="F30" i="369"/>
  <c r="J30"/>
  <c r="E30" i="370"/>
  <c r="I30"/>
  <c r="K28" i="364"/>
  <c r="K28" i="363"/>
  <c r="K28" i="365"/>
  <c r="F30" i="366"/>
  <c r="J30"/>
  <c r="D30" i="368"/>
  <c r="H30"/>
  <c r="F30" i="370"/>
  <c r="J30"/>
  <c r="E30" i="371"/>
  <c r="I30"/>
  <c r="F30" i="374"/>
  <c r="J30"/>
  <c r="E30" i="375"/>
  <c r="I30"/>
  <c r="H30" i="376"/>
  <c r="F30" i="367"/>
  <c r="J30"/>
  <c r="E30" i="368"/>
  <c r="I30"/>
  <c r="F30" i="371"/>
  <c r="J30"/>
  <c r="I30" i="372"/>
  <c r="F30" i="375"/>
  <c r="J30"/>
  <c r="K19" i="363"/>
  <c r="K19" i="364"/>
  <c r="F30" i="179"/>
  <c r="F30" i="362"/>
  <c r="H25" s="1"/>
  <c r="I30" i="257"/>
  <c r="J7" i="255"/>
  <c r="I30" i="248"/>
  <c r="K27" s="1"/>
  <c r="I30" i="250"/>
  <c r="D7" i="247"/>
  <c r="C30" i="239"/>
  <c r="C30" i="179"/>
  <c r="C30" i="175"/>
  <c r="E23" s="1"/>
  <c r="G7" i="362"/>
  <c r="L19" i="254"/>
  <c r="G7"/>
  <c r="F30" i="253"/>
  <c r="L19" i="252"/>
  <c r="I30" i="251"/>
  <c r="K26" s="1"/>
  <c r="J7" i="246"/>
  <c r="I30" i="244"/>
  <c r="J7" i="249"/>
  <c r="I30" i="241"/>
  <c r="D7"/>
  <c r="C30"/>
  <c r="E26" s="1"/>
  <c r="I30" i="247"/>
  <c r="I30" i="243"/>
  <c r="L28" i="239"/>
  <c r="F30"/>
  <c r="L19" i="238"/>
  <c r="C30" i="377"/>
  <c r="G30"/>
  <c r="K28"/>
  <c r="K19"/>
  <c r="D30"/>
  <c r="H30"/>
  <c r="K19" i="376"/>
  <c r="D30"/>
  <c r="K28"/>
  <c r="E30"/>
  <c r="I30"/>
  <c r="C30" i="375"/>
  <c r="G30"/>
  <c r="K28"/>
  <c r="K19"/>
  <c r="D30"/>
  <c r="H30"/>
  <c r="C30" i="374"/>
  <c r="G30"/>
  <c r="K28"/>
  <c r="K19"/>
  <c r="D30"/>
  <c r="H30"/>
  <c r="C30" i="373"/>
  <c r="G30"/>
  <c r="K28"/>
  <c r="K19"/>
  <c r="D30"/>
  <c r="H30"/>
  <c r="C30" i="372"/>
  <c r="G30"/>
  <c r="K28"/>
  <c r="E30"/>
  <c r="K19"/>
  <c r="D30"/>
  <c r="H30"/>
  <c r="C30" i="371"/>
  <c r="G30"/>
  <c r="K28"/>
  <c r="K19"/>
  <c r="D30"/>
  <c r="H30"/>
  <c r="C30" i="370"/>
  <c r="G30"/>
  <c r="K28"/>
  <c r="K19"/>
  <c r="D30"/>
  <c r="H30"/>
  <c r="C30" i="369"/>
  <c r="G30"/>
  <c r="K28"/>
  <c r="K19"/>
  <c r="D30"/>
  <c r="H30"/>
  <c r="C30" i="368"/>
  <c r="G30"/>
  <c r="K28"/>
  <c r="K19"/>
  <c r="K28" i="367"/>
  <c r="K19"/>
  <c r="H30"/>
  <c r="E30"/>
  <c r="I30"/>
  <c r="C30" i="366"/>
  <c r="G30"/>
  <c r="K28"/>
  <c r="K19"/>
  <c r="D30"/>
  <c r="H30"/>
  <c r="K19" i="365"/>
  <c r="D30" i="364"/>
  <c r="E30"/>
  <c r="I30"/>
  <c r="E30" i="363"/>
  <c r="I30"/>
  <c r="C30"/>
  <c r="G30"/>
  <c r="D30"/>
  <c r="H30"/>
  <c r="D7" i="175"/>
  <c r="F30"/>
  <c r="I28"/>
  <c r="I30" s="1"/>
  <c r="I30" i="172"/>
  <c r="C30"/>
  <c r="F30"/>
  <c r="D7"/>
  <c r="C30" i="362"/>
  <c r="L19"/>
  <c r="L28"/>
  <c r="I30"/>
  <c r="J7"/>
  <c r="C30" i="260"/>
  <c r="D7"/>
  <c r="F30"/>
  <c r="G7"/>
  <c r="J7" i="259"/>
  <c r="I30"/>
  <c r="F30"/>
  <c r="G7"/>
  <c r="C30"/>
  <c r="D7"/>
  <c r="D7" i="257"/>
  <c r="F30"/>
  <c r="G7"/>
  <c r="C30" i="256"/>
  <c r="F30"/>
  <c r="G7"/>
  <c r="D7"/>
  <c r="F30" i="255"/>
  <c r="G7"/>
  <c r="C30"/>
  <c r="D7"/>
  <c r="L28" i="254"/>
  <c r="F30"/>
  <c r="I30"/>
  <c r="J7"/>
  <c r="C30" i="253"/>
  <c r="L19"/>
  <c r="L28"/>
  <c r="I30"/>
  <c r="J7"/>
  <c r="F30" i="252"/>
  <c r="G7"/>
  <c r="C30"/>
  <c r="I30"/>
  <c r="L28"/>
  <c r="D7"/>
  <c r="J7"/>
  <c r="D7" i="251"/>
  <c r="G7"/>
  <c r="F30"/>
  <c r="C30" i="246"/>
  <c r="F30"/>
  <c r="K26"/>
  <c r="K25"/>
  <c r="G7"/>
  <c r="C30" i="244"/>
  <c r="F30"/>
  <c r="G7"/>
  <c r="D7"/>
  <c r="D7" i="242"/>
  <c r="F30"/>
  <c r="G7"/>
  <c r="F30" i="249"/>
  <c r="G7"/>
  <c r="C30"/>
  <c r="D7"/>
  <c r="I30" i="245"/>
  <c r="C30"/>
  <c r="F30"/>
  <c r="G7"/>
  <c r="D7"/>
  <c r="J7" i="241"/>
  <c r="F30"/>
  <c r="G7"/>
  <c r="K23" i="248"/>
  <c r="F30"/>
  <c r="C30"/>
  <c r="G7"/>
  <c r="D7"/>
  <c r="F30" i="250"/>
  <c r="G7"/>
  <c r="G7" i="247"/>
  <c r="F30"/>
  <c r="C30"/>
  <c r="F30" i="243"/>
  <c r="G7"/>
  <c r="L19" i="239"/>
  <c r="I30"/>
  <c r="I30" i="238"/>
  <c r="J7"/>
  <c r="C19" i="171"/>
  <c r="L8"/>
  <c r="L9"/>
  <c r="L10"/>
  <c r="L11"/>
  <c r="L12"/>
  <c r="L15"/>
  <c r="L16"/>
  <c r="L18"/>
  <c r="E19" i="181" l="1"/>
  <c r="E25" i="250"/>
  <c r="E27"/>
  <c r="K22" i="260"/>
  <c r="E25" i="254"/>
  <c r="K7" i="246"/>
  <c r="K22"/>
  <c r="K24"/>
  <c r="K27"/>
  <c r="K22" i="248"/>
  <c r="K7"/>
  <c r="K26"/>
  <c r="K25"/>
  <c r="K24"/>
  <c r="E23" i="254"/>
  <c r="E7"/>
  <c r="E24"/>
  <c r="E24" i="242"/>
  <c r="E27" i="254"/>
  <c r="E26"/>
  <c r="E23" i="250"/>
  <c r="E26"/>
  <c r="E28" s="1"/>
  <c r="E7"/>
  <c r="E24"/>
  <c r="H28" i="180"/>
  <c r="K24" i="251"/>
  <c r="K27"/>
  <c r="K28" i="174"/>
  <c r="M12" i="254"/>
  <c r="M13"/>
  <c r="M14"/>
  <c r="M7" i="253"/>
  <c r="M14"/>
  <c r="M13"/>
  <c r="M16" i="252"/>
  <c r="M13"/>
  <c r="M18" i="362"/>
  <c r="M13"/>
  <c r="M15"/>
  <c r="M14"/>
  <c r="K28" i="183"/>
  <c r="D19" i="254"/>
  <c r="M17" i="239"/>
  <c r="M10"/>
  <c r="M16"/>
  <c r="M14"/>
  <c r="M8"/>
  <c r="M12"/>
  <c r="M15"/>
  <c r="M13"/>
  <c r="M11"/>
  <c r="M9"/>
  <c r="M18"/>
  <c r="M10" i="238"/>
  <c r="M9"/>
  <c r="M12"/>
  <c r="M17"/>
  <c r="M15"/>
  <c r="M18"/>
  <c r="M14"/>
  <c r="M13"/>
  <c r="M16"/>
  <c r="M8"/>
  <c r="M11"/>
  <c r="H19" i="180"/>
  <c r="D19" i="238"/>
  <c r="L30"/>
  <c r="N24" s="1"/>
  <c r="K19" i="183"/>
  <c r="K25" i="255"/>
  <c r="K24"/>
  <c r="E26" i="242"/>
  <c r="E23"/>
  <c r="E27"/>
  <c r="E25"/>
  <c r="E7"/>
  <c r="H23" i="238"/>
  <c r="H22"/>
  <c r="H8" i="179"/>
  <c r="H12"/>
  <c r="H16"/>
  <c r="H9"/>
  <c r="H13"/>
  <c r="H10"/>
  <c r="H14"/>
  <c r="H17"/>
  <c r="H11"/>
  <c r="H15"/>
  <c r="H18"/>
  <c r="K18"/>
  <c r="K14"/>
  <c r="K9"/>
  <c r="K16"/>
  <c r="K15"/>
  <c r="K10"/>
  <c r="K11"/>
  <c r="K12"/>
  <c r="K17"/>
  <c r="K13"/>
  <c r="K8"/>
  <c r="E8"/>
  <c r="E12"/>
  <c r="E16"/>
  <c r="E9"/>
  <c r="E13"/>
  <c r="E10"/>
  <c r="E14"/>
  <c r="E17"/>
  <c r="E11"/>
  <c r="E15"/>
  <c r="E18"/>
  <c r="H23" i="175"/>
  <c r="H8"/>
  <c r="H12"/>
  <c r="H16"/>
  <c r="H9"/>
  <c r="H13"/>
  <c r="H10"/>
  <c r="H14"/>
  <c r="H17"/>
  <c r="H11"/>
  <c r="H15"/>
  <c r="H18"/>
  <c r="K18"/>
  <c r="K15"/>
  <c r="K17"/>
  <c r="K13"/>
  <c r="K16"/>
  <c r="K11"/>
  <c r="K14"/>
  <c r="K9"/>
  <c r="K8"/>
  <c r="K10"/>
  <c r="K12"/>
  <c r="E25"/>
  <c r="E9"/>
  <c r="E13"/>
  <c r="E8"/>
  <c r="E10"/>
  <c r="E14"/>
  <c r="E17"/>
  <c r="E12"/>
  <c r="E11"/>
  <c r="E15"/>
  <c r="E18"/>
  <c r="E16"/>
  <c r="H8" i="172"/>
  <c r="H12"/>
  <c r="H16"/>
  <c r="H18"/>
  <c r="H9"/>
  <c r="H13"/>
  <c r="H11"/>
  <c r="H10"/>
  <c r="H14"/>
  <c r="H17"/>
  <c r="H15"/>
  <c r="E8"/>
  <c r="E12"/>
  <c r="E16"/>
  <c r="E9"/>
  <c r="E13"/>
  <c r="E10"/>
  <c r="E14"/>
  <c r="E17"/>
  <c r="E11"/>
  <c r="E15"/>
  <c r="E18"/>
  <c r="K23"/>
  <c r="K18"/>
  <c r="K14"/>
  <c r="K9"/>
  <c r="K15"/>
  <c r="K10"/>
  <c r="K16"/>
  <c r="K11"/>
  <c r="K12"/>
  <c r="K17"/>
  <c r="K13"/>
  <c r="K8"/>
  <c r="K8" i="362"/>
  <c r="K12"/>
  <c r="K16"/>
  <c r="K9"/>
  <c r="K13"/>
  <c r="K10"/>
  <c r="K14"/>
  <c r="K17"/>
  <c r="K11"/>
  <c r="K15"/>
  <c r="K18"/>
  <c r="H7"/>
  <c r="H24"/>
  <c r="H8"/>
  <c r="H9"/>
  <c r="H13"/>
  <c r="H12"/>
  <c r="H10"/>
  <c r="H14"/>
  <c r="H17"/>
  <c r="H11"/>
  <c r="H15"/>
  <c r="H18"/>
  <c r="H16"/>
  <c r="H23"/>
  <c r="H22"/>
  <c r="H27"/>
  <c r="H26"/>
  <c r="E23"/>
  <c r="E8"/>
  <c r="E12"/>
  <c r="E16"/>
  <c r="E17"/>
  <c r="E15"/>
  <c r="E9"/>
  <c r="E13"/>
  <c r="E14"/>
  <c r="E18"/>
  <c r="E10"/>
  <c r="E11"/>
  <c r="D8" i="171"/>
  <c r="D12"/>
  <c r="D16"/>
  <c r="D10"/>
  <c r="D14"/>
  <c r="D17"/>
  <c r="D13"/>
  <c r="D11"/>
  <c r="D15"/>
  <c r="D18"/>
  <c r="D9"/>
  <c r="K23" i="260"/>
  <c r="K8"/>
  <c r="K12"/>
  <c r="K16"/>
  <c r="K18"/>
  <c r="K9"/>
  <c r="K13"/>
  <c r="K15"/>
  <c r="K10"/>
  <c r="K14"/>
  <c r="K17"/>
  <c r="K11"/>
  <c r="E26"/>
  <c r="E8"/>
  <c r="E12"/>
  <c r="E16"/>
  <c r="E9"/>
  <c r="E13"/>
  <c r="E10"/>
  <c r="E14"/>
  <c r="E17"/>
  <c r="E11"/>
  <c r="E15"/>
  <c r="E18"/>
  <c r="H8"/>
  <c r="H12"/>
  <c r="H16"/>
  <c r="H9"/>
  <c r="H13"/>
  <c r="H10"/>
  <c r="H14"/>
  <c r="H17"/>
  <c r="H11"/>
  <c r="H15"/>
  <c r="H18"/>
  <c r="K8" i="259"/>
  <c r="K12"/>
  <c r="K16"/>
  <c r="K9"/>
  <c r="K13"/>
  <c r="K10"/>
  <c r="K14"/>
  <c r="K17"/>
  <c r="K11"/>
  <c r="K15"/>
  <c r="K18"/>
  <c r="E8"/>
  <c r="E12"/>
  <c r="E16"/>
  <c r="E15"/>
  <c r="E9"/>
  <c r="E13"/>
  <c r="E18"/>
  <c r="E10"/>
  <c r="E14"/>
  <c r="E17"/>
  <c r="E11"/>
  <c r="H9"/>
  <c r="H13"/>
  <c r="H12"/>
  <c r="H10"/>
  <c r="H14"/>
  <c r="H17"/>
  <c r="H16"/>
  <c r="H11"/>
  <c r="H15"/>
  <c r="H18"/>
  <c r="H8"/>
  <c r="K8" i="257"/>
  <c r="K12"/>
  <c r="K16"/>
  <c r="K9"/>
  <c r="K13"/>
  <c r="K10"/>
  <c r="K14"/>
  <c r="K17"/>
  <c r="K11"/>
  <c r="K15"/>
  <c r="K18"/>
  <c r="E22"/>
  <c r="E8"/>
  <c r="E12"/>
  <c r="E16"/>
  <c r="E9"/>
  <c r="E13"/>
  <c r="E10"/>
  <c r="E14"/>
  <c r="E17"/>
  <c r="E11"/>
  <c r="E15"/>
  <c r="E18"/>
  <c r="H8"/>
  <c r="H12"/>
  <c r="H16"/>
  <c r="H15"/>
  <c r="H9"/>
  <c r="H13"/>
  <c r="H18"/>
  <c r="H10"/>
  <c r="H14"/>
  <c r="H17"/>
  <c r="H11"/>
  <c r="K7" i="256"/>
  <c r="K23"/>
  <c r="K8"/>
  <c r="K12"/>
  <c r="K16"/>
  <c r="K9"/>
  <c r="K13"/>
  <c r="K10"/>
  <c r="K14"/>
  <c r="K17"/>
  <c r="K11"/>
  <c r="K15"/>
  <c r="K18"/>
  <c r="E8"/>
  <c r="E12"/>
  <c r="E16"/>
  <c r="E9"/>
  <c r="E13"/>
  <c r="E10"/>
  <c r="E14"/>
  <c r="E17"/>
  <c r="E11"/>
  <c r="E15"/>
  <c r="E18"/>
  <c r="H8"/>
  <c r="H12"/>
  <c r="H16"/>
  <c r="H9"/>
  <c r="H13"/>
  <c r="H10"/>
  <c r="H14"/>
  <c r="H17"/>
  <c r="H11"/>
  <c r="H15"/>
  <c r="H18"/>
  <c r="K23" i="255"/>
  <c r="K8"/>
  <c r="K12"/>
  <c r="K16"/>
  <c r="K9"/>
  <c r="K13"/>
  <c r="K10"/>
  <c r="K14"/>
  <c r="K17"/>
  <c r="K11"/>
  <c r="K15"/>
  <c r="K18"/>
  <c r="E8"/>
  <c r="E12"/>
  <c r="E16"/>
  <c r="E18"/>
  <c r="E9"/>
  <c r="E13"/>
  <c r="E15"/>
  <c r="E10"/>
  <c r="E14"/>
  <c r="E17"/>
  <c r="E11"/>
  <c r="H8"/>
  <c r="H12"/>
  <c r="H16"/>
  <c r="H9"/>
  <c r="H13"/>
  <c r="H10"/>
  <c r="H14"/>
  <c r="H17"/>
  <c r="H11"/>
  <c r="H15"/>
  <c r="H18"/>
  <c r="K8" i="254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11"/>
  <c r="E9"/>
  <c r="E13"/>
  <c r="E15"/>
  <c r="E10"/>
  <c r="E14"/>
  <c r="E17"/>
  <c r="E18"/>
  <c r="K8" i="253"/>
  <c r="K12"/>
  <c r="K16"/>
  <c r="K9"/>
  <c r="K13"/>
  <c r="K10"/>
  <c r="K14"/>
  <c r="K17"/>
  <c r="K11"/>
  <c r="K15"/>
  <c r="K18"/>
  <c r="H22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52"/>
  <c r="K12"/>
  <c r="K16"/>
  <c r="K9"/>
  <c r="K13"/>
  <c r="K10"/>
  <c r="K14"/>
  <c r="K17"/>
  <c r="K11"/>
  <c r="K15"/>
  <c r="K18"/>
  <c r="H22"/>
  <c r="H8"/>
  <c r="H12"/>
  <c r="H16"/>
  <c r="H9"/>
  <c r="H13"/>
  <c r="H11"/>
  <c r="H10"/>
  <c r="H14"/>
  <c r="H17"/>
  <c r="H15"/>
  <c r="H18"/>
  <c r="E8"/>
  <c r="E12"/>
  <c r="E16"/>
  <c r="E9"/>
  <c r="E13"/>
  <c r="E10"/>
  <c r="E14"/>
  <c r="E17"/>
  <c r="E11"/>
  <c r="E15"/>
  <c r="E18"/>
  <c r="K25" i="251"/>
  <c r="K8"/>
  <c r="K12"/>
  <c r="K16"/>
  <c r="K9"/>
  <c r="K13"/>
  <c r="K10"/>
  <c r="K14"/>
  <c r="K17"/>
  <c r="K11"/>
  <c r="K15"/>
  <c r="K18"/>
  <c r="K22"/>
  <c r="K7"/>
  <c r="K23"/>
  <c r="H8"/>
  <c r="H12"/>
  <c r="H16"/>
  <c r="H9"/>
  <c r="H13"/>
  <c r="H10"/>
  <c r="H14"/>
  <c r="H17"/>
  <c r="H11"/>
  <c r="H15"/>
  <c r="H18"/>
  <c r="E9"/>
  <c r="E13"/>
  <c r="E16"/>
  <c r="E10"/>
  <c r="E14"/>
  <c r="E17"/>
  <c r="E12"/>
  <c r="E11"/>
  <c r="E15"/>
  <c r="E18"/>
  <c r="E8"/>
  <c r="E22"/>
  <c r="E25"/>
  <c r="K8" i="246"/>
  <c r="K12"/>
  <c r="K16"/>
  <c r="K9"/>
  <c r="K13"/>
  <c r="K10"/>
  <c r="K14"/>
  <c r="K17"/>
  <c r="K11"/>
  <c r="K15"/>
  <c r="K18"/>
  <c r="H7"/>
  <c r="H8"/>
  <c r="H12"/>
  <c r="H16"/>
  <c r="H9"/>
  <c r="H13"/>
  <c r="H10"/>
  <c r="H14"/>
  <c r="H17"/>
  <c r="H11"/>
  <c r="H15"/>
  <c r="H18"/>
  <c r="E25"/>
  <c r="E8"/>
  <c r="E9"/>
  <c r="E13"/>
  <c r="E16"/>
  <c r="E10"/>
  <c r="E14"/>
  <c r="E17"/>
  <c r="E11"/>
  <c r="E15"/>
  <c r="E18"/>
  <c r="E12"/>
  <c r="K26" i="244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22" i="242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49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9"/>
  <c r="E13"/>
  <c r="E10"/>
  <c r="E14"/>
  <c r="E17"/>
  <c r="E12"/>
  <c r="E16"/>
  <c r="E11"/>
  <c r="E15"/>
  <c r="E18"/>
  <c r="E8"/>
  <c r="K27" i="245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23" i="241"/>
  <c r="K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25"/>
  <c r="E24"/>
  <c r="E7"/>
  <c r="E22"/>
  <c r="E27"/>
  <c r="E23"/>
  <c r="E8"/>
  <c r="E12"/>
  <c r="E16"/>
  <c r="E18"/>
  <c r="E9"/>
  <c r="E13"/>
  <c r="E11"/>
  <c r="E10"/>
  <c r="E14"/>
  <c r="E17"/>
  <c r="E15"/>
  <c r="K8" i="248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5"/>
  <c r="E10"/>
  <c r="E14"/>
  <c r="E17"/>
  <c r="E11"/>
  <c r="E18"/>
  <c r="K8" i="250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47"/>
  <c r="K12"/>
  <c r="K16"/>
  <c r="K9"/>
  <c r="K13"/>
  <c r="K10"/>
  <c r="K14"/>
  <c r="K17"/>
  <c r="K11"/>
  <c r="K15"/>
  <c r="K18"/>
  <c r="H8"/>
  <c r="H9"/>
  <c r="H13"/>
  <c r="H10"/>
  <c r="H14"/>
  <c r="H17"/>
  <c r="H16"/>
  <c r="H11"/>
  <c r="H15"/>
  <c r="H18"/>
  <c r="H12"/>
  <c r="E8"/>
  <c r="E9"/>
  <c r="E13"/>
  <c r="E10"/>
  <c r="E14"/>
  <c r="E17"/>
  <c r="E12"/>
  <c r="E11"/>
  <c r="E15"/>
  <c r="E18"/>
  <c r="E16"/>
  <c r="K23" i="243"/>
  <c r="K8"/>
  <c r="K12"/>
  <c r="K16"/>
  <c r="K9"/>
  <c r="K13"/>
  <c r="K10"/>
  <c r="K14"/>
  <c r="K17"/>
  <c r="K11"/>
  <c r="K15"/>
  <c r="K18"/>
  <c r="H8"/>
  <c r="H12"/>
  <c r="H16"/>
  <c r="H15"/>
  <c r="H9"/>
  <c r="H13"/>
  <c r="H10"/>
  <c r="H14"/>
  <c r="H17"/>
  <c r="H11"/>
  <c r="H18"/>
  <c r="E8"/>
  <c r="E12"/>
  <c r="E16"/>
  <c r="E9"/>
  <c r="E13"/>
  <c r="E10"/>
  <c r="E14"/>
  <c r="E17"/>
  <c r="E11"/>
  <c r="E15"/>
  <c r="E18"/>
  <c r="K8" i="239"/>
  <c r="K12"/>
  <c r="K16"/>
  <c r="K9"/>
  <c r="K10"/>
  <c r="K14"/>
  <c r="K17"/>
  <c r="K13"/>
  <c r="K11"/>
  <c r="K15"/>
  <c r="K18"/>
  <c r="H8"/>
  <c r="H12"/>
  <c r="H16"/>
  <c r="H9"/>
  <c r="H13"/>
  <c r="H10"/>
  <c r="H14"/>
  <c r="H17"/>
  <c r="H11"/>
  <c r="H15"/>
  <c r="H18"/>
  <c r="E26"/>
  <c r="E8"/>
  <c r="E12"/>
  <c r="E16"/>
  <c r="E9"/>
  <c r="E13"/>
  <c r="E10"/>
  <c r="E14"/>
  <c r="E17"/>
  <c r="E11"/>
  <c r="E15"/>
  <c r="E18"/>
  <c r="K8" i="238"/>
  <c r="K12"/>
  <c r="K16"/>
  <c r="K9"/>
  <c r="K13"/>
  <c r="K10"/>
  <c r="K14"/>
  <c r="K17"/>
  <c r="K11"/>
  <c r="K15"/>
  <c r="K18"/>
  <c r="H7"/>
  <c r="H25"/>
  <c r="H26"/>
  <c r="H24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26" i="242"/>
  <c r="K23"/>
  <c r="K23" i="257"/>
  <c r="E23" i="239"/>
  <c r="K7" i="243"/>
  <c r="K27" i="242"/>
  <c r="H26" i="253"/>
  <c r="K28" i="176"/>
  <c r="E23" i="251"/>
  <c r="E23" i="257"/>
  <c r="K27" i="243"/>
  <c r="K25" i="250"/>
  <c r="K25" i="242"/>
  <c r="E27" i="251"/>
  <c r="E7"/>
  <c r="K27" i="257"/>
  <c r="E27"/>
  <c r="E25"/>
  <c r="K26" i="260"/>
  <c r="K24"/>
  <c r="E26" i="251"/>
  <c r="E24" i="257"/>
  <c r="K27" i="241"/>
  <c r="K24" i="242"/>
  <c r="E24" i="251"/>
  <c r="E7" i="257"/>
  <c r="K7" i="260"/>
  <c r="M7" i="362"/>
  <c r="H30" i="180"/>
  <c r="K19" i="176"/>
  <c r="K28" i="181"/>
  <c r="K19"/>
  <c r="D19" i="243"/>
  <c r="G19" i="238"/>
  <c r="K28" i="178"/>
  <c r="K28" i="177"/>
  <c r="K19" i="182"/>
  <c r="K28"/>
  <c r="J19" i="179"/>
  <c r="G19"/>
  <c r="J19" i="172"/>
  <c r="K26" i="257"/>
  <c r="H23" i="253"/>
  <c r="H27"/>
  <c r="H25"/>
  <c r="H24"/>
  <c r="H7"/>
  <c r="M10" i="252"/>
  <c r="L30"/>
  <c r="M11"/>
  <c r="M15"/>
  <c r="M9"/>
  <c r="M18"/>
  <c r="M12"/>
  <c r="M7"/>
  <c r="K24" i="244"/>
  <c r="K25"/>
  <c r="K7"/>
  <c r="K22"/>
  <c r="K27"/>
  <c r="K23"/>
  <c r="K23" i="249"/>
  <c r="K26"/>
  <c r="K7"/>
  <c r="K27"/>
  <c r="K22"/>
  <c r="K24"/>
  <c r="K25"/>
  <c r="K24" i="241"/>
  <c r="K24" i="250"/>
  <c r="K22" i="247"/>
  <c r="K26"/>
  <c r="K23"/>
  <c r="K24"/>
  <c r="K27"/>
  <c r="K25"/>
  <c r="K7"/>
  <c r="K25" i="243"/>
  <c r="K22"/>
  <c r="K24"/>
  <c r="K26"/>
  <c r="E24"/>
  <c r="E22"/>
  <c r="E23"/>
  <c r="E26"/>
  <c r="E7"/>
  <c r="E27"/>
  <c r="E25"/>
  <c r="H23" i="239"/>
  <c r="H25"/>
  <c r="H24"/>
  <c r="E25"/>
  <c r="E24"/>
  <c r="E7"/>
  <c r="E27"/>
  <c r="E22"/>
  <c r="K19" i="178"/>
  <c r="K19" i="174"/>
  <c r="K19" i="173"/>
  <c r="K28"/>
  <c r="K7" i="172"/>
  <c r="K25"/>
  <c r="K24"/>
  <c r="K26"/>
  <c r="K27"/>
  <c r="E28" i="180"/>
  <c r="E19"/>
  <c r="J19" i="245"/>
  <c r="D19" i="179"/>
  <c r="H26" i="252"/>
  <c r="G19" i="239"/>
  <c r="E25" i="238"/>
  <c r="M7"/>
  <c r="K22" i="250"/>
  <c r="K23"/>
  <c r="K22" i="255"/>
  <c r="K7"/>
  <c r="K25" i="256"/>
  <c r="E26" i="362"/>
  <c r="E22" i="175"/>
  <c r="E27"/>
  <c r="J19" i="244"/>
  <c r="J19" i="251"/>
  <c r="G19" i="175"/>
  <c r="J19" i="256"/>
  <c r="K19" i="177"/>
  <c r="J19" i="175"/>
  <c r="E22" i="238"/>
  <c r="E23"/>
  <c r="H26" i="239"/>
  <c r="H7"/>
  <c r="E26" i="238"/>
  <c r="E24"/>
  <c r="E27"/>
  <c r="J19" i="250"/>
  <c r="K7"/>
  <c r="K26"/>
  <c r="K27"/>
  <c r="J19" i="246"/>
  <c r="K26" i="255"/>
  <c r="K27" i="256"/>
  <c r="D19" i="362"/>
  <c r="E26" i="175"/>
  <c r="E24"/>
  <c r="D19" i="250"/>
  <c r="E28" i="178"/>
  <c r="K26" i="179"/>
  <c r="K25"/>
  <c r="K23"/>
  <c r="K27"/>
  <c r="K7"/>
  <c r="K24"/>
  <c r="K22"/>
  <c r="H27" i="239"/>
  <c r="E7" i="238"/>
  <c r="D19" i="239"/>
  <c r="H22"/>
  <c r="D19" i="247"/>
  <c r="E23" i="252"/>
  <c r="K22" i="256"/>
  <c r="K22" i="172"/>
  <c r="E7" i="175"/>
  <c r="J19" i="248"/>
  <c r="K25" i="260"/>
  <c r="E27"/>
  <c r="K24" i="257"/>
  <c r="K22"/>
  <c r="K7"/>
  <c r="K25"/>
  <c r="K24" i="256"/>
  <c r="J19" i="255"/>
  <c r="M15" i="254"/>
  <c r="M18"/>
  <c r="M16"/>
  <c r="M11"/>
  <c r="M7"/>
  <c r="M8"/>
  <c r="M10"/>
  <c r="M9"/>
  <c r="L30"/>
  <c r="M8" i="252"/>
  <c r="K30" i="365"/>
  <c r="E28" i="183"/>
  <c r="E19" i="182"/>
  <c r="E28"/>
  <c r="H25" i="179"/>
  <c r="H7"/>
  <c r="H26"/>
  <c r="H27"/>
  <c r="H23"/>
  <c r="H24"/>
  <c r="H22"/>
  <c r="E25"/>
  <c r="E26"/>
  <c r="E27"/>
  <c r="E7"/>
  <c r="E23"/>
  <c r="E24"/>
  <c r="E22"/>
  <c r="G19" i="362"/>
  <c r="J19" i="260"/>
  <c r="E25" i="253"/>
  <c r="E26" i="252"/>
  <c r="J19" i="242"/>
  <c r="K25" i="241"/>
  <c r="K7"/>
  <c r="K26"/>
  <c r="K22"/>
  <c r="H28" i="183"/>
  <c r="E19"/>
  <c r="H19"/>
  <c r="E19" i="178"/>
  <c r="H19"/>
  <c r="H28"/>
  <c r="H19" i="176"/>
  <c r="E28"/>
  <c r="H28"/>
  <c r="E19"/>
  <c r="E19" i="174"/>
  <c r="E28"/>
  <c r="H19"/>
  <c r="H28"/>
  <c r="H28" i="181"/>
  <c r="H19"/>
  <c r="E28"/>
  <c r="E28" i="177"/>
  <c r="E28" i="173"/>
  <c r="K19" i="180"/>
  <c r="K28"/>
  <c r="H28" i="177"/>
  <c r="H19"/>
  <c r="E19"/>
  <c r="H28" i="173"/>
  <c r="E19"/>
  <c r="H19"/>
  <c r="H19" i="182"/>
  <c r="H28"/>
  <c r="K30" i="367"/>
  <c r="K30" i="371"/>
  <c r="K30" i="368"/>
  <c r="K30" i="370"/>
  <c r="K30" i="372"/>
  <c r="K30" i="374"/>
  <c r="K30" i="369"/>
  <c r="K30" i="377"/>
  <c r="K30" i="366"/>
  <c r="K30" i="373"/>
  <c r="K30" i="375"/>
  <c r="K30" i="376"/>
  <c r="H24" i="175"/>
  <c r="H7"/>
  <c r="M11" i="362"/>
  <c r="E24"/>
  <c r="K22" i="259"/>
  <c r="K7"/>
  <c r="K27"/>
  <c r="K26"/>
  <c r="J19" i="257"/>
  <c r="E7" i="253"/>
  <c r="E22"/>
  <c r="D19"/>
  <c r="H25" i="252"/>
  <c r="E22"/>
  <c r="E25"/>
  <c r="E24"/>
  <c r="K28" i="246"/>
  <c r="J19" i="247"/>
  <c r="K30" i="363"/>
  <c r="H26" i="175"/>
  <c r="H27"/>
  <c r="H22"/>
  <c r="H25"/>
  <c r="M12" i="362"/>
  <c r="M10"/>
  <c r="M8"/>
  <c r="E7"/>
  <c r="E25"/>
  <c r="E27"/>
  <c r="E23" i="260"/>
  <c r="E25"/>
  <c r="E7"/>
  <c r="E22"/>
  <c r="E24"/>
  <c r="K25" i="259"/>
  <c r="K24"/>
  <c r="K23"/>
  <c r="M8" i="253"/>
  <c r="L30"/>
  <c r="M9"/>
  <c r="M16"/>
  <c r="M15"/>
  <c r="G19"/>
  <c r="E23"/>
  <c r="E27"/>
  <c r="E24"/>
  <c r="E26"/>
  <c r="H24" i="252"/>
  <c r="H7"/>
  <c r="D19" i="246"/>
  <c r="E26"/>
  <c r="J19" i="249"/>
  <c r="K24" i="245"/>
  <c r="K26"/>
  <c r="D19" i="241"/>
  <c r="J19" i="243"/>
  <c r="J19" i="239"/>
  <c r="K30" i="364"/>
  <c r="D19" i="175"/>
  <c r="K23"/>
  <c r="K7"/>
  <c r="K22"/>
  <c r="K26"/>
  <c r="K25"/>
  <c r="K27"/>
  <c r="K24"/>
  <c r="H26" i="172"/>
  <c r="H22"/>
  <c r="H7"/>
  <c r="H24"/>
  <c r="H25"/>
  <c r="H27"/>
  <c r="H23"/>
  <c r="D19"/>
  <c r="E25"/>
  <c r="E27"/>
  <c r="E23"/>
  <c r="E24"/>
  <c r="E7"/>
  <c r="E26"/>
  <c r="E22"/>
  <c r="G19"/>
  <c r="M16" i="362"/>
  <c r="L30"/>
  <c r="E22"/>
  <c r="M9"/>
  <c r="K25"/>
  <c r="K22"/>
  <c r="K24"/>
  <c r="K26"/>
  <c r="K27"/>
  <c r="K23"/>
  <c r="K7"/>
  <c r="J19"/>
  <c r="D19" i="260"/>
  <c r="H26"/>
  <c r="H22"/>
  <c r="H27"/>
  <c r="H23"/>
  <c r="H7"/>
  <c r="H25"/>
  <c r="H24"/>
  <c r="G19"/>
  <c r="G19" i="259"/>
  <c r="J19"/>
  <c r="H26"/>
  <c r="H22"/>
  <c r="H24"/>
  <c r="H25"/>
  <c r="H27"/>
  <c r="H23"/>
  <c r="H7"/>
  <c r="D19"/>
  <c r="E25"/>
  <c r="E27"/>
  <c r="E23"/>
  <c r="E24"/>
  <c r="E26"/>
  <c r="E22"/>
  <c r="E7"/>
  <c r="D19" i="257"/>
  <c r="H26"/>
  <c r="H22"/>
  <c r="H27"/>
  <c r="H23"/>
  <c r="H7"/>
  <c r="H25"/>
  <c r="H24"/>
  <c r="G19"/>
  <c r="E25" i="256"/>
  <c r="E23"/>
  <c r="E26"/>
  <c r="E22"/>
  <c r="E27"/>
  <c r="E24"/>
  <c r="E7"/>
  <c r="D19"/>
  <c r="G19"/>
  <c r="H26"/>
  <c r="H22"/>
  <c r="H25"/>
  <c r="H27"/>
  <c r="H23"/>
  <c r="H7"/>
  <c r="H24"/>
  <c r="E25" i="255"/>
  <c r="E23"/>
  <c r="E24"/>
  <c r="E26"/>
  <c r="E22"/>
  <c r="E7"/>
  <c r="E27"/>
  <c r="G19"/>
  <c r="D19"/>
  <c r="H26"/>
  <c r="H22"/>
  <c r="H27"/>
  <c r="H23"/>
  <c r="H7"/>
  <c r="H24"/>
  <c r="H25"/>
  <c r="G19" i="254"/>
  <c r="J19"/>
  <c r="K25"/>
  <c r="K26"/>
  <c r="K22"/>
  <c r="K7"/>
  <c r="K24"/>
  <c r="K27"/>
  <c r="K23"/>
  <c r="H26"/>
  <c r="H22"/>
  <c r="H27"/>
  <c r="H23"/>
  <c r="H25"/>
  <c r="H7"/>
  <c r="H24"/>
  <c r="M11" i="253"/>
  <c r="M18"/>
  <c r="M10"/>
  <c r="M12"/>
  <c r="J19"/>
  <c r="K25"/>
  <c r="K7"/>
  <c r="K24"/>
  <c r="K27"/>
  <c r="K23"/>
  <c r="K26"/>
  <c r="K22"/>
  <c r="G19" i="252"/>
  <c r="H23"/>
  <c r="H27"/>
  <c r="E27"/>
  <c r="E7"/>
  <c r="K25"/>
  <c r="K24"/>
  <c r="K7"/>
  <c r="K27"/>
  <c r="K23"/>
  <c r="K26"/>
  <c r="K22"/>
  <c r="J19"/>
  <c r="D19"/>
  <c r="D19" i="251"/>
  <c r="G19"/>
  <c r="H26"/>
  <c r="H22"/>
  <c r="H25"/>
  <c r="H27"/>
  <c r="H23"/>
  <c r="H7"/>
  <c r="H24"/>
  <c r="H26" i="246"/>
  <c r="H27"/>
  <c r="E23"/>
  <c r="E24"/>
  <c r="H22"/>
  <c r="H23"/>
  <c r="H24"/>
  <c r="E27"/>
  <c r="H25"/>
  <c r="E7"/>
  <c r="E22"/>
  <c r="G19"/>
  <c r="E25" i="244"/>
  <c r="E23"/>
  <c r="E24"/>
  <c r="E7"/>
  <c r="E26"/>
  <c r="E22"/>
  <c r="E27"/>
  <c r="D19"/>
  <c r="G19"/>
  <c r="H26"/>
  <c r="H22"/>
  <c r="H27"/>
  <c r="H23"/>
  <c r="H7"/>
  <c r="H24"/>
  <c r="H25"/>
  <c r="D19" i="242"/>
  <c r="G19"/>
  <c r="H26"/>
  <c r="H22"/>
  <c r="H27"/>
  <c r="H23"/>
  <c r="H7"/>
  <c r="H24"/>
  <c r="H25"/>
  <c r="D19" i="249"/>
  <c r="H26"/>
  <c r="H22"/>
  <c r="H24"/>
  <c r="H27"/>
  <c r="H23"/>
  <c r="H7"/>
  <c r="H25"/>
  <c r="G19"/>
  <c r="E25"/>
  <c r="E27"/>
  <c r="E24"/>
  <c r="E26"/>
  <c r="E22"/>
  <c r="E23"/>
  <c r="E7"/>
  <c r="K25" i="245"/>
  <c r="K22"/>
  <c r="K23"/>
  <c r="K7"/>
  <c r="E25"/>
  <c r="E23"/>
  <c r="E24"/>
  <c r="E7"/>
  <c r="E26"/>
  <c r="E22"/>
  <c r="E27"/>
  <c r="D19"/>
  <c r="G19"/>
  <c r="H26"/>
  <c r="H22"/>
  <c r="H27"/>
  <c r="H23"/>
  <c r="H7"/>
  <c r="H24"/>
  <c r="H25"/>
  <c r="G19" i="241"/>
  <c r="H26"/>
  <c r="H22"/>
  <c r="H25"/>
  <c r="H27"/>
  <c r="H23"/>
  <c r="H7"/>
  <c r="H24"/>
  <c r="J19"/>
  <c r="G19" i="248"/>
  <c r="E25"/>
  <c r="E27"/>
  <c r="E23"/>
  <c r="E7"/>
  <c r="E26"/>
  <c r="E22"/>
  <c r="E24"/>
  <c r="D19"/>
  <c r="H26"/>
  <c r="H22"/>
  <c r="H24"/>
  <c r="H25"/>
  <c r="H27"/>
  <c r="H23"/>
  <c r="H7"/>
  <c r="G19" i="250"/>
  <c r="H26"/>
  <c r="H22"/>
  <c r="H27"/>
  <c r="H23"/>
  <c r="H7"/>
  <c r="H25"/>
  <c r="H24"/>
  <c r="E25" i="247"/>
  <c r="E26"/>
  <c r="E22"/>
  <c r="E24"/>
  <c r="E27"/>
  <c r="E23"/>
  <c r="E7"/>
  <c r="G19"/>
  <c r="H26"/>
  <c r="H22"/>
  <c r="H25"/>
  <c r="H27"/>
  <c r="H23"/>
  <c r="H7"/>
  <c r="H24"/>
  <c r="H26" i="243"/>
  <c r="H22"/>
  <c r="H27"/>
  <c r="H23"/>
  <c r="H7"/>
  <c r="H24"/>
  <c r="H25"/>
  <c r="G19"/>
  <c r="K24" i="239"/>
  <c r="K7"/>
  <c r="K25"/>
  <c r="K27"/>
  <c r="K23"/>
  <c r="K26"/>
  <c r="K22"/>
  <c r="L30"/>
  <c r="M7"/>
  <c r="K25" i="238"/>
  <c r="K26"/>
  <c r="K24"/>
  <c r="K27"/>
  <c r="K23"/>
  <c r="K22"/>
  <c r="K7"/>
  <c r="J19"/>
  <c r="E28" i="254" l="1"/>
  <c r="K28" i="248"/>
  <c r="E28" i="257"/>
  <c r="K30" i="174"/>
  <c r="E19" i="254"/>
  <c r="K28" i="251"/>
  <c r="K30" s="1"/>
  <c r="K30" i="183"/>
  <c r="K19" i="251"/>
  <c r="K19" i="248"/>
  <c r="K30" s="1"/>
  <c r="E19" i="250"/>
  <c r="E30" s="1"/>
  <c r="N11" i="254"/>
  <c r="N14"/>
  <c r="N13"/>
  <c r="N11" i="253"/>
  <c r="N14"/>
  <c r="N13"/>
  <c r="N9" i="252"/>
  <c r="N13"/>
  <c r="N8" i="362"/>
  <c r="N13"/>
  <c r="N15"/>
  <c r="N14"/>
  <c r="H28"/>
  <c r="N16" i="239"/>
  <c r="N14"/>
  <c r="N8"/>
  <c r="N17"/>
  <c r="N10"/>
  <c r="N12"/>
  <c r="N15"/>
  <c r="N13"/>
  <c r="N11"/>
  <c r="N9"/>
  <c r="N18"/>
  <c r="N10" i="238"/>
  <c r="N9"/>
  <c r="N12"/>
  <c r="N17"/>
  <c r="N15"/>
  <c r="N14"/>
  <c r="N13"/>
  <c r="N16"/>
  <c r="N8"/>
  <c r="N11"/>
  <c r="N18"/>
  <c r="N26" i="254"/>
  <c r="K19" i="246"/>
  <c r="K30" s="1"/>
  <c r="E28" i="242"/>
  <c r="E28" i="241"/>
  <c r="H28" i="238"/>
  <c r="E30" i="178"/>
  <c r="H19" i="362"/>
  <c r="K28" i="242"/>
  <c r="H19" i="238"/>
  <c r="K30" i="177"/>
  <c r="N10" i="252"/>
  <c r="N18"/>
  <c r="E28" i="251"/>
  <c r="E19" i="242"/>
  <c r="E19" i="241"/>
  <c r="K30" i="176"/>
  <c r="K28" i="260"/>
  <c r="E28" i="175"/>
  <c r="K28" i="250"/>
  <c r="E28" i="239"/>
  <c r="K30" i="181"/>
  <c r="E19" i="257"/>
  <c r="E30" s="1"/>
  <c r="K19" i="242"/>
  <c r="E19" i="251"/>
  <c r="N23" i="252"/>
  <c r="M19"/>
  <c r="K30" i="182"/>
  <c r="K19" i="255"/>
  <c r="N12" i="252"/>
  <c r="N15"/>
  <c r="N24"/>
  <c r="N10" i="253"/>
  <c r="N26"/>
  <c r="E30" i="180"/>
  <c r="K19" i="250"/>
  <c r="N7" i="252"/>
  <c r="N22"/>
  <c r="N16"/>
  <c r="N11"/>
  <c r="N25"/>
  <c r="H28" i="253"/>
  <c r="N8" i="252"/>
  <c r="N26"/>
  <c r="N27"/>
  <c r="K30" i="178"/>
  <c r="K28" i="243"/>
  <c r="K28" i="244"/>
  <c r="K30" i="173"/>
  <c r="K19" i="256"/>
  <c r="K28" i="255"/>
  <c r="N15" i="253"/>
  <c r="N8"/>
  <c r="N9"/>
  <c r="H19"/>
  <c r="N12"/>
  <c r="N22"/>
  <c r="E28" i="252"/>
  <c r="K19" i="244"/>
  <c r="K19" i="249"/>
  <c r="K28"/>
  <c r="K19" i="247"/>
  <c r="K28"/>
  <c r="K19" i="243"/>
  <c r="E19"/>
  <c r="E28"/>
  <c r="H19" i="239"/>
  <c r="E19"/>
  <c r="N22" i="238"/>
  <c r="E19" i="175"/>
  <c r="K19" i="172"/>
  <c r="K28"/>
  <c r="K19" i="241"/>
  <c r="H28" i="239"/>
  <c r="N18" i="253"/>
  <c r="N7"/>
  <c r="M19" i="238"/>
  <c r="E28"/>
  <c r="E19"/>
  <c r="K28" i="259"/>
  <c r="K28" i="245"/>
  <c r="K28" i="241"/>
  <c r="N26" i="238"/>
  <c r="N7"/>
  <c r="N23"/>
  <c r="N25"/>
  <c r="N27"/>
  <c r="E28" i="253"/>
  <c r="K19" i="260"/>
  <c r="E28" i="362"/>
  <c r="E30" i="177"/>
  <c r="K30" i="180"/>
  <c r="H30" i="183"/>
  <c r="K28" i="256"/>
  <c r="H30" i="177"/>
  <c r="H30" i="181"/>
  <c r="E30" i="183"/>
  <c r="H28" i="179"/>
  <c r="E30" i="182"/>
  <c r="K28" i="179"/>
  <c r="K19"/>
  <c r="E19" i="260"/>
  <c r="E28"/>
  <c r="K19" i="257"/>
  <c r="K28"/>
  <c r="N18" i="254"/>
  <c r="M19"/>
  <c r="N8"/>
  <c r="N24"/>
  <c r="N25"/>
  <c r="N7"/>
  <c r="N12"/>
  <c r="N9"/>
  <c r="N16"/>
  <c r="N27"/>
  <c r="N22"/>
  <c r="N10"/>
  <c r="N15"/>
  <c r="N23"/>
  <c r="N24" i="253"/>
  <c r="N25"/>
  <c r="N23"/>
  <c r="N27"/>
  <c r="E30" i="173"/>
  <c r="E28" i="179"/>
  <c r="E19"/>
  <c r="H19" i="175"/>
  <c r="H30" i="178"/>
  <c r="H30" i="176"/>
  <c r="E30"/>
  <c r="H30" i="174"/>
  <c r="E30"/>
  <c r="E30" i="181"/>
  <c r="H30" i="173"/>
  <c r="H30" i="182"/>
  <c r="N23" i="362"/>
  <c r="E30" i="254"/>
  <c r="N16" i="253"/>
  <c r="E28" i="246"/>
  <c r="E28" i="245"/>
  <c r="H28" i="175"/>
  <c r="N27" i="362"/>
  <c r="N10"/>
  <c r="N16"/>
  <c r="N18"/>
  <c r="M19"/>
  <c r="N7"/>
  <c r="N11"/>
  <c r="N26"/>
  <c r="N9"/>
  <c r="E19"/>
  <c r="K19" i="259"/>
  <c r="E28" i="255"/>
  <c r="M19" i="253"/>
  <c r="E19"/>
  <c r="H19" i="252"/>
  <c r="H28"/>
  <c r="E19"/>
  <c r="H19" i="246"/>
  <c r="H28"/>
  <c r="E19"/>
  <c r="E28" i="249"/>
  <c r="K19" i="245"/>
  <c r="H19" i="241"/>
  <c r="H28"/>
  <c r="H30" i="238"/>
  <c r="K19" i="175"/>
  <c r="K28"/>
  <c r="E19" i="172"/>
  <c r="H19"/>
  <c r="E28"/>
  <c r="H28"/>
  <c r="N25" i="362"/>
  <c r="N22"/>
  <c r="N12"/>
  <c r="N24"/>
  <c r="K28"/>
  <c r="K19"/>
  <c r="H19" i="260"/>
  <c r="H28"/>
  <c r="H28" i="259"/>
  <c r="E19"/>
  <c r="E28"/>
  <c r="H19"/>
  <c r="H28" i="257"/>
  <c r="H19"/>
  <c r="E28" i="256"/>
  <c r="H19"/>
  <c r="H28"/>
  <c r="E19"/>
  <c r="H19" i="255"/>
  <c r="E19"/>
  <c r="H28"/>
  <c r="K28" i="254"/>
  <c r="H28"/>
  <c r="K19"/>
  <c r="H19"/>
  <c r="K28" i="253"/>
  <c r="K19"/>
  <c r="K28" i="252"/>
  <c r="K19"/>
  <c r="H19" i="251"/>
  <c r="H28"/>
  <c r="H19" i="244"/>
  <c r="E19"/>
  <c r="H28"/>
  <c r="E28"/>
  <c r="H28" i="242"/>
  <c r="H19"/>
  <c r="H19" i="249"/>
  <c r="H28"/>
  <c r="E19"/>
  <c r="H28" i="245"/>
  <c r="E19"/>
  <c r="H19"/>
  <c r="E19" i="248"/>
  <c r="H19"/>
  <c r="H28"/>
  <c r="E28"/>
  <c r="H19" i="250"/>
  <c r="H28"/>
  <c r="H19" i="247"/>
  <c r="E28"/>
  <c r="H28"/>
  <c r="E19"/>
  <c r="H19" i="243"/>
  <c r="H28"/>
  <c r="N26" i="239"/>
  <c r="N22"/>
  <c r="N23"/>
  <c r="N27"/>
  <c r="N7"/>
  <c r="N25"/>
  <c r="N24"/>
  <c r="M19"/>
  <c r="K19"/>
  <c r="K28"/>
  <c r="K19" i="238"/>
  <c r="K28"/>
  <c r="K30" i="245" l="1"/>
  <c r="K30" i="260"/>
  <c r="H30" i="362"/>
  <c r="E30" i="251"/>
  <c r="K30" i="242"/>
  <c r="E30"/>
  <c r="E30" i="249"/>
  <c r="E30" i="241"/>
  <c r="H30" i="253"/>
  <c r="E30" i="239"/>
  <c r="K30" i="250"/>
  <c r="K30" i="247"/>
  <c r="E30" i="252"/>
  <c r="K30" i="256"/>
  <c r="E30" i="175"/>
  <c r="K30" i="249"/>
  <c r="E30" i="243"/>
  <c r="K30" i="244"/>
  <c r="K30" i="255"/>
  <c r="N19" i="252"/>
  <c r="N28"/>
  <c r="E30" i="362"/>
  <c r="K30" i="243"/>
  <c r="H30" i="239"/>
  <c r="K30" i="172"/>
  <c r="K30" i="241"/>
  <c r="E30" i="238"/>
  <c r="E30" i="179"/>
  <c r="K30"/>
  <c r="E30" i="260"/>
  <c r="E30" i="253"/>
  <c r="H30" i="175"/>
  <c r="K30" i="257"/>
  <c r="K30" i="259"/>
  <c r="H30" i="252"/>
  <c r="E30" i="244"/>
  <c r="E30" i="245"/>
  <c r="N28" i="238"/>
  <c r="N19"/>
  <c r="H30" i="246"/>
  <c r="N28" i="253"/>
  <c r="N28" i="254"/>
  <c r="N19"/>
  <c r="N19" i="253"/>
  <c r="E30" i="246"/>
  <c r="E30" i="255"/>
  <c r="K30" i="254"/>
  <c r="H30" i="245"/>
  <c r="N19" i="362"/>
  <c r="N28"/>
  <c r="H30" i="259"/>
  <c r="H30" i="257"/>
  <c r="K30" i="253"/>
  <c r="H30" i="242"/>
  <c r="H30" i="241"/>
  <c r="E30" i="247"/>
  <c r="H30" i="172"/>
  <c r="E30"/>
  <c r="K30" i="362"/>
  <c r="H30" i="260"/>
  <c r="E30" i="259"/>
  <c r="E30" i="256"/>
  <c r="H30"/>
  <c r="H30" i="255"/>
  <c r="H30" i="254"/>
  <c r="K30" i="252"/>
  <c r="H30" i="251"/>
  <c r="H30" i="244"/>
  <c r="H30" i="249"/>
  <c r="H30" i="248"/>
  <c r="E30"/>
  <c r="H30" i="250"/>
  <c r="H30" i="247"/>
  <c r="H30" i="243"/>
  <c r="K30" i="239"/>
  <c r="N19"/>
  <c r="N28"/>
  <c r="K30" i="238"/>
  <c r="N30" i="252" l="1"/>
  <c r="N30" i="253"/>
  <c r="N30" i="238"/>
  <c r="N30" i="254"/>
  <c r="N30" i="362"/>
  <c r="N30" i="239"/>
  <c r="I28" i="171"/>
  <c r="F28"/>
  <c r="C28"/>
  <c r="L27"/>
  <c r="L26"/>
  <c r="L25"/>
  <c r="L24"/>
  <c r="L23"/>
  <c r="L22"/>
  <c r="I19"/>
  <c r="F19"/>
  <c r="L7"/>
  <c r="L22" i="237"/>
  <c r="L28" s="1"/>
  <c r="L7"/>
  <c r="I19"/>
  <c r="J8" i="171" l="1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J8" i="237"/>
  <c r="J12"/>
  <c r="J16"/>
  <c r="J9"/>
  <c r="J13"/>
  <c r="J10"/>
  <c r="J14"/>
  <c r="J17"/>
  <c r="J11"/>
  <c r="J15"/>
  <c r="J18"/>
  <c r="G7" i="171"/>
  <c r="D7"/>
  <c r="L19"/>
  <c r="L28"/>
  <c r="J7" i="237"/>
  <c r="I30" i="171"/>
  <c r="J7"/>
  <c r="F30"/>
  <c r="C30"/>
  <c r="K8" l="1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10"/>
  <c r="E14"/>
  <c r="E17"/>
  <c r="E9"/>
  <c r="E11"/>
  <c r="E15"/>
  <c r="E18"/>
  <c r="E13"/>
  <c r="M8"/>
  <c r="M12"/>
  <c r="M18"/>
  <c r="M15"/>
  <c r="M16"/>
  <c r="M10"/>
  <c r="M9"/>
  <c r="M11"/>
  <c r="D19"/>
  <c r="G19"/>
  <c r="L30"/>
  <c r="M7"/>
  <c r="J19" i="237"/>
  <c r="H24" i="171"/>
  <c r="H7"/>
  <c r="H27"/>
  <c r="H23"/>
  <c r="H26"/>
  <c r="H22"/>
  <c r="H25"/>
  <c r="J19"/>
  <c r="E26"/>
  <c r="E22"/>
  <c r="E7"/>
  <c r="E24"/>
  <c r="E25"/>
  <c r="E27"/>
  <c r="E23"/>
  <c r="K26"/>
  <c r="K22"/>
  <c r="K7"/>
  <c r="K27"/>
  <c r="K25"/>
  <c r="K24"/>
  <c r="K23"/>
  <c r="N12" l="1"/>
  <c r="N9"/>
  <c r="N15"/>
  <c r="N18"/>
  <c r="N8"/>
  <c r="N10"/>
  <c r="N16"/>
  <c r="N11"/>
  <c r="N27"/>
  <c r="N23"/>
  <c r="N24"/>
  <c r="M19"/>
  <c r="N26"/>
  <c r="N22"/>
  <c r="N7"/>
  <c r="N25"/>
  <c r="K30" i="175"/>
  <c r="H28" i="171"/>
  <c r="K19"/>
  <c r="E19"/>
  <c r="H19"/>
  <c r="K28"/>
  <c r="E28"/>
  <c r="H30" l="1"/>
  <c r="N19"/>
  <c r="N28"/>
  <c r="E30"/>
  <c r="K30"/>
  <c r="N30" l="1"/>
  <c r="F28" i="240" l="1"/>
  <c r="F19"/>
  <c r="C28"/>
  <c r="C19"/>
  <c r="I28" i="237"/>
  <c r="F28"/>
  <c r="F19"/>
  <c r="C28"/>
  <c r="C19"/>
  <c r="J8" i="240" l="1"/>
  <c r="J12"/>
  <c r="J16"/>
  <c r="J9"/>
  <c r="J13"/>
  <c r="J10"/>
  <c r="J14"/>
  <c r="J17"/>
  <c r="J11"/>
  <c r="J15"/>
  <c r="J18"/>
  <c r="G8"/>
  <c r="G12"/>
  <c r="G16"/>
  <c r="G9"/>
  <c r="G13"/>
  <c r="G10"/>
  <c r="G14"/>
  <c r="G17"/>
  <c r="G11"/>
  <c r="G15"/>
  <c r="G18"/>
  <c r="D8"/>
  <c r="D12"/>
  <c r="D16"/>
  <c r="D9"/>
  <c r="D13"/>
  <c r="D10"/>
  <c r="D14"/>
  <c r="D17"/>
  <c r="D11"/>
  <c r="D15"/>
  <c r="D18"/>
  <c r="G8" i="237"/>
  <c r="G12"/>
  <c r="G16"/>
  <c r="G9"/>
  <c r="G13"/>
  <c r="G11"/>
  <c r="G10"/>
  <c r="G14"/>
  <c r="G17"/>
  <c r="G15"/>
  <c r="G18"/>
  <c r="D9"/>
  <c r="D13"/>
  <c r="D16"/>
  <c r="D10"/>
  <c r="D14"/>
  <c r="D17"/>
  <c r="D8"/>
  <c r="D11"/>
  <c r="D15"/>
  <c r="D18"/>
  <c r="D12"/>
  <c r="D7" i="240"/>
  <c r="G7"/>
  <c r="J7"/>
  <c r="G7" i="237"/>
  <c r="D7"/>
  <c r="I30" i="240"/>
  <c r="C30" i="237"/>
  <c r="I30"/>
  <c r="F30"/>
  <c r="F30" i="240"/>
  <c r="C30"/>
  <c r="K8" l="1"/>
  <c r="K12"/>
  <c r="K16"/>
  <c r="K9"/>
  <c r="K13"/>
  <c r="K10"/>
  <c r="K14"/>
  <c r="K17"/>
  <c r="K11"/>
  <c r="K15"/>
  <c r="K18"/>
  <c r="H8"/>
  <c r="H12"/>
  <c r="H16"/>
  <c r="H9"/>
  <c r="H13"/>
  <c r="H10"/>
  <c r="H14"/>
  <c r="H17"/>
  <c r="H11"/>
  <c r="H15"/>
  <c r="H18"/>
  <c r="E8"/>
  <c r="E12"/>
  <c r="E16"/>
  <c r="E9"/>
  <c r="E13"/>
  <c r="E10"/>
  <c r="E14"/>
  <c r="E17"/>
  <c r="E11"/>
  <c r="E15"/>
  <c r="E18"/>
  <c r="K8" i="237"/>
  <c r="K12"/>
  <c r="K16"/>
  <c r="K9"/>
  <c r="K13"/>
  <c r="K10"/>
  <c r="K14"/>
  <c r="K17"/>
  <c r="K11"/>
  <c r="K15"/>
  <c r="K18"/>
  <c r="H8"/>
  <c r="H12"/>
  <c r="H16"/>
  <c r="H9"/>
  <c r="H13"/>
  <c r="H11"/>
  <c r="H10"/>
  <c r="H14"/>
  <c r="H17"/>
  <c r="H15"/>
  <c r="H18"/>
  <c r="E8"/>
  <c r="E9"/>
  <c r="E13"/>
  <c r="E10"/>
  <c r="E14"/>
  <c r="E17"/>
  <c r="E16"/>
  <c r="E11"/>
  <c r="E15"/>
  <c r="E18"/>
  <c r="E12"/>
  <c r="E7" i="240"/>
  <c r="H7"/>
  <c r="K7"/>
  <c r="J19"/>
  <c r="K24"/>
  <c r="K27"/>
  <c r="K23"/>
  <c r="K26"/>
  <c r="K22"/>
  <c r="K25"/>
  <c r="G19"/>
  <c r="H26"/>
  <c r="H22"/>
  <c r="H25"/>
  <c r="H24"/>
  <c r="H27"/>
  <c r="H23"/>
  <c r="D19"/>
  <c r="E24"/>
  <c r="E27"/>
  <c r="E23"/>
  <c r="E26"/>
  <c r="E22"/>
  <c r="E25"/>
  <c r="K22" i="237"/>
  <c r="K7"/>
  <c r="H27"/>
  <c r="H23"/>
  <c r="H26"/>
  <c r="H22"/>
  <c r="H25"/>
  <c r="H24"/>
  <c r="H7"/>
  <c r="G19"/>
  <c r="E27"/>
  <c r="E23"/>
  <c r="E26"/>
  <c r="E22"/>
  <c r="E7"/>
  <c r="E25"/>
  <c r="E24"/>
  <c r="D19"/>
  <c r="L19"/>
  <c r="K23"/>
  <c r="K27"/>
  <c r="K24"/>
  <c r="K26"/>
  <c r="K25"/>
  <c r="L30" l="1"/>
  <c r="M13"/>
  <c r="M12"/>
  <c r="M14"/>
  <c r="M16"/>
  <c r="M18"/>
  <c r="M10"/>
  <c r="M15"/>
  <c r="M17"/>
  <c r="M8"/>
  <c r="M11"/>
  <c r="M9"/>
  <c r="K28" i="240"/>
  <c r="K19"/>
  <c r="H19"/>
  <c r="H28"/>
  <c r="E28"/>
  <c r="E19"/>
  <c r="K19" i="237"/>
  <c r="H19"/>
  <c r="H28"/>
  <c r="E28"/>
  <c r="M7"/>
  <c r="E19"/>
  <c r="K28"/>
  <c r="N9" l="1"/>
  <c r="N16"/>
  <c r="N15"/>
  <c r="N13"/>
  <c r="N8"/>
  <c r="N11"/>
  <c r="N12"/>
  <c r="N10"/>
  <c r="N14"/>
  <c r="N18"/>
  <c r="H30"/>
  <c r="H30" i="240"/>
  <c r="N23" i="237"/>
  <c r="N25"/>
  <c r="N24"/>
  <c r="N27"/>
  <c r="N26"/>
  <c r="N22"/>
  <c r="N7"/>
  <c r="E30"/>
  <c r="K30" i="240"/>
  <c r="K30" i="237"/>
  <c r="M19"/>
  <c r="E30" i="240"/>
  <c r="N28" i="237" l="1"/>
  <c r="N19"/>
  <c r="N30" l="1"/>
  <c r="H19" i="179"/>
  <c r="H30" s="1"/>
</calcChain>
</file>

<file path=xl/sharedStrings.xml><?xml version="1.0" encoding="utf-8"?>
<sst xmlns="http://schemas.openxmlformats.org/spreadsheetml/2006/main" count="3431" uniqueCount="297">
  <si>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</si>
  <si>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</si>
  <si>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</si>
  <si>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</si>
  <si>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</si>
  <si>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</si>
  <si>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</si>
  <si>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</si>
  <si>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</si>
  <si>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</si>
  <si>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</si>
  <si>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</si>
  <si>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</si>
  <si>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</si>
  <si>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</si>
  <si>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</si>
  <si>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</si>
  <si>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</si>
  <si>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</si>
  <si>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</si>
  <si>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</si>
  <si>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</si>
  <si>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</si>
  <si>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</si>
  <si>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</si>
  <si>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</si>
  <si>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</si>
  <si>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</si>
  <si>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</si>
  <si>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</si>
  <si>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</si>
  <si>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</si>
  <si>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</si>
  <si>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</si>
  <si>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</si>
  <si>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</si>
  <si>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</si>
  <si>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</si>
  <si>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</si>
  <si>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</si>
  <si>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</si>
  <si>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</si>
  <si>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</si>
  <si>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</si>
  <si>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</si>
  <si>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</si>
  <si>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</si>
  <si>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</si>
  <si>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</si>
  <si>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</si>
  <si>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</si>
  <si>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</si>
  <si>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</si>
  <si>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</si>
  <si>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</si>
  <si>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</si>
  <si>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</si>
  <si>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</si>
  <si>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</si>
  <si>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</si>
  <si>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</si>
  <si>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</si>
  <si>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</si>
  <si>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</si>
  <si>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</si>
  <si>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</si>
  <si>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</si>
  <si>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</si>
  <si>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</si>
  <si>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</si>
  <si>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</si>
  <si>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</si>
  <si>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</si>
  <si>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</si>
  <si>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</si>
  <si>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</si>
  <si>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</si>
  <si>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</si>
  <si>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</si>
  <si>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</si>
  <si>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</si>
  <si>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</si>
  <si>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</si>
  <si>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</si>
  <si>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</si>
  <si>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</si>
  <si>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</si>
  <si>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</si>
  <si>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</si>
  <si>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</si>
  <si>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</si>
  <si>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</si>
  <si>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</si>
  <si>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</si>
  <si>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</si>
  <si>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</si>
  <si>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</si>
  <si>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</si>
  <si>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</si>
  <si>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</si>
  <si>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</si>
  <si>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</si>
  <si>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</si>
  <si>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</si>
  <si>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Maurizio Gasparri (Forza Italia)</t>
  </si>
  <si>
    <t>Mariastella Gelmini (Forza Italia)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</si>
  <si>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</si>
  <si>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</si>
  <si>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</si>
  <si>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</si>
  <si>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</si>
  <si>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</si>
  <si>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</si>
  <si>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</si>
  <si>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</si>
  <si>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</si>
  <si>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</si>
  <si>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</si>
  <si>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</si>
  <si>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</si>
  <si>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</si>
  <si>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</si>
  <si>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</si>
  <si>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</si>
  <si>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</si>
  <si>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</si>
  <si>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</si>
  <si>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</si>
  <si>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</si>
  <si>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</si>
  <si>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</si>
  <si>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</si>
  <si>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</si>
  <si>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</si>
  <si>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</si>
  <si>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</si>
  <si>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</si>
  <si>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</si>
  <si>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</si>
  <si>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</si>
  <si>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</si>
  <si>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</si>
  <si>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</si>
  <si>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</si>
  <si>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</si>
  <si>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</si>
  <si>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</si>
  <si>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</si>
  <si>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</si>
  <si>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</si>
  <si>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</si>
  <si>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</si>
  <si>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Stefano Bonaccini (Partito Democratico)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</si>
  <si>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</si>
  <si>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</si>
  <si>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</si>
  <si>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</si>
  <si>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</si>
  <si>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</si>
  <si>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</si>
  <si>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Maie</t>
  </si>
  <si>
    <t>Roberto Gualtieri (Governo/Ministri/Sottosegretari)</t>
  </si>
  <si>
    <t>Stefano Patuanelli (Governo/Ministri/Sottosegretari)</t>
  </si>
  <si>
    <t>Matteo Renzi (Italia Viva - PSI)</t>
  </si>
  <si>
    <t>Carlo Calenda (Altro)</t>
  </si>
  <si>
    <t>Antonio Tajani (Forza Italia)</t>
  </si>
  <si>
    <t>Paola De Micheli (Governo/Ministri/Sottosegretari)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</si>
  <si>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</si>
  <si>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</si>
  <si>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</si>
  <si>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</si>
  <si>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>Tab. B6 - Tempo di parola dei soggetti politici ed istituzionali nei programmi extra-gr di rete e di testata. Rete Radio 105 network - Testata News Mediaset</t>
  </si>
  <si>
    <t>Tab. B7 - Tempo di parola dei soggetti politici ed istituzionali nei programmi extra-gr di rete e di testata. Rete Radio Monte Carlo - Testata News Mediaset</t>
  </si>
  <si>
    <t>Rete RDS</t>
  </si>
  <si>
    <t>Testata RDS</t>
  </si>
  <si>
    <t>Noi con l'Italia - USEI - Cambiamo! - Alleanza di Centro</t>
  </si>
  <si>
    <t>Centro Democratico - Radicali Italiani - +Europa</t>
  </si>
  <si>
    <t>Roberto Speranza (Governo/Ministri/Sottosegretari)</t>
  </si>
  <si>
    <t>Alfonso Bonafede (Governo/Ministri/Sottosegretari)</t>
  </si>
  <si>
    <t>Teresa Bellanova (Governo/Ministri/Sottosegretari)</t>
  </si>
  <si>
    <t>Giuseppe Sala (Partito Democratico)</t>
  </si>
  <si>
    <t>Gaetano Manfredi (Governo/Ministri/Sottosegretari)</t>
  </si>
  <si>
    <t>David Sassoli (Unione Europea)</t>
  </si>
  <si>
    <t>Lucia Azzolina (Governo/Ministri/Sottosegretari)</t>
  </si>
  <si>
    <t>Noi con l'Italia - Usei - Cambiamo! - Allenaza di Centro</t>
  </si>
  <si>
    <t>Noi con l'Italia - Usei - Cambiamo! - Alleanza di Centro</t>
  </si>
  <si>
    <t>Luciana Lamorgese (Governo/Ministri/Sottosegretari)</t>
  </si>
  <si>
    <t>Vito Crimi (MoVimento 5 Stelle)</t>
  </si>
  <si>
    <t>Attilio Fontana (Lega Salvini Premier)</t>
  </si>
  <si>
    <t>Pierpaolo Sileri (Governo/Ministri/Sottosegretari)</t>
  </si>
  <si>
    <t>Matteo Mauri (Governo/Ministri/Sottosegretari)</t>
  </si>
  <si>
    <t>Tab. B1 - Tempo di parola dei soggetti politici ed istituzionali nei programmi extra-gr di rete. Radio Uno, Radio Due, Radio Tre</t>
  </si>
  <si>
    <t>Tab. B2 - Tempo di parola dei soggetti politici ed istituzionali nei programmi extra-gr di testata. Radio Uno, Radio Due, Radio Tre</t>
  </si>
  <si>
    <t>Giulio Gallera (Forza Italia)</t>
  </si>
  <si>
    <t>Giuliano Martini (Altro)</t>
  </si>
  <si>
    <t>Luca Zaia (Lega Salvini Premier)</t>
  </si>
  <si>
    <t>Paolo Gentiloni (Unione Europea)</t>
  </si>
  <si>
    <t>Fabiana Dadone (Governo/Ministri/Sottosegretari)</t>
  </si>
  <si>
    <t>Teresa Bellanova (Italia Viva - PSI)</t>
  </si>
  <si>
    <t>Nello Musumeci (Altro)</t>
  </si>
  <si>
    <t>Dario Nardella (Partito Democratico)</t>
  </si>
  <si>
    <t>Vincenzo De Luca (Partito Democratico)</t>
  </si>
  <si>
    <t>Alberto Cirio (Forza Italia)</t>
  </si>
  <si>
    <t>Federico D'Incà (Governo/Ministri/Sottosegretari)</t>
  </si>
  <si>
    <t>Francesco Boccia (Governo/Ministri/Sottosegretari)</t>
  </si>
  <si>
    <t>Antonio Decaro (Partito Democratico)</t>
  </si>
  <si>
    <t>Massimiliano Fedriga (Lega Salvini Premier)</t>
  </si>
  <si>
    <t>Francesco Passerini (Lega Salvini Premier)</t>
  </si>
  <si>
    <t>Elena Bonetti (Governo/Ministri/Sottosegretari)</t>
  </si>
  <si>
    <t>Periodo dal 01.03.2020 al 31.03.2020</t>
  </si>
  <si>
    <t>Tempo di Parola: indica il tempo in cui il soggetto politico/istituzionale parla direttamente in voce.
Radio Uno:
Radio Due: Caterpillar; Caterpillar AM; I lunatici; Ovunque6; Prendila così.
Radio Tre: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</si>
  <si>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Conferemza stampa Premier Giuseppe Conte; I viaggi di Radio1; Il mix delle cinque; Inviato speciale; Italia sotto inchiesta; Radio anch'io; Radio1 giorno per giorno; Radio1 in viva voce; Speciale GR 1; Tra poco in edicola; Tutti in classe; Un giorno da pecora; Vittoria; Zapping Radio1.
Radio Due: 
Radio Tre: </t>
    </r>
  </si>
  <si>
    <t>Tempo di Parola: indica il tempo in cui il soggetto politico/istituzionale parla direttamente in voce
Rete Radio 24: 
Testata Radio 24: #autotrasporto; 24 Mattino; 24 Mattino - le interviste; Container; Effetto giorno; Effetto notte; Europa Europa; Focus economia; Speciale coronavirus; Uno, nessuno, 100Milan.</t>
  </si>
  <si>
    <t xml:space="preserve">Tempo di Parola: indica il tempo in cui il soggetto politico/istituzionale parla direttamente in voce
Rete Virgin Radio: Rock &amp; talk.
Testata News Mediaset: </t>
  </si>
  <si>
    <t xml:space="preserve">Tempo di Parola: indica il tempo in cui il soggetto politico/istituzionale parla direttamente in voce
Rete Radio 105 network: 105 friends; 105 night express; 105 take away; Lo zoo di 105 compilation.
Testata News Mediaset: </t>
  </si>
  <si>
    <t xml:space="preserve">Tempo di Parola: indica il tempo in cui il soggetto politico/istituzionale parla direttamente in voce
Rete Radio Monte Carlo: Caffellatte con te.
Testata News Mediaset: </t>
  </si>
  <si>
    <t>Tempo di Parola: indica il tempo in cui il soggetto politico/istituzionale parla direttamente in voce
Rete Radio Capital: L'ora di punta.
Testata Radio Capital: Capital gold; Capital newsroom; Capital web news; Circo Massimo; Speciale Coronavirus; Tg zero.</t>
  </si>
  <si>
    <t xml:space="preserve">Tempo di Parola: indica il tempo in cui il soggetto politico/istituzionale parla direttamente in voce
Rete Kiss Kiss: Good morning Kiss Kiss.
Testata Kiss Kiss:  </t>
  </si>
  <si>
    <t>Tempo di Parola: indica il tempo in cui il soggetto politico/istituzionale parla direttamente in voce
Rete RTL 102.5: L'indignato speciale; Suite 102.5.
Testata RTL 102.5: Non stop news.</t>
  </si>
  <si>
    <t xml:space="preserve">Tempo di Parola: indica il tempo in cui il soggetto politico/istituzionale parla direttamente in voce
Rete Radio Italia: 
Testata Radio Italia Notizie: </t>
  </si>
  <si>
    <t>Andrea Orlando (Partito Democratico)</t>
  </si>
  <si>
    <t>Antonio Misiani (Governo/Ministri/Sottosegretari)</t>
  </si>
  <si>
    <t>Andrea Enria (Unione Europea)</t>
  </si>
  <si>
    <t>Giuseppe Falcomatà (Partito Democratico)</t>
  </si>
  <si>
    <t>Fabio Massimo Castaldo (MoVimento 5 Stelle)</t>
  </si>
  <si>
    <t>Michele Vittori (Altro)</t>
  </si>
  <si>
    <t>Fabrizio Sala (Forza Italia)</t>
  </si>
  <si>
    <t>Dario Franceschini (Partito Democratico)</t>
  </si>
  <si>
    <t>Roberto Fico (Presidente della Camera)</t>
  </si>
  <si>
    <t>Vincenzo Spadafora (Governo/Ministri/Sottosegretari)</t>
  </si>
  <si>
    <t>Innocente Marangon (Altro)</t>
  </si>
  <si>
    <t>Manlio Di Stefano (Governo/Ministri/Sottosegretari)</t>
  </si>
  <si>
    <t>Costantino Pesatori (Altro)</t>
  </si>
  <si>
    <t>Daniele Belotti (Lega Salvini Premier)</t>
  </si>
  <si>
    <t>Pier Paolo Baretta (Governo/Ministri/Sottosegretari)</t>
  </si>
  <si>
    <t>Jole Santelli (Forza Italia)</t>
  </si>
  <si>
    <t>Nunzia Catalfo (Governo/Ministri/Sottosegretari)</t>
  </si>
  <si>
    <t>Matteo Ricci (Partito Democratico)</t>
  </si>
  <si>
    <t>Giovanni Gugliotti (Forza Italia)</t>
  </si>
  <si>
    <t>Sebastiano Venezia (Altro)</t>
  </si>
  <si>
    <t>Marco Marsilio (Fratelli d'Italia)</t>
  </si>
  <si>
    <t>Giovanni Toti (Noi con l'Italia - USEI - Cambiamo! - Alleanza di Centro)</t>
  </si>
  <si>
    <t>Michele Emiliano (Partito Democratico)</t>
  </si>
  <si>
    <t>Luca Ceriscioli (Partito Democratico)</t>
  </si>
  <si>
    <t>Enrico Rossi (Partito Democratico)</t>
  </si>
  <si>
    <t>Donato Toma (Forza Italia)</t>
  </si>
  <si>
    <t>Giorgio Gori (Partito Democratico)</t>
  </si>
  <si>
    <t>Paola Pisano (Governo/Ministri/Sottosegretari)</t>
  </si>
  <si>
    <t>Maria Elisabetta Casellati (Presidente del Senato)</t>
  </si>
  <si>
    <t>Rai RadioUno: i 20 soggetti politici e istituzionali che parlano di più - Programmi extraGr</t>
  </si>
  <si>
    <t>Achille Variati (Governo/Ministri/Sottosegretari)</t>
  </si>
  <si>
    <t>Andrea Romano (Partito Democratico)</t>
  </si>
  <si>
    <t>Daniela Santanchè (Fratelli d'Italia)</t>
  </si>
  <si>
    <t>Rai RadioDue: i 20 soggetti politici e istituzionali che parlano di più - Programmi extraGr</t>
  </si>
  <si>
    <t>Sabina Granieri (Altro)</t>
  </si>
  <si>
    <t>Loris Bazzo (Altro)</t>
  </si>
  <si>
    <t>Pierfrancesco Maran (Partito Democratico)</t>
  </si>
  <si>
    <t>Sergio Costa (Governo/Ministri/Sottosegretari)</t>
  </si>
  <si>
    <t>Stefania Bonaldi (Partito Democratico)</t>
  </si>
  <si>
    <t>Chiara Appendino (MoVimento 5 Stelle)</t>
  </si>
  <si>
    <t>Fabio Massimo Castaldi (MoVimento 5 Stelle)</t>
  </si>
  <si>
    <t>Chiara Gallani (Altro)</t>
  </si>
  <si>
    <t>Giorgio Ferrero (Partito Democratico)</t>
  </si>
  <si>
    <t>Ilaria Segala (Altro)</t>
  </si>
  <si>
    <t>Rai RadioTre: i 20 soggetti politici e istituzionali che parlano di più - Programmi extraGr</t>
  </si>
  <si>
    <t>Guido Castelli (Forza Italia)</t>
  </si>
  <si>
    <t>Franco Mirabelli (Partito Democratico)</t>
  </si>
  <si>
    <t>Sandra Zampa (Governo/Ministri/Sottosegretari)</t>
  </si>
  <si>
    <t>Paolo Siani (Partito Democratico)</t>
  </si>
  <si>
    <t>Radio 24: i 20 soggetti politici e istituzionali che parlano di più - Programmi extraGr</t>
  </si>
  <si>
    <t>Emilio Del Bono (Partito Democratico)</t>
  </si>
  <si>
    <t>Lorenzo Guerini (Governo/Ministri/Sottosegretari)</t>
  </si>
  <si>
    <t>Stefano Buffagni (Governo/Ministri/Sottosegretari)</t>
  </si>
  <si>
    <t>Laura Castelli (Governo/Ministri/Sottosegretari)</t>
  </si>
  <si>
    <t>Radio 101: i 20 soggetti politici e istituzionali che parlano di più - Programmi extraGr</t>
  </si>
  <si>
    <t>Virgin Radio: i 20 soggetti politici e istituzionali che parlano di più - Programmi extraGr</t>
  </si>
  <si>
    <t>Sindaci - mix (Altro)</t>
  </si>
  <si>
    <t>Radio 105: i 20 soggetti politici e istituzionali che parlano di più - Programmi extraGr</t>
  </si>
  <si>
    <t>Silvio Berlusconi (Forza Italia)</t>
  </si>
  <si>
    <t>Cateno De Luca (Altro)</t>
  </si>
  <si>
    <t>Paolo Truzzu (Fratelli d'Italia)</t>
  </si>
  <si>
    <t>Vittorio Sgarbi (Noi con l'Italia - USEI - Cambiamo! - Alleanza di Centro)</t>
  </si>
  <si>
    <t>Radio Monte Carlo: i 20 soggetti politici e istituzionali che parlano di più - Programmi extraGr</t>
  </si>
  <si>
    <t>M2O: i 20 soggetti politici e istituzionali che parlano di più - Programmi extraGr</t>
  </si>
  <si>
    <t>Radio Deejay: i 20 soggetti politici e istituzionali che parlano di più - Programmi extraGr</t>
  </si>
  <si>
    <t>Radio Capital: i 20 soggetti politici e istituzionali che parlano di più - Programmi extraGr</t>
  </si>
  <si>
    <t>Gianfilippo Maria Bancheri (Altro)</t>
  </si>
  <si>
    <t>Enrico Letta (Partito Democratico)</t>
  </si>
  <si>
    <t>Radio Kiss Kiss: i 20 soggetti politici e istituzionali che parlano di più - Programmi extraGr</t>
  </si>
  <si>
    <t>Donatella Tesei (Lega Salvini Premier)</t>
  </si>
  <si>
    <t>Vito Bardi (Forza Italia)</t>
  </si>
  <si>
    <t>Renzo Testolin (Altro)</t>
  </si>
  <si>
    <t>RTL 102.5: i 20 soggetti politici e istituzionali che parlano di più - Programmi extraGr</t>
  </si>
  <si>
    <t>Radio Dimensione Suono: i 20 soggetti politici e istituzionali che parlano di più - Programmi extraGr</t>
  </si>
  <si>
    <t>Radio Italia: i 20 soggetti politici e istituzionali che parlano di più - Programmi extraGr</t>
  </si>
  <si>
    <t>Antonio Misiani (Partito Democratico)</t>
  </si>
  <si>
    <t>Stefano Patuanelli (MoVimento 5 Stelle)</t>
  </si>
</sst>
</file>

<file path=xl/styles.xml><?xml version="1.0" encoding="utf-8"?>
<styleSheet xmlns="http://schemas.openxmlformats.org/spreadsheetml/2006/main">
  <numFmts count="1">
    <numFmt numFmtId="164" formatCode="[h]:mm:ss;@"/>
  </numFmts>
  <fonts count="45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4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39" fillId="0" borderId="5" xfId="0" applyFont="1" applyBorder="1" applyAlignment="1">
      <alignment vertical="center"/>
    </xf>
    <xf numFmtId="0" fontId="39" fillId="0" borderId="48" xfId="0" applyFont="1" applyBorder="1" applyAlignment="1">
      <alignment vertical="center"/>
    </xf>
    <xf numFmtId="0" fontId="40" fillId="0" borderId="4" xfId="97" applyFont="1" applyFill="1" applyBorder="1"/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10" fontId="39" fillId="0" borderId="60" xfId="160" applyNumberFormat="1" applyFont="1" applyBorder="1" applyAlignment="1">
      <alignment horizontal="center" vertical="center"/>
    </xf>
    <xf numFmtId="0" fontId="39" fillId="0" borderId="58" xfId="0" applyFont="1" applyBorder="1" applyAlignment="1">
      <alignment vertical="center"/>
    </xf>
    <xf numFmtId="164" fontId="39" fillId="0" borderId="59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41" fillId="0" borderId="6" xfId="97" applyFont="1" applyFill="1" applyBorder="1" applyAlignment="1">
      <alignment horizontal="center" vertical="center"/>
    </xf>
    <xf numFmtId="0" fontId="40" fillId="0" borderId="24" xfId="97" applyFont="1" applyFill="1" applyBorder="1" applyAlignment="1">
      <alignment vertical="center"/>
    </xf>
    <xf numFmtId="0" fontId="41" fillId="0" borderId="25" xfId="97" applyFont="1" applyFill="1" applyBorder="1" applyAlignment="1">
      <alignment horizontal="center" vertical="center"/>
    </xf>
    <xf numFmtId="0" fontId="41" fillId="0" borderId="26" xfId="97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  <xf numFmtId="0" fontId="24" fillId="0" borderId="0" xfId="0" applyFont="1"/>
    <xf numFmtId="0" fontId="43" fillId="0" borderId="0" xfId="159" applyFont="1"/>
    <xf numFmtId="0" fontId="39" fillId="0" borderId="4" xfId="0" applyFont="1" applyFill="1" applyBorder="1" applyAlignment="1">
      <alignment vertical="center"/>
    </xf>
    <xf numFmtId="0" fontId="39" fillId="0" borderId="7" xfId="0" applyFont="1" applyFill="1" applyBorder="1" applyAlignment="1">
      <alignment vertical="center"/>
    </xf>
    <xf numFmtId="164" fontId="39" fillId="0" borderId="11" xfId="0" applyNumberFormat="1" applyFont="1" applyBorder="1" applyAlignment="1">
      <alignment horizontal="center" vertical="center"/>
    </xf>
    <xf numFmtId="10" fontId="39" fillId="0" borderId="12" xfId="0" applyNumberFormat="1" applyFont="1" applyBorder="1" applyAlignment="1">
      <alignment horizontal="center" vertical="center"/>
    </xf>
    <xf numFmtId="0" fontId="39" fillId="0" borderId="30" xfId="0" applyFont="1" applyBorder="1" applyAlignment="1">
      <alignment vertical="center"/>
    </xf>
    <xf numFmtId="164" fontId="39" fillId="0" borderId="31" xfId="0" applyNumberFormat="1" applyFont="1" applyBorder="1" applyAlignment="1">
      <alignment horizontal="center" vertical="center"/>
    </xf>
    <xf numFmtId="10" fontId="39" fillId="0" borderId="40" xfId="160" applyNumberFormat="1" applyFont="1" applyBorder="1" applyAlignment="1">
      <alignment horizontal="center" vertical="center"/>
    </xf>
    <xf numFmtId="0" fontId="42" fillId="0" borderId="30" xfId="97" applyFont="1" applyFill="1" applyBorder="1" applyAlignment="1">
      <alignment vertical="center"/>
    </xf>
    <xf numFmtId="0" fontId="44" fillId="0" borderId="4" xfId="0" applyFont="1" applyFill="1" applyBorder="1" applyAlignment="1">
      <alignment vertical="center"/>
    </xf>
    <xf numFmtId="0" fontId="44" fillId="0" borderId="27" xfId="0" applyFont="1" applyBorder="1" applyAlignment="1">
      <alignment vertical="center"/>
    </xf>
    <xf numFmtId="0" fontId="44" fillId="0" borderId="4" xfId="0" applyFont="1" applyBorder="1" applyAlignment="1">
      <alignment vertical="center"/>
    </xf>
    <xf numFmtId="0" fontId="44" fillId="0" borderId="0" xfId="97" applyFont="1" applyAlignment="1">
      <alignment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4" xfId="97" applyFont="1" applyFill="1" applyBorder="1" applyAlignment="1">
      <alignment vertical="top" wrapText="1"/>
    </xf>
    <xf numFmtId="0" fontId="24" fillId="0" borderId="65" xfId="0" applyFont="1" applyBorder="1" applyAlignment="1">
      <alignment vertical="top"/>
    </xf>
    <xf numFmtId="0" fontId="24" fillId="0" borderId="66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8" fillId="4" borderId="30" xfId="97" applyFont="1" applyFill="1" applyBorder="1" applyAlignment="1">
      <alignment horizontal="center" vertical="center"/>
    </xf>
    <xf numFmtId="0" fontId="38" fillId="4" borderId="31" xfId="97" applyFont="1" applyFill="1" applyBorder="1" applyAlignment="1">
      <alignment horizontal="center" vertical="center"/>
    </xf>
    <xf numFmtId="0" fontId="38" fillId="4" borderId="40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7690607821667173"/>
          <c:y val="9.5424118755380219E-2"/>
          <c:w val="0.54808673139098718"/>
          <c:h val="0.87834937926111223"/>
        </c:manualLayout>
      </c:layout>
      <c:barChart>
        <c:barDir val="bar"/>
        <c:grouping val="percentStacked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2.5115740740740745E-3</c:v>
                </c:pt>
                <c:pt idx="2">
                  <c:v>1.8518518518518518E-4</c:v>
                </c:pt>
                <c:pt idx="3">
                  <c:v>1.5046296296296297E-4</c:v>
                </c:pt>
                <c:pt idx="4">
                  <c:v>5.4398148148148144E-4</c:v>
                </c:pt>
                <c:pt idx="5">
                  <c:v>3.5879629629629635E-4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4.2476851851851851E-3</c:v>
                </c:pt>
                <c:pt idx="12">
                  <c:v>9.9537037037037042E-4</c:v>
                </c:pt>
                <c:pt idx="13">
                  <c:v>1.1226851851851851E-3</c:v>
                </c:pt>
                <c:pt idx="14">
                  <c:v>4.4444444444444444E-3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9.9768518518518531E-3</c:v>
                </c:pt>
                <c:pt idx="2">
                  <c:v>6.1921296296296299E-3</c:v>
                </c:pt>
                <c:pt idx="3">
                  <c:v>1.0648148148148147E-3</c:v>
                </c:pt>
                <c:pt idx="4">
                  <c:v>1.4942129629629628E-2</c:v>
                </c:pt>
                <c:pt idx="5">
                  <c:v>9.5949074074074079E-3</c:v>
                </c:pt>
                <c:pt idx="6">
                  <c:v>0</c:v>
                </c:pt>
                <c:pt idx="7">
                  <c:v>0</c:v>
                </c:pt>
                <c:pt idx="8">
                  <c:v>3.9351851851851852E-4</c:v>
                </c:pt>
                <c:pt idx="9">
                  <c:v>0</c:v>
                </c:pt>
                <c:pt idx="10">
                  <c:v>0</c:v>
                </c:pt>
                <c:pt idx="11">
                  <c:v>2.5983796296296269E-2</c:v>
                </c:pt>
                <c:pt idx="12">
                  <c:v>4.5370370370370373E-3</c:v>
                </c:pt>
                <c:pt idx="13">
                  <c:v>6.0763888888888855E-3</c:v>
                </c:pt>
                <c:pt idx="14">
                  <c:v>1.7372685185185175E-2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1.1388888888888888E-2</c:v>
                </c:pt>
                <c:pt idx="2">
                  <c:v>3.3680555555555556E-3</c:v>
                </c:pt>
                <c:pt idx="3">
                  <c:v>5.9027777777777778E-4</c:v>
                </c:pt>
                <c:pt idx="4">
                  <c:v>7.5347222222222222E-3</c:v>
                </c:pt>
                <c:pt idx="5">
                  <c:v>7.060185185185185E-3</c:v>
                </c:pt>
                <c:pt idx="6">
                  <c:v>0</c:v>
                </c:pt>
                <c:pt idx="7">
                  <c:v>0</c:v>
                </c:pt>
                <c:pt idx="8">
                  <c:v>2.199074074074074E-4</c:v>
                </c:pt>
                <c:pt idx="9">
                  <c:v>0</c:v>
                </c:pt>
                <c:pt idx="10">
                  <c:v>0</c:v>
                </c:pt>
                <c:pt idx="11">
                  <c:v>3.340277777777776E-2</c:v>
                </c:pt>
                <c:pt idx="12">
                  <c:v>4.8611111111111095E-3</c:v>
                </c:pt>
                <c:pt idx="13">
                  <c:v>7.6388888888888878E-3</c:v>
                </c:pt>
                <c:pt idx="14">
                  <c:v>1.791666666666665E-2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9.1782407407407403E-3</c:v>
                </c:pt>
                <c:pt idx="2">
                  <c:v>3.9351851851851848E-3</c:v>
                </c:pt>
                <c:pt idx="3">
                  <c:v>1.9212962962962964E-3</c:v>
                </c:pt>
                <c:pt idx="4">
                  <c:v>1.3761574074074075E-2</c:v>
                </c:pt>
                <c:pt idx="5">
                  <c:v>1.5277777777777779E-3</c:v>
                </c:pt>
                <c:pt idx="6">
                  <c:v>0</c:v>
                </c:pt>
                <c:pt idx="7">
                  <c:v>0</c:v>
                </c:pt>
                <c:pt idx="8">
                  <c:v>2.0833333333333335E-4</c:v>
                </c:pt>
                <c:pt idx="9">
                  <c:v>0</c:v>
                </c:pt>
                <c:pt idx="10">
                  <c:v>0</c:v>
                </c:pt>
                <c:pt idx="11">
                  <c:v>1.1898148148148149E-2</c:v>
                </c:pt>
                <c:pt idx="12">
                  <c:v>5.5555555555555549E-3</c:v>
                </c:pt>
                <c:pt idx="13">
                  <c:v>7.5347222222222196E-3</c:v>
                </c:pt>
                <c:pt idx="14">
                  <c:v>2.145833333333334E-2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1.5509259259259261E-3</c:v>
                </c:pt>
                <c:pt idx="2">
                  <c:v>1.0879629629629629E-3</c:v>
                </c:pt>
                <c:pt idx="3">
                  <c:v>3.3564814814814812E-4</c:v>
                </c:pt>
                <c:pt idx="4">
                  <c:v>8.1018518518518516E-4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2.673611111111111E-3</c:v>
                </c:pt>
                <c:pt idx="12">
                  <c:v>6.9444444444444458E-4</c:v>
                </c:pt>
                <c:pt idx="13">
                  <c:v>6.4814814814814802E-4</c:v>
                </c:pt>
                <c:pt idx="14">
                  <c:v>2.6736111111111118E-3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2">
                  <c:v>0</c:v>
                </c:pt>
                <c:pt idx="4">
                  <c:v>1.4814814814814816E-3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6.4814814814814813E-4</c:v>
                </c:pt>
                <c:pt idx="12">
                  <c:v>1.7361111111111112E-4</c:v>
                </c:pt>
                <c:pt idx="14">
                  <c:v>1.5509259259259259E-3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7">
                  <c:v>0</c:v>
                </c:pt>
                <c:pt idx="12">
                  <c:v>0</c:v>
                </c:pt>
                <c:pt idx="14">
                  <c:v>3.4722222222222222E-5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1">
                  <c:v>9.8379629629629642E-4</c:v>
                </c:pt>
                <c:pt idx="2">
                  <c:v>0</c:v>
                </c:pt>
                <c:pt idx="3">
                  <c:v>3.3564814814814812E-4</c:v>
                </c:pt>
                <c:pt idx="4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6.4814814814814813E-4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14">
                  <c:v>2.3148148148148149E-4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1.5509259259259259E-3</c:v>
                </c:pt>
                <c:pt idx="2">
                  <c:v>8.4490740740740728E-4</c:v>
                </c:pt>
                <c:pt idx="3">
                  <c:v>3.5879629629629629E-4</c:v>
                </c:pt>
                <c:pt idx="4">
                  <c:v>1.3657407407407406E-2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2.0833333333333335E-4</c:v>
                </c:pt>
                <c:pt idx="9">
                  <c:v>0</c:v>
                </c:pt>
                <c:pt idx="10">
                  <c:v>0</c:v>
                </c:pt>
                <c:pt idx="11">
                  <c:v>2.9976851851851853E-3</c:v>
                </c:pt>
                <c:pt idx="12">
                  <c:v>1.2847222222222223E-3</c:v>
                </c:pt>
                <c:pt idx="13">
                  <c:v>3.1944444444444442E-3</c:v>
                </c:pt>
                <c:pt idx="14">
                  <c:v>6.9791666666666665E-3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2.8935185185185184E-3</c:v>
                </c:pt>
                <c:pt idx="2">
                  <c:v>7.1990740740740739E-3</c:v>
                </c:pt>
                <c:pt idx="3">
                  <c:v>1.0648148148148149E-3</c:v>
                </c:pt>
                <c:pt idx="4">
                  <c:v>2.5694444444444445E-3</c:v>
                </c:pt>
                <c:pt idx="5">
                  <c:v>1.7824074074074075E-3</c:v>
                </c:pt>
                <c:pt idx="7">
                  <c:v>0</c:v>
                </c:pt>
                <c:pt idx="8">
                  <c:v>1.3888888888888889E-4</c:v>
                </c:pt>
                <c:pt idx="9">
                  <c:v>0</c:v>
                </c:pt>
                <c:pt idx="10">
                  <c:v>0</c:v>
                </c:pt>
                <c:pt idx="11">
                  <c:v>1.0902777777777773E-2</c:v>
                </c:pt>
                <c:pt idx="12">
                  <c:v>1.4120370370370369E-3</c:v>
                </c:pt>
                <c:pt idx="13">
                  <c:v>4.1203703703703697E-3</c:v>
                </c:pt>
                <c:pt idx="14">
                  <c:v>1.5115740740740739E-2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1">
                  <c:v>1.0300925925925926E-3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1">
                  <c:v>0</c:v>
                </c:pt>
                <c:pt idx="2">
                  <c:v>1.4120370370370372E-3</c:v>
                </c:pt>
                <c:pt idx="7">
                  <c:v>0</c:v>
                </c:pt>
                <c:pt idx="11">
                  <c:v>2.0717592592592589E-3</c:v>
                </c:pt>
                <c:pt idx="12">
                  <c:v>0</c:v>
                </c:pt>
                <c:pt idx="14">
                  <c:v>4.9768518518518521E-4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1.8437500000000006E-2</c:v>
                </c:pt>
                <c:pt idx="2">
                  <c:v>3.9074074074074094E-2</c:v>
                </c:pt>
                <c:pt idx="3">
                  <c:v>6.7129629629629631E-3</c:v>
                </c:pt>
                <c:pt idx="4">
                  <c:v>1.2164351851851852E-2</c:v>
                </c:pt>
                <c:pt idx="5">
                  <c:v>1.1192129629629633E-2</c:v>
                </c:pt>
                <c:pt idx="6">
                  <c:v>0</c:v>
                </c:pt>
                <c:pt idx="7">
                  <c:v>0</c:v>
                </c:pt>
                <c:pt idx="8">
                  <c:v>9.2592592592592596E-4</c:v>
                </c:pt>
                <c:pt idx="9">
                  <c:v>0</c:v>
                </c:pt>
                <c:pt idx="10">
                  <c:v>0</c:v>
                </c:pt>
                <c:pt idx="11">
                  <c:v>4.4780092592592594E-2</c:v>
                </c:pt>
                <c:pt idx="12">
                  <c:v>6.0879629629629617E-3</c:v>
                </c:pt>
                <c:pt idx="13">
                  <c:v>7.7777777777777793E-3</c:v>
                </c:pt>
                <c:pt idx="14">
                  <c:v>5.6956018518518572E-2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1.0370370370370372E-2</c:v>
                </c:pt>
                <c:pt idx="2">
                  <c:v>1.1817129629629629E-2</c:v>
                </c:pt>
                <c:pt idx="3">
                  <c:v>1.747685185185185E-3</c:v>
                </c:pt>
                <c:pt idx="4">
                  <c:v>2.0532407407407399E-2</c:v>
                </c:pt>
                <c:pt idx="5">
                  <c:v>5.4282407407407413E-3</c:v>
                </c:pt>
                <c:pt idx="6">
                  <c:v>0</c:v>
                </c:pt>
                <c:pt idx="7">
                  <c:v>0</c:v>
                </c:pt>
                <c:pt idx="8">
                  <c:v>5.6712962962962967E-4</c:v>
                </c:pt>
                <c:pt idx="9">
                  <c:v>0</c:v>
                </c:pt>
                <c:pt idx="10">
                  <c:v>0</c:v>
                </c:pt>
                <c:pt idx="11">
                  <c:v>3.8796296296296287E-2</c:v>
                </c:pt>
                <c:pt idx="12">
                  <c:v>9.5601851851851837E-3</c:v>
                </c:pt>
                <c:pt idx="13">
                  <c:v>1.1504629629629632E-2</c:v>
                </c:pt>
                <c:pt idx="14">
                  <c:v>3.3958333333333326E-2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2.0601851851851853E-3</c:v>
                </c:pt>
                <c:pt idx="2">
                  <c:v>0</c:v>
                </c:pt>
                <c:pt idx="3">
                  <c:v>3.2407407407407406E-4</c:v>
                </c:pt>
                <c:pt idx="4">
                  <c:v>1.9791666666666668E-3</c:v>
                </c:pt>
                <c:pt idx="5">
                  <c:v>3.7037037037037041E-4</c:v>
                </c:pt>
                <c:pt idx="7">
                  <c:v>0</c:v>
                </c:pt>
                <c:pt idx="8">
                  <c:v>6.9444444444444444E-5</c:v>
                </c:pt>
                <c:pt idx="9">
                  <c:v>0</c:v>
                </c:pt>
                <c:pt idx="10">
                  <c:v>0</c:v>
                </c:pt>
                <c:pt idx="11">
                  <c:v>2.0370370370370369E-3</c:v>
                </c:pt>
                <c:pt idx="12">
                  <c:v>2.4537037037037036E-3</c:v>
                </c:pt>
                <c:pt idx="13">
                  <c:v>9.0277777777777784E-4</c:v>
                </c:pt>
                <c:pt idx="14">
                  <c:v>5.7754629629629623E-3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gapWidth val="219"/>
        <c:overlap val="100"/>
        <c:axId val="78485760"/>
        <c:axId val="78491648"/>
      </c:barChart>
      <c:catAx>
        <c:axId val="7848576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491648"/>
        <c:crosses val="autoZero"/>
        <c:auto val="1"/>
        <c:lblAlgn val="ctr"/>
        <c:lblOffset val="100"/>
      </c:catAx>
      <c:valAx>
        <c:axId val="78491648"/>
        <c:scaling>
          <c:orientation val="minMax"/>
        </c:scaling>
        <c:delete val="1"/>
        <c:axPos val="b"/>
        <c:numFmt formatCode="0%" sourceLinked="1"/>
        <c:majorTickMark val="none"/>
        <c:tickLblPos val="nextTo"/>
        <c:crossAx val="7848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306"/>
          <c:y val="0.21530016358367834"/>
          <c:w val="0.21556353532950534"/>
          <c:h val="0.7696684321931298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0.77516930022573338</c:v>
                </c:pt>
                <c:pt idx="1">
                  <c:v>0.93885274985215861</c:v>
                </c:pt>
                <c:pt idx="2">
                  <c:v>0.77607675035721591</c:v>
                </c:pt>
                <c:pt idx="3">
                  <c:v>0.87602238484718065</c:v>
                </c:pt>
                <c:pt idx="4">
                  <c:v>0.15546453174455438</c:v>
                </c:pt>
                <c:pt idx="5">
                  <c:v>0.75503062117235342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0.9338313767342582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0.66390189293710578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0.22483069977426656</c:v>
                </c:pt>
                <c:pt idx="1">
                  <c:v>6.1147250147841462E-2</c:v>
                </c:pt>
                <c:pt idx="2">
                  <c:v>0.22392324964278412</c:v>
                </c:pt>
                <c:pt idx="3">
                  <c:v>0.12397761515281938</c:v>
                </c:pt>
                <c:pt idx="4">
                  <c:v>0.84453546825544568</c:v>
                </c:pt>
                <c:pt idx="5">
                  <c:v>0.24496937882764658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6.6168623265741786E-2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0.33609810706289417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showVal val="1"/>
        </c:dLbls>
        <c:gapWidth val="75"/>
        <c:overlap val="100"/>
        <c:axId val="80827520"/>
        <c:axId val="80829056"/>
      </c:barChart>
      <c:catAx>
        <c:axId val="8082752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829056"/>
        <c:crosses val="autoZero"/>
        <c:auto val="1"/>
        <c:lblAlgn val="ctr"/>
        <c:lblOffset val="100"/>
      </c:catAx>
      <c:valAx>
        <c:axId val="8082905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082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51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4440104178722288"/>
          <c:y val="9.5555555555555727E-2"/>
          <c:w val="0.66379909764857425"/>
          <c:h val="0.87818181818181895"/>
        </c:manualLayout>
      </c:layout>
      <c:barChart>
        <c:barDir val="bar"/>
        <c:grouping val="percentStacked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3"/>
              <c:layout>
                <c:manualLayout>
                  <c:x val="1.4701377970575479E-2"/>
                  <c:y val="3.697436474219425E-1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0.97818599311136611</c:v>
                </c:pt>
                <c:pt idx="1">
                  <c:v>1</c:v>
                </c:pt>
                <c:pt idx="2">
                  <c:v>0.80263519077683232</c:v>
                </c:pt>
                <c:pt idx="3">
                  <c:v>0.94128955930198166</c:v>
                </c:pt>
                <c:pt idx="4">
                  <c:v>0</c:v>
                </c:pt>
                <c:pt idx="5">
                  <c:v>2.8747433264887066E-2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0.9851994851994853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0.70634466990568745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2.181400688863375E-2</c:v>
                </c:pt>
                <c:pt idx="1">
                  <c:v>0</c:v>
                </c:pt>
                <c:pt idx="2">
                  <c:v>0.19736480922316774</c:v>
                </c:pt>
                <c:pt idx="3">
                  <c:v>5.8710440698018347E-2</c:v>
                </c:pt>
                <c:pt idx="4">
                  <c:v>1</c:v>
                </c:pt>
                <c:pt idx="5">
                  <c:v>0.97125256673511295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1.4800514800514801E-2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0.29365533009431255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showVal val="1"/>
        </c:dLbls>
        <c:gapWidth val="75"/>
        <c:overlap val="100"/>
        <c:axId val="81273216"/>
        <c:axId val="81274752"/>
      </c:barChart>
      <c:catAx>
        <c:axId val="8127321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274752"/>
        <c:crosses val="autoZero"/>
        <c:auto val="1"/>
        <c:lblAlgn val="ctr"/>
        <c:lblOffset val="100"/>
      </c:catAx>
      <c:valAx>
        <c:axId val="8127475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27321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showVal val="1"/>
        </c:dLbls>
        <c:gapWidth val="75"/>
        <c:overlap val="100"/>
        <c:axId val="81443840"/>
        <c:axId val="81453824"/>
      </c:barChart>
      <c:catAx>
        <c:axId val="8144384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453824"/>
        <c:crosses val="autoZero"/>
        <c:auto val="1"/>
        <c:lblAlgn val="ctr"/>
        <c:lblOffset val="100"/>
      </c:catAx>
      <c:valAx>
        <c:axId val="8145382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4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7"/>
          <c:y val="1.656708820488349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8"/>
              <c:layout>
                <c:manualLayout>
                  <c:x val="1.322834601927473E-2"/>
                  <c:y val="1.5907102521275768E-7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0.98871897718726498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0.61449159327461977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1.1281022812735022E-2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0.38550840672538011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showVal val="1"/>
        </c:dLbls>
        <c:gapWidth val="75"/>
        <c:overlap val="100"/>
        <c:axId val="81799424"/>
        <c:axId val="81829888"/>
      </c:barChart>
      <c:catAx>
        <c:axId val="8179942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829888"/>
        <c:crosses val="autoZero"/>
        <c:auto val="1"/>
        <c:lblAlgn val="ctr"/>
        <c:lblOffset val="100"/>
      </c:catAx>
      <c:valAx>
        <c:axId val="8182988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7994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5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0.65393158596179479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0.34606841403820521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showVal val="1"/>
        </c:dLbls>
        <c:gapWidth val="219"/>
        <c:overlap val="100"/>
        <c:axId val="81081856"/>
        <c:axId val="81083392"/>
      </c:barChart>
      <c:catAx>
        <c:axId val="8108185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083392"/>
        <c:crosses val="autoZero"/>
        <c:auto val="1"/>
        <c:lblAlgn val="ctr"/>
        <c:lblOffset val="100"/>
      </c:catAx>
      <c:valAx>
        <c:axId val="8108339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08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8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7.6923076923076927E-2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0.49455040871934597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0.92307692307692302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0.50544959128065403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showVal val="1"/>
        </c:dLbls>
        <c:gapWidth val="75"/>
        <c:overlap val="100"/>
        <c:axId val="81912576"/>
        <c:axId val="81914112"/>
      </c:barChart>
      <c:catAx>
        <c:axId val="8191257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1914112"/>
        <c:crosses val="autoZero"/>
        <c:auto val="1"/>
        <c:lblAlgn val="ctr"/>
        <c:lblOffset val="100"/>
      </c:catAx>
      <c:valAx>
        <c:axId val="8191411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19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915"/>
          <c:y val="1.656708820488349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showVal val="1"/>
        </c:dLbls>
        <c:gapWidth val="75"/>
        <c:overlap val="100"/>
        <c:axId val="82251776"/>
        <c:axId val="82253312"/>
      </c:barChart>
      <c:catAx>
        <c:axId val="8225177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253312"/>
        <c:crosses val="autoZero"/>
        <c:auto val="1"/>
        <c:lblAlgn val="ctr"/>
        <c:lblOffset val="100"/>
      </c:catAx>
      <c:valAx>
        <c:axId val="8225331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225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89E-2"/>
          <c:y val="1.8587290225085505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gapWidth val="75"/>
        <c:overlap val="100"/>
        <c:axId val="82390016"/>
        <c:axId val="82436864"/>
      </c:barChart>
      <c:catAx>
        <c:axId val="8239001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436864"/>
        <c:crosses val="autoZero"/>
        <c:auto val="1"/>
        <c:lblAlgn val="ctr"/>
        <c:lblOffset val="100"/>
      </c:catAx>
      <c:valAx>
        <c:axId val="82436864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239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 baseline="0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0.79365079365079372</c:v>
                </c:pt>
                <c:pt idx="1">
                  <c:v>1</c:v>
                </c:pt>
                <c:pt idx="2">
                  <c:v>0.95890410958904104</c:v>
                </c:pt>
                <c:pt idx="3">
                  <c:v>0.98492462311557794</c:v>
                </c:pt>
                <c:pt idx="4">
                  <c:v>0.14985590778097982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0.97070707070707074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0.5900294488851493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0.20634920634920631</c:v>
                </c:pt>
                <c:pt idx="1">
                  <c:v>0</c:v>
                </c:pt>
                <c:pt idx="2">
                  <c:v>4.1095890410958916E-2</c:v>
                </c:pt>
                <c:pt idx="3">
                  <c:v>1.507537688442211E-2</c:v>
                </c:pt>
                <c:pt idx="4">
                  <c:v>0.8501440922190201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2.9292929292929301E-2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0.40997055111485065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showVal val="1"/>
        </c:dLbls>
        <c:gapWidth val="75"/>
        <c:overlap val="100"/>
        <c:axId val="79255808"/>
        <c:axId val="79265792"/>
      </c:barChart>
      <c:catAx>
        <c:axId val="7925580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265792"/>
        <c:crosses val="autoZero"/>
        <c:auto val="1"/>
        <c:lblAlgn val="ctr"/>
        <c:lblOffset val="100"/>
      </c:catAx>
      <c:valAx>
        <c:axId val="7926579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7925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221E-3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0.36363636363636365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0.66023166023166024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0.71569212410501193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0.63636363636363635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0.33976833976833976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0.28430787589498802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showVal val="1"/>
        </c:dLbls>
        <c:gapWidth val="75"/>
        <c:overlap val="100"/>
        <c:axId val="79439360"/>
        <c:axId val="79440896"/>
      </c:barChart>
      <c:catAx>
        <c:axId val="7943936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440896"/>
        <c:crosses val="autoZero"/>
        <c:auto val="1"/>
        <c:lblAlgn val="ctr"/>
        <c:lblOffset val="100"/>
      </c:catAx>
      <c:valAx>
        <c:axId val="7944089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794393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94"/>
          <c:y val="1.656708820488349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Val val="1"/>
        </c:dLbls>
        <c:gapWidth val="75"/>
        <c:overlap val="100"/>
        <c:axId val="79725696"/>
        <c:axId val="79727232"/>
      </c:barChart>
      <c:catAx>
        <c:axId val="79725696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727232"/>
        <c:crosses val="autoZero"/>
        <c:auto val="1"/>
        <c:lblAlgn val="ctr"/>
        <c:lblOffset val="100"/>
      </c:catAx>
      <c:valAx>
        <c:axId val="7972723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7972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407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0.73076923076923084</c:v>
                </c:pt>
                <c:pt idx="1">
                  <c:v>0.97594339622641513</c:v>
                </c:pt>
                <c:pt idx="2">
                  <c:v>0.91911181601903247</c:v>
                </c:pt>
                <c:pt idx="3">
                  <c:v>0.94473883421650262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0.95847457627118648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0.73606776638430671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0.26923076923076916</c:v>
                </c:pt>
                <c:pt idx="1">
                  <c:v>2.4056603773584907E-2</c:v>
                </c:pt>
                <c:pt idx="2">
                  <c:v>8.0888183980967476E-2</c:v>
                </c:pt>
                <c:pt idx="3">
                  <c:v>5.5261165783497351E-2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4.1525423728813557E-2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0.26393223361569329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showVal val="1"/>
        </c:dLbls>
        <c:gapWidth val="75"/>
        <c:overlap val="100"/>
        <c:axId val="79974784"/>
        <c:axId val="79976320"/>
      </c:barChart>
      <c:catAx>
        <c:axId val="7997478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976320"/>
        <c:crosses val="autoZero"/>
        <c:auto val="1"/>
        <c:lblAlgn val="ctr"/>
        <c:lblOffset val="100"/>
      </c:catAx>
      <c:valAx>
        <c:axId val="79976320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799747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13"/>
          <c:y val="2.0607492245287531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0.88043478260869557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0.5298013245033113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1</c:v>
                </c:pt>
                <c:pt idx="1">
                  <c:v>0.11956521739130432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0.47019867549668881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showVal val="1"/>
        </c:dLbls>
        <c:gapWidth val="75"/>
        <c:overlap val="100"/>
        <c:axId val="79764864"/>
        <c:axId val="80036992"/>
      </c:barChart>
      <c:catAx>
        <c:axId val="7976486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036992"/>
        <c:crosses val="autoZero"/>
        <c:auto val="1"/>
        <c:lblAlgn val="ctr"/>
        <c:lblOffset val="100"/>
      </c:catAx>
      <c:valAx>
        <c:axId val="80036992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7976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7"/>
          <c:y val="1.45468861846814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0.81488736532810968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0.18511263467189032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showVal val="1"/>
        </c:dLbls>
        <c:gapWidth val="75"/>
        <c:overlap val="100"/>
        <c:axId val="80145024"/>
        <c:axId val="80146816"/>
      </c:barChart>
      <c:catAx>
        <c:axId val="80145024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146816"/>
        <c:crosses val="autoZero"/>
        <c:auto val="1"/>
        <c:lblAlgn val="ctr"/>
        <c:lblOffset val="100"/>
      </c:catAx>
      <c:valAx>
        <c:axId val="80146816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014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97"/>
          <c:y val="1.0506482144277433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0.5161290322580645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0.7544642857142857</c:v>
                </c:pt>
                <c:pt idx="1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0.4838709677419355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0.24553571428571427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showVal val="1"/>
        </c:dLbls>
        <c:gapWidth val="75"/>
        <c:overlap val="100"/>
        <c:axId val="80394112"/>
        <c:axId val="80395648"/>
      </c:barChart>
      <c:catAx>
        <c:axId val="8039411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395648"/>
        <c:crosses val="autoZero"/>
        <c:auto val="1"/>
        <c:lblAlgn val="ctr"/>
        <c:lblOffset val="100"/>
      </c:catAx>
      <c:valAx>
        <c:axId val="8039564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039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01.03.2020 al 31.03.2020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89"/>
          <c:y val="1.6567088204883496E-2"/>
        </c:manualLayout>
      </c:layout>
      <c:spPr>
        <a:noFill/>
        <a:ln>
          <a:noFill/>
        </a:ln>
        <a:effectLst/>
      </c:spPr>
    </c:title>
    <c:plotArea>
      <c:layout/>
      <c:barChart>
        <c:barDir val="bar"/>
        <c:grouping val="percentStacked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showVal val="1"/>
        </c:dLbls>
        <c:gapWidth val="219"/>
        <c:overlap val="100"/>
        <c:axId val="80512512"/>
        <c:axId val="80514048"/>
      </c:barChart>
      <c:catAx>
        <c:axId val="80512512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514048"/>
        <c:crosses val="autoZero"/>
        <c:auto val="1"/>
        <c:lblAlgn val="ctr"/>
        <c:lblOffset val="100"/>
      </c:catAx>
      <c:valAx>
        <c:axId val="80514048"/>
        <c:scaling>
          <c:orientation val="minMax"/>
        </c:scaling>
        <c:delete val="1"/>
        <c:axPos val="t"/>
        <c:numFmt formatCode="0%" sourceLinked="1"/>
        <c:majorTickMark val="none"/>
        <c:tickLblPos val="nextTo"/>
        <c:crossAx val="8051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11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4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B2:N31"/>
  <sheetViews>
    <sheetView showGridLines="0" showZeros="0" zoomScaleSheetLayoutView="110" workbookViewId="0">
      <selection activeCell="B4" sqref="B4:N4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/>
    <row r="3" spans="2:14">
      <c r="B3" s="192" t="s">
        <v>28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4"/>
    </row>
    <row r="4" spans="2:14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7"/>
    </row>
    <row r="5" spans="2:14">
      <c r="B5" s="39"/>
      <c r="C5" s="198" t="s">
        <v>0</v>
      </c>
      <c r="D5" s="198"/>
      <c r="E5" s="198"/>
      <c r="F5" s="198" t="s">
        <v>1</v>
      </c>
      <c r="G5" s="198"/>
      <c r="H5" s="198"/>
      <c r="I5" s="198" t="s">
        <v>2</v>
      </c>
      <c r="J5" s="198"/>
      <c r="K5" s="198"/>
      <c r="L5" s="198" t="s">
        <v>3</v>
      </c>
      <c r="M5" s="198"/>
      <c r="N5" s="199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4.4444444444444444E-3</v>
      </c>
      <c r="D7" s="12">
        <f t="shared" ref="D7:D18" si="0">IFERROR(C7/C$19,0)</f>
        <v>6.1165976425613264E-2</v>
      </c>
      <c r="E7" s="12">
        <f t="shared" ref="E7:E18" si="1">IFERROR(C7/C$30,0)</f>
        <v>2.4028533883987228E-2</v>
      </c>
      <c r="F7" s="11">
        <v>1.1226851851851851E-3</v>
      </c>
      <c r="G7" s="12">
        <f t="shared" ref="G7:G18" si="2">IFERROR(F7/F$19,0)</f>
        <v>4.2825607064017668E-2</v>
      </c>
      <c r="H7" s="12">
        <f t="shared" ref="H7:H18" si="3">IFERROR(F7/F$30,0)</f>
        <v>2.2222222222222223E-2</v>
      </c>
      <c r="I7" s="11">
        <v>9.9537037037037042E-4</v>
      </c>
      <c r="J7" s="12">
        <f t="shared" ref="J7:J18" si="4">IFERROR(I7/I$19,0)</f>
        <v>5.4987212276214836E-2</v>
      </c>
      <c r="K7" s="12">
        <f t="shared" ref="K7:K18" si="5">IFERROR(I7/I$30,0)</f>
        <v>2.6461538461538463E-2</v>
      </c>
      <c r="L7" s="13">
        <f>SUM(C7,F7,I7)</f>
        <v>6.5624999999999998E-3</v>
      </c>
      <c r="M7" s="12">
        <f t="shared" ref="M7:M18" si="6">IFERROR(L7/L$19,0)</f>
        <v>5.6099732858414963E-2</v>
      </c>
      <c r="N7" s="14">
        <f t="shared" ref="N7:N16" si="7">IFERROR(L7/L$30,0)</f>
        <v>2.4029496524834715E-2</v>
      </c>
    </row>
    <row r="8" spans="2:14">
      <c r="B8" s="141" t="s">
        <v>99</v>
      </c>
      <c r="C8" s="11">
        <v>1.7372685185185175E-2</v>
      </c>
      <c r="D8" s="12">
        <f t="shared" si="0"/>
        <v>0.23908888180949336</v>
      </c>
      <c r="E8" s="12">
        <f t="shared" si="1"/>
        <v>9.3924034791314601E-2</v>
      </c>
      <c r="F8" s="11">
        <v>6.0763888888888855E-3</v>
      </c>
      <c r="G8" s="12">
        <f t="shared" si="2"/>
        <v>0.23178807947019861</v>
      </c>
      <c r="H8" s="12">
        <f t="shared" si="3"/>
        <v>0.12027491408934703</v>
      </c>
      <c r="I8" s="11">
        <v>4.5370370370370373E-3</v>
      </c>
      <c r="J8" s="12">
        <f t="shared" si="4"/>
        <v>0.25063938618925835</v>
      </c>
      <c r="K8" s="12">
        <f t="shared" si="5"/>
        <v>0.12061538461538462</v>
      </c>
      <c r="L8" s="13">
        <f t="shared" ref="L8:L18" si="8">SUM(C8,F8,I8)</f>
        <v>2.7986111111111097E-2</v>
      </c>
      <c r="M8" s="12">
        <f t="shared" si="6"/>
        <v>0.23924013060255261</v>
      </c>
      <c r="N8" s="14">
        <f t="shared" si="7"/>
        <v>0.1024749957619935</v>
      </c>
    </row>
    <row r="9" spans="2:14">
      <c r="B9" s="10" t="s">
        <v>50</v>
      </c>
      <c r="C9" s="11">
        <v>1.791666666666665E-2</v>
      </c>
      <c r="D9" s="12">
        <f t="shared" si="0"/>
        <v>0.24657534246575324</v>
      </c>
      <c r="E9" s="12">
        <f t="shared" si="1"/>
        <v>9.686502721982343E-2</v>
      </c>
      <c r="F9" s="11">
        <v>7.6388888888888878E-3</v>
      </c>
      <c r="G9" s="12">
        <f t="shared" si="2"/>
        <v>0.29139072847682124</v>
      </c>
      <c r="H9" s="12">
        <f t="shared" si="3"/>
        <v>0.15120274914089346</v>
      </c>
      <c r="I9" s="11">
        <v>4.8611111111111095E-3</v>
      </c>
      <c r="J9" s="12">
        <f t="shared" si="4"/>
        <v>0.26854219948849095</v>
      </c>
      <c r="K9" s="12">
        <f t="shared" si="5"/>
        <v>0.12923076923076918</v>
      </c>
      <c r="L9" s="13">
        <f t="shared" si="8"/>
        <v>3.0416666666666647E-2</v>
      </c>
      <c r="M9" s="12">
        <f t="shared" si="6"/>
        <v>0.26001780943900255</v>
      </c>
      <c r="N9" s="14">
        <f t="shared" si="7"/>
        <v>0.11137480928971004</v>
      </c>
    </row>
    <row r="10" spans="2:14">
      <c r="B10" s="10" t="s">
        <v>11</v>
      </c>
      <c r="C10" s="11">
        <v>2.145833333333334E-2</v>
      </c>
      <c r="D10" s="12">
        <f t="shared" si="0"/>
        <v>0.29531697992991413</v>
      </c>
      <c r="E10" s="12">
        <f t="shared" si="1"/>
        <v>0.11601276515862587</v>
      </c>
      <c r="F10" s="11">
        <v>7.5347222222222196E-3</v>
      </c>
      <c r="G10" s="12">
        <f t="shared" si="2"/>
        <v>0.2874172185430463</v>
      </c>
      <c r="H10" s="12">
        <f t="shared" si="3"/>
        <v>0.14914089347079035</v>
      </c>
      <c r="I10" s="11">
        <v>5.5555555555555549E-3</v>
      </c>
      <c r="J10" s="12">
        <f t="shared" si="4"/>
        <v>0.30690537084398972</v>
      </c>
      <c r="K10" s="12">
        <f t="shared" si="5"/>
        <v>0.14769230769230768</v>
      </c>
      <c r="L10" s="13">
        <f t="shared" si="8"/>
        <v>3.4548611111111113E-2</v>
      </c>
      <c r="M10" s="12">
        <f t="shared" si="6"/>
        <v>0.29533986346096769</v>
      </c>
      <c r="N10" s="14">
        <f t="shared" si="7"/>
        <v>0.12650449228682828</v>
      </c>
    </row>
    <row r="11" spans="2:14">
      <c r="B11" s="10" t="s">
        <v>12</v>
      </c>
      <c r="C11" s="11">
        <v>2.6736111111111118E-3</v>
      </c>
      <c r="D11" s="12">
        <f t="shared" si="0"/>
        <v>3.679515769353299E-2</v>
      </c>
      <c r="E11" s="12">
        <f t="shared" si="1"/>
        <v>1.4454664914586071E-2</v>
      </c>
      <c r="F11" s="11">
        <v>6.4814814814814802E-4</v>
      </c>
      <c r="G11" s="12">
        <f t="shared" si="2"/>
        <v>2.4724061810154525E-2</v>
      </c>
      <c r="H11" s="12">
        <f t="shared" si="3"/>
        <v>1.2829324169530355E-2</v>
      </c>
      <c r="I11" s="11">
        <v>6.9444444444444458E-4</v>
      </c>
      <c r="J11" s="12">
        <f t="shared" si="4"/>
        <v>3.8363171355498729E-2</v>
      </c>
      <c r="K11" s="12">
        <f t="shared" si="5"/>
        <v>1.8461538461538463E-2</v>
      </c>
      <c r="L11" s="13">
        <f t="shared" si="8"/>
        <v>4.0162037037037041E-3</v>
      </c>
      <c r="M11" s="12">
        <f t="shared" si="6"/>
        <v>3.4332640744038793E-2</v>
      </c>
      <c r="N11" s="14">
        <f t="shared" si="7"/>
        <v>1.4705882352941176E-2</v>
      </c>
    </row>
    <row r="12" spans="2:14">
      <c r="B12" s="10" t="s">
        <v>159</v>
      </c>
      <c r="C12" s="11">
        <v>1.5509259259259259E-3</v>
      </c>
      <c r="D12" s="12">
        <f t="shared" si="0"/>
        <v>2.134437719018796E-2</v>
      </c>
      <c r="E12" s="12">
        <f t="shared" si="1"/>
        <v>8.3849571365997091E-3</v>
      </c>
      <c r="F12" s="11"/>
      <c r="G12" s="12">
        <f t="shared" si="2"/>
        <v>0</v>
      </c>
      <c r="H12" s="12">
        <f t="shared" si="3"/>
        <v>0</v>
      </c>
      <c r="I12" s="11">
        <v>1.7361111111111112E-4</v>
      </c>
      <c r="J12" s="12">
        <f t="shared" si="4"/>
        <v>9.5907928388746806E-3</v>
      </c>
      <c r="K12" s="12">
        <f t="shared" si="5"/>
        <v>4.6153846153846158E-3</v>
      </c>
      <c r="L12" s="13">
        <f t="shared" si="8"/>
        <v>1.724537037037037E-3</v>
      </c>
      <c r="M12" s="12">
        <f t="shared" si="6"/>
        <v>1.4742257841100229E-2</v>
      </c>
      <c r="N12" s="14">
        <f t="shared" si="7"/>
        <v>6.314629598236989E-3</v>
      </c>
    </row>
    <row r="13" spans="2:14">
      <c r="B13" s="10" t="s">
        <v>106</v>
      </c>
      <c r="C13" s="11">
        <v>3.4722222222222222E-5</v>
      </c>
      <c r="D13" s="12">
        <f t="shared" si="0"/>
        <v>4.7785919082510362E-4</v>
      </c>
      <c r="E13" s="12">
        <f t="shared" si="1"/>
        <v>1.8772292096865022E-4</v>
      </c>
      <c r="F13" s="11"/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si="8"/>
        <v>3.4722222222222222E-5</v>
      </c>
      <c r="M13" s="12">
        <f t="shared" si="6"/>
        <v>2.96823983377857E-4</v>
      </c>
      <c r="N13" s="14">
        <f t="shared" si="7"/>
        <v>1.2714019325309374E-4</v>
      </c>
    </row>
    <row r="14" spans="2:14">
      <c r="B14" s="10" t="s">
        <v>107</v>
      </c>
      <c r="C14" s="11">
        <v>0</v>
      </c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184</v>
      </c>
      <c r="C15" s="11">
        <v>0</v>
      </c>
      <c r="D15" s="12">
        <f t="shared" si="0"/>
        <v>0</v>
      </c>
      <c r="E15" s="12">
        <f t="shared" si="1"/>
        <v>0</v>
      </c>
      <c r="F15" s="15"/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 t="shared" si="6"/>
        <v>0</v>
      </c>
      <c r="N15" s="14">
        <f t="shared" si="7"/>
        <v>0</v>
      </c>
    </row>
    <row r="16" spans="2:14">
      <c r="B16" s="10" t="s">
        <v>176</v>
      </c>
      <c r="C16" s="11">
        <v>2.3148148148148149E-4</v>
      </c>
      <c r="D16" s="12">
        <f t="shared" si="0"/>
        <v>3.1857279388340242E-3</v>
      </c>
      <c r="E16" s="12">
        <f t="shared" si="1"/>
        <v>1.2514861397910015E-3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2.3148148148148149E-4</v>
      </c>
      <c r="M16" s="12">
        <f t="shared" si="6"/>
        <v>1.9788265558523801E-3</v>
      </c>
      <c r="N16" s="14">
        <f t="shared" si="7"/>
        <v>8.4760128835395824E-4</v>
      </c>
    </row>
    <row r="17" spans="2:14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>
      <c r="B18" s="10" t="s">
        <v>13</v>
      </c>
      <c r="C18" s="11">
        <v>6.9791666666666665E-3</v>
      </c>
      <c r="D18" s="12">
        <f t="shared" si="0"/>
        <v>9.6049697355845828E-2</v>
      </c>
      <c r="E18" s="12">
        <f t="shared" si="1"/>
        <v>3.7732307114698695E-2</v>
      </c>
      <c r="F18" s="11">
        <v>3.1944444444444442E-3</v>
      </c>
      <c r="G18" s="12">
        <f t="shared" si="2"/>
        <v>0.12185430463576161</v>
      </c>
      <c r="H18" s="12">
        <f t="shared" si="3"/>
        <v>6.3230240549828176E-2</v>
      </c>
      <c r="I18" s="11">
        <v>1.2847222222222223E-3</v>
      </c>
      <c r="J18" s="12">
        <f t="shared" si="4"/>
        <v>7.0971867007672634E-2</v>
      </c>
      <c r="K18" s="12">
        <f t="shared" si="5"/>
        <v>3.4153846153846153E-2</v>
      </c>
      <c r="L18" s="13">
        <f t="shared" si="8"/>
        <v>1.1458333333333333E-2</v>
      </c>
      <c r="M18" s="12">
        <f t="shared" si="6"/>
        <v>9.7951914514692789E-2</v>
      </c>
      <c r="N18" s="14">
        <f>IFERROR(L18/L$30,0)</f>
        <v>4.1956263773520928E-2</v>
      </c>
    </row>
    <row r="19" spans="2:14" ht="16.5" thickTop="1" thickBot="1">
      <c r="B19" s="31" t="s">
        <v>3</v>
      </c>
      <c r="C19" s="32">
        <f>SUM(C7:C18)</f>
        <v>7.2662037037037025E-2</v>
      </c>
      <c r="D19" s="33">
        <f>IFERROR(SUM(D7:D18),0)</f>
        <v>0.99999999999999989</v>
      </c>
      <c r="E19" s="33">
        <f>IFERROR(SUM(E7:E18),0)</f>
        <v>0.39284149928039525</v>
      </c>
      <c r="F19" s="32">
        <f>SUM(F7:F18)</f>
        <v>2.6215277777777771E-2</v>
      </c>
      <c r="G19" s="33">
        <f>IFERROR(SUM(G7:G18),0)</f>
        <v>1</v>
      </c>
      <c r="H19" s="33">
        <f>IFERROR(SUM(H7:H18),0)</f>
        <v>0.51890034364261162</v>
      </c>
      <c r="I19" s="32">
        <f>SUM(I7:I18)</f>
        <v>1.8101851851851852E-2</v>
      </c>
      <c r="J19" s="33">
        <f>IFERROR(SUM(J7:J18),0)</f>
        <v>0.99999999999999989</v>
      </c>
      <c r="K19" s="33">
        <f>IFERROR(SUM(K7:K18),0)</f>
        <v>0.48123076923076918</v>
      </c>
      <c r="L19" s="32">
        <f>SUM(L7:L18)</f>
        <v>0.11697916666666665</v>
      </c>
      <c r="M19" s="33">
        <f>IFERROR(SUM(M7:M18),0)</f>
        <v>0.99999999999999967</v>
      </c>
      <c r="N19" s="34">
        <f>IFERROR(SUM(N7:N18),0)</f>
        <v>0.42833531106967265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6" t="s">
        <v>5</v>
      </c>
      <c r="L21" s="16" t="s">
        <v>56</v>
      </c>
      <c r="M21" s="16" t="s">
        <v>5</v>
      </c>
      <c r="N21" s="17" t="s">
        <v>5</v>
      </c>
    </row>
    <row r="22" spans="2:14">
      <c r="B22" s="18" t="s">
        <v>15</v>
      </c>
      <c r="C22" s="11">
        <v>1.5115740740740739E-2</v>
      </c>
      <c r="D22" s="19"/>
      <c r="E22" s="12">
        <f>IFERROR(C22/C$30,0)</f>
        <v>8.1722044928352389E-2</v>
      </c>
      <c r="F22" s="11">
        <v>4.1203703703703697E-3</v>
      </c>
      <c r="G22" s="19"/>
      <c r="H22" s="12">
        <f>IFERROR(F22/F$30,0)</f>
        <v>8.1557846506300116E-2</v>
      </c>
      <c r="I22" s="11">
        <v>1.4120370370370369E-3</v>
      </c>
      <c r="J22" s="19"/>
      <c r="K22" s="12">
        <f>IFERROR(I22/I$30,0)</f>
        <v>3.7538461538461534E-2</v>
      </c>
      <c r="L22" s="13">
        <f>SUM(C22,F22,I22)</f>
        <v>2.0648148148148145E-2</v>
      </c>
      <c r="M22" s="19"/>
      <c r="N22" s="14">
        <f>IFERROR(L22/L$30,0)</f>
        <v>7.5606034921173057E-2</v>
      </c>
    </row>
    <row r="23" spans="2:14">
      <c r="B23" s="18" t="s">
        <v>16</v>
      </c>
      <c r="C23" s="11">
        <v>0</v>
      </c>
      <c r="D23" s="19"/>
      <c r="E23" s="12">
        <f t="shared" ref="E23:E27" si="9">IFERROR(C23/C$30,0)</f>
        <v>0</v>
      </c>
      <c r="F23" s="11"/>
      <c r="G23" s="19"/>
      <c r="H23" s="12">
        <f t="shared" ref="H23:H27" si="10">IFERROR(F23/F$30,0)</f>
        <v>0</v>
      </c>
      <c r="I23" s="11">
        <v>0</v>
      </c>
      <c r="J23" s="19"/>
      <c r="K23" s="12">
        <f t="shared" ref="K23:K27" si="11">IFERROR(I23/I$30,0)</f>
        <v>0</v>
      </c>
      <c r="L23" s="13">
        <f t="shared" ref="L23:L27" si="12">SUM(C23,F23,I23)</f>
        <v>0</v>
      </c>
      <c r="M23" s="19"/>
      <c r="N23" s="14">
        <f t="shared" ref="N23:N27" si="13">IFERROR(L23/L$30,0)</f>
        <v>0</v>
      </c>
    </row>
    <row r="24" spans="2:14">
      <c r="B24" s="18" t="s">
        <v>17</v>
      </c>
      <c r="C24" s="11">
        <v>4.9768518518518521E-4</v>
      </c>
      <c r="D24" s="19"/>
      <c r="E24" s="12">
        <f t="shared" si="9"/>
        <v>2.6906952005506532E-3</v>
      </c>
      <c r="F24" s="11"/>
      <c r="G24" s="19"/>
      <c r="H24" s="12">
        <f t="shared" si="10"/>
        <v>0</v>
      </c>
      <c r="I24" s="11">
        <v>0</v>
      </c>
      <c r="J24" s="19"/>
      <c r="K24" s="12">
        <f t="shared" si="11"/>
        <v>0</v>
      </c>
      <c r="L24" s="13">
        <f t="shared" si="12"/>
        <v>4.9768518518518521E-4</v>
      </c>
      <c r="M24" s="19"/>
      <c r="N24" s="14">
        <f t="shared" si="13"/>
        <v>1.8223427699610103E-3</v>
      </c>
    </row>
    <row r="25" spans="2:14">
      <c r="B25" s="18" t="s">
        <v>18</v>
      </c>
      <c r="C25" s="11">
        <v>5.6956018518518572E-2</v>
      </c>
      <c r="D25" s="19"/>
      <c r="E25" s="12">
        <f t="shared" si="9"/>
        <v>0.30792816469557621</v>
      </c>
      <c r="F25" s="11">
        <v>7.7777777777777793E-3</v>
      </c>
      <c r="G25" s="19"/>
      <c r="H25" s="12">
        <f t="shared" si="10"/>
        <v>0.1539518900343643</v>
      </c>
      <c r="I25" s="11">
        <v>6.0879629629629617E-3</v>
      </c>
      <c r="J25" s="19"/>
      <c r="K25" s="12">
        <f t="shared" si="11"/>
        <v>0.16184615384615381</v>
      </c>
      <c r="L25" s="13">
        <f t="shared" si="12"/>
        <v>7.082175925925932E-2</v>
      </c>
      <c r="M25" s="19"/>
      <c r="N25" s="14">
        <f t="shared" si="13"/>
        <v>0.25932361417189376</v>
      </c>
    </row>
    <row r="26" spans="2:14">
      <c r="B26" s="18" t="s">
        <v>19</v>
      </c>
      <c r="C26" s="11">
        <v>3.3958333333333326E-2</v>
      </c>
      <c r="D26" s="19"/>
      <c r="E26" s="12">
        <f t="shared" si="9"/>
        <v>0.18359301670733988</v>
      </c>
      <c r="F26" s="11">
        <v>1.1504629629629632E-2</v>
      </c>
      <c r="G26" s="19"/>
      <c r="H26" s="12">
        <f t="shared" si="10"/>
        <v>0.22772050400916388</v>
      </c>
      <c r="I26" s="11">
        <v>9.5601851851851837E-3</v>
      </c>
      <c r="J26" s="19"/>
      <c r="K26" s="12">
        <f t="shared" si="11"/>
        <v>0.25415384615384612</v>
      </c>
      <c r="L26" s="13">
        <f t="shared" si="12"/>
        <v>5.502314814814814E-2</v>
      </c>
      <c r="M26" s="19"/>
      <c r="N26" s="14">
        <f t="shared" si="13"/>
        <v>0.20147482624173585</v>
      </c>
    </row>
    <row r="27" spans="2:14" ht="15.75" thickBot="1">
      <c r="B27" s="23" t="s">
        <v>20</v>
      </c>
      <c r="C27" s="20">
        <v>5.7754629629629623E-3</v>
      </c>
      <c r="D27" s="24"/>
      <c r="E27" s="21">
        <f t="shared" si="9"/>
        <v>3.1224579187785484E-2</v>
      </c>
      <c r="F27" s="20">
        <v>9.0277777777777784E-4</v>
      </c>
      <c r="G27" s="24"/>
      <c r="H27" s="21">
        <f t="shared" si="10"/>
        <v>1.786941580756014E-2</v>
      </c>
      <c r="I27" s="20">
        <v>2.4537037037037036E-3</v>
      </c>
      <c r="J27" s="24"/>
      <c r="K27" s="21">
        <f t="shared" si="11"/>
        <v>6.5230769230769231E-2</v>
      </c>
      <c r="L27" s="13">
        <f t="shared" si="12"/>
        <v>9.1319444444444425E-3</v>
      </c>
      <c r="M27" s="24"/>
      <c r="N27" s="22">
        <f t="shared" si="13"/>
        <v>3.3437870825563647E-2</v>
      </c>
    </row>
    <row r="28" spans="2:14" ht="16.5" thickTop="1" thickBot="1">
      <c r="B28" s="31" t="s">
        <v>3</v>
      </c>
      <c r="C28" s="32">
        <f>SUM(C22:C27)</f>
        <v>0.11230324074074079</v>
      </c>
      <c r="D28" s="33"/>
      <c r="E28" s="33">
        <f>IFERROR(SUM(E22:E27),0)</f>
        <v>0.60715850071960453</v>
      </c>
      <c r="F28" s="32">
        <f>SUM(F22:F27)</f>
        <v>2.4305555555555556E-2</v>
      </c>
      <c r="G28" s="33"/>
      <c r="H28" s="33">
        <f>IFERROR(SUM(H22:H27),0)</f>
        <v>0.48109965635738844</v>
      </c>
      <c r="I28" s="32">
        <f>SUM(I22:I27)</f>
        <v>1.9513888888888886E-2</v>
      </c>
      <c r="J28" s="33"/>
      <c r="K28" s="33">
        <f>IFERROR(SUM(K22:K27),0)</f>
        <v>0.51876923076923065</v>
      </c>
      <c r="L28" s="32">
        <f>SUM(L22:L27)</f>
        <v>0.15612268518518524</v>
      </c>
      <c r="M28" s="33"/>
      <c r="N28" s="34">
        <f>IFERROR(SUM(N22:N27),0)</f>
        <v>0.57166468893032729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0.18496527777777783</v>
      </c>
      <c r="D30" s="35"/>
      <c r="E30" s="36">
        <f>IFERROR(SUM(E19,E28),0)</f>
        <v>0.99999999999999978</v>
      </c>
      <c r="F30" s="32">
        <f>SUM(F19,F28)</f>
        <v>5.0520833333333327E-2</v>
      </c>
      <c r="G30" s="35"/>
      <c r="H30" s="36">
        <f>IFERROR(SUM(H19,H28),0)</f>
        <v>1</v>
      </c>
      <c r="I30" s="32">
        <f>SUM(I19,I28)</f>
        <v>3.7615740740740741E-2</v>
      </c>
      <c r="J30" s="35"/>
      <c r="K30" s="36">
        <f>IFERROR(SUM(K19,K28),0)</f>
        <v>0.99999999999999978</v>
      </c>
      <c r="L30" s="37">
        <f>SUM(L19,L28)</f>
        <v>0.27310185185185187</v>
      </c>
      <c r="M30" s="35"/>
      <c r="N30" s="38">
        <f>IFERROR(SUM(N19,N28),0)</f>
        <v>1</v>
      </c>
    </row>
    <row r="31" spans="2:14" ht="66" customHeight="1" thickTop="1" thickBot="1">
      <c r="B31" s="189" t="s">
        <v>154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10"/>
  <dimension ref="B2:K31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2" t="s">
        <v>42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3.5879629629629635E-4</v>
      </c>
      <c r="G7" s="12">
        <f t="shared" ref="G7:G18" si="2">IFERROR(F7/F$19,0)</f>
        <v>1.9350811485642948E-2</v>
      </c>
      <c r="H7" s="12">
        <f t="shared" ref="H7:H18" si="3">IFERROR(F7/F$30,0)</f>
        <v>9.6153846153846142E-3</v>
      </c>
      <c r="I7" s="11">
        <f>C7+F7</f>
        <v>3.5879629629629635E-4</v>
      </c>
      <c r="J7" s="12">
        <f t="shared" ref="J7:J18" si="4">IFERROR(I7/I$19,0)</f>
        <v>1.5240904621435594E-2</v>
      </c>
      <c r="K7" s="14">
        <f t="shared" ref="K7:K18" si="5">IFERROR(I7/I$30,0)</f>
        <v>3.1785091766635908E-3</v>
      </c>
    </row>
    <row r="8" spans="2:11">
      <c r="B8" s="141" t="s">
        <v>99</v>
      </c>
      <c r="C8" s="11">
        <v>2.1064814814814817E-3</v>
      </c>
      <c r="D8" s="12">
        <f t="shared" si="0"/>
        <v>0.42129629629629634</v>
      </c>
      <c r="E8" s="12">
        <f t="shared" si="1"/>
        <v>2.7875631796599788E-2</v>
      </c>
      <c r="F8" s="11">
        <v>9.5949074074074079E-3</v>
      </c>
      <c r="G8" s="12">
        <f t="shared" si="2"/>
        <v>0.51747815230961292</v>
      </c>
      <c r="H8" s="12">
        <f t="shared" si="3"/>
        <v>0.25713399503722079</v>
      </c>
      <c r="I8" s="11">
        <f t="shared" ref="I8:I18" si="6">C8+F8</f>
        <v>1.170138888888889E-2</v>
      </c>
      <c r="J8" s="12">
        <f t="shared" si="4"/>
        <v>0.49705014749262527</v>
      </c>
      <c r="K8" s="14">
        <f t="shared" si="5"/>
        <v>0.10366041218086743</v>
      </c>
    </row>
    <row r="9" spans="2:11">
      <c r="B9" s="10" t="s">
        <v>50</v>
      </c>
      <c r="C9" s="11">
        <v>1.5393518518518516E-3</v>
      </c>
      <c r="D9" s="12">
        <f t="shared" si="0"/>
        <v>0.30787037037037035</v>
      </c>
      <c r="E9" s="12">
        <f t="shared" si="1"/>
        <v>2.0370654005207531E-2</v>
      </c>
      <c r="F9" s="11">
        <v>7.060185185185185E-3</v>
      </c>
      <c r="G9" s="12">
        <f t="shared" si="2"/>
        <v>0.3807740324594257</v>
      </c>
      <c r="H9" s="12">
        <f t="shared" si="3"/>
        <v>0.18920595533498755</v>
      </c>
      <c r="I9" s="11">
        <f t="shared" si="6"/>
        <v>8.5995370370370375E-3</v>
      </c>
      <c r="J9" s="12">
        <f t="shared" si="4"/>
        <v>0.36529006882989179</v>
      </c>
      <c r="K9" s="14">
        <f t="shared" si="5"/>
        <v>7.6181687685840258E-2</v>
      </c>
    </row>
    <row r="10" spans="2:11">
      <c r="B10" s="10" t="s">
        <v>11</v>
      </c>
      <c r="C10" s="11">
        <v>9.1435185185185196E-4</v>
      </c>
      <c r="D10" s="12">
        <f t="shared" si="0"/>
        <v>0.18287037037037038</v>
      </c>
      <c r="E10" s="12">
        <f t="shared" si="1"/>
        <v>1.2099862153469138E-2</v>
      </c>
      <c r="F10" s="11">
        <v>1.5277777777777779E-3</v>
      </c>
      <c r="G10" s="12">
        <f t="shared" si="2"/>
        <v>8.2397003745318345E-2</v>
      </c>
      <c r="H10" s="12">
        <f t="shared" si="3"/>
        <v>4.0942928039702231E-2</v>
      </c>
      <c r="I10" s="11">
        <f t="shared" si="6"/>
        <v>2.44212962962963E-3</v>
      </c>
      <c r="J10" s="12">
        <f t="shared" si="4"/>
        <v>0.10373647984267452</v>
      </c>
      <c r="K10" s="14">
        <f t="shared" si="5"/>
        <v>2.1634368912129602E-2</v>
      </c>
    </row>
    <row r="11" spans="2:1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/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4.3981481481481481E-4</v>
      </c>
      <c r="D18" s="12">
        <f t="shared" si="0"/>
        <v>8.7962962962962965E-2</v>
      </c>
      <c r="E18" s="12">
        <f t="shared" si="1"/>
        <v>5.8201868586307236E-3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4.3981481481481481E-4</v>
      </c>
      <c r="J18" s="12">
        <f t="shared" si="4"/>
        <v>1.8682399213372659E-2</v>
      </c>
      <c r="K18" s="14">
        <f t="shared" si="5"/>
        <v>3.8962370552650463E-3</v>
      </c>
    </row>
    <row r="19" spans="2:11" ht="16.5" thickTop="1" thickBot="1">
      <c r="B19" s="31" t="s">
        <v>3</v>
      </c>
      <c r="C19" s="32">
        <f>SUM(C7:C18)</f>
        <v>5.0000000000000001E-3</v>
      </c>
      <c r="D19" s="33">
        <f>IFERROR(SUM(D7:D18),0)</f>
        <v>1</v>
      </c>
      <c r="E19" s="33">
        <f>IFERROR(SUM(E7:E18),0)</f>
        <v>6.6166334813907171E-2</v>
      </c>
      <c r="F19" s="32">
        <f>SUM(F7:F18)</f>
        <v>1.8541666666666668E-2</v>
      </c>
      <c r="G19" s="33">
        <f>IFERROR(SUM(G7:G18),0)</f>
        <v>1</v>
      </c>
      <c r="H19" s="33">
        <f>IFERROR(SUM(H7:H18),0)</f>
        <v>0.49689826302729523</v>
      </c>
      <c r="I19" s="32">
        <f>SUM(I7:I18)</f>
        <v>2.3541666666666673E-2</v>
      </c>
      <c r="J19" s="33">
        <f>IFERROR(SUM(J7:J18),0)</f>
        <v>0.99999999999999989</v>
      </c>
      <c r="K19" s="34">
        <f>IFERROR(SUM(K7:K18),0)</f>
        <v>0.20855121501076593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4.1435185185185186E-3</v>
      </c>
      <c r="D22" s="19"/>
      <c r="E22" s="12">
        <f>IFERROR(C22/C$30,0)</f>
        <v>5.483228672078419E-2</v>
      </c>
      <c r="F22" s="11">
        <v>1.7824074074074075E-3</v>
      </c>
      <c r="G22" s="19"/>
      <c r="H22" s="12">
        <f>IFERROR(F22/F$30,0)</f>
        <v>4.7766749379652598E-2</v>
      </c>
      <c r="I22" s="11">
        <f t="shared" ref="I22:I27" si="7">C22+F22</f>
        <v>5.9259259259259265E-3</v>
      </c>
      <c r="J22" s="19"/>
      <c r="K22" s="14">
        <f>IFERROR(I22/I$30,0)</f>
        <v>5.249666769199221E-2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2.3576388888888886E-2</v>
      </c>
      <c r="D25" s="19"/>
      <c r="E25" s="12">
        <f t="shared" si="8"/>
        <v>0.31199264818502059</v>
      </c>
      <c r="F25" s="11">
        <v>1.1192129629629633E-2</v>
      </c>
      <c r="G25" s="19"/>
      <c r="H25" s="12">
        <f t="shared" si="9"/>
        <v>0.29993796526054595</v>
      </c>
      <c r="I25" s="11">
        <f t="shared" si="7"/>
        <v>3.4768518518518518E-2</v>
      </c>
      <c r="J25" s="19"/>
      <c r="K25" s="14">
        <f t="shared" si="10"/>
        <v>0.30800779247411053</v>
      </c>
    </row>
    <row r="26" spans="2:11">
      <c r="B26" s="18" t="s">
        <v>19</v>
      </c>
      <c r="C26" s="11">
        <v>4.2303240740740752E-2</v>
      </c>
      <c r="D26" s="19"/>
      <c r="E26" s="12">
        <f t="shared" si="8"/>
        <v>0.55981007811303429</v>
      </c>
      <c r="F26" s="11">
        <v>5.4282407407407413E-3</v>
      </c>
      <c r="G26" s="19"/>
      <c r="H26" s="12">
        <f t="shared" si="9"/>
        <v>0.14547146401985112</v>
      </c>
      <c r="I26" s="11">
        <f t="shared" si="7"/>
        <v>4.7731481481481493E-2</v>
      </c>
      <c r="J26" s="19"/>
      <c r="K26" s="14">
        <f t="shared" si="10"/>
        <v>0.42284425305034357</v>
      </c>
    </row>
    <row r="27" spans="2:11" ht="15.75" thickBot="1">
      <c r="B27" s="23" t="s">
        <v>20</v>
      </c>
      <c r="C27" s="20">
        <v>5.4398148148148144E-4</v>
      </c>
      <c r="D27" s="24"/>
      <c r="E27" s="21">
        <f t="shared" si="8"/>
        <v>7.1986521672537896E-3</v>
      </c>
      <c r="F27" s="20">
        <v>3.7037037037037041E-4</v>
      </c>
      <c r="G27" s="24"/>
      <c r="H27" s="21">
        <f t="shared" si="9"/>
        <v>9.9255583126550868E-3</v>
      </c>
      <c r="I27" s="11">
        <f t="shared" si="7"/>
        <v>9.1435185185185185E-4</v>
      </c>
      <c r="J27" s="24"/>
      <c r="K27" s="22">
        <f t="shared" si="10"/>
        <v>8.1000717727878601E-3</v>
      </c>
    </row>
    <row r="28" spans="2:11" ht="16.5" thickTop="1" thickBot="1">
      <c r="B28" s="31" t="s">
        <v>3</v>
      </c>
      <c r="C28" s="32">
        <f>SUM(C22:C27)</f>
        <v>7.0567129629629632E-2</v>
      </c>
      <c r="D28" s="33"/>
      <c r="E28" s="33">
        <f>IFERROR(SUM(E22:E27),0)</f>
        <v>0.9338336651860929</v>
      </c>
      <c r="F28" s="32">
        <f>SUM(F22:F27)</f>
        <v>1.8773148148148153E-2</v>
      </c>
      <c r="G28" s="33"/>
      <c r="H28" s="33">
        <f>IFERROR(SUM(H22:H27),0)</f>
        <v>0.50310173697270477</v>
      </c>
      <c r="I28" s="32">
        <f>SUM(I22:I27)</f>
        <v>8.9340277777777782E-2</v>
      </c>
      <c r="J28" s="33"/>
      <c r="K28" s="34">
        <f>IFERROR(SUM(K22:K27),0)</f>
        <v>0.7914487849892341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7.5567129629629637E-2</v>
      </c>
      <c r="D30" s="35"/>
      <c r="E30" s="36">
        <f>IFERROR(SUM(E19,E28),0)</f>
        <v>1</v>
      </c>
      <c r="F30" s="32">
        <f>SUM(F19,F28)</f>
        <v>3.7314814814814821E-2</v>
      </c>
      <c r="G30" s="35"/>
      <c r="H30" s="36">
        <f>IFERROR(SUM(H19,H28),0)</f>
        <v>1</v>
      </c>
      <c r="I30" s="32">
        <f>SUM(I19,I28)</f>
        <v>0.11288194444444445</v>
      </c>
      <c r="J30" s="35"/>
      <c r="K30" s="38">
        <f>IFERROR(SUM(K19,K28),0)</f>
        <v>1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Foglio11"/>
  <dimension ref="B2:K31"/>
  <sheetViews>
    <sheetView showGridLines="0" showZeros="0" zoomScaleSheetLayoutView="110" workbookViewId="0">
      <selection activeCell="B4" sqref="B4:K4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/>
    <row r="3" spans="2:11">
      <c r="B3" s="192" t="s">
        <v>45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1.3888888888888889E-3</v>
      </c>
      <c r="D7" s="12">
        <f t="shared" ref="D7:D18" si="0">IFERROR(C7/C$19,0)</f>
        <v>2.9289724188430566E-2</v>
      </c>
      <c r="E7" s="12">
        <f t="shared" ref="E7:E18" si="1">IFERROR(C7/C$30,0)</f>
        <v>8.0580177276390035E-3</v>
      </c>
      <c r="F7" s="11">
        <v>5.4398148148148144E-4</v>
      </c>
      <c r="G7" s="12">
        <f t="shared" ref="G7:G18" si="2">IFERROR(F7/F$19,0)</f>
        <v>1.0316066725197541E-2</v>
      </c>
      <c r="H7" s="12">
        <f t="shared" ref="H7:H18" si="3">IFERROR(F7/F$30,0)</f>
        <v>6.0457936712117319E-3</v>
      </c>
      <c r="I7" s="11">
        <f>C7+F7</f>
        <v>1.9328703703703704E-3</v>
      </c>
      <c r="J7" s="12">
        <f t="shared" ref="J7:J18" si="4">IFERROR(I7/I$19,0)</f>
        <v>1.9299664856119267E-2</v>
      </c>
      <c r="K7" s="14">
        <f t="shared" ref="K7:K18" si="5">IFERROR(I7/I$30,0)</f>
        <v>7.3678637606988439E-3</v>
      </c>
    </row>
    <row r="8" spans="2:11">
      <c r="B8" s="141" t="s">
        <v>99</v>
      </c>
      <c r="C8" s="11">
        <v>1.7037037037037031E-2</v>
      </c>
      <c r="D8" s="12">
        <f t="shared" si="0"/>
        <v>0.35928728337808147</v>
      </c>
      <c r="E8" s="12">
        <f t="shared" si="1"/>
        <v>9.8845017459038398E-2</v>
      </c>
      <c r="F8" s="11">
        <v>1.4942129629629628E-2</v>
      </c>
      <c r="G8" s="12">
        <f t="shared" si="2"/>
        <v>0.28336259877085163</v>
      </c>
      <c r="H8" s="12">
        <f t="shared" si="3"/>
        <v>0.16606637509647545</v>
      </c>
      <c r="I8" s="11">
        <f t="shared" ref="I8:I18" si="6">C8+F8</f>
        <v>3.1979166666666656E-2</v>
      </c>
      <c r="J8" s="12">
        <f t="shared" si="4"/>
        <v>0.31931122154166175</v>
      </c>
      <c r="K8" s="14">
        <f t="shared" si="5"/>
        <v>0.12190064413659221</v>
      </c>
    </row>
    <row r="9" spans="2:11">
      <c r="B9" s="10" t="s">
        <v>50</v>
      </c>
      <c r="C9" s="11">
        <v>8.1481481481481474E-3</v>
      </c>
      <c r="D9" s="12">
        <f t="shared" si="0"/>
        <v>0.17183304857212597</v>
      </c>
      <c r="E9" s="12">
        <f t="shared" si="1"/>
        <v>4.7273704002148809E-2</v>
      </c>
      <c r="F9" s="11">
        <v>7.5347222222222222E-3</v>
      </c>
      <c r="G9" s="12">
        <f t="shared" si="2"/>
        <v>0.14288849868305534</v>
      </c>
      <c r="H9" s="12">
        <f t="shared" si="3"/>
        <v>8.3740674041677399E-2</v>
      </c>
      <c r="I9" s="11">
        <f t="shared" si="6"/>
        <v>1.5682870370370368E-2</v>
      </c>
      <c r="J9" s="12">
        <f t="shared" si="4"/>
        <v>0.15659308910204553</v>
      </c>
      <c r="K9" s="14">
        <f t="shared" si="5"/>
        <v>5.9781170034412766E-2</v>
      </c>
    </row>
    <row r="10" spans="2:11">
      <c r="B10" s="10" t="s">
        <v>11</v>
      </c>
      <c r="C10" s="11">
        <v>1.0891203703703703E-2</v>
      </c>
      <c r="D10" s="12">
        <f t="shared" si="0"/>
        <v>0.22968025384427634</v>
      </c>
      <c r="E10" s="12">
        <f t="shared" si="1"/>
        <v>6.3188289014235843E-2</v>
      </c>
      <c r="F10" s="11">
        <v>1.3761574074074075E-2</v>
      </c>
      <c r="G10" s="12">
        <f t="shared" si="2"/>
        <v>0.26097453906935913</v>
      </c>
      <c r="H10" s="12">
        <f t="shared" si="3"/>
        <v>0.15294571649086702</v>
      </c>
      <c r="I10" s="11">
        <f t="shared" si="6"/>
        <v>2.465277777777778E-2</v>
      </c>
      <c r="J10" s="12">
        <f t="shared" si="4"/>
        <v>0.24615740205709008</v>
      </c>
      <c r="K10" s="14">
        <f t="shared" si="5"/>
        <v>9.3973352157416409E-2</v>
      </c>
    </row>
    <row r="11" spans="2:11">
      <c r="B11" s="10" t="s">
        <v>12</v>
      </c>
      <c r="C11" s="11">
        <v>7.9861111111111105E-4</v>
      </c>
      <c r="D11" s="12">
        <f t="shared" si="0"/>
        <v>1.6841591408347574E-2</v>
      </c>
      <c r="E11" s="12">
        <f t="shared" si="1"/>
        <v>4.6333601933924258E-3</v>
      </c>
      <c r="F11" s="11">
        <v>8.1018518518518516E-4</v>
      </c>
      <c r="G11" s="12">
        <f t="shared" si="2"/>
        <v>1.5364354697102723E-2</v>
      </c>
      <c r="H11" s="12">
        <f t="shared" si="3"/>
        <v>9.004373552868537E-3</v>
      </c>
      <c r="I11" s="11">
        <f t="shared" si="6"/>
        <v>1.6087962962962961E-3</v>
      </c>
      <c r="J11" s="12">
        <f t="shared" si="4"/>
        <v>1.6063792904195077E-2</v>
      </c>
      <c r="K11" s="14">
        <f t="shared" si="5"/>
        <v>6.132533309803229E-3</v>
      </c>
    </row>
    <row r="12" spans="2:11">
      <c r="B12" s="10" t="s">
        <v>159</v>
      </c>
      <c r="C12" s="11">
        <v>6.5972222222222235E-4</v>
      </c>
      <c r="D12" s="12">
        <f t="shared" si="0"/>
        <v>1.3912618989504522E-2</v>
      </c>
      <c r="E12" s="12">
        <f t="shared" si="1"/>
        <v>3.8275584206285268E-3</v>
      </c>
      <c r="F12" s="11">
        <v>1.4814814814814816E-3</v>
      </c>
      <c r="G12" s="12">
        <f t="shared" si="2"/>
        <v>2.809482001755927E-2</v>
      </c>
      <c r="H12" s="12">
        <f t="shared" si="3"/>
        <v>1.6465140210959614E-2</v>
      </c>
      <c r="I12" s="11">
        <f t="shared" si="6"/>
        <v>2.1412037037037042E-3</v>
      </c>
      <c r="J12" s="12">
        <f t="shared" si="4"/>
        <v>2.1379868253784823E-2</v>
      </c>
      <c r="K12" s="14">
        <f t="shared" si="5"/>
        <v>8.1620047648460273E-3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1.7361111111111112E-4</v>
      </c>
      <c r="D15" s="12">
        <f t="shared" si="0"/>
        <v>3.6612155235538207E-3</v>
      </c>
      <c r="E15" s="12">
        <f t="shared" si="1"/>
        <v>1.0072522159548754E-3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1.7361111111111112E-4</v>
      </c>
      <c r="J15" s="12">
        <f t="shared" si="4"/>
        <v>1.7335028313879581E-3</v>
      </c>
      <c r="K15" s="14">
        <f t="shared" si="5"/>
        <v>6.6178417012265067E-4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8.3217592592592596E-3</v>
      </c>
      <c r="D18" s="12">
        <f t="shared" si="0"/>
        <v>0.17549426409567981</v>
      </c>
      <c r="E18" s="12">
        <f t="shared" si="1"/>
        <v>4.8280956218103695E-2</v>
      </c>
      <c r="F18" s="11">
        <v>1.3657407407407406E-2</v>
      </c>
      <c r="G18" s="12">
        <f t="shared" si="2"/>
        <v>0.25899912203687447</v>
      </c>
      <c r="H18" s="12">
        <f t="shared" si="3"/>
        <v>0.15178801131978392</v>
      </c>
      <c r="I18" s="11">
        <f t="shared" si="6"/>
        <v>2.1979166666666668E-2</v>
      </c>
      <c r="J18" s="12">
        <f t="shared" si="4"/>
        <v>0.21946145845371551</v>
      </c>
      <c r="K18" s="14">
        <f t="shared" si="5"/>
        <v>8.3781875937527575E-2</v>
      </c>
    </row>
    <row r="19" spans="2:11" ht="16.5" thickTop="1" thickBot="1">
      <c r="B19" s="31" t="s">
        <v>3</v>
      </c>
      <c r="C19" s="32">
        <f>SUM(C7:C18)</f>
        <v>4.7418981481481472E-2</v>
      </c>
      <c r="D19" s="33">
        <f>IFERROR(SUM(D7:D18),0)</f>
        <v>1.0000000000000002</v>
      </c>
      <c r="E19" s="33">
        <f>IFERROR(SUM(E7:E18),0)</f>
        <v>0.27511415525114158</v>
      </c>
      <c r="F19" s="32">
        <f>SUM(F7:F18)</f>
        <v>5.2731481481481476E-2</v>
      </c>
      <c r="G19" s="33">
        <f>IFERROR(SUM(G7:G18),0)</f>
        <v>1</v>
      </c>
      <c r="H19" s="33">
        <f>IFERROR(SUM(H7:H18),0)</f>
        <v>0.58605608438384371</v>
      </c>
      <c r="I19" s="32">
        <f>SUM(I7:I18)</f>
        <v>0.10015046296296296</v>
      </c>
      <c r="J19" s="33">
        <f>IFERROR(SUM(J7:J18),0)</f>
        <v>1</v>
      </c>
      <c r="K19" s="34">
        <f>IFERROR(SUM(K7:K18),0)</f>
        <v>0.38176122827141967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3.1018518518518509E-3</v>
      </c>
      <c r="D22" s="19"/>
      <c r="E22" s="12">
        <f>IFERROR(C22/C$30,0)</f>
        <v>1.7996239591727099E-2</v>
      </c>
      <c r="F22" s="11">
        <v>2.5694444444444445E-3</v>
      </c>
      <c r="G22" s="19"/>
      <c r="H22" s="12">
        <f>IFERROR(F22/F$30,0)</f>
        <v>2.8556727553383076E-2</v>
      </c>
      <c r="I22" s="11">
        <f t="shared" ref="I22:I27" si="7">C22+F22</f>
        <v>5.6712962962962958E-3</v>
      </c>
      <c r="J22" s="19"/>
      <c r="K22" s="14">
        <f>IFERROR(I22/I$30,0)</f>
        <v>2.1618282890673253E-2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2.1064814814814807E-2</v>
      </c>
      <c r="D25" s="19"/>
      <c r="E25" s="12">
        <f t="shared" si="8"/>
        <v>0.1222132688691915</v>
      </c>
      <c r="F25" s="11">
        <v>1.2164351851851852E-2</v>
      </c>
      <c r="G25" s="19"/>
      <c r="H25" s="12">
        <f t="shared" si="9"/>
        <v>0.13519423720092619</v>
      </c>
      <c r="I25" s="11">
        <f t="shared" si="7"/>
        <v>3.3229166666666657E-2</v>
      </c>
      <c r="J25" s="19"/>
      <c r="K25" s="14">
        <f t="shared" si="10"/>
        <v>0.1266654901614753</v>
      </c>
    </row>
    <row r="26" spans="2:11">
      <c r="B26" s="18" t="s">
        <v>19</v>
      </c>
      <c r="C26" s="11">
        <v>9.9259259259259255E-2</v>
      </c>
      <c r="D26" s="19"/>
      <c r="E26" s="12">
        <f t="shared" si="8"/>
        <v>0.57587966693526738</v>
      </c>
      <c r="F26" s="11">
        <v>2.0532407407407399E-2</v>
      </c>
      <c r="G26" s="19"/>
      <c r="H26" s="12">
        <f t="shared" si="9"/>
        <v>0.22819655261126828</v>
      </c>
      <c r="I26" s="11">
        <f t="shared" si="7"/>
        <v>0.11979166666666666</v>
      </c>
      <c r="J26" s="19"/>
      <c r="K26" s="14">
        <f t="shared" si="10"/>
        <v>0.45663107738462894</v>
      </c>
    </row>
    <row r="27" spans="2:11" ht="15.75" thickBot="1">
      <c r="B27" s="23" t="s">
        <v>20</v>
      </c>
      <c r="C27" s="20">
        <v>1.5162037037037036E-3</v>
      </c>
      <c r="D27" s="24"/>
      <c r="E27" s="21">
        <f t="shared" si="8"/>
        <v>8.7966693526725769E-3</v>
      </c>
      <c r="F27" s="20">
        <v>1.9791666666666668E-3</v>
      </c>
      <c r="G27" s="24"/>
      <c r="H27" s="21">
        <f t="shared" si="9"/>
        <v>2.199639825057886E-2</v>
      </c>
      <c r="I27" s="11">
        <f t="shared" si="7"/>
        <v>3.4953703703703705E-3</v>
      </c>
      <c r="J27" s="24"/>
      <c r="K27" s="22">
        <f t="shared" si="10"/>
        <v>1.3323921291802701E-2</v>
      </c>
    </row>
    <row r="28" spans="2:11" ht="16.5" thickTop="1" thickBot="1">
      <c r="B28" s="31" t="s">
        <v>3</v>
      </c>
      <c r="C28" s="32">
        <f>SUM(C22:C27)</f>
        <v>0.12494212962962961</v>
      </c>
      <c r="D28" s="33"/>
      <c r="E28" s="33">
        <f>IFERROR(SUM(E22:E27),0)</f>
        <v>0.72488584474885853</v>
      </c>
      <c r="F28" s="32">
        <f>SUM(F22:F27)</f>
        <v>3.7245370370370359E-2</v>
      </c>
      <c r="G28" s="33"/>
      <c r="H28" s="33">
        <f>IFERROR(SUM(H22:H27),0)</f>
        <v>0.4139439156161564</v>
      </c>
      <c r="I28" s="32">
        <f>SUM(I22:I27)</f>
        <v>0.16218749999999998</v>
      </c>
      <c r="J28" s="33"/>
      <c r="K28" s="34">
        <f>IFERROR(SUM(K22:K27),0)</f>
        <v>0.61823877172858022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0.17236111111111108</v>
      </c>
      <c r="D30" s="35"/>
      <c r="E30" s="36">
        <f>IFERROR(SUM(E19,E28),0)</f>
        <v>1</v>
      </c>
      <c r="F30" s="32">
        <f>SUM(F19,F28)</f>
        <v>8.9976851851851836E-2</v>
      </c>
      <c r="G30" s="35"/>
      <c r="H30" s="36">
        <f>IFERROR(SUM(H19,H28),0)</f>
        <v>1</v>
      </c>
      <c r="I30" s="32">
        <f>SUM(I19,I28)</f>
        <v>0.26233796296296297</v>
      </c>
      <c r="J30" s="35"/>
      <c r="K30" s="38">
        <f>IFERROR(SUM(K19,K28),0)</f>
        <v>0.99999999999999989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12"/>
  <dimension ref="B2:K31"/>
  <sheetViews>
    <sheetView showGridLines="0" showZeros="0" zoomScaleSheetLayoutView="11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2" t="s">
        <v>39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1.5046296296296297E-4</v>
      </c>
      <c r="G7" s="12">
        <f t="shared" ref="G7:G18" si="2">IFERROR(F7/F$19,0)</f>
        <v>3.1630170316301706E-2</v>
      </c>
      <c r="H7" s="12">
        <f t="shared" ref="H7:H18" si="3">IFERROR(F7/F$30,0)</f>
        <v>1.030110935023772E-2</v>
      </c>
      <c r="I7" s="11">
        <f>C7+F7</f>
        <v>1.5046296296296297E-4</v>
      </c>
      <c r="J7" s="12">
        <f t="shared" ref="J7:J18" si="4">IFERROR(I7/I$19,0)</f>
        <v>1.9230769230769232E-2</v>
      </c>
      <c r="K7" s="14">
        <f t="shared" ref="K7:K18" si="5">IFERROR(I7/I$30,0)</f>
        <v>1.4999423099111577E-3</v>
      </c>
    </row>
    <row r="8" spans="2:11">
      <c r="B8" s="141" t="s">
        <v>99</v>
      </c>
      <c r="C8" s="11">
        <v>5.2083333333333333E-4</v>
      </c>
      <c r="D8" s="12">
        <f t="shared" si="0"/>
        <v>0.169811320754717</v>
      </c>
      <c r="E8" s="12">
        <f t="shared" si="1"/>
        <v>6.0769750168804884E-3</v>
      </c>
      <c r="F8" s="11">
        <v>1.0648148148148147E-3</v>
      </c>
      <c r="G8" s="12">
        <f t="shared" si="2"/>
        <v>0.22384428223844277</v>
      </c>
      <c r="H8" s="12">
        <f t="shared" si="3"/>
        <v>7.2900158478605384E-2</v>
      </c>
      <c r="I8" s="11">
        <f t="shared" ref="I8:I18" si="6">C8+F8</f>
        <v>1.5856481481481481E-3</v>
      </c>
      <c r="J8" s="12">
        <f t="shared" si="4"/>
        <v>0.20266272189349113</v>
      </c>
      <c r="K8" s="14">
        <f t="shared" si="5"/>
        <v>1.580708434290989E-2</v>
      </c>
    </row>
    <row r="9" spans="2:11">
      <c r="B9" s="10" t="s">
        <v>50</v>
      </c>
      <c r="C9" s="11">
        <v>3.8194444444444446E-4</v>
      </c>
      <c r="D9" s="12">
        <f t="shared" si="0"/>
        <v>0.12452830188679247</v>
      </c>
      <c r="E9" s="12">
        <f t="shared" si="1"/>
        <v>4.4564483457123581E-3</v>
      </c>
      <c r="F9" s="11">
        <v>5.9027777777777778E-4</v>
      </c>
      <c r="G9" s="12">
        <f t="shared" si="2"/>
        <v>0.1240875912408759</v>
      </c>
      <c r="H9" s="12">
        <f t="shared" si="3"/>
        <v>4.0412044374009512E-2</v>
      </c>
      <c r="I9" s="11">
        <f t="shared" si="6"/>
        <v>9.7222222222222219E-4</v>
      </c>
      <c r="J9" s="12">
        <f t="shared" si="4"/>
        <v>0.12426035502958581</v>
      </c>
      <c r="K9" s="14">
        <f t="shared" si="5"/>
        <v>9.6919349255797874E-3</v>
      </c>
    </row>
    <row r="10" spans="2:11">
      <c r="B10" s="10" t="s">
        <v>11</v>
      </c>
      <c r="C10" s="11">
        <v>1.8749999999999999E-3</v>
      </c>
      <c r="D10" s="12">
        <f t="shared" si="0"/>
        <v>0.61132075471698122</v>
      </c>
      <c r="E10" s="12">
        <f t="shared" si="1"/>
        <v>2.1877110060769759E-2</v>
      </c>
      <c r="F10" s="11">
        <v>1.9212962962962964E-3</v>
      </c>
      <c r="G10" s="12">
        <f t="shared" si="2"/>
        <v>0.40389294403892945</v>
      </c>
      <c r="H10" s="12">
        <f t="shared" si="3"/>
        <v>0.13153724247226625</v>
      </c>
      <c r="I10" s="11">
        <f t="shared" si="6"/>
        <v>3.7962962962962963E-3</v>
      </c>
      <c r="J10" s="12">
        <f t="shared" si="4"/>
        <v>0.48520710059171601</v>
      </c>
      <c r="K10" s="14">
        <f t="shared" si="5"/>
        <v>3.7844698280835365E-2</v>
      </c>
    </row>
    <row r="11" spans="2:11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3.3564814814814812E-4</v>
      </c>
      <c r="G11" s="12">
        <f t="shared" si="2"/>
        <v>7.0559610705596104E-2</v>
      </c>
      <c r="H11" s="12">
        <f t="shared" si="3"/>
        <v>2.2979397781299524E-2</v>
      </c>
      <c r="I11" s="11">
        <f t="shared" si="6"/>
        <v>3.3564814814814812E-4</v>
      </c>
      <c r="J11" s="12">
        <f t="shared" si="4"/>
        <v>4.2899408284023666E-2</v>
      </c>
      <c r="K11" s="14">
        <f t="shared" si="5"/>
        <v>3.346025152878736E-3</v>
      </c>
    </row>
    <row r="12" spans="2:11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0</v>
      </c>
      <c r="D15" s="12">
        <f t="shared" si="0"/>
        <v>0</v>
      </c>
      <c r="E15" s="12">
        <f t="shared" si="1"/>
        <v>0</v>
      </c>
      <c r="F15" s="11">
        <v>3.3564814814814812E-4</v>
      </c>
      <c r="G15" s="12">
        <f t="shared" si="2"/>
        <v>7.0559610705596104E-2</v>
      </c>
      <c r="H15" s="12">
        <f t="shared" si="3"/>
        <v>2.2979397781299524E-2</v>
      </c>
      <c r="I15" s="11">
        <f t="shared" si="6"/>
        <v>3.3564814814814812E-4</v>
      </c>
      <c r="J15" s="12">
        <f t="shared" si="4"/>
        <v>4.2899408284023666E-2</v>
      </c>
      <c r="K15" s="14">
        <f t="shared" si="5"/>
        <v>3.346025152878736E-3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2.8935185185185184E-4</v>
      </c>
      <c r="D18" s="12">
        <f t="shared" si="0"/>
        <v>9.4339622641509441E-2</v>
      </c>
      <c r="E18" s="12">
        <f t="shared" si="1"/>
        <v>3.3760972316002713E-3</v>
      </c>
      <c r="F18" s="11">
        <v>3.5879629629629629E-4</v>
      </c>
      <c r="G18" s="12">
        <f t="shared" si="2"/>
        <v>7.5425790754257899E-2</v>
      </c>
      <c r="H18" s="12">
        <f t="shared" si="3"/>
        <v>2.4564183835182253E-2</v>
      </c>
      <c r="I18" s="11">
        <f t="shared" si="6"/>
        <v>6.4814814814814813E-4</v>
      </c>
      <c r="J18" s="12">
        <f t="shared" si="4"/>
        <v>8.2840236686390539E-2</v>
      </c>
      <c r="K18" s="14">
        <f t="shared" si="5"/>
        <v>6.461289950386525E-3</v>
      </c>
    </row>
    <row r="19" spans="2:11" ht="16.5" thickTop="1" thickBot="1">
      <c r="B19" s="31" t="s">
        <v>3</v>
      </c>
      <c r="C19" s="32">
        <f>SUM(C7:C18)</f>
        <v>3.0671296296296293E-3</v>
      </c>
      <c r="D19" s="33">
        <f>IFERROR(SUM(D7:D18),0)</f>
        <v>1.0000000000000002</v>
      </c>
      <c r="E19" s="33">
        <f>IFERROR(SUM(E7:E18),0)</f>
        <v>3.5786630654962875E-2</v>
      </c>
      <c r="F19" s="32">
        <f>SUM(F7:F18)</f>
        <v>4.7569444444444447E-3</v>
      </c>
      <c r="G19" s="33">
        <f>IFERROR(SUM(G7:G18),0)</f>
        <v>1</v>
      </c>
      <c r="H19" s="33">
        <f>IFERROR(SUM(H7:H18),0)</f>
        <v>0.32567353407290023</v>
      </c>
      <c r="I19" s="32">
        <f>SUM(I7:I18)</f>
        <v>7.8240740740740736E-3</v>
      </c>
      <c r="J19" s="33">
        <f>IFERROR(SUM(J7:J18),0)</f>
        <v>1.0000000000000002</v>
      </c>
      <c r="K19" s="34">
        <f>IFERROR(SUM(K7:K18),0)</f>
        <v>7.7997000115380216E-2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2.5347222222222221E-3</v>
      </c>
      <c r="D22" s="19"/>
      <c r="E22" s="12">
        <f>IFERROR(C22/C$30,0)</f>
        <v>2.9574611748818376E-2</v>
      </c>
      <c r="F22" s="11">
        <v>1.0648148148148149E-3</v>
      </c>
      <c r="G22" s="19"/>
      <c r="H22" s="12">
        <f>IFERROR(F22/F$30,0)</f>
        <v>7.2900158478605398E-2</v>
      </c>
      <c r="I22" s="11">
        <f t="shared" ref="I22:I27" si="7">C22+F22</f>
        <v>3.5995370370370369E-3</v>
      </c>
      <c r="J22" s="19"/>
      <c r="K22" s="14">
        <f>IFERROR(I22/I$30,0)</f>
        <v>3.5883235260182313E-2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8.2986111111111108E-3</v>
      </c>
      <c r="D25" s="19"/>
      <c r="E25" s="12">
        <f t="shared" si="8"/>
        <v>9.6826468602295782E-2</v>
      </c>
      <c r="F25" s="11">
        <v>6.7129629629629631E-3</v>
      </c>
      <c r="G25" s="19"/>
      <c r="H25" s="12">
        <f t="shared" si="9"/>
        <v>0.45958795562599053</v>
      </c>
      <c r="I25" s="11">
        <f t="shared" si="7"/>
        <v>1.5011574074074073E-2</v>
      </c>
      <c r="J25" s="19"/>
      <c r="K25" s="14">
        <f t="shared" si="10"/>
        <v>0.14964809045805932</v>
      </c>
    </row>
    <row r="26" spans="2:11">
      <c r="B26" s="18" t="s">
        <v>19</v>
      </c>
      <c r="C26" s="11">
        <v>7.1597222222222187E-2</v>
      </c>
      <c r="D26" s="19"/>
      <c r="E26" s="12">
        <f t="shared" si="8"/>
        <v>0.83538149898717073</v>
      </c>
      <c r="F26" s="11">
        <v>1.747685185185185E-3</v>
      </c>
      <c r="G26" s="19"/>
      <c r="H26" s="12">
        <f t="shared" si="9"/>
        <v>0.1196513470681458</v>
      </c>
      <c r="I26" s="11">
        <f t="shared" si="7"/>
        <v>7.3344907407407373E-2</v>
      </c>
      <c r="J26" s="19"/>
      <c r="K26" s="14">
        <f t="shared" si="10"/>
        <v>0.73116418599284627</v>
      </c>
    </row>
    <row r="27" spans="2:11" ht="15.75" thickBot="1">
      <c r="B27" s="23" t="s">
        <v>20</v>
      </c>
      <c r="C27" s="20">
        <v>2.0833333333333332E-4</v>
      </c>
      <c r="D27" s="24"/>
      <c r="E27" s="21">
        <f t="shared" si="8"/>
        <v>2.4307900067521951E-3</v>
      </c>
      <c r="F27" s="20">
        <v>3.2407407407407406E-4</v>
      </c>
      <c r="G27" s="24"/>
      <c r="H27" s="21">
        <f t="shared" si="9"/>
        <v>2.2187004754358162E-2</v>
      </c>
      <c r="I27" s="11">
        <f t="shared" si="7"/>
        <v>5.3240740740740744E-4</v>
      </c>
      <c r="J27" s="24"/>
      <c r="K27" s="22">
        <f t="shared" si="10"/>
        <v>5.3074881735317887E-3</v>
      </c>
    </row>
    <row r="28" spans="2:11" ht="16.5" thickTop="1" thickBot="1">
      <c r="B28" s="31" t="s">
        <v>3</v>
      </c>
      <c r="C28" s="32">
        <f>SUM(C22:C27)</f>
        <v>8.2638888888888859E-2</v>
      </c>
      <c r="D28" s="33"/>
      <c r="E28" s="33">
        <f>IFERROR(SUM(E22:E27),0)</f>
        <v>0.9642133693450371</v>
      </c>
      <c r="F28" s="32">
        <f>SUM(F22:F27)</f>
        <v>9.8495370370370369E-3</v>
      </c>
      <c r="G28" s="33"/>
      <c r="H28" s="33">
        <f>IFERROR(SUM(H22:H27),0)</f>
        <v>0.67432646592709999</v>
      </c>
      <c r="I28" s="32">
        <f>SUM(I22:I27)</f>
        <v>9.2488425925925891E-2</v>
      </c>
      <c r="J28" s="33"/>
      <c r="K28" s="34">
        <f>IFERROR(SUM(K22:K27),0)</f>
        <v>0.92200299988461965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8.5706018518518487E-2</v>
      </c>
      <c r="D30" s="35"/>
      <c r="E30" s="36">
        <f>IFERROR(SUM(E19,E28),0)</f>
        <v>1</v>
      </c>
      <c r="F30" s="32">
        <f>SUM(F19,F28)</f>
        <v>1.4606481481481481E-2</v>
      </c>
      <c r="G30" s="35"/>
      <c r="H30" s="36">
        <f>IFERROR(SUM(H19,H28),0)</f>
        <v>1.0000000000000002</v>
      </c>
      <c r="I30" s="32">
        <f>SUM(I19,I28)</f>
        <v>0.10031249999999997</v>
      </c>
      <c r="J30" s="35"/>
      <c r="K30" s="38">
        <f>IFERROR(SUM(K19,K28),0)</f>
        <v>0.99999999999999989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13"/>
  <dimension ref="B2:K31"/>
  <sheetViews>
    <sheetView showGridLines="0" showZeros="0" zoomScaleSheetLayoutView="11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2" t="s">
        <v>41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2.0717592592592593E-3</v>
      </c>
      <c r="D7" s="12">
        <f t="shared" ref="D7:D18" si="0">IFERROR(C7/C$19,0)</f>
        <v>2.1529949482800109E-2</v>
      </c>
      <c r="E7" s="12">
        <f t="shared" ref="E7:E18" si="1">IFERROR(C7/C$30,0)</f>
        <v>4.495680128591523E-3</v>
      </c>
      <c r="F7" s="11">
        <v>1.8518518518518518E-4</v>
      </c>
      <c r="G7" s="12">
        <f t="shared" ref="G7:G18" si="2">IFERROR(F7/F$19,0)</f>
        <v>1.1860637509266124E-2</v>
      </c>
      <c r="H7" s="12">
        <f t="shared" ref="H7:H18" si="3">IFERROR(F7/F$30,0)</f>
        <v>2.4653312788906001E-3</v>
      </c>
      <c r="I7" s="11">
        <f>C7+F7</f>
        <v>2.2569444444444447E-3</v>
      </c>
      <c r="J7" s="12">
        <f t="shared" ref="J7:J18" si="4">IFERROR(I7/I$19,0)</f>
        <v>2.0180068301769646E-2</v>
      </c>
      <c r="K7" s="14">
        <f t="shared" ref="K7:K18" si="5">IFERROR(I7/I$30,0)</f>
        <v>4.2111173498034834E-3</v>
      </c>
    </row>
    <row r="8" spans="2:11">
      <c r="B8" s="141" t="s">
        <v>99</v>
      </c>
      <c r="C8" s="11">
        <v>6.0567129629629582E-2</v>
      </c>
      <c r="D8" s="12">
        <f t="shared" si="0"/>
        <v>0.62942025499158027</v>
      </c>
      <c r="E8" s="12">
        <f t="shared" si="1"/>
        <v>0.13142957604982919</v>
      </c>
      <c r="F8" s="11">
        <v>6.1921296296296299E-3</v>
      </c>
      <c r="G8" s="12">
        <f t="shared" si="2"/>
        <v>0.3965900667160861</v>
      </c>
      <c r="H8" s="12">
        <f t="shared" si="3"/>
        <v>8.2434514637904452E-2</v>
      </c>
      <c r="I8" s="11">
        <f t="shared" ref="I8:I18" si="6">C8+F8</f>
        <v>6.6759259259259213E-2</v>
      </c>
      <c r="J8" s="12">
        <f t="shared" si="4"/>
        <v>0.59691607161337046</v>
      </c>
      <c r="K8" s="14">
        <f t="shared" si="5"/>
        <v>0.12456269165982806</v>
      </c>
    </row>
    <row r="9" spans="2:11">
      <c r="B9" s="10" t="s">
        <v>50</v>
      </c>
      <c r="C9" s="11">
        <v>1.8831018518518521E-2</v>
      </c>
      <c r="D9" s="12">
        <f t="shared" si="0"/>
        <v>0.19569401010344012</v>
      </c>
      <c r="E9" s="12">
        <f t="shared" si="1"/>
        <v>4.0862969660438044E-2</v>
      </c>
      <c r="F9" s="11">
        <v>3.3680555555555556E-3</v>
      </c>
      <c r="G9" s="12">
        <f t="shared" si="2"/>
        <v>0.21571534469977766</v>
      </c>
      <c r="H9" s="12">
        <f t="shared" si="3"/>
        <v>4.4838212634822794E-2</v>
      </c>
      <c r="I9" s="11">
        <f t="shared" si="6"/>
        <v>2.2199074074074076E-2</v>
      </c>
      <c r="J9" s="12">
        <f t="shared" si="4"/>
        <v>0.19848908206561119</v>
      </c>
      <c r="K9" s="14">
        <f t="shared" si="5"/>
        <v>4.1420118343195284E-2</v>
      </c>
    </row>
    <row r="10" spans="2:11">
      <c r="B10" s="10" t="s">
        <v>11</v>
      </c>
      <c r="C10" s="11">
        <v>4.7337962962962958E-3</v>
      </c>
      <c r="D10" s="12">
        <f t="shared" si="0"/>
        <v>4.9194130382487392E-2</v>
      </c>
      <c r="E10" s="12">
        <f t="shared" si="1"/>
        <v>1.0272252360859961E-2</v>
      </c>
      <c r="F10" s="11">
        <v>3.9351851851851848E-3</v>
      </c>
      <c r="G10" s="12">
        <f t="shared" si="2"/>
        <v>0.25203854707190515</v>
      </c>
      <c r="H10" s="12">
        <f t="shared" si="3"/>
        <v>5.2388289676425254E-2</v>
      </c>
      <c r="I10" s="11">
        <f t="shared" si="6"/>
        <v>8.6689814814814806E-3</v>
      </c>
      <c r="J10" s="12">
        <f t="shared" si="4"/>
        <v>7.751215978474596E-2</v>
      </c>
      <c r="K10" s="14">
        <f t="shared" si="5"/>
        <v>1.617500971796312E-2</v>
      </c>
    </row>
    <row r="11" spans="2:11">
      <c r="B11" s="10" t="s">
        <v>12</v>
      </c>
      <c r="C11" s="11">
        <v>9.2592592592592596E-4</v>
      </c>
      <c r="D11" s="12">
        <f t="shared" si="0"/>
        <v>9.6223237911955799E-3</v>
      </c>
      <c r="E11" s="12">
        <f t="shared" si="1"/>
        <v>2.0092425155716306E-3</v>
      </c>
      <c r="F11" s="11">
        <v>1.0879629629629629E-3</v>
      </c>
      <c r="G11" s="12">
        <f t="shared" si="2"/>
        <v>6.9681245366938482E-2</v>
      </c>
      <c r="H11" s="12">
        <f t="shared" si="3"/>
        <v>1.4483821263482275E-2</v>
      </c>
      <c r="I11" s="11">
        <f t="shared" si="6"/>
        <v>2.0138888888888888E-3</v>
      </c>
      <c r="J11" s="12">
        <f t="shared" si="4"/>
        <v>1.8006830176963681E-2</v>
      </c>
      <c r="K11" s="14">
        <f t="shared" si="5"/>
        <v>3.7576124044400305E-3</v>
      </c>
    </row>
    <row r="12" spans="2:11">
      <c r="B12" s="10" t="s">
        <v>159</v>
      </c>
      <c r="C12" s="11">
        <v>1.5509259259259259E-3</v>
      </c>
      <c r="D12" s="12">
        <f t="shared" si="0"/>
        <v>1.6117392350252596E-2</v>
      </c>
      <c r="E12" s="12">
        <f t="shared" si="1"/>
        <v>3.3654812135824812E-3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1.5509259259259259E-3</v>
      </c>
      <c r="J12" s="12">
        <f t="shared" si="4"/>
        <v>1.3867328986857089E-2</v>
      </c>
      <c r="K12" s="14">
        <f t="shared" si="5"/>
        <v>2.8937934608905982E-3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1.5393518518518519E-3</v>
      </c>
      <c r="D15" s="12">
        <f t="shared" si="0"/>
        <v>1.5997113302862648E-2</v>
      </c>
      <c r="E15" s="12">
        <f t="shared" si="1"/>
        <v>3.3403656821378359E-3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1.5393518518518519E-3</v>
      </c>
      <c r="J15" s="12">
        <f t="shared" si="4"/>
        <v>1.3763841457104424E-2</v>
      </c>
      <c r="K15" s="14">
        <f t="shared" si="5"/>
        <v>2.8721979873018626E-3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6.0069444444444432E-3</v>
      </c>
      <c r="D18" s="12">
        <f t="shared" si="0"/>
        <v>6.2424825595381303E-2</v>
      </c>
      <c r="E18" s="12">
        <f t="shared" si="1"/>
        <v>1.3034960819770951E-2</v>
      </c>
      <c r="F18" s="11">
        <v>8.4490740740740728E-4</v>
      </c>
      <c r="G18" s="12">
        <f t="shared" si="2"/>
        <v>5.4114158636026692E-2</v>
      </c>
      <c r="H18" s="12">
        <f t="shared" si="3"/>
        <v>1.1248073959938362E-2</v>
      </c>
      <c r="I18" s="11">
        <f t="shared" si="6"/>
        <v>6.8518518518518503E-3</v>
      </c>
      <c r="J18" s="12">
        <f t="shared" si="4"/>
        <v>6.1264617613577571E-2</v>
      </c>
      <c r="K18" s="14">
        <f t="shared" si="5"/>
        <v>1.2784520364531596E-2</v>
      </c>
    </row>
    <row r="19" spans="2:11" ht="16.5" thickTop="1" thickBot="1">
      <c r="B19" s="31" t="s">
        <v>3</v>
      </c>
      <c r="C19" s="32">
        <f>SUM(C7:C18)</f>
        <v>9.62268518518518E-2</v>
      </c>
      <c r="D19" s="33">
        <f>IFERROR(SUM(D7:D18),0)</f>
        <v>1</v>
      </c>
      <c r="E19" s="33">
        <f>IFERROR(SUM(E7:E18),0)</f>
        <v>0.20881052843078163</v>
      </c>
      <c r="F19" s="32">
        <f>SUM(F7:F18)</f>
        <v>1.5613425925925923E-2</v>
      </c>
      <c r="G19" s="33">
        <f>IFERROR(SUM(G7:G18),0)</f>
        <v>1.0000000000000002</v>
      </c>
      <c r="H19" s="33">
        <f>IFERROR(SUM(H7:H18),0)</f>
        <v>0.20785824345146375</v>
      </c>
      <c r="I19" s="32">
        <f>SUM(I7:I18)</f>
        <v>0.11184027777777773</v>
      </c>
      <c r="J19" s="33">
        <f>IFERROR(SUM(J7:J18),0)</f>
        <v>1</v>
      </c>
      <c r="K19" s="34">
        <f>IFERROR(SUM(K7:K18),0)</f>
        <v>0.20867706128795405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2.6932870370370374E-2</v>
      </c>
      <c r="D22" s="19"/>
      <c r="E22" s="12">
        <f>IFERROR(C22/C$30,0)</f>
        <v>5.8443841671689811E-2</v>
      </c>
      <c r="F22" s="11">
        <v>7.1990740740740739E-3</v>
      </c>
      <c r="G22" s="19"/>
      <c r="H22" s="12">
        <f>IFERROR(F22/F$30,0)</f>
        <v>9.5839753466872082E-2</v>
      </c>
      <c r="I22" s="11">
        <f t="shared" ref="I22:I27" si="7">C22+F22</f>
        <v>3.4131944444444451E-2</v>
      </c>
      <c r="J22" s="19"/>
      <c r="K22" s="14">
        <f>IFERROR(I22/I$30,0)</f>
        <v>6.3685051613181914E-2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>
        <v>5.6712962962962967E-4</v>
      </c>
      <c r="D24" s="19"/>
      <c r="E24" s="12">
        <f t="shared" si="8"/>
        <v>1.2306610407876238E-3</v>
      </c>
      <c r="F24" s="11">
        <v>1.4120370370370372E-3</v>
      </c>
      <c r="G24" s="19"/>
      <c r="H24" s="12">
        <f t="shared" si="9"/>
        <v>1.8798151001540829E-2</v>
      </c>
      <c r="I24" s="11">
        <f t="shared" si="7"/>
        <v>1.9791666666666668E-3</v>
      </c>
      <c r="J24" s="19"/>
      <c r="K24" s="14">
        <f t="shared" si="10"/>
        <v>3.6928259836738237E-3</v>
      </c>
    </row>
    <row r="25" spans="2:11">
      <c r="B25" s="18" t="s">
        <v>18</v>
      </c>
      <c r="C25" s="11">
        <v>0.13706018518518523</v>
      </c>
      <c r="D25" s="19"/>
      <c r="E25" s="12">
        <f t="shared" si="8"/>
        <v>0.29741812336749068</v>
      </c>
      <c r="F25" s="11">
        <v>3.9074074074074094E-2</v>
      </c>
      <c r="G25" s="19"/>
      <c r="H25" s="12">
        <f t="shared" si="9"/>
        <v>0.52018489984591698</v>
      </c>
      <c r="I25" s="11">
        <f t="shared" si="7"/>
        <v>0.17613425925925932</v>
      </c>
      <c r="J25" s="19"/>
      <c r="K25" s="14">
        <f t="shared" si="10"/>
        <v>0.32863991707338164</v>
      </c>
    </row>
    <row r="26" spans="2:11">
      <c r="B26" s="18" t="s">
        <v>19</v>
      </c>
      <c r="C26" s="11">
        <v>0.19553240740740715</v>
      </c>
      <c r="D26" s="19"/>
      <c r="E26" s="12">
        <f t="shared" si="8"/>
        <v>0.42430178822583853</v>
      </c>
      <c r="F26" s="11">
        <v>1.1817129629629629E-2</v>
      </c>
      <c r="G26" s="19"/>
      <c r="H26" s="12">
        <f t="shared" si="9"/>
        <v>0.15731895223420642</v>
      </c>
      <c r="I26" s="11">
        <f t="shared" si="7"/>
        <v>0.20734953703703679</v>
      </c>
      <c r="J26" s="19"/>
      <c r="K26" s="14">
        <f t="shared" si="10"/>
        <v>0.38688290934220154</v>
      </c>
    </row>
    <row r="27" spans="2:11" ht="15.75" thickBot="1">
      <c r="B27" s="23" t="s">
        <v>20</v>
      </c>
      <c r="C27" s="20">
        <v>4.5138888888888885E-3</v>
      </c>
      <c r="D27" s="24"/>
      <c r="E27" s="21">
        <f t="shared" si="8"/>
        <v>9.7950572634116981E-3</v>
      </c>
      <c r="F27" s="20">
        <v>0</v>
      </c>
      <c r="G27" s="24"/>
      <c r="H27" s="21">
        <f t="shared" si="9"/>
        <v>0</v>
      </c>
      <c r="I27" s="11">
        <f t="shared" si="7"/>
        <v>4.5138888888888885E-3</v>
      </c>
      <c r="J27" s="24"/>
      <c r="K27" s="22">
        <f t="shared" si="10"/>
        <v>8.422234699606965E-3</v>
      </c>
    </row>
    <row r="28" spans="2:11" ht="16.5" thickTop="1" thickBot="1">
      <c r="B28" s="31" t="s">
        <v>3</v>
      </c>
      <c r="C28" s="32">
        <f>SUM(C22:C27)</f>
        <v>0.36460648148148128</v>
      </c>
      <c r="D28" s="33"/>
      <c r="E28" s="33">
        <f>IFERROR(SUM(E22:E27),0)</f>
        <v>0.79118947156921837</v>
      </c>
      <c r="F28" s="32">
        <f>SUM(F22:F27)</f>
        <v>5.9502314814814834E-2</v>
      </c>
      <c r="G28" s="33"/>
      <c r="H28" s="33">
        <f>IFERROR(SUM(H22:H27),0)</f>
        <v>0.79214175654853636</v>
      </c>
      <c r="I28" s="32">
        <f>SUM(I22:I27)</f>
        <v>0.42410879629629611</v>
      </c>
      <c r="J28" s="33"/>
      <c r="K28" s="34">
        <f>IFERROR(SUM(K22:K27),0)</f>
        <v>0.79132293871204595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0.4608333333333331</v>
      </c>
      <c r="D30" s="35"/>
      <c r="E30" s="36">
        <f>IFERROR(SUM(E19,E28),0)</f>
        <v>1</v>
      </c>
      <c r="F30" s="32">
        <f>SUM(F19,F28)</f>
        <v>7.5115740740740761E-2</v>
      </c>
      <c r="G30" s="35"/>
      <c r="H30" s="36">
        <f>IFERROR(SUM(H19,H28),0)</f>
        <v>1</v>
      </c>
      <c r="I30" s="32">
        <f>SUM(I19,I28)</f>
        <v>0.53594907407407388</v>
      </c>
      <c r="J30" s="35"/>
      <c r="K30" s="38">
        <f>IFERROR(SUM(K19,K28),0)</f>
        <v>1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4"/>
  <dimension ref="B2:K31"/>
  <sheetViews>
    <sheetView showGridLines="0" showZeros="0" zoomScaleSheetLayoutView="11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>
      <c r="B3" s="192" t="s">
        <v>43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2.0370370370370369E-3</v>
      </c>
      <c r="D7" s="12">
        <f t="shared" ref="D7:D18" si="0">IFERROR(C7/C$19,0)</f>
        <v>8.2590333176912251E-2</v>
      </c>
      <c r="E7" s="12">
        <f t="shared" ref="E7:E18" si="1">IFERROR(C7/C$30,0)</f>
        <v>1.5089163237311392E-2</v>
      </c>
      <c r="F7" s="11">
        <v>2.5115740740740745E-3</v>
      </c>
      <c r="G7" s="12">
        <f t="shared" ref="G7:G18" si="2">IFERROR(F7/F$19,0)</f>
        <v>6.7622312246805857E-2</v>
      </c>
      <c r="H7" s="12">
        <f t="shared" ref="H7:H18" si="3">IFERROR(F7/F$30,0)</f>
        <v>3.4915526950925181E-2</v>
      </c>
      <c r="I7" s="11">
        <f>C7+F7</f>
        <v>4.5486111111111109E-3</v>
      </c>
      <c r="J7" s="12">
        <f t="shared" ref="J7:J18" si="4">IFERROR(I7/I$19,0)</f>
        <v>7.3595505617977536E-2</v>
      </c>
      <c r="K7" s="14">
        <f t="shared" ref="K7:K18" si="5">IFERROR(I7/I$30,0)</f>
        <v>2.1981095139549198E-2</v>
      </c>
    </row>
    <row r="8" spans="2:11">
      <c r="B8" s="141" t="s">
        <v>99</v>
      </c>
      <c r="C8" s="11">
        <v>1.1168981481481481E-2</v>
      </c>
      <c r="D8" s="12">
        <f t="shared" si="0"/>
        <v>0.45283904270295638</v>
      </c>
      <c r="E8" s="12">
        <f t="shared" si="1"/>
        <v>8.2733196159122127E-2</v>
      </c>
      <c r="F8" s="11">
        <v>9.9768518518518531E-3</v>
      </c>
      <c r="G8" s="12">
        <f t="shared" si="2"/>
        <v>0.26861950763477715</v>
      </c>
      <c r="H8" s="12">
        <f t="shared" si="3"/>
        <v>0.13869670152855992</v>
      </c>
      <c r="I8" s="11">
        <f t="shared" ref="I8:I18" si="6">C8+F8</f>
        <v>2.1145833333333336E-2</v>
      </c>
      <c r="J8" s="12">
        <f t="shared" si="4"/>
        <v>0.34213483146067425</v>
      </c>
      <c r="K8" s="14">
        <f t="shared" si="5"/>
        <v>0.1021869232059959</v>
      </c>
    </row>
    <row r="9" spans="2:11">
      <c r="B9" s="10" t="s">
        <v>50</v>
      </c>
      <c r="C9" s="11">
        <v>4.1666666666666666E-3</v>
      </c>
      <c r="D9" s="12">
        <f t="shared" si="0"/>
        <v>0.16893477240732052</v>
      </c>
      <c r="E9" s="12">
        <f t="shared" si="1"/>
        <v>3.0864197530864213E-2</v>
      </c>
      <c r="F9" s="11">
        <v>1.1388888888888888E-2</v>
      </c>
      <c r="G9" s="12">
        <f t="shared" si="2"/>
        <v>0.30663758180118406</v>
      </c>
      <c r="H9" s="12">
        <f t="shared" si="3"/>
        <v>0.15832662912308926</v>
      </c>
      <c r="I9" s="11">
        <f t="shared" si="6"/>
        <v>1.5555555555555555E-2</v>
      </c>
      <c r="J9" s="12">
        <f t="shared" si="4"/>
        <v>0.25168539325842698</v>
      </c>
      <c r="K9" s="14">
        <f t="shared" si="5"/>
        <v>7.5171989484870541E-2</v>
      </c>
    </row>
    <row r="10" spans="2:11">
      <c r="B10" s="10" t="s">
        <v>11</v>
      </c>
      <c r="C10" s="11">
        <v>4.5601851851851845E-3</v>
      </c>
      <c r="D10" s="12">
        <f t="shared" si="0"/>
        <v>0.18488972313467852</v>
      </c>
      <c r="E10" s="12">
        <f t="shared" si="1"/>
        <v>3.3779149519890271E-2</v>
      </c>
      <c r="F10" s="11">
        <v>9.1782407407407403E-3</v>
      </c>
      <c r="G10" s="12">
        <f t="shared" si="2"/>
        <v>0.2471174820816453</v>
      </c>
      <c r="H10" s="12">
        <f t="shared" si="3"/>
        <v>0.12759452936444085</v>
      </c>
      <c r="I10" s="11">
        <f t="shared" si="6"/>
        <v>1.3738425925925925E-2</v>
      </c>
      <c r="J10" s="12">
        <f t="shared" si="4"/>
        <v>0.22228464419475655</v>
      </c>
      <c r="K10" s="14">
        <f t="shared" si="5"/>
        <v>6.6390737737009917E-2</v>
      </c>
    </row>
    <row r="11" spans="2:11">
      <c r="B11" s="10" t="s">
        <v>12</v>
      </c>
      <c r="C11" s="11">
        <v>6.7129629629629625E-4</v>
      </c>
      <c r="D11" s="12">
        <f t="shared" si="0"/>
        <v>2.7217268887846081E-2</v>
      </c>
      <c r="E11" s="12">
        <f t="shared" si="1"/>
        <v>4.9725651577503449E-3</v>
      </c>
      <c r="F11" s="11">
        <v>1.5509259259259261E-3</v>
      </c>
      <c r="G11" s="12">
        <f t="shared" si="2"/>
        <v>4.1757556871299464E-2</v>
      </c>
      <c r="H11" s="12">
        <f t="shared" si="3"/>
        <v>2.1560740144810939E-2</v>
      </c>
      <c r="I11" s="11">
        <f t="shared" si="6"/>
        <v>2.2222222222222222E-3</v>
      </c>
      <c r="J11" s="12">
        <f t="shared" si="4"/>
        <v>3.5955056179775284E-2</v>
      </c>
      <c r="K11" s="14">
        <f t="shared" si="5"/>
        <v>1.0738855640695792E-2</v>
      </c>
    </row>
    <row r="12" spans="2:11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2.0833333333333332E-4</v>
      </c>
      <c r="D15" s="12">
        <f t="shared" si="0"/>
        <v>8.4467386203660247E-3</v>
      </c>
      <c r="E15" s="12">
        <f t="shared" si="1"/>
        <v>1.5432098765432107E-3</v>
      </c>
      <c r="F15" s="11">
        <v>9.8379629629629642E-4</v>
      </c>
      <c r="G15" s="12">
        <f t="shared" si="2"/>
        <v>2.648800249298847E-2</v>
      </c>
      <c r="H15" s="12">
        <f t="shared" si="3"/>
        <v>1.3676588897827835E-2</v>
      </c>
      <c r="I15" s="11">
        <f t="shared" si="6"/>
        <v>1.1921296296296298E-3</v>
      </c>
      <c r="J15" s="12">
        <f t="shared" si="4"/>
        <v>1.9288389513108618E-2</v>
      </c>
      <c r="K15" s="14">
        <f t="shared" si="5"/>
        <v>5.7609485989149308E-3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1.8518518518518517E-3</v>
      </c>
      <c r="D18" s="12">
        <f t="shared" si="0"/>
        <v>7.5082121069920224E-2</v>
      </c>
      <c r="E18" s="12">
        <f t="shared" si="1"/>
        <v>1.3717421124828539E-2</v>
      </c>
      <c r="F18" s="11">
        <v>1.5509259259259259E-3</v>
      </c>
      <c r="G18" s="12">
        <f t="shared" si="2"/>
        <v>4.1757556871299457E-2</v>
      </c>
      <c r="H18" s="12">
        <f t="shared" si="3"/>
        <v>2.1560740144810936E-2</v>
      </c>
      <c r="I18" s="11">
        <f t="shared" si="6"/>
        <v>3.4027777777777776E-3</v>
      </c>
      <c r="J18" s="12">
        <f t="shared" si="4"/>
        <v>5.5056179775280899E-2</v>
      </c>
      <c r="K18" s="14">
        <f t="shared" si="5"/>
        <v>1.644387269981543E-2</v>
      </c>
    </row>
    <row r="19" spans="2:11" ht="16.5" thickTop="1" thickBot="1">
      <c r="B19" s="31" t="s">
        <v>3</v>
      </c>
      <c r="C19" s="32">
        <f>SUM(C7:C18)</f>
        <v>2.4664351851851851E-2</v>
      </c>
      <c r="D19" s="33">
        <f>IFERROR(SUM(D7:D18),0)</f>
        <v>1</v>
      </c>
      <c r="E19" s="33">
        <f>IFERROR(SUM(E7:E18),0)</f>
        <v>0.18269890260631014</v>
      </c>
      <c r="F19" s="32">
        <f>SUM(F7:F18)</f>
        <v>3.7141203703703711E-2</v>
      </c>
      <c r="G19" s="33">
        <f>IFERROR(SUM(G7:G18),0)</f>
        <v>0.99999999999999967</v>
      </c>
      <c r="H19" s="33">
        <f>IFERROR(SUM(H7:H18),0)</f>
        <v>0.51633145615446496</v>
      </c>
      <c r="I19" s="32">
        <f>SUM(I7:I18)</f>
        <v>6.1805555555555551E-2</v>
      </c>
      <c r="J19" s="33">
        <f>IFERROR(SUM(J7:J18),0)</f>
        <v>1.0000000000000002</v>
      </c>
      <c r="K19" s="34">
        <f>IFERROR(SUM(K7:K18),0)</f>
        <v>0.29867442250685167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7.6041666666666645E-3</v>
      </c>
      <c r="D22" s="19"/>
      <c r="E22" s="12">
        <f>IFERROR(C22/C$30,0)</f>
        <v>5.6327160493827175E-2</v>
      </c>
      <c r="F22" s="11">
        <v>2.8935185185185184E-3</v>
      </c>
      <c r="G22" s="19"/>
      <c r="H22" s="12">
        <f>IFERROR(F22/F$30,0)</f>
        <v>4.022526146419951E-2</v>
      </c>
      <c r="I22" s="11">
        <f t="shared" ref="I22:I27" si="7">C22+F22</f>
        <v>1.0497685185185183E-2</v>
      </c>
      <c r="J22" s="19"/>
      <c r="K22" s="14">
        <f>IFERROR(I22/I$30,0)</f>
        <v>5.0729906594328543E-2</v>
      </c>
    </row>
    <row r="23" spans="2:11">
      <c r="B23" s="18" t="s">
        <v>16</v>
      </c>
      <c r="C23" s="11">
        <v>2.6620370370370372E-4</v>
      </c>
      <c r="D23" s="19"/>
      <c r="E23" s="12">
        <f t="shared" ref="E23:E27" si="8">IFERROR(C23/C$30,0)</f>
        <v>1.9718792866941027E-3</v>
      </c>
      <c r="F23" s="11">
        <v>1.0300925925925926E-3</v>
      </c>
      <c r="G23" s="19"/>
      <c r="H23" s="12">
        <f t="shared" ref="H23:H27" si="9">IFERROR(F23/F$30,0)</f>
        <v>1.4320193081255027E-2</v>
      </c>
      <c r="I23" s="11">
        <f t="shared" si="7"/>
        <v>1.2962962962962963E-3</v>
      </c>
      <c r="J23" s="19"/>
      <c r="K23" s="14">
        <f t="shared" ref="K23:K27" si="10">IFERROR(I23/I$30,0)</f>
        <v>6.2643324570725448E-3</v>
      </c>
    </row>
    <row r="24" spans="2:11">
      <c r="B24" s="18" t="s">
        <v>17</v>
      </c>
      <c r="C24" s="11">
        <v>6.9444444444444444E-5</v>
      </c>
      <c r="D24" s="19"/>
      <c r="E24" s="12">
        <f t="shared" si="8"/>
        <v>5.1440329218107022E-4</v>
      </c>
      <c r="F24" s="11">
        <v>0</v>
      </c>
      <c r="G24" s="19"/>
      <c r="H24" s="12">
        <f t="shared" si="9"/>
        <v>0</v>
      </c>
      <c r="I24" s="11">
        <f t="shared" si="7"/>
        <v>6.9444444444444444E-5</v>
      </c>
      <c r="J24" s="19"/>
      <c r="K24" s="14">
        <f t="shared" si="10"/>
        <v>3.3558923877174349E-4</v>
      </c>
    </row>
    <row r="25" spans="2:11">
      <c r="B25" s="18" t="s">
        <v>18</v>
      </c>
      <c r="C25" s="11">
        <v>4.0023148148148127E-2</v>
      </c>
      <c r="D25" s="19"/>
      <c r="E25" s="12">
        <f t="shared" si="8"/>
        <v>0.29646776406035669</v>
      </c>
      <c r="F25" s="11">
        <v>1.8437500000000006E-2</v>
      </c>
      <c r="G25" s="19"/>
      <c r="H25" s="12">
        <f t="shared" si="9"/>
        <v>0.25631536604987937</v>
      </c>
      <c r="I25" s="11">
        <f t="shared" si="7"/>
        <v>5.8460648148148137E-2</v>
      </c>
      <c r="J25" s="19"/>
      <c r="K25" s="14">
        <f t="shared" si="10"/>
        <v>0.28251020750601269</v>
      </c>
    </row>
    <row r="26" spans="2:11">
      <c r="B26" s="18" t="s">
        <v>19</v>
      </c>
      <c r="C26" s="11">
        <v>6.109953703703698E-2</v>
      </c>
      <c r="D26" s="19"/>
      <c r="E26" s="12">
        <f t="shared" si="8"/>
        <v>0.45258916323731119</v>
      </c>
      <c r="F26" s="11">
        <v>1.0370370370370372E-2</v>
      </c>
      <c r="G26" s="19"/>
      <c r="H26" s="12">
        <f t="shared" si="9"/>
        <v>0.14416733708769106</v>
      </c>
      <c r="I26" s="11">
        <f t="shared" si="7"/>
        <v>7.1469907407407357E-2</v>
      </c>
      <c r="J26" s="19"/>
      <c r="K26" s="14">
        <f t="shared" si="10"/>
        <v>0.34537725823591908</v>
      </c>
    </row>
    <row r="27" spans="2:11" ht="15.75" thickBot="1">
      <c r="B27" s="23" t="s">
        <v>20</v>
      </c>
      <c r="C27" s="20">
        <v>1.273148148148148E-3</v>
      </c>
      <c r="D27" s="24"/>
      <c r="E27" s="21">
        <f t="shared" si="8"/>
        <v>9.4307270233196204E-3</v>
      </c>
      <c r="F27" s="20">
        <v>2.0601851851851853E-3</v>
      </c>
      <c r="G27" s="24"/>
      <c r="H27" s="21">
        <f t="shared" si="9"/>
        <v>2.8640386162510054E-2</v>
      </c>
      <c r="I27" s="11">
        <f t="shared" si="7"/>
        <v>3.3333333333333331E-3</v>
      </c>
      <c r="J27" s="24"/>
      <c r="K27" s="22">
        <f t="shared" si="10"/>
        <v>1.6108283461043687E-2</v>
      </c>
    </row>
    <row r="28" spans="2:11" ht="16.5" thickTop="1" thickBot="1">
      <c r="B28" s="31" t="s">
        <v>3</v>
      </c>
      <c r="C28" s="32">
        <f>SUM(C22:C27)</f>
        <v>0.11033564814814807</v>
      </c>
      <c r="D28" s="33"/>
      <c r="E28" s="33">
        <f>IFERROR(SUM(E22:E27),0)</f>
        <v>0.81730109739368983</v>
      </c>
      <c r="F28" s="32">
        <f>SUM(F22:F27)</f>
        <v>3.4791666666666672E-2</v>
      </c>
      <c r="G28" s="33"/>
      <c r="H28" s="33">
        <f>IFERROR(SUM(H22:H27),0)</f>
        <v>0.48366854384553504</v>
      </c>
      <c r="I28" s="32">
        <f>SUM(I22:I27)</f>
        <v>0.14512731481481475</v>
      </c>
      <c r="J28" s="33"/>
      <c r="K28" s="34">
        <f>IFERROR(SUM(K22:K27),0)</f>
        <v>0.70132557749314828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0.13499999999999993</v>
      </c>
      <c r="D30" s="35"/>
      <c r="E30" s="36">
        <f>IFERROR(SUM(E19,E28),0)</f>
        <v>1</v>
      </c>
      <c r="F30" s="32">
        <f>SUM(F19,F28)</f>
        <v>7.1932870370370383E-2</v>
      </c>
      <c r="G30" s="35"/>
      <c r="H30" s="36">
        <f>IFERROR(SUM(H19,H28),0)</f>
        <v>1</v>
      </c>
      <c r="I30" s="32">
        <f>SUM(I19,I28)</f>
        <v>0.20693287037037031</v>
      </c>
      <c r="J30" s="35"/>
      <c r="K30" s="38">
        <f>IFERROR(SUM(K19,K28),0)</f>
        <v>1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5"/>
  <dimension ref="B1:K66"/>
  <sheetViews>
    <sheetView showGridLines="0" showZeros="0" zoomScaleSheetLayoutView="11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2" t="s">
        <v>32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s="5" customFormat="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5" customFormat="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4.8611111111111104E-4</v>
      </c>
      <c r="D7" s="12">
        <f t="shared" ref="D7:D18" si="0">IFERROR(C7/C$19,0)</f>
        <v>5.4830287206266308E-2</v>
      </c>
      <c r="E7" s="12">
        <f t="shared" ref="E7:E18" si="1">IFERROR(C7/C$30,0)</f>
        <v>6.8582625734813852E-3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4.8611111111111104E-4</v>
      </c>
      <c r="J7" s="12">
        <f t="shared" ref="J7:J18" si="4">IFERROR(I7/I$19,0)</f>
        <v>5.4830287206266308E-2</v>
      </c>
      <c r="K7" s="14">
        <f t="shared" ref="K7:K18" si="5">IFERROR(I7/I$30,0)</f>
        <v>6.8582625734813852E-3</v>
      </c>
    </row>
    <row r="8" spans="2:11" s="5" customFormat="1">
      <c r="B8" s="141" t="s">
        <v>99</v>
      </c>
      <c r="C8" s="11">
        <v>3.5185185185185185E-3</v>
      </c>
      <c r="D8" s="12">
        <f t="shared" si="0"/>
        <v>0.39686684073107042</v>
      </c>
      <c r="E8" s="12">
        <f t="shared" si="1"/>
        <v>4.9640757674722417E-2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3.5185185185185185E-3</v>
      </c>
      <c r="J8" s="12">
        <f t="shared" si="4"/>
        <v>0.39686684073107042</v>
      </c>
      <c r="K8" s="14">
        <f t="shared" si="5"/>
        <v>4.9640757674722417E-2</v>
      </c>
    </row>
    <row r="9" spans="2:11" s="5" customFormat="1">
      <c r="B9" s="10" t="s">
        <v>50</v>
      </c>
      <c r="C9" s="11">
        <v>1.0300925925925924E-3</v>
      </c>
      <c r="D9" s="12">
        <f t="shared" si="0"/>
        <v>0.11618798955613574</v>
      </c>
      <c r="E9" s="12">
        <f t="shared" si="1"/>
        <v>1.4532984977139125E-2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1.0300925925925924E-3</v>
      </c>
      <c r="J9" s="12">
        <f t="shared" si="4"/>
        <v>0.11618798955613574</v>
      </c>
      <c r="K9" s="14">
        <f t="shared" si="5"/>
        <v>1.4532984977139125E-2</v>
      </c>
    </row>
    <row r="10" spans="2:11" s="5" customFormat="1">
      <c r="B10" s="10" t="s">
        <v>11</v>
      </c>
      <c r="C10" s="11">
        <v>2.0486111111111117E-3</v>
      </c>
      <c r="D10" s="12">
        <f t="shared" si="0"/>
        <v>0.23107049608355096</v>
      </c>
      <c r="E10" s="12">
        <f t="shared" si="1"/>
        <v>2.8902677988242996E-2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2.0486111111111117E-3</v>
      </c>
      <c r="J10" s="12">
        <f t="shared" si="4"/>
        <v>0.23107049608355096</v>
      </c>
      <c r="K10" s="14">
        <f t="shared" si="5"/>
        <v>2.8902677988242996E-2</v>
      </c>
    </row>
    <row r="11" spans="2:11" s="5" customFormat="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 s="5" customFormat="1">
      <c r="B12" s="10" t="s">
        <v>159</v>
      </c>
      <c r="C12" s="11">
        <v>6.9444444444444444E-5</v>
      </c>
      <c r="D12" s="12">
        <f t="shared" si="0"/>
        <v>7.832898172323759E-3</v>
      </c>
      <c r="E12" s="12">
        <f t="shared" si="1"/>
        <v>9.7975179621162664E-4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6.9444444444444444E-5</v>
      </c>
      <c r="J12" s="12">
        <f t="shared" si="4"/>
        <v>7.832898172323759E-3</v>
      </c>
      <c r="K12" s="14">
        <f t="shared" si="5"/>
        <v>9.7975179621162664E-4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1.7129629629629632E-3</v>
      </c>
      <c r="D18" s="12">
        <f t="shared" si="0"/>
        <v>0.19321148825065274</v>
      </c>
      <c r="E18" s="12">
        <f t="shared" si="1"/>
        <v>2.4167210973220127E-2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1.7129629629629632E-3</v>
      </c>
      <c r="J18" s="12">
        <f t="shared" si="4"/>
        <v>0.19321148825065274</v>
      </c>
      <c r="K18" s="14">
        <f t="shared" si="5"/>
        <v>2.4167210973220127E-2</v>
      </c>
    </row>
    <row r="19" spans="2:11" s="5" customFormat="1" ht="16.5" thickTop="1" thickBot="1">
      <c r="B19" s="31" t="s">
        <v>3</v>
      </c>
      <c r="C19" s="32">
        <f>SUM(C7:C18)</f>
        <v>8.8657407407407417E-3</v>
      </c>
      <c r="D19" s="33">
        <f>IFERROR(SUM(D7:D18),0)</f>
        <v>1</v>
      </c>
      <c r="E19" s="33">
        <f>IFERROR(SUM(E7:E18),0)</f>
        <v>0.12508164598301769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8.8657407407407417E-3</v>
      </c>
      <c r="J19" s="33">
        <f>IFERROR(SUM(J7:J18),0)</f>
        <v>1</v>
      </c>
      <c r="K19" s="34">
        <f>IFERROR(SUM(K7:K18),0)</f>
        <v>0.12508164598301769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5.6712962962962915E-3</v>
      </c>
      <c r="D22" s="19"/>
      <c r="E22" s="12">
        <f>IFERROR(C22/C$30,0)</f>
        <v>8.0013063357282768E-2</v>
      </c>
      <c r="F22" s="11">
        <v>0</v>
      </c>
      <c r="G22" s="19"/>
      <c r="H22" s="12">
        <f>IFERROR(F22/F$30,0)</f>
        <v>0</v>
      </c>
      <c r="I22" s="11">
        <f t="shared" ref="I22:I27" si="7">C22+F22</f>
        <v>5.6712962962962915E-3</v>
      </c>
      <c r="J22" s="19"/>
      <c r="K22" s="14">
        <f>IFERROR(I22/I$30,0)</f>
        <v>8.0013063357282768E-2</v>
      </c>
    </row>
    <row r="23" spans="2:11" s="5" customFormat="1">
      <c r="B23" s="18" t="s">
        <v>16</v>
      </c>
      <c r="C23" s="11">
        <v>4.3981481481481481E-4</v>
      </c>
      <c r="D23" s="19"/>
      <c r="E23" s="12">
        <f t="shared" ref="E23:E27" si="8">IFERROR(C23/C$30,0)</f>
        <v>6.2050947093403022E-3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4.3981481481481481E-4</v>
      </c>
      <c r="J23" s="19"/>
      <c r="K23" s="14">
        <f t="shared" ref="K23:K27" si="10">IFERROR(I23/I$30,0)</f>
        <v>6.2050947093403022E-3</v>
      </c>
    </row>
    <row r="24" spans="2:11" s="5" customFormat="1">
      <c r="B24" s="18" t="s">
        <v>17</v>
      </c>
      <c r="C24" s="11">
        <v>4.0509259259259258E-4</v>
      </c>
      <c r="D24" s="19"/>
      <c r="E24" s="12">
        <f t="shared" si="8"/>
        <v>5.7152188112344886E-3</v>
      </c>
      <c r="F24" s="11">
        <v>0</v>
      </c>
      <c r="G24" s="19"/>
      <c r="H24" s="12">
        <f t="shared" si="9"/>
        <v>0</v>
      </c>
      <c r="I24" s="11">
        <f t="shared" si="7"/>
        <v>4.0509259259259258E-4</v>
      </c>
      <c r="J24" s="19"/>
      <c r="K24" s="14">
        <f t="shared" si="10"/>
        <v>5.7152188112344886E-3</v>
      </c>
    </row>
    <row r="25" spans="2:11" s="5" customFormat="1">
      <c r="B25" s="18" t="s">
        <v>18</v>
      </c>
      <c r="C25" s="11">
        <v>1.1064814814814805E-2</v>
      </c>
      <c r="D25" s="19"/>
      <c r="E25" s="12">
        <f t="shared" si="8"/>
        <v>0.15610711952971904</v>
      </c>
      <c r="F25" s="11">
        <v>0</v>
      </c>
      <c r="G25" s="19"/>
      <c r="H25" s="12">
        <f t="shared" si="9"/>
        <v>0</v>
      </c>
      <c r="I25" s="11">
        <f t="shared" si="7"/>
        <v>1.1064814814814805E-2</v>
      </c>
      <c r="J25" s="19"/>
      <c r="K25" s="14">
        <f t="shared" si="10"/>
        <v>0.15610711952971904</v>
      </c>
    </row>
    <row r="26" spans="2:11" s="5" customFormat="1">
      <c r="B26" s="18" t="s">
        <v>19</v>
      </c>
      <c r="C26" s="11">
        <v>4.2476851851851856E-2</v>
      </c>
      <c r="D26" s="19"/>
      <c r="E26" s="12">
        <f t="shared" si="8"/>
        <v>0.59928151534944496</v>
      </c>
      <c r="F26" s="11">
        <v>0</v>
      </c>
      <c r="G26" s="19"/>
      <c r="H26" s="12">
        <f t="shared" si="9"/>
        <v>0</v>
      </c>
      <c r="I26" s="11">
        <f t="shared" si="7"/>
        <v>4.2476851851851856E-2</v>
      </c>
      <c r="J26" s="19"/>
      <c r="K26" s="14">
        <f t="shared" si="10"/>
        <v>0.59928151534944496</v>
      </c>
    </row>
    <row r="27" spans="2:11" s="5" customFormat="1" ht="15.75" thickBot="1">
      <c r="B27" s="23" t="s">
        <v>20</v>
      </c>
      <c r="C27" s="20">
        <v>1.9560185185185184E-3</v>
      </c>
      <c r="D27" s="24"/>
      <c r="E27" s="21">
        <f t="shared" si="8"/>
        <v>2.7596342259960816E-2</v>
      </c>
      <c r="F27" s="20">
        <v>0</v>
      </c>
      <c r="G27" s="24"/>
      <c r="H27" s="21">
        <f t="shared" si="9"/>
        <v>0</v>
      </c>
      <c r="I27" s="11">
        <f t="shared" si="7"/>
        <v>1.9560185185185184E-3</v>
      </c>
      <c r="J27" s="24"/>
      <c r="K27" s="22">
        <f t="shared" si="10"/>
        <v>2.7596342259960816E-2</v>
      </c>
    </row>
    <row r="28" spans="2:11" s="5" customFormat="1" ht="16.5" thickTop="1" thickBot="1">
      <c r="B28" s="31" t="s">
        <v>3</v>
      </c>
      <c r="C28" s="32">
        <f>SUM(C22:C27)</f>
        <v>6.2013888888888875E-2</v>
      </c>
      <c r="D28" s="33"/>
      <c r="E28" s="33">
        <f>IFERROR(SUM(E22:E27),0)</f>
        <v>0.87491835401698226</v>
      </c>
      <c r="F28" s="32">
        <f>SUM(F22:F27)</f>
        <v>0</v>
      </c>
      <c r="G28" s="33"/>
      <c r="H28" s="33">
        <f>IFERROR(SUM(H22:H27),0)</f>
        <v>0</v>
      </c>
      <c r="I28" s="32">
        <f>SUM(I22:I27)</f>
        <v>6.2013888888888875E-2</v>
      </c>
      <c r="J28" s="33"/>
      <c r="K28" s="34">
        <f>IFERROR(SUM(K22:K27),0)</f>
        <v>0.87491835401698226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7.0879629629629612E-2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7.0879629629629612E-2</v>
      </c>
      <c r="J30" s="35"/>
      <c r="K30" s="38">
        <f>IFERROR(SUM(K19,K28),0)</f>
        <v>1</v>
      </c>
    </row>
    <row r="31" spans="2:11" s="5" customFormat="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6"/>
  <dimension ref="B2:N31"/>
  <sheetViews>
    <sheetView showGridLines="0" showZeros="0" zoomScaleSheetLayoutView="90" workbookViewId="0">
      <selection activeCell="P14" sqref="P1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192" t="s">
        <v>33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4"/>
    </row>
    <row r="4" spans="2:14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7"/>
    </row>
    <row r="5" spans="2:14">
      <c r="B5" s="39"/>
      <c r="C5" s="193" t="s">
        <v>0</v>
      </c>
      <c r="D5" s="193"/>
      <c r="E5" s="193"/>
      <c r="F5" s="193" t="s">
        <v>1</v>
      </c>
      <c r="G5" s="193"/>
      <c r="H5" s="193"/>
      <c r="I5" s="193" t="s">
        <v>2</v>
      </c>
      <c r="J5" s="193"/>
      <c r="K5" s="193"/>
      <c r="L5" s="193" t="s">
        <v>3</v>
      </c>
      <c r="M5" s="193"/>
      <c r="N5" s="194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1.5509259259259259E-3</v>
      </c>
      <c r="D7" s="12">
        <f t="shared" ref="D7:D18" si="0">IFERROR(C7/C$19,0)</f>
        <v>4.3948835683830768E-2</v>
      </c>
      <c r="E7" s="12">
        <f t="shared" ref="E7:E18" si="1">IFERROR(C7/C$30,0)</f>
        <v>2.1703919663103342E-2</v>
      </c>
      <c r="F7" s="11">
        <v>1.1226851851851851E-3</v>
      </c>
      <c r="G7" s="12">
        <f t="shared" ref="G7:G18" si="2">IFERROR(F7/F$19,0)</f>
        <v>5.3858967240421989E-2</v>
      </c>
      <c r="H7" s="12">
        <f t="shared" ref="H7:H18" si="3">IFERROR(F7/F$30,0)</f>
        <v>3.5557184750733134E-2</v>
      </c>
      <c r="I7" s="11">
        <v>9.2592592592592596E-4</v>
      </c>
      <c r="J7" s="12">
        <f t="shared" ref="J7:J18" si="4">IFERROR(I7/I$19,0)</f>
        <v>5.7020669992872426E-2</v>
      </c>
      <c r="K7" s="12">
        <f t="shared" ref="K7:K18" si="5">IFERROR(I7/I$30,0)</f>
        <v>2.9122679286494361E-2</v>
      </c>
      <c r="L7" s="13">
        <f>SUM(C7,F7,I7)</f>
        <v>3.5995370370370369E-3</v>
      </c>
      <c r="M7" s="12">
        <f t="shared" ref="M7:M13" si="6">IFERROR(L7/L$19,0)</f>
        <v>4.9736126659203586E-2</v>
      </c>
      <c r="N7" s="14">
        <f t="shared" ref="N7:N13" si="7">IFERROR(L7/L$30,0)</f>
        <v>2.669757060691905E-2</v>
      </c>
    </row>
    <row r="8" spans="2:14">
      <c r="B8" s="141" t="s">
        <v>99</v>
      </c>
      <c r="C8" s="11">
        <v>7.858796296296296E-3</v>
      </c>
      <c r="D8" s="12">
        <f t="shared" si="0"/>
        <v>0.2226959658904559</v>
      </c>
      <c r="E8" s="12">
        <f t="shared" si="1"/>
        <v>0.10997732426303856</v>
      </c>
      <c r="F8" s="11">
        <v>4.340277777777778E-3</v>
      </c>
      <c r="G8" s="12">
        <f t="shared" si="2"/>
        <v>0.20821765685730154</v>
      </c>
      <c r="H8" s="12">
        <f t="shared" si="3"/>
        <v>0.13746334310850442</v>
      </c>
      <c r="I8" s="11">
        <v>3.9583333333333328E-3</v>
      </c>
      <c r="J8" s="12">
        <f t="shared" si="4"/>
        <v>0.24376336421952957</v>
      </c>
      <c r="K8" s="12">
        <f t="shared" si="5"/>
        <v>0.12449945394976338</v>
      </c>
      <c r="L8" s="13">
        <f t="shared" ref="L8:L18" si="8">SUM(C8,F8,I8)</f>
        <v>1.6157407407407405E-2</v>
      </c>
      <c r="M8" s="12">
        <f t="shared" si="6"/>
        <v>0.22325283863745402</v>
      </c>
      <c r="N8" s="14">
        <f t="shared" si="7"/>
        <v>0.11983861275645978</v>
      </c>
    </row>
    <row r="9" spans="2:14">
      <c r="B9" s="10" t="s">
        <v>50</v>
      </c>
      <c r="C9" s="11">
        <v>9.6759259259259246E-3</v>
      </c>
      <c r="D9" s="12">
        <f t="shared" si="0"/>
        <v>0.27418825844539191</v>
      </c>
      <c r="E9" s="12">
        <f t="shared" si="1"/>
        <v>0.13540654356980888</v>
      </c>
      <c r="F9" s="11">
        <v>7.4421296296296293E-3</v>
      </c>
      <c r="G9" s="12">
        <f t="shared" si="2"/>
        <v>0.35702387562465299</v>
      </c>
      <c r="H9" s="12">
        <f t="shared" si="3"/>
        <v>0.23570381231671553</v>
      </c>
      <c r="I9" s="11">
        <v>4.6296296296296302E-3</v>
      </c>
      <c r="J9" s="12">
        <f t="shared" si="4"/>
        <v>0.28510334996436215</v>
      </c>
      <c r="K9" s="12">
        <f t="shared" si="5"/>
        <v>0.14561339643247181</v>
      </c>
      <c r="L9" s="13">
        <f t="shared" si="8"/>
        <v>2.1747685185185182E-2</v>
      </c>
      <c r="M9" s="12">
        <f t="shared" si="6"/>
        <v>0.30049576203422357</v>
      </c>
      <c r="N9" s="14">
        <f t="shared" si="7"/>
        <v>0.1613013992617392</v>
      </c>
    </row>
    <row r="10" spans="2:14">
      <c r="B10" s="10" t="s">
        <v>11</v>
      </c>
      <c r="C10" s="11">
        <v>1.0613425925925927E-2</v>
      </c>
      <c r="D10" s="12">
        <f t="shared" si="0"/>
        <v>0.30075434568711057</v>
      </c>
      <c r="E10" s="12">
        <f t="shared" si="1"/>
        <v>0.14852607709750573</v>
      </c>
      <c r="F10" s="11">
        <v>6.3078703703703708E-3</v>
      </c>
      <c r="G10" s="12">
        <f t="shared" si="2"/>
        <v>0.30260966129927824</v>
      </c>
      <c r="H10" s="12">
        <f t="shared" si="3"/>
        <v>0.19978005865102641</v>
      </c>
      <c r="I10" s="11">
        <v>4.5717592592592598E-3</v>
      </c>
      <c r="J10" s="12">
        <f t="shared" si="4"/>
        <v>0.28153955808980763</v>
      </c>
      <c r="K10" s="12">
        <f t="shared" si="5"/>
        <v>0.14379322897706592</v>
      </c>
      <c r="L10" s="13">
        <f t="shared" si="8"/>
        <v>2.1493055555555557E-2</v>
      </c>
      <c r="M10" s="12">
        <f t="shared" si="6"/>
        <v>0.29697745082360472</v>
      </c>
      <c r="N10" s="14">
        <f t="shared" si="7"/>
        <v>0.15941282513520477</v>
      </c>
    </row>
    <row r="11" spans="2:14">
      <c r="B11" s="10" t="s">
        <v>12</v>
      </c>
      <c r="C11" s="11">
        <v>1.3194444444444447E-3</v>
      </c>
      <c r="D11" s="12">
        <f t="shared" si="0"/>
        <v>3.7389307969826181E-2</v>
      </c>
      <c r="E11" s="12">
        <f t="shared" si="1"/>
        <v>1.846452866861031E-2</v>
      </c>
      <c r="F11" s="11">
        <v>6.4814814814814813E-4</v>
      </c>
      <c r="G11" s="12">
        <f t="shared" si="2"/>
        <v>3.1093836757357024E-2</v>
      </c>
      <c r="H11" s="12">
        <f t="shared" si="3"/>
        <v>2.0527859237536656E-2</v>
      </c>
      <c r="I11" s="11">
        <v>6.9444444444444436E-4</v>
      </c>
      <c r="J11" s="12">
        <f t="shared" si="4"/>
        <v>4.2765502494654314E-2</v>
      </c>
      <c r="K11" s="12">
        <f t="shared" si="5"/>
        <v>2.1842009464870766E-2</v>
      </c>
      <c r="L11" s="13">
        <f t="shared" si="8"/>
        <v>2.6620370370370374E-3</v>
      </c>
      <c r="M11" s="12">
        <f t="shared" si="6"/>
        <v>3.6782344474652173E-2</v>
      </c>
      <c r="N11" s="14">
        <f t="shared" si="7"/>
        <v>1.9744184050133066E-2</v>
      </c>
    </row>
    <row r="12" spans="2:14">
      <c r="B12" s="10" t="s">
        <v>159</v>
      </c>
      <c r="C12" s="11">
        <v>8.449074074074075E-4</v>
      </c>
      <c r="D12" s="12">
        <f t="shared" si="0"/>
        <v>2.3942276156116764E-2</v>
      </c>
      <c r="E12" s="12">
        <f t="shared" si="1"/>
        <v>1.1823777129899583E-2</v>
      </c>
      <c r="F12" s="11"/>
      <c r="G12" s="12">
        <f t="shared" si="2"/>
        <v>0</v>
      </c>
      <c r="H12" s="12">
        <f t="shared" si="3"/>
        <v>0</v>
      </c>
      <c r="I12" s="11">
        <v>1.7361111111111112E-4</v>
      </c>
      <c r="J12" s="12">
        <f t="shared" si="4"/>
        <v>1.069137562366358E-2</v>
      </c>
      <c r="K12" s="12">
        <f t="shared" si="5"/>
        <v>5.4605023662176923E-3</v>
      </c>
      <c r="L12" s="13">
        <f t="shared" si="8"/>
        <v>1.0185185185185186E-3</v>
      </c>
      <c r="M12" s="12">
        <f t="shared" si="6"/>
        <v>1.4073244842475614E-2</v>
      </c>
      <c r="N12" s="14">
        <f t="shared" si="7"/>
        <v>7.554296506137868E-3</v>
      </c>
    </row>
    <row r="13" spans="2:14">
      <c r="B13" s="10" t="s">
        <v>106</v>
      </c>
      <c r="C13" s="11">
        <v>3.4722222222222222E-5</v>
      </c>
      <c r="D13" s="12">
        <f t="shared" si="0"/>
        <v>9.8392915710068872E-4</v>
      </c>
      <c r="E13" s="12">
        <f t="shared" si="1"/>
        <v>4.8590864917395538E-4</v>
      </c>
      <c r="F13" s="11"/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2">
        <f t="shared" si="5"/>
        <v>0</v>
      </c>
      <c r="L13" s="13">
        <f t="shared" ref="L13" si="9">SUM(C13,F13,I13)</f>
        <v>3.4722222222222222E-5</v>
      </c>
      <c r="M13" s="12">
        <f t="shared" si="6"/>
        <v>4.7976971053894133E-4</v>
      </c>
      <c r="N13" s="14">
        <f t="shared" si="7"/>
        <v>2.5753283543651818E-4</v>
      </c>
    </row>
    <row r="14" spans="2:14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>
      <c r="B15" s="10" t="s">
        <v>185</v>
      </c>
      <c r="C15" s="15">
        <v>0</v>
      </c>
      <c r="D15" s="12">
        <f t="shared" si="0"/>
        <v>0</v>
      </c>
      <c r="E15" s="12">
        <f t="shared" si="1"/>
        <v>0</v>
      </c>
      <c r="F15" s="15"/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0</v>
      </c>
      <c r="M15" s="12">
        <f>IFERROR(L15/L$19,0)</f>
        <v>0</v>
      </c>
      <c r="N15" s="14">
        <f>IFERROR(L15/L$30,0)</f>
        <v>0</v>
      </c>
    </row>
    <row r="16" spans="2:14">
      <c r="B16" s="10" t="s">
        <v>176</v>
      </c>
      <c r="C16" s="11">
        <v>1.5046296296296297E-4</v>
      </c>
      <c r="D16" s="12">
        <f t="shared" si="0"/>
        <v>4.2636930141029851E-3</v>
      </c>
      <c r="E16" s="12">
        <f t="shared" si="1"/>
        <v>2.1056041464204735E-3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1.5046296296296297E-4</v>
      </c>
      <c r="M16" s="12">
        <f>IFERROR(L16/L$19,0)</f>
        <v>2.0790020790020796E-3</v>
      </c>
      <c r="N16" s="14">
        <f>IFERROR(L16/L$30,0)</f>
        <v>1.1159756202249122E-3</v>
      </c>
    </row>
    <row r="17" spans="2:14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>
      <c r="B18" s="10" t="s">
        <v>13</v>
      </c>
      <c r="C18" s="11">
        <v>3.2407407407407406E-3</v>
      </c>
      <c r="D18" s="12">
        <f t="shared" si="0"/>
        <v>9.1833387996064289E-2</v>
      </c>
      <c r="E18" s="12">
        <f t="shared" si="1"/>
        <v>4.5351473922902501E-2</v>
      </c>
      <c r="F18" s="11">
        <v>9.837962962962962E-4</v>
      </c>
      <c r="G18" s="12">
        <f t="shared" si="2"/>
        <v>4.719600222098834E-2</v>
      </c>
      <c r="H18" s="12">
        <f t="shared" si="3"/>
        <v>3.1158357771260994E-2</v>
      </c>
      <c r="I18" s="11">
        <v>1.2847222222222223E-3</v>
      </c>
      <c r="J18" s="12">
        <f t="shared" si="4"/>
        <v>7.9116179615110485E-2</v>
      </c>
      <c r="K18" s="12">
        <f t="shared" si="5"/>
        <v>4.0407717510010925E-2</v>
      </c>
      <c r="L18" s="13">
        <f t="shared" si="8"/>
        <v>5.5092592592592589E-3</v>
      </c>
      <c r="M18" s="12">
        <f>IFERROR(L18/L$19,0)</f>
        <v>7.612346073884535E-2</v>
      </c>
      <c r="N18" s="14">
        <f>IFERROR(L18/L$30,0)</f>
        <v>4.0861876555927552E-2</v>
      </c>
    </row>
    <row r="19" spans="2:14" ht="16.5" thickTop="1" thickBot="1">
      <c r="B19" s="31" t="s">
        <v>3</v>
      </c>
      <c r="C19" s="32">
        <f>SUM(C7:C18)</f>
        <v>3.528935185185185E-2</v>
      </c>
      <c r="D19" s="33">
        <f>IFERROR(SUM(D7:D18),0)</f>
        <v>1</v>
      </c>
      <c r="E19" s="33">
        <f>IFERROR(SUM(E7:E18),0)</f>
        <v>0.49384515711046334</v>
      </c>
      <c r="F19" s="32">
        <f>SUM(F7:F18)</f>
        <v>2.0844907407407406E-2</v>
      </c>
      <c r="G19" s="33">
        <f>IFERROR(SUM(G7:G18),0)</f>
        <v>1.0000000000000002</v>
      </c>
      <c r="H19" s="33">
        <f>IFERROR(SUM(H7:H18),0)</f>
        <v>0.66019061583577709</v>
      </c>
      <c r="I19" s="32">
        <f>SUM(I7:I18)</f>
        <v>1.6238425925925924E-2</v>
      </c>
      <c r="J19" s="33">
        <f>IFERROR(SUM(J7:J18),0)</f>
        <v>1.0000000000000002</v>
      </c>
      <c r="K19" s="33">
        <f>IFERROR(SUM(K7:K18),0)</f>
        <v>0.51073898798689488</v>
      </c>
      <c r="L19" s="32">
        <f>SUM(L7:L18)</f>
        <v>7.2372685185185179E-2</v>
      </c>
      <c r="M19" s="33">
        <f>IFERROR(SUM(M7:M18),0)</f>
        <v>1.0000000000000002</v>
      </c>
      <c r="N19" s="34">
        <f>IFERROR(SUM(N7:N18),0)</f>
        <v>0.53678427332818279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6" t="s">
        <v>5</v>
      </c>
      <c r="L21" s="16" t="s">
        <v>56</v>
      </c>
      <c r="M21" s="16" t="s">
        <v>5</v>
      </c>
      <c r="N21" s="17" t="s">
        <v>5</v>
      </c>
    </row>
    <row r="22" spans="2:14">
      <c r="B22" s="18" t="s">
        <v>15</v>
      </c>
      <c r="C22" s="11">
        <v>8.8425925925925929E-3</v>
      </c>
      <c r="D22" s="19"/>
      <c r="E22" s="12">
        <f>IFERROR(C22/C$30,0)</f>
        <v>0.12374473598963398</v>
      </c>
      <c r="F22" s="11">
        <v>1.4467592592592592E-3</v>
      </c>
      <c r="G22" s="19"/>
      <c r="H22" s="12">
        <f>IFERROR(F22/F$30,0)</f>
        <v>4.5821114369501467E-2</v>
      </c>
      <c r="I22" s="11">
        <v>8.2175925925925927E-4</v>
      </c>
      <c r="J22" s="19"/>
      <c r="K22" s="12">
        <f>IFERROR(I22/I$30,0)</f>
        <v>2.5846377866763744E-2</v>
      </c>
      <c r="L22" s="13">
        <f>SUM(C22,F22,I22)</f>
        <v>1.1111111111111112E-2</v>
      </c>
      <c r="M22" s="19"/>
      <c r="N22" s="14">
        <f>IFERROR(L22/L$30,0)</f>
        <v>8.2410507339685829E-2</v>
      </c>
    </row>
    <row r="23" spans="2:14">
      <c r="B23" s="18" t="s">
        <v>16</v>
      </c>
      <c r="C23" s="11">
        <v>0</v>
      </c>
      <c r="D23" s="19"/>
      <c r="E23" s="12">
        <f t="shared" ref="E23:E27" si="10">IFERROR(C23/C$30,0)</f>
        <v>0</v>
      </c>
      <c r="F23" s="11"/>
      <c r="G23" s="19"/>
      <c r="H23" s="12">
        <f t="shared" ref="H23:H27" si="11">IFERROR(F23/F$30,0)</f>
        <v>0</v>
      </c>
      <c r="I23" s="11">
        <v>0</v>
      </c>
      <c r="J23" s="19"/>
      <c r="K23" s="12">
        <f t="shared" ref="K23:K27" si="12">IFERROR(I23/I$30,0)</f>
        <v>0</v>
      </c>
      <c r="L23" s="13">
        <f t="shared" ref="L23:L27" si="13">SUM(C23,F23,I23)</f>
        <v>0</v>
      </c>
      <c r="M23" s="19"/>
      <c r="N23" s="14">
        <f t="shared" ref="N23:N27" si="14">IFERROR(L23/L$30,0)</f>
        <v>0</v>
      </c>
    </row>
    <row r="24" spans="2:14">
      <c r="B24" s="18" t="s">
        <v>17</v>
      </c>
      <c r="C24" s="11">
        <v>0</v>
      </c>
      <c r="D24" s="19"/>
      <c r="E24" s="12">
        <f t="shared" si="10"/>
        <v>0</v>
      </c>
      <c r="F24" s="11"/>
      <c r="G24" s="19"/>
      <c r="H24" s="12">
        <f t="shared" si="11"/>
        <v>0</v>
      </c>
      <c r="I24" s="11">
        <v>0</v>
      </c>
      <c r="J24" s="19"/>
      <c r="K24" s="12">
        <f t="shared" si="12"/>
        <v>0</v>
      </c>
      <c r="L24" s="13">
        <f t="shared" si="13"/>
        <v>0</v>
      </c>
      <c r="M24" s="19"/>
      <c r="N24" s="14">
        <f t="shared" si="14"/>
        <v>0</v>
      </c>
    </row>
    <row r="25" spans="2:14">
      <c r="B25" s="18" t="s">
        <v>18</v>
      </c>
      <c r="C25" s="11">
        <v>7.3263888888888884E-3</v>
      </c>
      <c r="D25" s="19"/>
      <c r="E25" s="12">
        <f t="shared" si="10"/>
        <v>0.10252672497570459</v>
      </c>
      <c r="F25" s="11">
        <v>2.7662037037037034E-3</v>
      </c>
      <c r="G25" s="19"/>
      <c r="H25" s="12">
        <f t="shared" si="11"/>
        <v>8.7609970674486795E-2</v>
      </c>
      <c r="I25" s="11">
        <v>4.0393518518518521E-3</v>
      </c>
      <c r="J25" s="19"/>
      <c r="K25" s="12">
        <f t="shared" si="12"/>
        <v>0.12704768838733166</v>
      </c>
      <c r="L25" s="13">
        <f t="shared" si="13"/>
        <v>1.4131944444444444E-2</v>
      </c>
      <c r="M25" s="19"/>
      <c r="N25" s="14">
        <f t="shared" si="14"/>
        <v>0.10481586402266289</v>
      </c>
    </row>
    <row r="26" spans="2:14">
      <c r="B26" s="18" t="s">
        <v>19</v>
      </c>
      <c r="C26" s="11">
        <v>1.6736111111111104E-2</v>
      </c>
      <c r="D26" s="19"/>
      <c r="E26" s="12">
        <f t="shared" si="10"/>
        <v>0.23420796890184642</v>
      </c>
      <c r="F26" s="11">
        <v>6.053240740740741E-3</v>
      </c>
      <c r="G26" s="19"/>
      <c r="H26" s="12">
        <f t="shared" si="11"/>
        <v>0.19171554252199413</v>
      </c>
      <c r="I26" s="11">
        <v>8.7268518518518502E-3</v>
      </c>
      <c r="J26" s="19"/>
      <c r="K26" s="12">
        <f t="shared" si="12"/>
        <v>0.27448125227520931</v>
      </c>
      <c r="L26" s="13">
        <f t="shared" si="13"/>
        <v>3.1516203703703699E-2</v>
      </c>
      <c r="M26" s="19"/>
      <c r="N26" s="14">
        <f t="shared" si="14"/>
        <v>0.23375397029787964</v>
      </c>
    </row>
    <row r="27" spans="2:14" ht="15.75" thickBot="1">
      <c r="B27" s="23" t="s">
        <v>20</v>
      </c>
      <c r="C27" s="20">
        <v>3.2638888888888887E-3</v>
      </c>
      <c r="D27" s="24"/>
      <c r="E27" s="21">
        <f t="shared" si="10"/>
        <v>4.5675413022351806E-2</v>
      </c>
      <c r="F27" s="20">
        <v>4.6296296296296298E-4</v>
      </c>
      <c r="G27" s="24"/>
      <c r="H27" s="21">
        <f t="shared" si="11"/>
        <v>1.466275659824047E-2</v>
      </c>
      <c r="I27" s="20">
        <v>1.9675925925925924E-3</v>
      </c>
      <c r="J27" s="24"/>
      <c r="K27" s="21">
        <f t="shared" si="12"/>
        <v>6.1885693483800512E-2</v>
      </c>
      <c r="L27" s="13">
        <f t="shared" si="13"/>
        <v>5.6944444444444447E-3</v>
      </c>
      <c r="M27" s="24"/>
      <c r="N27" s="22">
        <f t="shared" si="14"/>
        <v>4.2235385011588987E-2</v>
      </c>
    </row>
    <row r="28" spans="2:14" ht="16.5" thickTop="1" thickBot="1">
      <c r="B28" s="31" t="s">
        <v>3</v>
      </c>
      <c r="C28" s="32">
        <f>SUM(C22:C27)</f>
        <v>3.6168981481481469E-2</v>
      </c>
      <c r="D28" s="33"/>
      <c r="E28" s="33">
        <f>IFERROR(SUM(E22:E27),0)</f>
        <v>0.50615484288953683</v>
      </c>
      <c r="F28" s="32">
        <f>SUM(F22:F27)</f>
        <v>1.0729166666666668E-2</v>
      </c>
      <c r="G28" s="33"/>
      <c r="H28" s="33">
        <f>IFERROR(SUM(H22:H27),0)</f>
        <v>0.33980938416422285</v>
      </c>
      <c r="I28" s="32">
        <f>SUM(I22:I27)</f>
        <v>1.5555555555555553E-2</v>
      </c>
      <c r="J28" s="33"/>
      <c r="K28" s="33">
        <f>IFERROR(SUM(K22:K27),0)</f>
        <v>0.48926101201310523</v>
      </c>
      <c r="L28" s="32">
        <f>SUM(L22:L27)</f>
        <v>6.2453703703703699E-2</v>
      </c>
      <c r="M28" s="33"/>
      <c r="N28" s="34">
        <f>IFERROR(SUM(N22:N27),0)</f>
        <v>0.46321572667181732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7.1458333333333318E-2</v>
      </c>
      <c r="D30" s="35"/>
      <c r="E30" s="36">
        <f>IFERROR(SUM(E19,E28),0)</f>
        <v>1.0000000000000002</v>
      </c>
      <c r="F30" s="32">
        <f>SUM(F19,F28)</f>
        <v>3.1574074074074074E-2</v>
      </c>
      <c r="G30" s="35"/>
      <c r="H30" s="36">
        <f>IFERROR(SUM(H19,H28),0)</f>
        <v>1</v>
      </c>
      <c r="I30" s="32">
        <f>SUM(I19,I28)</f>
        <v>3.1793981481481479E-2</v>
      </c>
      <c r="J30" s="35"/>
      <c r="K30" s="36">
        <f>IFERROR(SUM(K19,K28),0)</f>
        <v>1</v>
      </c>
      <c r="L30" s="37">
        <f>SUM(L19,L28)</f>
        <v>0.13482638888888887</v>
      </c>
      <c r="M30" s="35"/>
      <c r="N30" s="38">
        <f>IFERROR(SUM(N19,N28),0)</f>
        <v>1</v>
      </c>
    </row>
    <row r="31" spans="2:14" ht="66" customHeight="1" thickTop="1" thickBot="1">
      <c r="B31" s="189" t="s">
        <v>154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7"/>
  <dimension ref="B1:N66"/>
  <sheetViews>
    <sheetView showGridLines="0" showZeros="0" zoomScaleSheetLayoutView="110" zoomScalePageLayoutView="50" workbookViewId="0">
      <selection activeCell="I22" sqref="I22:I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92" t="s">
        <v>34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4"/>
    </row>
    <row r="4" spans="2:14" s="5" customFormat="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7"/>
    </row>
    <row r="5" spans="2:14" s="5" customFormat="1">
      <c r="B5" s="39"/>
      <c r="C5" s="198" t="s">
        <v>0</v>
      </c>
      <c r="D5" s="198"/>
      <c r="E5" s="198"/>
      <c r="F5" s="198" t="s">
        <v>1</v>
      </c>
      <c r="G5" s="198"/>
      <c r="H5" s="198"/>
      <c r="I5" s="198" t="s">
        <v>2</v>
      </c>
      <c r="J5" s="198"/>
      <c r="K5" s="198"/>
      <c r="L5" s="198" t="s">
        <v>3</v>
      </c>
      <c r="M5" s="198"/>
      <c r="N5" s="199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1.0150462962962958E-2</v>
      </c>
      <c r="D7" s="12">
        <f t="shared" ref="D7:D18" si="0">IFERROR(C7/C$19,0)</f>
        <v>0.1003202928391672</v>
      </c>
      <c r="E7" s="12">
        <f t="shared" ref="E7:E18" si="1">IFERROR(C7/C$30,0)</f>
        <v>3.2044723764980992E-2</v>
      </c>
      <c r="F7" s="11">
        <v>7.5231481481481482E-4</v>
      </c>
      <c r="G7" s="12">
        <f t="shared" ref="G7:G18" si="2">IFERROR(F7/F$19,0)</f>
        <v>6.9222577209797659E-2</v>
      </c>
      <c r="H7" s="12">
        <f t="shared" ref="H7:H18" si="3">IFERROR(F7/F$30,0)</f>
        <v>7.2006203611388068E-3</v>
      </c>
      <c r="I7" s="11">
        <v>3.0324074074074068E-3</v>
      </c>
      <c r="J7" s="12">
        <f t="shared" ref="J7:J18" si="4">IFERROR(I7/I$19,0)</f>
        <v>6.3561377971858318E-2</v>
      </c>
      <c r="K7" s="12">
        <f t="shared" ref="K7:K18" si="5">IFERROR(I7/I$30,0)</f>
        <v>1.838725524598217E-2</v>
      </c>
      <c r="L7" s="13">
        <f>SUM(C7,F7,I7)</f>
        <v>1.3935185185185181E-2</v>
      </c>
      <c r="M7" s="12">
        <f t="shared" ref="M7:M16" si="6">IFERROR(L7/L$19,0)</f>
        <v>8.722741433021805E-2</v>
      </c>
      <c r="N7" s="14">
        <f t="shared" ref="N7:N16" si="7">IFERROR(L7/L$30,0)</f>
        <v>2.3773793539214903E-2</v>
      </c>
    </row>
    <row r="8" spans="2:14" s="5" customFormat="1">
      <c r="B8" s="141" t="s">
        <v>99</v>
      </c>
      <c r="C8" s="11">
        <v>2.416666666666667E-2</v>
      </c>
      <c r="D8" s="12">
        <f t="shared" si="0"/>
        <v>0.23884694577899798</v>
      </c>
      <c r="E8" s="12">
        <f t="shared" si="1"/>
        <v>7.6293481438176006E-2</v>
      </c>
      <c r="F8" s="11">
        <v>9.9537037037037042E-4</v>
      </c>
      <c r="G8" s="12">
        <f t="shared" si="2"/>
        <v>9.1586794462193838E-2</v>
      </c>
      <c r="H8" s="12">
        <f t="shared" si="3"/>
        <v>9.5269746316605751E-3</v>
      </c>
      <c r="I8" s="11">
        <v>1.3993055555555555E-2</v>
      </c>
      <c r="J8" s="12">
        <f t="shared" si="4"/>
        <v>0.29330422125181949</v>
      </c>
      <c r="K8" s="12">
        <f t="shared" si="5"/>
        <v>8.4848059512948271E-2</v>
      </c>
      <c r="L8" s="13">
        <f t="shared" ref="L8:L18" si="8">SUM(C8,F8,I8)</f>
        <v>3.9155092592592596E-2</v>
      </c>
      <c r="M8" s="12">
        <f t="shared" si="6"/>
        <v>0.24509164674346159</v>
      </c>
      <c r="N8" s="14">
        <f t="shared" si="7"/>
        <v>6.6799620883026628E-2</v>
      </c>
    </row>
    <row r="9" spans="2:14" s="5" customFormat="1">
      <c r="B9" s="10" t="s">
        <v>50</v>
      </c>
      <c r="C9" s="11">
        <v>1.9016203703703702E-2</v>
      </c>
      <c r="D9" s="12">
        <f t="shared" si="0"/>
        <v>0.18794326241134751</v>
      </c>
      <c r="E9" s="12">
        <f t="shared" si="1"/>
        <v>6.0033615901783112E-2</v>
      </c>
      <c r="F9" s="11">
        <v>4.282407407407407E-4</v>
      </c>
      <c r="G9" s="12">
        <f t="shared" si="2"/>
        <v>3.9403620873269436E-2</v>
      </c>
      <c r="H9" s="12">
        <f t="shared" si="3"/>
        <v>4.0988146671097816E-3</v>
      </c>
      <c r="I9" s="11">
        <v>1.3368055555555551E-2</v>
      </c>
      <c r="J9" s="12">
        <f t="shared" si="4"/>
        <v>0.28020378457059675</v>
      </c>
      <c r="K9" s="12">
        <f t="shared" si="5"/>
        <v>8.1058319882096969E-2</v>
      </c>
      <c r="L9" s="13">
        <f t="shared" si="8"/>
        <v>3.2812499999999994E-2</v>
      </c>
      <c r="M9" s="12">
        <f t="shared" si="6"/>
        <v>0.2053901325798739</v>
      </c>
      <c r="N9" s="14">
        <f t="shared" si="7"/>
        <v>5.5978990601058362E-2</v>
      </c>
    </row>
    <row r="10" spans="2:14" s="5" customFormat="1">
      <c r="B10" s="10" t="s">
        <v>11</v>
      </c>
      <c r="C10" s="11">
        <v>2.8865740740740744E-2</v>
      </c>
      <c r="D10" s="12">
        <f t="shared" si="0"/>
        <v>0.2852894074582476</v>
      </c>
      <c r="E10" s="12">
        <f t="shared" si="1"/>
        <v>9.112832505115466E-2</v>
      </c>
      <c r="F10" s="11">
        <v>3.5532407407407405E-3</v>
      </c>
      <c r="G10" s="12">
        <f t="shared" si="2"/>
        <v>0.32694355697550587</v>
      </c>
      <c r="H10" s="12">
        <f t="shared" si="3"/>
        <v>3.4009083859532517E-2</v>
      </c>
      <c r="I10" s="11">
        <v>1.0138888888888888E-2</v>
      </c>
      <c r="J10" s="12">
        <f t="shared" si="4"/>
        <v>0.21251819505094613</v>
      </c>
      <c r="K10" s="12">
        <f t="shared" si="5"/>
        <v>6.1477998456031996E-2</v>
      </c>
      <c r="L10" s="13">
        <f t="shared" si="8"/>
        <v>4.2557870370370371E-2</v>
      </c>
      <c r="M10" s="12">
        <f t="shared" si="6"/>
        <v>0.26639136419618925</v>
      </c>
      <c r="N10" s="14">
        <f t="shared" si="7"/>
        <v>7.2604849537951197E-2</v>
      </c>
    </row>
    <row r="11" spans="2:14" s="5" customFormat="1">
      <c r="B11" s="10" t="s">
        <v>12</v>
      </c>
      <c r="C11" s="11">
        <v>4.5138888888888867E-3</v>
      </c>
      <c r="D11" s="12">
        <f t="shared" si="0"/>
        <v>4.4612216884008217E-2</v>
      </c>
      <c r="E11" s="12">
        <f t="shared" si="1"/>
        <v>1.425021923414206E-2</v>
      </c>
      <c r="F11" s="11">
        <v>1.1574074074074073E-4</v>
      </c>
      <c r="G11" s="12">
        <f t="shared" si="2"/>
        <v>1.0649627263045794E-2</v>
      </c>
      <c r="H11" s="12">
        <f t="shared" si="3"/>
        <v>1.1077877478675086E-3</v>
      </c>
      <c r="I11" s="11">
        <v>2.3842592592592591E-3</v>
      </c>
      <c r="J11" s="12">
        <f t="shared" si="4"/>
        <v>4.9975739932071807E-2</v>
      </c>
      <c r="K11" s="12">
        <f t="shared" si="5"/>
        <v>1.445715488806232E-2</v>
      </c>
      <c r="L11" s="13">
        <f t="shared" si="8"/>
        <v>7.0138888888888872E-3</v>
      </c>
      <c r="M11" s="12">
        <f t="shared" si="6"/>
        <v>4.3903499239295797E-2</v>
      </c>
      <c r="N11" s="14">
        <f t="shared" si="7"/>
        <v>1.1965879472395543E-2</v>
      </c>
    </row>
    <row r="12" spans="2:14" s="5" customFormat="1">
      <c r="B12" s="10" t="s">
        <v>159</v>
      </c>
      <c r="C12" s="11">
        <v>4.687499999999999E-3</v>
      </c>
      <c r="D12" s="12">
        <f t="shared" si="0"/>
        <v>4.6328071379547003E-2</v>
      </c>
      <c r="E12" s="12">
        <f t="shared" si="1"/>
        <v>1.4798304589301373E-2</v>
      </c>
      <c r="F12" s="11"/>
      <c r="G12" s="12">
        <f t="shared" si="2"/>
        <v>0</v>
      </c>
      <c r="H12" s="12">
        <f t="shared" si="3"/>
        <v>0</v>
      </c>
      <c r="I12" s="11">
        <v>2.0717592592592589E-3</v>
      </c>
      <c r="J12" s="12">
        <f t="shared" si="4"/>
        <v>4.3425521591460452E-2</v>
      </c>
      <c r="K12" s="12">
        <f t="shared" si="5"/>
        <v>1.2562285072636674E-2</v>
      </c>
      <c r="L12" s="13">
        <f t="shared" si="8"/>
        <v>6.7592592592592583E-3</v>
      </c>
      <c r="M12" s="12">
        <f t="shared" si="6"/>
        <v>4.2309642831268562E-2</v>
      </c>
      <c r="N12" s="14">
        <f t="shared" si="7"/>
        <v>1.1531474607061052E-2</v>
      </c>
    </row>
    <row r="13" spans="2:14" s="5" customFormat="1">
      <c r="B13" s="10" t="s">
        <v>106</v>
      </c>
      <c r="C13" s="11">
        <v>2.3148148148148149E-4</v>
      </c>
      <c r="D13" s="12">
        <f t="shared" si="0"/>
        <v>2.2878059940517046E-3</v>
      </c>
      <c r="E13" s="12">
        <f t="shared" si="1"/>
        <v>7.307804735457471E-4</v>
      </c>
      <c r="F13" s="11"/>
      <c r="G13" s="12">
        <f t="shared" si="2"/>
        <v>0</v>
      </c>
      <c r="H13" s="12">
        <f t="shared" si="3"/>
        <v>0</v>
      </c>
      <c r="I13" s="11">
        <v>2.0833333333333332E-4</v>
      </c>
      <c r="J13" s="12">
        <f t="shared" si="4"/>
        <v>4.3668122270742356E-3</v>
      </c>
      <c r="K13" s="12">
        <f t="shared" si="5"/>
        <v>1.2632465436170958E-3</v>
      </c>
      <c r="L13" s="13">
        <f t="shared" ref="L13:L14" si="9">SUM(C13,F13,I13)</f>
        <v>4.3981481481481481E-4</v>
      </c>
      <c r="M13" s="12">
        <f t="shared" si="6"/>
        <v>2.7530247047743246E-3</v>
      </c>
      <c r="N13" s="14">
        <f t="shared" si="7"/>
        <v>7.5033567648684937E-4</v>
      </c>
    </row>
    <row r="14" spans="2:14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s="5" customFormat="1">
      <c r="B15" s="10" t="s">
        <v>185</v>
      </c>
      <c r="C15" s="15">
        <v>4.8611111111111104E-4</v>
      </c>
      <c r="D15" s="12">
        <f t="shared" si="0"/>
        <v>4.8043925875085785E-3</v>
      </c>
      <c r="E15" s="12">
        <f t="shared" si="1"/>
        <v>1.5346389944460685E-3</v>
      </c>
      <c r="F15" s="15"/>
      <c r="G15" s="12">
        <f t="shared" si="2"/>
        <v>0</v>
      </c>
      <c r="H15" s="12">
        <f t="shared" si="3"/>
        <v>0</v>
      </c>
      <c r="I15" s="11">
        <v>1.0416666666666667E-4</v>
      </c>
      <c r="J15" s="12">
        <f t="shared" si="4"/>
        <v>2.1834061135371182E-3</v>
      </c>
      <c r="K15" s="12">
        <f t="shared" si="5"/>
        <v>6.3162327180854799E-4</v>
      </c>
      <c r="L15" s="13">
        <f t="shared" si="8"/>
        <v>5.9027777777777768E-4</v>
      </c>
      <c r="M15" s="12">
        <f t="shared" si="6"/>
        <v>3.6948489458813296E-3</v>
      </c>
      <c r="N15" s="14">
        <f t="shared" si="7"/>
        <v>1.0070294605481398E-3</v>
      </c>
    </row>
    <row r="16" spans="2:14" s="5" customFormat="1">
      <c r="B16" s="10" t="s">
        <v>176</v>
      </c>
      <c r="C16" s="11">
        <v>9.2592592592592588E-5</v>
      </c>
      <c r="D16" s="12">
        <f t="shared" si="0"/>
        <v>9.1512239762068181E-4</v>
      </c>
      <c r="E16" s="12">
        <f t="shared" si="1"/>
        <v>2.9231218941829878E-4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9.2592592592592588E-5</v>
      </c>
      <c r="M16" s="12">
        <f t="shared" si="6"/>
        <v>5.7958414837354193E-4</v>
      </c>
      <c r="N16" s="14">
        <f t="shared" si="7"/>
        <v>1.579654055761788E-4</v>
      </c>
    </row>
    <row r="17" spans="2:14" s="5" customFormat="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>
      <c r="B18" s="10" t="s">
        <v>13</v>
      </c>
      <c r="C18" s="11">
        <v>8.9699074074074056E-3</v>
      </c>
      <c r="D18" s="12">
        <f t="shared" si="0"/>
        <v>8.8652482269503535E-2</v>
      </c>
      <c r="E18" s="12">
        <f t="shared" si="1"/>
        <v>2.831774334989769E-2</v>
      </c>
      <c r="F18" s="11">
        <v>5.0231481481481472E-3</v>
      </c>
      <c r="G18" s="12">
        <f t="shared" si="2"/>
        <v>0.4621938232161874</v>
      </c>
      <c r="H18" s="12">
        <f t="shared" si="3"/>
        <v>4.8077988257449869E-2</v>
      </c>
      <c r="I18" s="11">
        <v>2.4074074074074076E-3</v>
      </c>
      <c r="J18" s="12">
        <f t="shared" si="4"/>
        <v>5.0460941290635622E-2</v>
      </c>
      <c r="K18" s="12">
        <f t="shared" si="5"/>
        <v>1.4597515615130887E-2</v>
      </c>
      <c r="L18" s="13">
        <f t="shared" si="8"/>
        <v>1.640046296296296E-2</v>
      </c>
      <c r="M18" s="12">
        <f>IFERROR(L18/L$19,0)</f>
        <v>0.10265884228066362</v>
      </c>
      <c r="N18" s="14">
        <f>IFERROR(L18/L$30,0)</f>
        <v>2.7979622462680667E-2</v>
      </c>
    </row>
    <row r="19" spans="2:14" s="5" customFormat="1" ht="16.5" thickTop="1" thickBot="1">
      <c r="B19" s="31" t="s">
        <v>3</v>
      </c>
      <c r="C19" s="32">
        <f>SUM(C7:C18)</f>
        <v>0.10118055555555555</v>
      </c>
      <c r="D19" s="33">
        <f>IFERROR(SUM(D7:D18),0)</f>
        <v>0.99999999999999989</v>
      </c>
      <c r="E19" s="33">
        <f>IFERROR(SUM(E7:E18),0)</f>
        <v>0.31942414498684596</v>
      </c>
      <c r="F19" s="32">
        <f>SUM(F7:F18)</f>
        <v>1.0868055555555554E-2</v>
      </c>
      <c r="G19" s="33">
        <f>IFERROR(SUM(G7:G18),0)</f>
        <v>1</v>
      </c>
      <c r="H19" s="33">
        <f>IFERROR(SUM(H7:H18),0)</f>
        <v>0.10402126952475907</v>
      </c>
      <c r="I19" s="32">
        <f>SUM(I7:I18)</f>
        <v>4.7708333333333332E-2</v>
      </c>
      <c r="J19" s="33">
        <f>IFERROR(SUM(J7:J18),0)</f>
        <v>0.99999999999999978</v>
      </c>
      <c r="K19" s="33">
        <f>IFERROR(SUM(K7:K18),0)</f>
        <v>0.28928345848831494</v>
      </c>
      <c r="L19" s="32">
        <f>SUM(L7:L18)</f>
        <v>0.15975694444444444</v>
      </c>
      <c r="M19" s="33">
        <f>IFERROR(SUM(M7:M18),0)</f>
        <v>1</v>
      </c>
      <c r="N19" s="34">
        <f>IFERROR(SUM(N7:N18),0)</f>
        <v>0.27254956164599958</v>
      </c>
    </row>
    <row r="20" spans="2:14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6" t="s">
        <v>5</v>
      </c>
      <c r="L21" s="16" t="s">
        <v>56</v>
      </c>
      <c r="M21" s="16" t="s">
        <v>5</v>
      </c>
      <c r="N21" s="17" t="s">
        <v>5</v>
      </c>
    </row>
    <row r="22" spans="2:14" s="5" customFormat="1">
      <c r="B22" s="18" t="s">
        <v>15</v>
      </c>
      <c r="C22" s="11">
        <v>1.7800925925925928E-2</v>
      </c>
      <c r="D22" s="19"/>
      <c r="E22" s="12">
        <f>IFERROR(C22/C$30,0)</f>
        <v>5.6197018415667953E-2</v>
      </c>
      <c r="F22" s="11">
        <v>5.4166666666666669E-3</v>
      </c>
      <c r="G22" s="19"/>
      <c r="H22" s="12">
        <f>IFERROR(F22/F$30,0)</f>
        <v>5.184446660019941E-2</v>
      </c>
      <c r="I22" s="11">
        <v>1.0300925925925923E-2</v>
      </c>
      <c r="J22" s="19"/>
      <c r="K22" s="12">
        <f>IFERROR(I22/I$30,0)</f>
        <v>6.2460523545511952E-2</v>
      </c>
      <c r="L22" s="13">
        <f>SUM(C22,F22,I22)</f>
        <v>3.3518518518518517E-2</v>
      </c>
      <c r="M22" s="19"/>
      <c r="N22" s="14">
        <f>IFERROR(L22/L$30,0)</f>
        <v>5.7183476818576731E-2</v>
      </c>
    </row>
    <row r="23" spans="2:14" s="5" customFormat="1">
      <c r="B23" s="18" t="s">
        <v>16</v>
      </c>
      <c r="C23" s="11">
        <v>6.5972222222222224E-4</v>
      </c>
      <c r="D23" s="19"/>
      <c r="E23" s="12">
        <f t="shared" ref="E23:E27" si="10">IFERROR(C23/C$30,0)</f>
        <v>2.0827243496053791E-3</v>
      </c>
      <c r="F23" s="11"/>
      <c r="G23" s="19"/>
      <c r="H23" s="12">
        <f t="shared" ref="H23:H27" si="11">IFERROR(F23/F$30,0)</f>
        <v>0</v>
      </c>
      <c r="I23" s="11">
        <v>4.3981481481481481E-4</v>
      </c>
      <c r="J23" s="19"/>
      <c r="K23" s="12">
        <f t="shared" ref="K23:K27" si="12">IFERROR(I23/I$30,0)</f>
        <v>2.6668538143027579E-3</v>
      </c>
      <c r="L23" s="13">
        <f t="shared" ref="L23:L27" si="13">SUM(C23,F23,I23)</f>
        <v>1.0995370370370371E-3</v>
      </c>
      <c r="M23" s="19"/>
      <c r="N23" s="14">
        <f t="shared" ref="N23:N27" si="14">IFERROR(L23/L$30,0)</f>
        <v>1.8758391912171235E-3</v>
      </c>
    </row>
    <row r="24" spans="2:14" s="5" customFormat="1">
      <c r="B24" s="18" t="s">
        <v>17</v>
      </c>
      <c r="C24" s="11">
        <v>1.25E-3</v>
      </c>
      <c r="D24" s="19"/>
      <c r="E24" s="12">
        <f t="shared" si="10"/>
        <v>3.9462145571470342E-3</v>
      </c>
      <c r="F24" s="11"/>
      <c r="G24" s="19"/>
      <c r="H24" s="12">
        <f t="shared" si="11"/>
        <v>0</v>
      </c>
      <c r="I24" s="11">
        <v>1.1574074074074073E-3</v>
      </c>
      <c r="J24" s="19"/>
      <c r="K24" s="12">
        <f t="shared" si="12"/>
        <v>7.0180363534283101E-3</v>
      </c>
      <c r="L24" s="13">
        <f t="shared" si="13"/>
        <v>2.4074074074074076E-3</v>
      </c>
      <c r="M24" s="19"/>
      <c r="N24" s="14">
        <f t="shared" si="14"/>
        <v>4.1071005449806498E-3</v>
      </c>
    </row>
    <row r="25" spans="2:14" s="5" customFormat="1">
      <c r="B25" s="18" t="s">
        <v>18</v>
      </c>
      <c r="C25" s="11">
        <v>7.2858796296296255E-2</v>
      </c>
      <c r="D25" s="19"/>
      <c r="E25" s="12">
        <f t="shared" si="10"/>
        <v>0.23001315404852374</v>
      </c>
      <c r="F25" s="11">
        <v>2.6701388888888879E-2</v>
      </c>
      <c r="G25" s="19"/>
      <c r="H25" s="12">
        <f t="shared" si="11"/>
        <v>0.25556663343303415</v>
      </c>
      <c r="I25" s="11">
        <v>4.1539351851851862E-2</v>
      </c>
      <c r="J25" s="19"/>
      <c r="K25" s="12">
        <f t="shared" si="12"/>
        <v>0.25187732472454211</v>
      </c>
      <c r="L25" s="13">
        <f t="shared" si="13"/>
        <v>0.14109953703703701</v>
      </c>
      <c r="M25" s="19"/>
      <c r="N25" s="14">
        <f t="shared" si="14"/>
        <v>0.24071953242239943</v>
      </c>
    </row>
    <row r="26" spans="2:14" s="5" customFormat="1">
      <c r="B26" s="18" t="s">
        <v>19</v>
      </c>
      <c r="C26" s="11">
        <v>0.11694444444444445</v>
      </c>
      <c r="D26" s="19"/>
      <c r="E26" s="12">
        <f t="shared" si="10"/>
        <v>0.36919029523531138</v>
      </c>
      <c r="F26" s="11">
        <v>6.1388888888888882E-2</v>
      </c>
      <c r="G26" s="19"/>
      <c r="H26" s="12">
        <f t="shared" si="11"/>
        <v>0.58757062146892658</v>
      </c>
      <c r="I26" s="11">
        <v>5.856481481481482E-2</v>
      </c>
      <c r="J26" s="19"/>
      <c r="K26" s="12">
        <f t="shared" si="12"/>
        <v>0.35511263948347255</v>
      </c>
      <c r="L26" s="13">
        <f t="shared" si="13"/>
        <v>0.23689814814814816</v>
      </c>
      <c r="M26" s="19"/>
      <c r="N26" s="14">
        <f t="shared" si="14"/>
        <v>0.40415449016665356</v>
      </c>
    </row>
    <row r="27" spans="2:14" s="5" customFormat="1" ht="15.75" thickBot="1">
      <c r="B27" s="23" t="s">
        <v>20</v>
      </c>
      <c r="C27" s="20">
        <v>6.0648148148148145E-3</v>
      </c>
      <c r="D27" s="24"/>
      <c r="E27" s="21">
        <f t="shared" si="10"/>
        <v>1.914644840689857E-2</v>
      </c>
      <c r="F27" s="20">
        <v>1.0416666666666667E-4</v>
      </c>
      <c r="G27" s="24"/>
      <c r="H27" s="21">
        <f t="shared" si="11"/>
        <v>9.9700897308075786E-4</v>
      </c>
      <c r="I27" s="20">
        <v>5.2083333333333339E-3</v>
      </c>
      <c r="J27" s="24"/>
      <c r="K27" s="21">
        <f t="shared" si="12"/>
        <v>3.1581163590427404E-2</v>
      </c>
      <c r="L27" s="13">
        <f t="shared" si="13"/>
        <v>1.1377314814814816E-2</v>
      </c>
      <c r="M27" s="24"/>
      <c r="N27" s="22">
        <f t="shared" si="14"/>
        <v>1.9409999210172973E-2</v>
      </c>
    </row>
    <row r="28" spans="2:14" s="5" customFormat="1" ht="16.5" thickTop="1" thickBot="1">
      <c r="B28" s="31" t="s">
        <v>3</v>
      </c>
      <c r="C28" s="32">
        <f>SUM(C22:C27)</f>
        <v>0.21557870370370363</v>
      </c>
      <c r="D28" s="33"/>
      <c r="E28" s="33">
        <f>IFERROR(SUM(E22:E27),0)</f>
        <v>0.6805758550131541</v>
      </c>
      <c r="F28" s="32">
        <f>SUM(F22:F27)</f>
        <v>9.3611111111111103E-2</v>
      </c>
      <c r="G28" s="33"/>
      <c r="H28" s="33">
        <f>IFERROR(SUM(H22:H27),0)</f>
        <v>0.8959787304752409</v>
      </c>
      <c r="I28" s="32">
        <f>SUM(I22:I27)</f>
        <v>0.11721064814814815</v>
      </c>
      <c r="J28" s="33"/>
      <c r="K28" s="33">
        <f>IFERROR(SUM(K22:K27),0)</f>
        <v>0.71071654151168506</v>
      </c>
      <c r="L28" s="32">
        <f>SUM(L22:L27)</f>
        <v>0.42640046296296291</v>
      </c>
      <c r="M28" s="33"/>
      <c r="N28" s="34">
        <f>IFERROR(SUM(N22:N27),0)</f>
        <v>0.72745043835400047</v>
      </c>
    </row>
    <row r="29" spans="2:14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>
      <c r="B30" s="31" t="s">
        <v>6</v>
      </c>
      <c r="C30" s="32">
        <f>SUM(C19,C28)</f>
        <v>0.31675925925925918</v>
      </c>
      <c r="D30" s="35"/>
      <c r="E30" s="36">
        <f>IFERROR(SUM(E19,E28),0)</f>
        <v>1</v>
      </c>
      <c r="F30" s="32">
        <f>SUM(F19,F28)</f>
        <v>0.10447916666666665</v>
      </c>
      <c r="G30" s="35"/>
      <c r="H30" s="36">
        <f>IFERROR(SUM(H19,H28),0)</f>
        <v>1</v>
      </c>
      <c r="I30" s="32">
        <f>SUM(I19,I28)</f>
        <v>0.16491898148148149</v>
      </c>
      <c r="J30" s="35"/>
      <c r="K30" s="36">
        <f>IFERROR(SUM(K19,K28),0)</f>
        <v>1</v>
      </c>
      <c r="L30" s="37">
        <f>SUM(L19,L28)</f>
        <v>0.5861574074074074</v>
      </c>
      <c r="M30" s="35"/>
      <c r="N30" s="38">
        <f>IFERROR(SUM(N19,N28),0)</f>
        <v>1</v>
      </c>
    </row>
    <row r="31" spans="2:14" s="5" customFormat="1" ht="66" customHeight="1" thickTop="1" thickBot="1">
      <c r="B31" s="189" t="s">
        <v>157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  <row r="32" spans="2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8"/>
  <dimension ref="B2:N31"/>
  <sheetViews>
    <sheetView showGridLines="0" showZeros="0" topLeftCell="A2" zoomScaleSheetLayoutView="110" workbookViewId="0">
      <selection activeCell="I22" sqref="I22:I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/>
    <row r="3" spans="2:14">
      <c r="B3" s="192" t="s">
        <v>35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4"/>
    </row>
    <row r="4" spans="2:14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7"/>
    </row>
    <row r="5" spans="2:14">
      <c r="B5" s="39"/>
      <c r="C5" s="198" t="s">
        <v>0</v>
      </c>
      <c r="D5" s="198"/>
      <c r="E5" s="198"/>
      <c r="F5" s="198" t="s">
        <v>1</v>
      </c>
      <c r="G5" s="198"/>
      <c r="H5" s="198"/>
      <c r="I5" s="198" t="s">
        <v>2</v>
      </c>
      <c r="J5" s="198"/>
      <c r="K5" s="198"/>
      <c r="L5" s="198" t="s">
        <v>3</v>
      </c>
      <c r="M5" s="198"/>
      <c r="N5" s="199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1.1701388888888878E-2</v>
      </c>
      <c r="D7" s="12">
        <f t="shared" ref="D7:D18" si="0">IFERROR(C7/C$19,0)</f>
        <v>8.5743363582393262E-2</v>
      </c>
      <c r="E7" s="12">
        <f t="shared" ref="E7:E18" si="1">IFERROR(C7/C$30,0)</f>
        <v>3.0141315365810009E-2</v>
      </c>
      <c r="F7" s="11">
        <v>1.8749999999999999E-3</v>
      </c>
      <c r="G7" s="12">
        <f t="shared" ref="G7:G18" si="2">IFERROR(F7/F$19,0)</f>
        <v>5.9124087591240888E-2</v>
      </c>
      <c r="H7" s="12">
        <f t="shared" ref="H7:H18" si="3">IFERROR(F7/F$30,0)</f>
        <v>1.37813696299447E-2</v>
      </c>
      <c r="I7" s="11">
        <v>3.9583333333333328E-3</v>
      </c>
      <c r="J7" s="12">
        <f t="shared" ref="J7:J18" si="4">IFERROR(I7/I$19,0)</f>
        <v>6.1900452488687772E-2</v>
      </c>
      <c r="K7" s="12">
        <f t="shared" ref="K7:K18" si="5">IFERROR(I7/I$30,0)</f>
        <v>2.0122381736879261E-2</v>
      </c>
      <c r="L7" s="13">
        <f>SUM(C7,F7,I7)</f>
        <v>1.7534722222222208E-2</v>
      </c>
      <c r="M7" s="12">
        <f t="shared" ref="M7:M16" si="6">IFERROR(L7/L$19,0)</f>
        <v>7.5538492221778955E-2</v>
      </c>
      <c r="N7" s="14">
        <f t="shared" ref="N7:N16" si="7">IFERROR(L7/L$30,0)</f>
        <v>2.432054966047548E-2</v>
      </c>
    </row>
    <row r="8" spans="2:14">
      <c r="B8" s="141" t="s">
        <v>99</v>
      </c>
      <c r="C8" s="11">
        <v>3.2025462962962964E-2</v>
      </c>
      <c r="D8" s="12">
        <f t="shared" si="0"/>
        <v>0.23467051140700534</v>
      </c>
      <c r="E8" s="12">
        <f t="shared" si="1"/>
        <v>8.2493590125812435E-2</v>
      </c>
      <c r="F8" s="11">
        <v>5.3356481481481467E-3</v>
      </c>
      <c r="G8" s="12">
        <f t="shared" si="2"/>
        <v>0.16824817518248175</v>
      </c>
      <c r="H8" s="12">
        <f t="shared" si="3"/>
        <v>3.9217354317311763E-2</v>
      </c>
      <c r="I8" s="11">
        <v>1.7951388888888888E-2</v>
      </c>
      <c r="J8" s="12">
        <f t="shared" si="4"/>
        <v>0.2807239819004525</v>
      </c>
      <c r="K8" s="12">
        <f t="shared" si="5"/>
        <v>9.1256766297952444E-2</v>
      </c>
      <c r="L8" s="13">
        <f t="shared" ref="L8:L18" si="8">SUM(C8,F8,I8)</f>
        <v>5.5312500000000001E-2</v>
      </c>
      <c r="M8" s="12">
        <f t="shared" si="6"/>
        <v>0.23828280813721581</v>
      </c>
      <c r="N8" s="14">
        <f t="shared" si="7"/>
        <v>7.6718090315123708E-2</v>
      </c>
    </row>
    <row r="9" spans="2:14">
      <c r="B9" s="10" t="s">
        <v>50</v>
      </c>
      <c r="C9" s="11">
        <v>2.869212962962963E-2</v>
      </c>
      <c r="D9" s="12">
        <f t="shared" si="0"/>
        <v>0.21024510219659062</v>
      </c>
      <c r="E9" s="12">
        <f t="shared" si="1"/>
        <v>7.3907340051279011E-2</v>
      </c>
      <c r="F9" s="11">
        <v>7.8703703703703696E-3</v>
      </c>
      <c r="G9" s="12">
        <f t="shared" si="2"/>
        <v>0.24817518248175185</v>
      </c>
      <c r="H9" s="12">
        <f t="shared" si="3"/>
        <v>5.7847724372607386E-2</v>
      </c>
      <c r="I9" s="11">
        <v>1.7997685185185186E-2</v>
      </c>
      <c r="J9" s="12">
        <f t="shared" si="4"/>
        <v>0.28144796380090498</v>
      </c>
      <c r="K9" s="12">
        <f t="shared" si="5"/>
        <v>9.1492115791951045E-2</v>
      </c>
      <c r="L9" s="13">
        <f t="shared" si="8"/>
        <v>5.4560185185185184E-2</v>
      </c>
      <c r="M9" s="12">
        <f t="shared" si="6"/>
        <v>0.23504188272836057</v>
      </c>
      <c r="N9" s="14">
        <f t="shared" si="7"/>
        <v>7.5674634389096704E-2</v>
      </c>
    </row>
    <row r="10" spans="2:14">
      <c r="B10" s="10" t="s">
        <v>11</v>
      </c>
      <c r="C10" s="11">
        <v>3.9479166666666683E-2</v>
      </c>
      <c r="D10" s="12">
        <f t="shared" si="0"/>
        <v>0.28928844033584949</v>
      </c>
      <c r="E10" s="12">
        <f t="shared" si="1"/>
        <v>0.10169339932025527</v>
      </c>
      <c r="F10" s="11">
        <v>9.861111111111107E-3</v>
      </c>
      <c r="G10" s="12">
        <f t="shared" si="2"/>
        <v>0.31094890510948897</v>
      </c>
      <c r="H10" s="12">
        <f t="shared" si="3"/>
        <v>7.2479795831561E-2</v>
      </c>
      <c r="I10" s="11">
        <v>1.4710648148148152E-2</v>
      </c>
      <c r="J10" s="12">
        <f t="shared" si="4"/>
        <v>0.23004524886877833</v>
      </c>
      <c r="K10" s="12">
        <f t="shared" si="5"/>
        <v>7.4782301718051322E-2</v>
      </c>
      <c r="L10" s="13">
        <f t="shared" si="8"/>
        <v>6.4050925925925942E-2</v>
      </c>
      <c r="M10" s="12">
        <f t="shared" si="6"/>
        <v>0.2759274032708417</v>
      </c>
      <c r="N10" s="14">
        <f t="shared" si="7"/>
        <v>8.8838232225129668E-2</v>
      </c>
    </row>
    <row r="11" spans="2:14">
      <c r="B11" s="10" t="s">
        <v>12</v>
      </c>
      <c r="C11" s="11">
        <v>5.833333333333331E-3</v>
      </c>
      <c r="D11" s="12">
        <f t="shared" si="0"/>
        <v>4.2744466118225743E-2</v>
      </c>
      <c r="E11" s="12">
        <f t="shared" si="1"/>
        <v>1.5025937630433485E-2</v>
      </c>
      <c r="F11" s="11">
        <v>7.6388888888888882E-4</v>
      </c>
      <c r="G11" s="12">
        <f t="shared" si="2"/>
        <v>2.4087591240875915E-2</v>
      </c>
      <c r="H11" s="12">
        <f t="shared" si="3"/>
        <v>5.6146320714589521E-3</v>
      </c>
      <c r="I11" s="11">
        <v>3.0787037037037033E-3</v>
      </c>
      <c r="J11" s="12">
        <f t="shared" si="4"/>
        <v>4.814479638009049E-2</v>
      </c>
      <c r="K11" s="12">
        <f t="shared" si="5"/>
        <v>1.5650741350906092E-2</v>
      </c>
      <c r="L11" s="13">
        <f t="shared" si="8"/>
        <v>9.6759259259259229E-3</v>
      </c>
      <c r="M11" s="12">
        <f t="shared" si="6"/>
        <v>4.1683286796968477E-2</v>
      </c>
      <c r="N11" s="14">
        <f t="shared" si="7"/>
        <v>1.3420448525516509E-2</v>
      </c>
    </row>
    <row r="12" spans="2:14">
      <c r="B12" s="10" t="s">
        <v>159</v>
      </c>
      <c r="C12" s="11">
        <v>5.5324074074074069E-3</v>
      </c>
      <c r="D12" s="12">
        <f t="shared" si="0"/>
        <v>4.0539394453396653E-2</v>
      </c>
      <c r="E12" s="12">
        <f t="shared" si="1"/>
        <v>1.4250790054260333E-2</v>
      </c>
      <c r="F12" s="11"/>
      <c r="G12" s="12">
        <f t="shared" si="2"/>
        <v>0</v>
      </c>
      <c r="H12" s="12">
        <f t="shared" si="3"/>
        <v>0</v>
      </c>
      <c r="I12" s="11">
        <v>2.2453703703703698E-3</v>
      </c>
      <c r="J12" s="12">
        <f t="shared" si="4"/>
        <v>3.511312217194569E-2</v>
      </c>
      <c r="K12" s="12">
        <f t="shared" si="5"/>
        <v>1.1414450458931509E-2</v>
      </c>
      <c r="L12" s="13">
        <f t="shared" si="8"/>
        <v>7.7777777777777767E-3</v>
      </c>
      <c r="M12" s="12">
        <f t="shared" si="6"/>
        <v>3.3506182688472275E-2</v>
      </c>
      <c r="N12" s="14">
        <f t="shared" si="7"/>
        <v>1.0787728958309923E-2</v>
      </c>
    </row>
    <row r="13" spans="2:14">
      <c r="B13" s="10" t="s">
        <v>106</v>
      </c>
      <c r="C13" s="11">
        <v>2.6620370370370372E-4</v>
      </c>
      <c r="D13" s="12">
        <f t="shared" si="0"/>
        <v>1.9506403188872868E-3</v>
      </c>
      <c r="E13" s="12">
        <f t="shared" si="1"/>
        <v>6.8570747123009978E-4</v>
      </c>
      <c r="F13" s="11"/>
      <c r="G13" s="12">
        <f t="shared" si="2"/>
        <v>0</v>
      </c>
      <c r="H13" s="12">
        <f t="shared" si="3"/>
        <v>0</v>
      </c>
      <c r="I13" s="11">
        <v>2.0833333333333332E-4</v>
      </c>
      <c r="J13" s="12">
        <f t="shared" si="4"/>
        <v>3.2579185520361987E-3</v>
      </c>
      <c r="K13" s="12">
        <f t="shared" si="5"/>
        <v>1.0590727229936455E-3</v>
      </c>
      <c r="L13" s="13">
        <f t="shared" ref="L13:L14" si="9">SUM(C13,F13,I13)</f>
        <v>4.7453703703703704E-4</v>
      </c>
      <c r="M13" s="12">
        <f t="shared" si="6"/>
        <v>2.0442760271240528E-3</v>
      </c>
      <c r="N13" s="14">
        <f t="shared" si="7"/>
        <v>6.5817989180164712E-4</v>
      </c>
    </row>
    <row r="14" spans="2:14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>
      <c r="B15" s="10" t="s">
        <v>185</v>
      </c>
      <c r="C15" s="15">
        <v>4.8611111111111104E-4</v>
      </c>
      <c r="D15" s="12">
        <f t="shared" si="0"/>
        <v>3.5620388431854798E-3</v>
      </c>
      <c r="E15" s="12">
        <f t="shared" si="1"/>
        <v>1.2521614692027907E-3</v>
      </c>
      <c r="F15" s="15"/>
      <c r="G15" s="12">
        <f t="shared" si="2"/>
        <v>0</v>
      </c>
      <c r="H15" s="12">
        <f t="shared" si="3"/>
        <v>0</v>
      </c>
      <c r="I15" s="11">
        <v>1.0416666666666667E-4</v>
      </c>
      <c r="J15" s="12">
        <f t="shared" si="4"/>
        <v>1.6289592760180996E-3</v>
      </c>
      <c r="K15" s="12">
        <f t="shared" si="5"/>
        <v>5.2953636149682276E-4</v>
      </c>
      <c r="L15" s="13">
        <f t="shared" si="8"/>
        <v>5.9027777777777768E-4</v>
      </c>
      <c r="M15" s="12">
        <f t="shared" si="6"/>
        <v>2.5428799361786993E-3</v>
      </c>
      <c r="N15" s="14">
        <f t="shared" si="7"/>
        <v>8.1871157272887806E-4</v>
      </c>
    </row>
    <row r="16" spans="2:14">
      <c r="B16" s="10" t="s">
        <v>176</v>
      </c>
      <c r="C16" s="11">
        <v>2.4305555555555555E-4</v>
      </c>
      <c r="D16" s="12">
        <f t="shared" si="0"/>
        <v>1.7810194215927401E-3</v>
      </c>
      <c r="E16" s="12">
        <f t="shared" si="1"/>
        <v>6.2608073460139544E-4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2.4305555555555555E-4</v>
      </c>
      <c r="M16" s="12">
        <f t="shared" si="6"/>
        <v>1.0470682090147586E-3</v>
      </c>
      <c r="N16" s="14">
        <f t="shared" si="7"/>
        <v>3.3711652994718514E-4</v>
      </c>
    </row>
    <row r="17" spans="2:14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>
      <c r="B18" s="10" t="s">
        <v>13</v>
      </c>
      <c r="C18" s="11">
        <v>1.2210648148148146E-2</v>
      </c>
      <c r="D18" s="12">
        <f t="shared" si="0"/>
        <v>8.9475023322873354E-2</v>
      </c>
      <c r="E18" s="12">
        <f t="shared" si="1"/>
        <v>3.1453103571641529E-2</v>
      </c>
      <c r="F18" s="11">
        <v>6.0069444444444441E-3</v>
      </c>
      <c r="G18" s="12">
        <f t="shared" si="2"/>
        <v>0.18941605839416062</v>
      </c>
      <c r="H18" s="12">
        <f t="shared" si="3"/>
        <v>4.4151424925563579E-2</v>
      </c>
      <c r="I18" s="11">
        <v>3.6921296296296298E-3</v>
      </c>
      <c r="J18" s="12">
        <f t="shared" si="4"/>
        <v>5.7737556561085979E-2</v>
      </c>
      <c r="K18" s="12">
        <f t="shared" si="5"/>
        <v>1.8769122146387384E-2</v>
      </c>
      <c r="L18" s="13">
        <f t="shared" si="8"/>
        <v>2.1909722222222219E-2</v>
      </c>
      <c r="M18" s="12">
        <f>IFERROR(L18/L$19,0)</f>
        <v>9.4385719984044658E-2</v>
      </c>
      <c r="N18" s="14">
        <f>IFERROR(L18/L$30,0)</f>
        <v>3.0388647199524828E-2</v>
      </c>
    </row>
    <row r="19" spans="2:14" ht="16.5" thickTop="1" thickBot="1">
      <c r="B19" s="31" t="s">
        <v>3</v>
      </c>
      <c r="C19" s="32">
        <f>SUM(C7:C18)</f>
        <v>0.13646990740740741</v>
      </c>
      <c r="D19" s="33">
        <f>IFERROR(SUM(D7:D18),0)</f>
        <v>0.99999999999999978</v>
      </c>
      <c r="E19" s="33">
        <f>IFERROR(SUM(E7:E18),0)</f>
        <v>0.3515294257945264</v>
      </c>
      <c r="F19" s="32">
        <f>SUM(F7:F18)</f>
        <v>3.1712962962962957E-2</v>
      </c>
      <c r="G19" s="33">
        <f>IFERROR(SUM(G7:G18),0)</f>
        <v>1</v>
      </c>
      <c r="H19" s="33">
        <f>IFERROR(SUM(H7:H18),0)</f>
        <v>0.23309230114844737</v>
      </c>
      <c r="I19" s="32">
        <f>SUM(I7:I18)</f>
        <v>6.3946759259259259E-2</v>
      </c>
      <c r="J19" s="33">
        <f>IFERROR(SUM(J7:J18),0)</f>
        <v>1</v>
      </c>
      <c r="K19" s="33">
        <f>IFERROR(SUM(K7:K18),0)</f>
        <v>0.32507648858554955</v>
      </c>
      <c r="L19" s="32">
        <f>SUM(L7:L18)</f>
        <v>0.23212962962962963</v>
      </c>
      <c r="M19" s="33">
        <f>IFERROR(SUM(M7:M18),0)</f>
        <v>1</v>
      </c>
      <c r="N19" s="34">
        <f>IFERROR(SUM(N7:N18),0)</f>
        <v>0.32196233926765455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6" t="s">
        <v>5</v>
      </c>
      <c r="L21" s="16" t="s">
        <v>56</v>
      </c>
      <c r="M21" s="16" t="s">
        <v>5</v>
      </c>
      <c r="N21" s="17" t="s">
        <v>5</v>
      </c>
    </row>
    <row r="22" spans="2:14">
      <c r="B22" s="18" t="s">
        <v>15</v>
      </c>
      <c r="C22" s="11">
        <v>2.6643518518518518E-2</v>
      </c>
      <c r="D22" s="19"/>
      <c r="E22" s="12">
        <f>IFERROR(C22/C$30,0)</f>
        <v>6.8630373859638674E-2</v>
      </c>
      <c r="F22" s="11">
        <v>6.8634259259259256E-3</v>
      </c>
      <c r="G22" s="19"/>
      <c r="H22" s="12">
        <f>IFERROR(F22/F$30,0)</f>
        <v>5.0446618460229679E-2</v>
      </c>
      <c r="I22" s="11">
        <v>1.1122685185185183E-2</v>
      </c>
      <c r="J22" s="19"/>
      <c r="K22" s="12">
        <f>IFERROR(I22/I$30,0)</f>
        <v>5.654271593316073E-2</v>
      </c>
      <c r="L22" s="13">
        <f>SUM(C22,F22,I22)</f>
        <v>4.462962962962963E-2</v>
      </c>
      <c r="M22" s="19"/>
      <c r="N22" s="14">
        <f>IFERROR(L22/L$30,0)</f>
        <v>6.1901016165540279E-2</v>
      </c>
    </row>
    <row r="23" spans="2:14">
      <c r="B23" s="18" t="s">
        <v>16</v>
      </c>
      <c r="C23" s="11">
        <v>6.5972222222222224E-4</v>
      </c>
      <c r="D23" s="19"/>
      <c r="E23" s="12">
        <f t="shared" ref="E23:E27" si="10">IFERROR(C23/C$30,0)</f>
        <v>1.6993619939180734E-3</v>
      </c>
      <c r="F23" s="11"/>
      <c r="G23" s="19"/>
      <c r="H23" s="12">
        <f t="shared" ref="H23:H27" si="11">IFERROR(F23/F$30,0)</f>
        <v>0</v>
      </c>
      <c r="I23" s="11">
        <v>4.3981481481481481E-4</v>
      </c>
      <c r="J23" s="19"/>
      <c r="K23" s="12">
        <f t="shared" ref="K23:K27" si="12">IFERROR(I23/I$30,0)</f>
        <v>2.235820192986585E-3</v>
      </c>
      <c r="L23" s="13">
        <f t="shared" ref="L23:L27" si="13">SUM(C23,F23,I23)</f>
        <v>1.0995370370370371E-3</v>
      </c>
      <c r="M23" s="19"/>
      <c r="N23" s="14">
        <f t="shared" ref="N23:N27" si="14">IFERROR(L23/L$30,0)</f>
        <v>1.5250509688086947E-3</v>
      </c>
    </row>
    <row r="24" spans="2:14">
      <c r="B24" s="18" t="s">
        <v>17</v>
      </c>
      <c r="C24" s="11">
        <v>1.25E-3</v>
      </c>
      <c r="D24" s="19"/>
      <c r="E24" s="12">
        <f t="shared" si="10"/>
        <v>3.2198437779500338E-3</v>
      </c>
      <c r="F24" s="11"/>
      <c r="G24" s="19"/>
      <c r="H24" s="12">
        <f t="shared" si="11"/>
        <v>0</v>
      </c>
      <c r="I24" s="11">
        <v>1.1574074074074073E-3</v>
      </c>
      <c r="J24" s="19"/>
      <c r="K24" s="12">
        <f t="shared" si="12"/>
        <v>5.883737349964697E-3</v>
      </c>
      <c r="L24" s="13">
        <f t="shared" si="13"/>
        <v>2.4074074074074076E-3</v>
      </c>
      <c r="M24" s="19"/>
      <c r="N24" s="14">
        <f t="shared" si="14"/>
        <v>3.3390589632864053E-3</v>
      </c>
    </row>
    <row r="25" spans="2:14">
      <c r="B25" s="18" t="s">
        <v>18</v>
      </c>
      <c r="C25" s="11">
        <v>8.0185185185185137E-2</v>
      </c>
      <c r="D25" s="19"/>
      <c r="E25" s="12">
        <f t="shared" si="10"/>
        <v>0.20654701568183167</v>
      </c>
      <c r="F25" s="11">
        <v>2.946759259259259E-2</v>
      </c>
      <c r="G25" s="19"/>
      <c r="H25" s="12">
        <f t="shared" si="11"/>
        <v>0.21658868566567413</v>
      </c>
      <c r="I25" s="11">
        <v>4.5578703703703718E-2</v>
      </c>
      <c r="J25" s="19"/>
      <c r="K25" s="12">
        <f t="shared" si="12"/>
        <v>0.23170157684160986</v>
      </c>
      <c r="L25" s="13">
        <f t="shared" si="13"/>
        <v>0.15523148148148144</v>
      </c>
      <c r="M25" s="19"/>
      <c r="N25" s="14">
        <f t="shared" si="14"/>
        <v>0.21530509045960219</v>
      </c>
    </row>
    <row r="26" spans="2:14">
      <c r="B26" s="18" t="s">
        <v>19</v>
      </c>
      <c r="C26" s="11">
        <v>0.13368055555555547</v>
      </c>
      <c r="D26" s="19"/>
      <c r="E26" s="12">
        <f t="shared" si="10"/>
        <v>0.34434440403076727</v>
      </c>
      <c r="F26" s="11">
        <v>6.7442129629629657E-2</v>
      </c>
      <c r="G26" s="19"/>
      <c r="H26" s="12">
        <f t="shared" si="11"/>
        <v>0.49570395576350501</v>
      </c>
      <c r="I26" s="11">
        <v>6.7291666666666666E-2</v>
      </c>
      <c r="J26" s="19"/>
      <c r="K26" s="12">
        <f t="shared" si="12"/>
        <v>0.34208048952694747</v>
      </c>
      <c r="L26" s="13">
        <f t="shared" si="13"/>
        <v>0.26841435185185181</v>
      </c>
      <c r="M26" s="19"/>
      <c r="N26" s="14">
        <f t="shared" si="14"/>
        <v>0.3722890212383414</v>
      </c>
    </row>
    <row r="27" spans="2:14" ht="15.75" thickBot="1">
      <c r="B27" s="23" t="s">
        <v>20</v>
      </c>
      <c r="C27" s="20">
        <v>9.3287037037037036E-3</v>
      </c>
      <c r="D27" s="24"/>
      <c r="E27" s="21">
        <f t="shared" si="10"/>
        <v>2.4029574861367843E-2</v>
      </c>
      <c r="F27" s="20">
        <v>5.6712962962962967E-4</v>
      </c>
      <c r="G27" s="24"/>
      <c r="H27" s="21">
        <f t="shared" si="11"/>
        <v>4.1684389621437683E-3</v>
      </c>
      <c r="I27" s="20">
        <v>7.1759259259259267E-3</v>
      </c>
      <c r="J27" s="24"/>
      <c r="K27" s="21">
        <f t="shared" si="12"/>
        <v>3.647917156978113E-2</v>
      </c>
      <c r="L27" s="13">
        <f t="shared" si="13"/>
        <v>1.7071759259259259E-2</v>
      </c>
      <c r="M27" s="24"/>
      <c r="N27" s="22">
        <f t="shared" si="14"/>
        <v>2.3678422936766575E-2</v>
      </c>
    </row>
    <row r="28" spans="2:14" ht="16.5" thickTop="1" thickBot="1">
      <c r="B28" s="31" t="s">
        <v>3</v>
      </c>
      <c r="C28" s="32">
        <f>SUM(C22:C27)</f>
        <v>0.25174768518518503</v>
      </c>
      <c r="D28" s="33"/>
      <c r="E28" s="33">
        <f>IFERROR(SUM(E22:E27),0)</f>
        <v>0.6484705742054736</v>
      </c>
      <c r="F28" s="32">
        <f>SUM(F22:F27)</f>
        <v>0.1043402777777778</v>
      </c>
      <c r="G28" s="33"/>
      <c r="H28" s="33">
        <f>IFERROR(SUM(H22:H27),0)</f>
        <v>0.76690769885155263</v>
      </c>
      <c r="I28" s="32">
        <f>SUM(I22:I27)</f>
        <v>0.13276620370370371</v>
      </c>
      <c r="J28" s="33"/>
      <c r="K28" s="33">
        <f>IFERROR(SUM(K22:K27),0)</f>
        <v>0.67492351141445039</v>
      </c>
      <c r="L28" s="32">
        <f>SUM(L22:L27)</f>
        <v>0.48885416666666653</v>
      </c>
      <c r="M28" s="33"/>
      <c r="N28" s="34">
        <f>IFERROR(SUM(N22:N27),0)</f>
        <v>0.6780376607323455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0.38821759259259248</v>
      </c>
      <c r="D30" s="35"/>
      <c r="E30" s="36">
        <f>IFERROR(SUM(E19,E28),0)</f>
        <v>1</v>
      </c>
      <c r="F30" s="32">
        <f>SUM(F19,F28)</f>
        <v>0.13605324074074077</v>
      </c>
      <c r="G30" s="35"/>
      <c r="H30" s="36">
        <f>IFERROR(SUM(H19,H28),0)</f>
        <v>1</v>
      </c>
      <c r="I30" s="32">
        <f>SUM(I19,I28)</f>
        <v>0.19671296296296298</v>
      </c>
      <c r="J30" s="35"/>
      <c r="K30" s="36">
        <f>IFERROR(SUM(K19,K28),0)</f>
        <v>1</v>
      </c>
      <c r="L30" s="37">
        <f>SUM(L19,L28)</f>
        <v>0.72098379629629616</v>
      </c>
      <c r="M30" s="35"/>
      <c r="N30" s="38">
        <f>IFERROR(SUM(N19,N28),0)</f>
        <v>1</v>
      </c>
    </row>
    <row r="31" spans="2:14" ht="66" customHeight="1" thickTop="1" thickBot="1">
      <c r="B31" s="189" t="s">
        <v>156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9"/>
  <dimension ref="B1:K66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2" t="s">
        <v>36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s="5" customFormat="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5" customFormat="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2.3726851851851851E-3</v>
      </c>
      <c r="D7" s="12">
        <f t="shared" ref="D7:D18" si="0">IFERROR(C7/C$19,0)</f>
        <v>0.1479076479076479</v>
      </c>
      <c r="E7" s="12">
        <f t="shared" ref="E7:E18" si="1">IFERROR(C7/C$30,0)</f>
        <v>1.3623978201634877E-2</v>
      </c>
      <c r="F7" s="11">
        <v>9.7222222222222219E-4</v>
      </c>
      <c r="G7" s="12">
        <f t="shared" ref="G7:G18" si="2">IFERROR(F7/F$19,0)</f>
        <v>5.3777208706786178E-2</v>
      </c>
      <c r="H7" s="12">
        <f t="shared" ref="H7:H18" si="3">IFERROR(F7/F$30,0)</f>
        <v>2.5052192066805846E-2</v>
      </c>
      <c r="I7" s="11">
        <f>C7+F7</f>
        <v>3.3449074074074076E-3</v>
      </c>
      <c r="J7" s="12">
        <f t="shared" ref="J7:J18" si="4">IFERROR(I7/I$19,0)</f>
        <v>9.8032564450474924E-2</v>
      </c>
      <c r="K7" s="14">
        <f t="shared" ref="K7:K18" si="5">IFERROR(I7/I$30,0)</f>
        <v>1.5706521739130438E-2</v>
      </c>
    </row>
    <row r="8" spans="2:11" s="5" customFormat="1">
      <c r="B8" s="141" t="s">
        <v>99</v>
      </c>
      <c r="C8" s="11">
        <v>6.5277777777777764E-3</v>
      </c>
      <c r="D8" s="12">
        <f t="shared" si="0"/>
        <v>0.40692640692640686</v>
      </c>
      <c r="E8" s="12">
        <f t="shared" si="1"/>
        <v>3.7482554662058874E-2</v>
      </c>
      <c r="F8" s="11">
        <v>4.9999999999999975E-3</v>
      </c>
      <c r="G8" s="12">
        <f t="shared" si="2"/>
        <v>0.2765685019206145</v>
      </c>
      <c r="H8" s="12">
        <f t="shared" si="3"/>
        <v>0.12883984491500144</v>
      </c>
      <c r="I8" s="11">
        <f t="shared" ref="I8:I18" si="6">C8+F8</f>
        <v>1.1527777777777774E-2</v>
      </c>
      <c r="J8" s="12">
        <f t="shared" si="4"/>
        <v>0.33785617367706916</v>
      </c>
      <c r="K8" s="14">
        <f t="shared" si="5"/>
        <v>5.4130434782608684E-2</v>
      </c>
    </row>
    <row r="9" spans="2:11" s="5" customFormat="1">
      <c r="B9" s="10" t="s">
        <v>50</v>
      </c>
      <c r="C9" s="11">
        <v>1.7013888888888888E-3</v>
      </c>
      <c r="D9" s="12">
        <f t="shared" si="0"/>
        <v>0.10606060606060606</v>
      </c>
      <c r="E9" s="12">
        <f t="shared" si="1"/>
        <v>9.7693892470259846E-3</v>
      </c>
      <c r="F9" s="11">
        <v>8.2986111111111108E-3</v>
      </c>
      <c r="G9" s="12">
        <f t="shared" si="2"/>
        <v>0.45902688860435342</v>
      </c>
      <c r="H9" s="12">
        <f t="shared" si="3"/>
        <v>0.21383835371309276</v>
      </c>
      <c r="I9" s="11">
        <f t="shared" si="6"/>
        <v>0.01</v>
      </c>
      <c r="J9" s="12">
        <f t="shared" si="4"/>
        <v>0.29308005427408418</v>
      </c>
      <c r="K9" s="14">
        <f t="shared" si="5"/>
        <v>4.6956521739130438E-2</v>
      </c>
    </row>
    <row r="10" spans="2:11" s="5" customFormat="1">
      <c r="B10" s="10" t="s">
        <v>11</v>
      </c>
      <c r="C10" s="11">
        <v>4.0277777777777777E-3</v>
      </c>
      <c r="D10" s="12">
        <f t="shared" si="0"/>
        <v>0.25108225108225107</v>
      </c>
      <c r="E10" s="12">
        <f t="shared" si="1"/>
        <v>2.3127533727653353E-2</v>
      </c>
      <c r="F10" s="11">
        <v>2.4768518518518516E-3</v>
      </c>
      <c r="G10" s="12">
        <f t="shared" si="2"/>
        <v>0.13700384122919335</v>
      </c>
      <c r="H10" s="12">
        <f t="shared" si="3"/>
        <v>6.3823441694005362E-2</v>
      </c>
      <c r="I10" s="11">
        <f t="shared" si="6"/>
        <v>6.5046296296296293E-3</v>
      </c>
      <c r="J10" s="12">
        <f t="shared" si="4"/>
        <v>0.19063772048846678</v>
      </c>
      <c r="K10" s="14">
        <f t="shared" si="5"/>
        <v>3.0543478260869568E-2</v>
      </c>
    </row>
    <row r="11" spans="2:11" s="5" customFormat="1">
      <c r="B11" s="10" t="s">
        <v>12</v>
      </c>
      <c r="C11" s="11">
        <v>4.2824074074074075E-4</v>
      </c>
      <c r="D11" s="12">
        <f t="shared" si="0"/>
        <v>2.6695526695526696E-2</v>
      </c>
      <c r="E11" s="12">
        <f t="shared" si="1"/>
        <v>2.4589619193194656E-3</v>
      </c>
      <c r="F11" s="11">
        <v>3.8194444444444441E-4</v>
      </c>
      <c r="G11" s="12">
        <f t="shared" si="2"/>
        <v>2.1126760563380281E-2</v>
      </c>
      <c r="H11" s="12">
        <f t="shared" si="3"/>
        <v>9.8419325976737242E-3</v>
      </c>
      <c r="I11" s="11">
        <f t="shared" si="6"/>
        <v>8.1018518518518516E-4</v>
      </c>
      <c r="J11" s="12">
        <f t="shared" si="4"/>
        <v>2.37449118046133E-2</v>
      </c>
      <c r="K11" s="14">
        <f t="shared" si="5"/>
        <v>3.8043478260869567E-3</v>
      </c>
    </row>
    <row r="12" spans="2:11" s="5" customFormat="1">
      <c r="B12" s="10" t="s">
        <v>159</v>
      </c>
      <c r="C12" s="11">
        <v>9.837962962962962E-4</v>
      </c>
      <c r="D12" s="12">
        <f t="shared" si="0"/>
        <v>6.1327561327561321E-2</v>
      </c>
      <c r="E12" s="12">
        <f t="shared" si="1"/>
        <v>5.6489665714095829E-3</v>
      </c>
      <c r="F12" s="11">
        <v>3.3564814814814818E-4</v>
      </c>
      <c r="G12" s="12">
        <f t="shared" si="2"/>
        <v>1.8565941101152374E-2</v>
      </c>
      <c r="H12" s="12">
        <f t="shared" si="3"/>
        <v>8.6489710706829717E-3</v>
      </c>
      <c r="I12" s="11">
        <f t="shared" si="6"/>
        <v>1.3194444444444443E-3</v>
      </c>
      <c r="J12" s="12">
        <f t="shared" si="4"/>
        <v>3.867028493894166E-2</v>
      </c>
      <c r="K12" s="14">
        <f t="shared" si="5"/>
        <v>6.1956521739130431E-3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185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6.134259259259259E-4</v>
      </c>
      <c r="G18" s="12">
        <f t="shared" si="2"/>
        <v>3.3930857874519847E-2</v>
      </c>
      <c r="H18" s="12">
        <f t="shared" si="3"/>
        <v>1.5806740232627497E-2</v>
      </c>
      <c r="I18" s="11">
        <f t="shared" si="6"/>
        <v>6.134259259259259E-4</v>
      </c>
      <c r="J18" s="12">
        <f t="shared" si="4"/>
        <v>1.7978290366350069E-2</v>
      </c>
      <c r="K18" s="14">
        <f t="shared" si="5"/>
        <v>2.880434782608696E-3</v>
      </c>
    </row>
    <row r="19" spans="2:11" s="5" customFormat="1" ht="16.5" thickTop="1" thickBot="1">
      <c r="B19" s="31" t="s">
        <v>3</v>
      </c>
      <c r="C19" s="32">
        <f>SUM(C7:C18)</f>
        <v>1.6041666666666666E-2</v>
      </c>
      <c r="D19" s="33">
        <f>IFERROR(SUM(D7:D18),0)</f>
        <v>0.99999999999999989</v>
      </c>
      <c r="E19" s="33">
        <f>IFERROR(SUM(E7:E18),0)</f>
        <v>9.2111384329102139E-2</v>
      </c>
      <c r="F19" s="32">
        <f>SUM(F7:F18)</f>
        <v>1.8078703703703701E-2</v>
      </c>
      <c r="G19" s="33">
        <f>IFERROR(SUM(G7:G18),0)</f>
        <v>1</v>
      </c>
      <c r="H19" s="33">
        <f>IFERROR(SUM(H7:H18),0)</f>
        <v>0.46585147628988965</v>
      </c>
      <c r="I19" s="32">
        <f>SUM(I7:I18)</f>
        <v>3.4120370370370363E-2</v>
      </c>
      <c r="J19" s="33">
        <f>IFERROR(SUM(J7:J18),0)</f>
        <v>1</v>
      </c>
      <c r="K19" s="34">
        <f>IFERROR(SUM(K7:K18),0)</f>
        <v>0.16021739130434784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7.8935185185185185E-3</v>
      </c>
      <c r="D22" s="19"/>
      <c r="E22" s="12">
        <f>IFERROR(C22/C$30,0)</f>
        <v>4.5324649431780419E-2</v>
      </c>
      <c r="F22" s="11">
        <v>1.5393518518518523E-3</v>
      </c>
      <c r="G22" s="19"/>
      <c r="H22" s="12">
        <f>IFERROR(F22/F$30,0)</f>
        <v>3.9665970772442605E-2</v>
      </c>
      <c r="I22" s="11">
        <f t="shared" ref="I22:I27" si="7">C22+F22</f>
        <v>9.432870370370371E-3</v>
      </c>
      <c r="J22" s="19"/>
      <c r="K22" s="14">
        <f>IFERROR(I22/I$30,0)</f>
        <v>4.4293478260869573E-2</v>
      </c>
    </row>
    <row r="23" spans="2:11" s="5" customFormat="1">
      <c r="B23" s="18" t="s">
        <v>16</v>
      </c>
      <c r="C23" s="11">
        <v>4.3981481481481476E-4</v>
      </c>
      <c r="D23" s="19"/>
      <c r="E23" s="12">
        <f t="shared" ref="E23:E27" si="8">IFERROR(C23/C$30,0)</f>
        <v>2.5254203495713428E-3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4.3981481481481476E-4</v>
      </c>
      <c r="J23" s="19"/>
      <c r="K23" s="14">
        <f t="shared" ref="K23:K27" si="10">IFERROR(I23/I$30,0)</f>
        <v>2.0652173913043477E-3</v>
      </c>
    </row>
    <row r="24" spans="2:11" s="5" customFormat="1">
      <c r="B24" s="18" t="s">
        <v>17</v>
      </c>
      <c r="C24" s="11">
        <v>4.2824074074074075E-4</v>
      </c>
      <c r="D24" s="19"/>
      <c r="E24" s="12">
        <f t="shared" si="8"/>
        <v>2.4589619193194656E-3</v>
      </c>
      <c r="F24" s="11">
        <v>0</v>
      </c>
      <c r="G24" s="19"/>
      <c r="H24" s="12">
        <f t="shared" si="9"/>
        <v>0</v>
      </c>
      <c r="I24" s="11">
        <f t="shared" si="7"/>
        <v>4.2824074074074075E-4</v>
      </c>
      <c r="J24" s="19"/>
      <c r="K24" s="14">
        <f t="shared" si="10"/>
        <v>2.0108695652173918E-3</v>
      </c>
    </row>
    <row r="25" spans="2:11" s="5" customFormat="1">
      <c r="B25" s="18" t="s">
        <v>18</v>
      </c>
      <c r="C25" s="11">
        <v>1.8437499999999999E-2</v>
      </c>
      <c r="D25" s="19"/>
      <c r="E25" s="12">
        <f t="shared" si="8"/>
        <v>0.10586827939124077</v>
      </c>
      <c r="F25" s="11">
        <v>1.096064814814815E-2</v>
      </c>
      <c r="G25" s="19"/>
      <c r="H25" s="12">
        <f t="shared" si="9"/>
        <v>0.28243364151506123</v>
      </c>
      <c r="I25" s="11">
        <f t="shared" si="7"/>
        <v>2.9398148148148149E-2</v>
      </c>
      <c r="J25" s="19"/>
      <c r="K25" s="14">
        <f t="shared" si="10"/>
        <v>0.13804347826086957</v>
      </c>
    </row>
    <row r="26" spans="2:11" s="5" customFormat="1">
      <c r="B26" s="18" t="s">
        <v>19</v>
      </c>
      <c r="C26" s="11">
        <v>0.12966435185185185</v>
      </c>
      <c r="D26" s="19"/>
      <c r="E26" s="12">
        <f t="shared" si="8"/>
        <v>0.744533794111783</v>
      </c>
      <c r="F26" s="11">
        <v>7.1296296296296299E-3</v>
      </c>
      <c r="G26" s="19"/>
      <c r="H26" s="12">
        <f t="shared" si="9"/>
        <v>0.18371607515657623</v>
      </c>
      <c r="I26" s="11">
        <f t="shared" si="7"/>
        <v>0.13679398148148147</v>
      </c>
      <c r="J26" s="19"/>
      <c r="K26" s="14">
        <f t="shared" si="10"/>
        <v>0.64233695652173917</v>
      </c>
    </row>
    <row r="27" spans="2:11" s="5" customFormat="1" ht="15.75" thickBot="1">
      <c r="B27" s="23" t="s">
        <v>20</v>
      </c>
      <c r="C27" s="20">
        <v>1.25E-3</v>
      </c>
      <c r="D27" s="24"/>
      <c r="E27" s="21">
        <f t="shared" si="8"/>
        <v>7.177510467202765E-3</v>
      </c>
      <c r="F27" s="20">
        <v>1.0995370370370371E-3</v>
      </c>
      <c r="G27" s="24"/>
      <c r="H27" s="21">
        <f t="shared" si="9"/>
        <v>2.8332836266030424E-2</v>
      </c>
      <c r="I27" s="11">
        <f t="shared" si="7"/>
        <v>2.3495370370370371E-3</v>
      </c>
      <c r="J27" s="24"/>
      <c r="K27" s="22">
        <f t="shared" si="10"/>
        <v>1.1032608695652176E-2</v>
      </c>
    </row>
    <row r="28" spans="2:11" s="5" customFormat="1" ht="16.5" thickTop="1" thickBot="1">
      <c r="B28" s="31" t="s">
        <v>3</v>
      </c>
      <c r="C28" s="32">
        <f>SUM(C22:C27)</f>
        <v>0.15811342592592592</v>
      </c>
      <c r="D28" s="33"/>
      <c r="E28" s="33">
        <f>IFERROR(SUM(E22:E27),0)</f>
        <v>0.90788861567089774</v>
      </c>
      <c r="F28" s="32">
        <f>SUM(F22:F27)</f>
        <v>2.072916666666667E-2</v>
      </c>
      <c r="G28" s="33"/>
      <c r="H28" s="33">
        <f>IFERROR(SUM(H22:H27),0)</f>
        <v>0.53414852371011046</v>
      </c>
      <c r="I28" s="32">
        <f>SUM(I22:I27)</f>
        <v>0.17884259259259258</v>
      </c>
      <c r="J28" s="33"/>
      <c r="K28" s="34">
        <f>IFERROR(SUM(K22:K27),0)</f>
        <v>0.83978260869565224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0.1741550925925926</v>
      </c>
      <c r="D30" s="35"/>
      <c r="E30" s="36">
        <f>IFERROR(SUM(E19,E28),0)</f>
        <v>0.99999999999999989</v>
      </c>
      <c r="F30" s="32">
        <f>SUM(F19,F28)</f>
        <v>3.8807870370370368E-2</v>
      </c>
      <c r="G30" s="35"/>
      <c r="H30" s="36">
        <f>IFERROR(SUM(H19,H28),0)</f>
        <v>1</v>
      </c>
      <c r="I30" s="32">
        <f>SUM(I19,I28)</f>
        <v>0.21296296296296294</v>
      </c>
      <c r="J30" s="35"/>
      <c r="K30" s="38">
        <f>IFERROR(SUM(K19,K28),0)</f>
        <v>1</v>
      </c>
    </row>
    <row r="31" spans="2:11" s="5" customFormat="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  <row r="32" spans="2:11" s="5" customFormat="1">
      <c r="C32" s="6"/>
      <c r="D32" s="6"/>
      <c r="E32" s="6"/>
      <c r="F32" s="6"/>
      <c r="H32" s="6"/>
    </row>
    <row r="33" spans="3:8" s="5" customFormat="1"/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B2:N31"/>
  <sheetViews>
    <sheetView showGridLines="0" showZeros="0" zoomScaleSheetLayoutView="80" zoomScalePageLayoutView="60" workbookViewId="0">
      <selection activeCell="I22" sqref="I22:I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/>
    <row r="3" spans="2:14">
      <c r="B3" s="192" t="s">
        <v>29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4"/>
    </row>
    <row r="4" spans="2:14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7"/>
    </row>
    <row r="5" spans="2:14">
      <c r="B5" s="39"/>
      <c r="C5" s="198" t="s">
        <v>0</v>
      </c>
      <c r="D5" s="198"/>
      <c r="E5" s="198"/>
      <c r="F5" s="198" t="s">
        <v>1</v>
      </c>
      <c r="G5" s="198"/>
      <c r="H5" s="198"/>
      <c r="I5" s="198" t="s">
        <v>2</v>
      </c>
      <c r="J5" s="198"/>
      <c r="K5" s="198"/>
      <c r="L5" s="198" t="s">
        <v>3</v>
      </c>
      <c r="M5" s="198"/>
      <c r="N5" s="199"/>
    </row>
    <row r="6" spans="2:14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>
      <c r="B7" s="10" t="s">
        <v>37</v>
      </c>
      <c r="C7" s="11">
        <v>2.0949074074074078E-2</v>
      </c>
      <c r="D7" s="12">
        <f t="shared" ref="D7:D18" si="0">IFERROR(C7/C$19,0)</f>
        <v>9.085433189438813E-2</v>
      </c>
      <c r="E7" s="12">
        <f t="shared" ref="E7:E18" si="1">IFERROR(C7/C$30,0)</f>
        <v>2.4091574604019693E-2</v>
      </c>
      <c r="F7" s="11">
        <v>1.0069444444444444E-3</v>
      </c>
      <c r="G7" s="12">
        <f t="shared" ref="G7:G18" si="2">IFERROR(F7/F$19,0)</f>
        <v>5.5203045685279194E-2</v>
      </c>
      <c r="H7" s="12">
        <f t="shared" ref="H7:H18" si="3">IFERROR(F7/F$30,0)</f>
        <v>5.0329746615758409E-3</v>
      </c>
      <c r="I7" s="11">
        <v>3.2754629629629631E-3</v>
      </c>
      <c r="J7" s="12">
        <f t="shared" ref="J7:J18" si="4">IFERROR(I7/I$19,0)</f>
        <v>5.3966437833714728E-2</v>
      </c>
      <c r="K7" s="12">
        <f t="shared" ref="K7:K18" si="5">IFERROR(I7/I$30,0)</f>
        <v>1.4164164164164165E-2</v>
      </c>
      <c r="L7" s="13">
        <f>SUM(C7,F7,I7)</f>
        <v>2.5231481481481487E-2</v>
      </c>
      <c r="M7" s="12">
        <f t="shared" ref="M7:M18" si="6">IFERROR(L7/L$19,0)</f>
        <v>8.1519706828210331E-2</v>
      </c>
      <c r="N7" s="14">
        <f t="shared" ref="N7:N18" si="7">IFERROR(L7/L$30,0)</f>
        <v>1.9395708032314316E-2</v>
      </c>
    </row>
    <row r="8" spans="2:14">
      <c r="B8" s="141" t="s">
        <v>99</v>
      </c>
      <c r="C8" s="11">
        <v>6.6840277777777762E-2</v>
      </c>
      <c r="D8" s="12">
        <f t="shared" si="0"/>
        <v>0.28988053408292336</v>
      </c>
      <c r="E8" s="12">
        <f t="shared" si="1"/>
        <v>7.6866764275256169E-2</v>
      </c>
      <c r="F8" s="11">
        <v>3.0671296296296297E-3</v>
      </c>
      <c r="G8" s="12">
        <f t="shared" si="2"/>
        <v>0.16814720812182743</v>
      </c>
      <c r="H8" s="12">
        <f t="shared" si="3"/>
        <v>1.533032511859308E-2</v>
      </c>
      <c r="I8" s="11">
        <v>2.0300925925925927E-2</v>
      </c>
      <c r="J8" s="12">
        <f t="shared" si="4"/>
        <v>0.33447749809305877</v>
      </c>
      <c r="K8" s="12">
        <f t="shared" si="5"/>
        <v>8.7787787787787785E-2</v>
      </c>
      <c r="L8" s="13">
        <f t="shared" ref="L8:L18" si="8">SUM(C8,F8,I8)</f>
        <v>9.0208333333333321E-2</v>
      </c>
      <c r="M8" s="12">
        <f t="shared" si="6"/>
        <v>0.29145164909131699</v>
      </c>
      <c r="N8" s="14">
        <f t="shared" si="7"/>
        <v>6.9344104772411791E-2</v>
      </c>
    </row>
    <row r="9" spans="2:14">
      <c r="B9" s="10" t="s">
        <v>50</v>
      </c>
      <c r="C9" s="11">
        <v>4.0069444444444463E-2</v>
      </c>
      <c r="D9" s="12">
        <f t="shared" si="0"/>
        <v>0.17377773315932143</v>
      </c>
      <c r="E9" s="12">
        <f t="shared" si="1"/>
        <v>4.6080127778517235E-2</v>
      </c>
      <c r="F9" s="11">
        <v>6.8287037037037025E-4</v>
      </c>
      <c r="G9" s="12">
        <f t="shared" si="2"/>
        <v>3.7436548223350255E-2</v>
      </c>
      <c r="H9" s="12">
        <f t="shared" si="3"/>
        <v>3.4131667245169491E-3</v>
      </c>
      <c r="I9" s="11">
        <v>1.4583333333333327E-2</v>
      </c>
      <c r="J9" s="12">
        <f t="shared" si="4"/>
        <v>0.24027459954233402</v>
      </c>
      <c r="K9" s="12">
        <f t="shared" si="5"/>
        <v>6.306306306306303E-2</v>
      </c>
      <c r="L9" s="13">
        <f t="shared" si="8"/>
        <v>5.5335648148148162E-2</v>
      </c>
      <c r="M9" s="12">
        <f t="shared" si="6"/>
        <v>0.17878243960810716</v>
      </c>
      <c r="N9" s="14">
        <f t="shared" si="7"/>
        <v>4.2537100964447128E-2</v>
      </c>
    </row>
    <row r="10" spans="2:14">
      <c r="B10" s="10" t="s">
        <v>11</v>
      </c>
      <c r="C10" s="11">
        <v>5.4039351851851859E-2</v>
      </c>
      <c r="D10" s="12">
        <f t="shared" si="0"/>
        <v>0.23436401967673931</v>
      </c>
      <c r="E10" s="12">
        <f t="shared" si="1"/>
        <v>6.2145614268601067E-2</v>
      </c>
      <c r="F10" s="11">
        <v>4.1435185185185186E-3</v>
      </c>
      <c r="G10" s="12">
        <f t="shared" si="2"/>
        <v>0.22715736040609141</v>
      </c>
      <c r="H10" s="12">
        <f t="shared" si="3"/>
        <v>2.0710401480967255E-2</v>
      </c>
      <c r="I10" s="11">
        <v>1.388888888888889E-2</v>
      </c>
      <c r="J10" s="12">
        <f t="shared" si="4"/>
        <v>0.22883295194508013</v>
      </c>
      <c r="K10" s="12">
        <f t="shared" si="5"/>
        <v>6.006006006006006E-2</v>
      </c>
      <c r="L10" s="13">
        <f t="shared" si="8"/>
        <v>7.2071759259259266E-2</v>
      </c>
      <c r="M10" s="12">
        <f t="shared" si="6"/>
        <v>0.23285468551342461</v>
      </c>
      <c r="N10" s="14">
        <f t="shared" si="7"/>
        <v>5.5402327484963862E-2</v>
      </c>
    </row>
    <row r="11" spans="2:14">
      <c r="B11" s="10" t="s">
        <v>12</v>
      </c>
      <c r="C11" s="11">
        <v>9.5601851851851785E-3</v>
      </c>
      <c r="D11" s="12">
        <f t="shared" si="0"/>
        <v>4.146170063246659E-2</v>
      </c>
      <c r="E11" s="12">
        <f t="shared" si="1"/>
        <v>1.0994276587248756E-2</v>
      </c>
      <c r="F11" s="11">
        <v>1.1574074074074073E-4</v>
      </c>
      <c r="G11" s="12">
        <f t="shared" si="2"/>
        <v>6.3451776649746201E-3</v>
      </c>
      <c r="H11" s="12">
        <f t="shared" si="3"/>
        <v>5.7850283466388971E-4</v>
      </c>
      <c r="I11" s="11">
        <v>3.2523148148148147E-3</v>
      </c>
      <c r="J11" s="12">
        <f t="shared" si="4"/>
        <v>5.3585049580472922E-2</v>
      </c>
      <c r="K11" s="12">
        <f t="shared" si="5"/>
        <v>1.4064064064064062E-2</v>
      </c>
      <c r="L11" s="13">
        <f t="shared" si="8"/>
        <v>1.2928240740740733E-2</v>
      </c>
      <c r="M11" s="12">
        <f t="shared" si="6"/>
        <v>4.1769501159225168E-2</v>
      </c>
      <c r="N11" s="14">
        <f t="shared" si="7"/>
        <v>9.9380760881170056E-3</v>
      </c>
    </row>
    <row r="12" spans="2:14">
      <c r="B12" s="10" t="s">
        <v>159</v>
      </c>
      <c r="C12" s="11">
        <v>9.1550925925925897E-3</v>
      </c>
      <c r="D12" s="12">
        <f t="shared" si="0"/>
        <v>3.9704848910751919E-2</v>
      </c>
      <c r="E12" s="12">
        <f t="shared" si="1"/>
        <v>1.0528417409822965E-2</v>
      </c>
      <c r="F12" s="11"/>
      <c r="G12" s="12">
        <f t="shared" si="2"/>
        <v>0</v>
      </c>
      <c r="H12" s="12">
        <f t="shared" si="3"/>
        <v>0</v>
      </c>
      <c r="I12" s="11">
        <v>2.3148148148148147E-3</v>
      </c>
      <c r="J12" s="12">
        <f t="shared" si="4"/>
        <v>3.8138825324180017E-2</v>
      </c>
      <c r="K12" s="12">
        <f t="shared" si="5"/>
        <v>1.0010010010010008E-2</v>
      </c>
      <c r="L12" s="13">
        <f t="shared" si="8"/>
        <v>1.1469907407407404E-2</v>
      </c>
      <c r="M12" s="12">
        <f t="shared" si="6"/>
        <v>3.705781168199835E-2</v>
      </c>
      <c r="N12" s="14">
        <f t="shared" si="7"/>
        <v>8.817039752304346E-3</v>
      </c>
    </row>
    <row r="13" spans="2:14">
      <c r="B13" s="10" t="s">
        <v>106</v>
      </c>
      <c r="C13" s="11">
        <v>9.7222222222222219E-4</v>
      </c>
      <c r="D13" s="12">
        <f t="shared" si="0"/>
        <v>4.216444132115249E-3</v>
      </c>
      <c r="E13" s="12">
        <f t="shared" si="1"/>
        <v>1.1180620258219082E-3</v>
      </c>
      <c r="F13" s="11"/>
      <c r="G13" s="12">
        <f t="shared" si="2"/>
        <v>0</v>
      </c>
      <c r="H13" s="12">
        <f t="shared" si="3"/>
        <v>0</v>
      </c>
      <c r="I13" s="11">
        <v>5.6712962962962967E-4</v>
      </c>
      <c r="J13" s="12">
        <f t="shared" si="4"/>
        <v>9.3440122044241049E-3</v>
      </c>
      <c r="K13" s="12">
        <f t="shared" si="5"/>
        <v>2.4524524524524526E-3</v>
      </c>
      <c r="L13" s="13">
        <f t="shared" si="8"/>
        <v>1.5393518518518519E-3</v>
      </c>
      <c r="M13" s="12">
        <f t="shared" si="6"/>
        <v>4.9734500037394366E-3</v>
      </c>
      <c r="N13" s="14">
        <f t="shared" si="7"/>
        <v>1.1833161322466988E-3</v>
      </c>
    </row>
    <row r="14" spans="2:14">
      <c r="B14" s="10" t="s">
        <v>107</v>
      </c>
      <c r="C14" s="11">
        <v>1.8518518518518518E-4</v>
      </c>
      <c r="D14" s="12">
        <f t="shared" si="0"/>
        <v>8.0313221564099987E-4</v>
      </c>
      <c r="E14" s="12">
        <f t="shared" si="1"/>
        <v>2.1296419539464917E-4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1.8518518518518518E-4</v>
      </c>
      <c r="M14" s="12">
        <f t="shared" si="6"/>
        <v>5.9830977488594718E-4</v>
      </c>
      <c r="N14" s="14">
        <f t="shared" si="7"/>
        <v>1.4235382042065547E-4</v>
      </c>
    </row>
    <row r="15" spans="2:14">
      <c r="B15" s="10" t="s">
        <v>184</v>
      </c>
      <c r="C15" s="11">
        <v>2.6851851851851859E-3</v>
      </c>
      <c r="D15" s="12">
        <f t="shared" si="0"/>
        <v>1.1645417126794502E-2</v>
      </c>
      <c r="E15" s="12">
        <f t="shared" si="1"/>
        <v>3.0879808332224135E-3</v>
      </c>
      <c r="F15" s="15"/>
      <c r="G15" s="12">
        <f t="shared" si="2"/>
        <v>0</v>
      </c>
      <c r="H15" s="12">
        <f t="shared" si="3"/>
        <v>0</v>
      </c>
      <c r="I15" s="11">
        <v>1.0416666666666667E-4</v>
      </c>
      <c r="J15" s="12">
        <f t="shared" si="4"/>
        <v>1.716247139588101E-3</v>
      </c>
      <c r="K15" s="12">
        <f t="shared" si="5"/>
        <v>4.5045045045045046E-4</v>
      </c>
      <c r="L15" s="13">
        <f t="shared" si="8"/>
        <v>2.7893518518518523E-3</v>
      </c>
      <c r="M15" s="12">
        <f t="shared" si="6"/>
        <v>9.0120409842195815E-3</v>
      </c>
      <c r="N15" s="14">
        <f t="shared" si="7"/>
        <v>2.1442044200861237E-3</v>
      </c>
    </row>
    <row r="16" spans="2:14">
      <c r="B16" s="10" t="s">
        <v>176</v>
      </c>
      <c r="C16" s="11">
        <v>2.7777777777777778E-4</v>
      </c>
      <c r="D16" s="12">
        <f t="shared" si="0"/>
        <v>1.2046983234614999E-3</v>
      </c>
      <c r="E16" s="12">
        <f t="shared" si="1"/>
        <v>3.1944629309197374E-4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2.7777777777777778E-4</v>
      </c>
      <c r="M16" s="12">
        <f t="shared" si="6"/>
        <v>8.9746466232892082E-4</v>
      </c>
      <c r="N16" s="14">
        <f t="shared" si="7"/>
        <v>2.1353073063098323E-4</v>
      </c>
    </row>
    <row r="17" spans="2:14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>
      <c r="B18" s="10" t="s">
        <v>13</v>
      </c>
      <c r="C18" s="11">
        <v>2.5844907407407403E-2</v>
      </c>
      <c r="D18" s="12">
        <f t="shared" si="0"/>
        <v>0.11208713984539703</v>
      </c>
      <c r="E18" s="12">
        <f t="shared" si="1"/>
        <v>2.9721815519765719E-2</v>
      </c>
      <c r="F18" s="11">
        <v>9.2245370370370363E-3</v>
      </c>
      <c r="G18" s="12">
        <f t="shared" si="2"/>
        <v>0.50571065989847719</v>
      </c>
      <c r="H18" s="12">
        <f t="shared" si="3"/>
        <v>4.6106675922712011E-2</v>
      </c>
      <c r="I18" s="11">
        <v>2.4074074074074076E-3</v>
      </c>
      <c r="J18" s="12">
        <f t="shared" si="4"/>
        <v>3.966437833714722E-2</v>
      </c>
      <c r="K18" s="12">
        <f t="shared" si="5"/>
        <v>1.0410410410410411E-2</v>
      </c>
      <c r="L18" s="13">
        <f t="shared" si="8"/>
        <v>3.7476851851851845E-2</v>
      </c>
      <c r="M18" s="12">
        <f t="shared" si="6"/>
        <v>0.12108294069254355</v>
      </c>
      <c r="N18" s="14">
        <f t="shared" si="7"/>
        <v>2.880885440763015E-2</v>
      </c>
    </row>
    <row r="19" spans="2:14" ht="16.5" thickTop="1" thickBot="1">
      <c r="B19" s="31" t="s">
        <v>3</v>
      </c>
      <c r="C19" s="32">
        <f>SUM(C7:C18)</f>
        <v>0.2305787037037037</v>
      </c>
      <c r="D19" s="33">
        <f>IFERROR(SUM(D7:D18),0)</f>
        <v>0.99999999999999978</v>
      </c>
      <c r="E19" s="33">
        <f>IFERROR(SUM(E7:E18),0)</f>
        <v>0.26516704379076256</v>
      </c>
      <c r="F19" s="32">
        <f>SUM(F7:F18)</f>
        <v>1.8240740740740738E-2</v>
      </c>
      <c r="G19" s="33">
        <f>IFERROR(SUM(G7:G18),0)</f>
        <v>1</v>
      </c>
      <c r="H19" s="33">
        <f>IFERROR(SUM(H7:H18),0)</f>
        <v>9.1172046743029034E-2</v>
      </c>
      <c r="I19" s="32">
        <f>SUM(I7:I18)</f>
        <v>6.069444444444444E-2</v>
      </c>
      <c r="J19" s="33">
        <f>IFERROR(SUM(J7:J18),0)</f>
        <v>1</v>
      </c>
      <c r="K19" s="33">
        <f>IFERROR(SUM(K7:K18),0)</f>
        <v>0.26246246246246241</v>
      </c>
      <c r="L19" s="32">
        <f>SUM(L7:L18)</f>
        <v>0.30951388888888887</v>
      </c>
      <c r="M19" s="33">
        <f>IFERROR(SUM(M7:M18),0)</f>
        <v>1</v>
      </c>
      <c r="N19" s="34">
        <f>IFERROR(SUM(N7:N18),0)</f>
        <v>0.23792661660557307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6" t="s">
        <v>5</v>
      </c>
      <c r="L21" s="16" t="s">
        <v>56</v>
      </c>
      <c r="M21" s="16" t="s">
        <v>5</v>
      </c>
      <c r="N21" s="17" t="s">
        <v>5</v>
      </c>
    </row>
    <row r="22" spans="2:14">
      <c r="B22" s="18" t="s">
        <v>15</v>
      </c>
      <c r="C22" s="11">
        <v>5.4652777777777765E-2</v>
      </c>
      <c r="D22" s="19"/>
      <c r="E22" s="12">
        <f>IFERROR(C22/C$30,0)</f>
        <v>6.2851058165845824E-2</v>
      </c>
      <c r="F22" s="11">
        <v>1.1006944444444446E-2</v>
      </c>
      <c r="G22" s="19"/>
      <c r="H22" s="12">
        <f>IFERROR(F22/F$30,0)</f>
        <v>5.5015619576535925E-2</v>
      </c>
      <c r="I22" s="11">
        <v>1.5381944444444443E-2</v>
      </c>
      <c r="J22" s="19"/>
      <c r="K22" s="12">
        <f>IFERROR(I22/I$30,0)</f>
        <v>6.6516516516516508E-2</v>
      </c>
      <c r="L22" s="13">
        <f>SUM(C22,F22,I22)</f>
        <v>8.1041666666666665E-2</v>
      </c>
      <c r="M22" s="19"/>
      <c r="N22" s="14">
        <f>IFERROR(L22/L$30,0)</f>
        <v>6.2297590661589353E-2</v>
      </c>
    </row>
    <row r="23" spans="2:14">
      <c r="B23" s="18" t="s">
        <v>16</v>
      </c>
      <c r="C23" s="11">
        <v>9.8379629629629642E-4</v>
      </c>
      <c r="D23" s="19"/>
      <c r="E23" s="12">
        <f t="shared" ref="E23:E27" si="9">IFERROR(C23/C$30,0)</f>
        <v>1.1313722880340739E-3</v>
      </c>
      <c r="F23" s="11"/>
      <c r="G23" s="19"/>
      <c r="H23" s="12">
        <f t="shared" ref="H23:H27" si="10">IFERROR(F23/F$30,0)</f>
        <v>0</v>
      </c>
      <c r="I23" s="11">
        <v>4.3981481481481481E-4</v>
      </c>
      <c r="J23" s="19"/>
      <c r="K23" s="12">
        <f t="shared" ref="K23:K27" si="11">IFERROR(I23/I$30,0)</f>
        <v>1.9019019019019018E-3</v>
      </c>
      <c r="L23" s="13">
        <f t="shared" ref="L23:L27" si="12">SUM(C23,F23,I23)</f>
        <v>1.4236111111111112E-3</v>
      </c>
      <c r="M23" s="19"/>
      <c r="N23" s="14">
        <f t="shared" ref="N23:N27" si="13">IFERROR(L23/L$30,0)</f>
        <v>1.0943449944837891E-3</v>
      </c>
    </row>
    <row r="24" spans="2:14">
      <c r="B24" s="18" t="s">
        <v>17</v>
      </c>
      <c r="C24" s="11">
        <v>2.5810185185185185E-3</v>
      </c>
      <c r="D24" s="19"/>
      <c r="E24" s="12">
        <f t="shared" si="9"/>
        <v>2.9681884733129228E-3</v>
      </c>
      <c r="F24" s="11"/>
      <c r="G24" s="19"/>
      <c r="H24" s="12">
        <f t="shared" si="10"/>
        <v>0</v>
      </c>
      <c r="I24" s="11">
        <v>1.1574074074074073E-3</v>
      </c>
      <c r="J24" s="19"/>
      <c r="K24" s="12">
        <f t="shared" si="11"/>
        <v>5.0050050050050041E-3</v>
      </c>
      <c r="L24" s="13">
        <f t="shared" si="12"/>
        <v>3.7384259259259259E-3</v>
      </c>
      <c r="M24" s="19"/>
      <c r="N24" s="14">
        <f t="shared" si="13"/>
        <v>2.8737677497419826E-3</v>
      </c>
    </row>
    <row r="25" spans="2:14">
      <c r="B25" s="18" t="s">
        <v>18</v>
      </c>
      <c r="C25" s="11">
        <v>0.24226851851851866</v>
      </c>
      <c r="D25" s="19"/>
      <c r="E25" s="12">
        <f t="shared" si="9"/>
        <v>0.27861040862504993</v>
      </c>
      <c r="F25" s="11">
        <v>5.8043981481481509E-2</v>
      </c>
      <c r="G25" s="19"/>
      <c r="H25" s="12">
        <f t="shared" si="10"/>
        <v>0.29011917158394085</v>
      </c>
      <c r="I25" s="11">
        <v>6.6076388888888879E-2</v>
      </c>
      <c r="J25" s="19"/>
      <c r="K25" s="12">
        <f t="shared" si="11"/>
        <v>0.28573573573573569</v>
      </c>
      <c r="L25" s="13">
        <f t="shared" si="12"/>
        <v>0.36638888888888904</v>
      </c>
      <c r="M25" s="19"/>
      <c r="N25" s="14">
        <f t="shared" si="13"/>
        <v>0.28164703370226701</v>
      </c>
    </row>
    <row r="26" spans="2:14">
      <c r="B26" s="18" t="s">
        <v>19</v>
      </c>
      <c r="C26" s="11">
        <v>0.32167824074074103</v>
      </c>
      <c r="D26" s="19"/>
      <c r="E26" s="12">
        <f t="shared" si="9"/>
        <v>0.36993211766271811</v>
      </c>
      <c r="F26" s="11">
        <v>0.11167824074074077</v>
      </c>
      <c r="G26" s="19"/>
      <c r="H26" s="12">
        <f t="shared" si="10"/>
        <v>0.55819738516718742</v>
      </c>
      <c r="I26" s="11">
        <v>7.8969907407407419E-2</v>
      </c>
      <c r="J26" s="19"/>
      <c r="K26" s="12">
        <f t="shared" si="11"/>
        <v>0.34149149149149155</v>
      </c>
      <c r="L26" s="13">
        <f t="shared" si="12"/>
        <v>0.51232638888888926</v>
      </c>
      <c r="M26" s="19"/>
      <c r="N26" s="14">
        <f t="shared" si="13"/>
        <v>0.39383074130751999</v>
      </c>
    </row>
    <row r="27" spans="2:14" ht="15.75" thickBot="1">
      <c r="B27" s="23" t="s">
        <v>20</v>
      </c>
      <c r="C27" s="20">
        <v>1.6817129629629633E-2</v>
      </c>
      <c r="D27" s="24"/>
      <c r="E27" s="21">
        <f t="shared" si="9"/>
        <v>1.933981099427658E-2</v>
      </c>
      <c r="F27" s="20">
        <v>1.0995370370370369E-3</v>
      </c>
      <c r="G27" s="24"/>
      <c r="H27" s="21">
        <f t="shared" si="10"/>
        <v>5.4957769293069525E-3</v>
      </c>
      <c r="I27" s="20">
        <v>8.5300925925925926E-3</v>
      </c>
      <c r="J27" s="24"/>
      <c r="K27" s="21">
        <f t="shared" si="11"/>
        <v>3.6886886886886884E-2</v>
      </c>
      <c r="L27" s="13">
        <f t="shared" si="12"/>
        <v>2.6446759259259264E-2</v>
      </c>
      <c r="M27" s="24"/>
      <c r="N27" s="22">
        <f t="shared" si="13"/>
        <v>2.0329904978824864E-2</v>
      </c>
    </row>
    <row r="28" spans="2:14" ht="16.5" thickTop="1" thickBot="1">
      <c r="B28" s="31" t="s">
        <v>3</v>
      </c>
      <c r="C28" s="32">
        <f>SUM(C22:C27)</f>
        <v>0.63898148148148193</v>
      </c>
      <c r="D28" s="33"/>
      <c r="E28" s="33">
        <f>IFERROR(SUM(E22:E27),0)</f>
        <v>0.7348329562092375</v>
      </c>
      <c r="F28" s="32">
        <f>SUM(F22:F27)</f>
        <v>0.18182870370370374</v>
      </c>
      <c r="G28" s="33"/>
      <c r="H28" s="33">
        <f>IFERROR(SUM(H22:H27),0)</f>
        <v>0.90882795325697119</v>
      </c>
      <c r="I28" s="32">
        <f>SUM(I22:I27)</f>
        <v>0.17055555555555557</v>
      </c>
      <c r="J28" s="33"/>
      <c r="K28" s="33">
        <f>IFERROR(SUM(K22:K27),0)</f>
        <v>0.73753753753753759</v>
      </c>
      <c r="L28" s="32">
        <f>SUM(L22:L27)</f>
        <v>0.99136574074074124</v>
      </c>
      <c r="M28" s="33"/>
      <c r="N28" s="34">
        <f>IFERROR(SUM(N22:N27),0)</f>
        <v>0.76207338339442687</v>
      </c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>
      <c r="B30" s="31" t="s">
        <v>6</v>
      </c>
      <c r="C30" s="32">
        <f>SUM(C19,C28)</f>
        <v>0.86956018518518563</v>
      </c>
      <c r="D30" s="35"/>
      <c r="E30" s="36">
        <f>IFERROR(SUM(E19,E28),0)</f>
        <v>1</v>
      </c>
      <c r="F30" s="32">
        <f>SUM(F19,F28)</f>
        <v>0.20006944444444447</v>
      </c>
      <c r="G30" s="35"/>
      <c r="H30" s="36">
        <f>IFERROR(SUM(H19,H28),0)</f>
        <v>1.0000000000000002</v>
      </c>
      <c r="I30" s="32">
        <f>SUM(I19,I28)</f>
        <v>0.23125000000000001</v>
      </c>
      <c r="J30" s="35"/>
      <c r="K30" s="36">
        <f>IFERROR(SUM(K19,K28),0)</f>
        <v>1</v>
      </c>
      <c r="L30" s="37">
        <f>SUM(L19,L28)</f>
        <v>1.3008796296296301</v>
      </c>
      <c r="M30" s="35"/>
      <c r="N30" s="38">
        <f>IFERROR(SUM(N19,N28),0)</f>
        <v>1</v>
      </c>
    </row>
    <row r="31" spans="2:14" ht="66" customHeight="1" thickTop="1" thickBot="1">
      <c r="B31" s="189" t="s">
        <v>155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20"/>
  <dimension ref="B2:N31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>
      <c r="B3" s="192" t="s">
        <v>51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0</v>
      </c>
      <c r="D7" s="12">
        <f t="shared" ref="D7:D18" si="0">IFERROR(C7/C$19,0)</f>
        <v>0</v>
      </c>
      <c r="E7" s="12">
        <f t="shared" ref="E7:E18" si="1">IFERROR(C7/C$30,0)</f>
        <v>0</v>
      </c>
      <c r="F7" s="11">
        <v>1.5046296296296297E-4</v>
      </c>
      <c r="G7" s="12">
        <f t="shared" ref="G7:G18" si="2">IFERROR(F7/F$19,0)</f>
        <v>3.1630170316301706E-2</v>
      </c>
      <c r="H7" s="12">
        <f t="shared" ref="H7:H18" si="3">IFERROR(F7/F$30,0)</f>
        <v>1.030110935023772E-2</v>
      </c>
      <c r="I7" s="11">
        <f>C7+F7</f>
        <v>1.5046296296296297E-4</v>
      </c>
      <c r="J7" s="12">
        <f t="shared" ref="J7:J18" si="4">IFERROR(I7/I$19,0)</f>
        <v>1.9230769230769232E-2</v>
      </c>
      <c r="K7" s="14">
        <f t="shared" ref="K7:K18" si="5">IFERROR(I7/I$30,0)</f>
        <v>1.4999423099111571E-3</v>
      </c>
    </row>
    <row r="8" spans="2:11">
      <c r="B8" s="141" t="s">
        <v>99</v>
      </c>
      <c r="C8" s="11">
        <v>5.2083333333333333E-4</v>
      </c>
      <c r="D8" s="12">
        <f t="shared" si="0"/>
        <v>0.169811320754717</v>
      </c>
      <c r="E8" s="12">
        <f t="shared" si="1"/>
        <v>6.0769750168804849E-3</v>
      </c>
      <c r="F8" s="11">
        <v>1.0648148148148147E-3</v>
      </c>
      <c r="G8" s="12">
        <f t="shared" si="2"/>
        <v>0.22384428223844277</v>
      </c>
      <c r="H8" s="12">
        <f t="shared" si="3"/>
        <v>7.2900158478605384E-2</v>
      </c>
      <c r="I8" s="11">
        <f t="shared" ref="I8:I18" si="6">C8+F8</f>
        <v>1.5856481481481481E-3</v>
      </c>
      <c r="J8" s="12">
        <f t="shared" si="4"/>
        <v>0.20266272189349113</v>
      </c>
      <c r="K8" s="14">
        <f t="shared" si="5"/>
        <v>1.5807084342909884E-2</v>
      </c>
    </row>
    <row r="9" spans="2:11">
      <c r="B9" s="10" t="s">
        <v>50</v>
      </c>
      <c r="C9" s="11">
        <v>3.8194444444444446E-4</v>
      </c>
      <c r="D9" s="12">
        <f t="shared" si="0"/>
        <v>0.12452830188679247</v>
      </c>
      <c r="E9" s="12">
        <f t="shared" si="1"/>
        <v>4.4564483457123563E-3</v>
      </c>
      <c r="F9" s="11">
        <v>5.9027777777777778E-4</v>
      </c>
      <c r="G9" s="12">
        <f t="shared" si="2"/>
        <v>0.1240875912408759</v>
      </c>
      <c r="H9" s="12">
        <f t="shared" si="3"/>
        <v>4.0412044374009512E-2</v>
      </c>
      <c r="I9" s="11">
        <f t="shared" si="6"/>
        <v>9.7222222222222219E-4</v>
      </c>
      <c r="J9" s="12">
        <f t="shared" si="4"/>
        <v>0.12426035502958581</v>
      </c>
      <c r="K9" s="14">
        <f t="shared" si="5"/>
        <v>9.6919349255797822E-3</v>
      </c>
    </row>
    <row r="10" spans="2:11">
      <c r="B10" s="10" t="s">
        <v>11</v>
      </c>
      <c r="C10" s="11">
        <v>1.8749999999999999E-3</v>
      </c>
      <c r="D10" s="12">
        <f t="shared" si="0"/>
        <v>0.61132075471698122</v>
      </c>
      <c r="E10" s="12">
        <f t="shared" si="1"/>
        <v>2.1877110060769745E-2</v>
      </c>
      <c r="F10" s="11">
        <v>1.9212962962962962E-3</v>
      </c>
      <c r="G10" s="12">
        <f t="shared" si="2"/>
        <v>0.40389294403892939</v>
      </c>
      <c r="H10" s="12">
        <f t="shared" si="3"/>
        <v>0.13153724247226625</v>
      </c>
      <c r="I10" s="11">
        <f t="shared" si="6"/>
        <v>3.7962962962962959E-3</v>
      </c>
      <c r="J10" s="12">
        <f t="shared" si="4"/>
        <v>0.48520710059171596</v>
      </c>
      <c r="K10" s="14">
        <f t="shared" si="5"/>
        <v>3.7844698280835337E-2</v>
      </c>
    </row>
    <row r="11" spans="2:11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3.3564814814814812E-4</v>
      </c>
      <c r="G11" s="12">
        <f t="shared" si="2"/>
        <v>7.0559610705596104E-2</v>
      </c>
      <c r="H11" s="12">
        <f t="shared" si="3"/>
        <v>2.2979397781299524E-2</v>
      </c>
      <c r="I11" s="11">
        <f t="shared" si="6"/>
        <v>3.3564814814814812E-4</v>
      </c>
      <c r="J11" s="12">
        <f t="shared" si="4"/>
        <v>4.2899408284023666E-2</v>
      </c>
      <c r="K11" s="14">
        <f t="shared" si="5"/>
        <v>3.3460251528787343E-3</v>
      </c>
    </row>
    <row r="12" spans="2:11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185</v>
      </c>
      <c r="C15" s="11">
        <v>0</v>
      </c>
      <c r="D15" s="12">
        <f t="shared" si="0"/>
        <v>0</v>
      </c>
      <c r="E15" s="12">
        <f t="shared" si="1"/>
        <v>0</v>
      </c>
      <c r="F15" s="11">
        <v>3.3564814814814812E-4</v>
      </c>
      <c r="G15" s="12">
        <f t="shared" si="2"/>
        <v>7.0559610705596104E-2</v>
      </c>
      <c r="H15" s="12">
        <f t="shared" si="3"/>
        <v>2.2979397781299524E-2</v>
      </c>
      <c r="I15" s="11">
        <f t="shared" si="6"/>
        <v>3.3564814814814812E-4</v>
      </c>
      <c r="J15" s="12">
        <f t="shared" si="4"/>
        <v>4.2899408284023666E-2</v>
      </c>
      <c r="K15" s="14">
        <f t="shared" si="5"/>
        <v>3.3460251528787343E-3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4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4" ht="15.75" thickBot="1">
      <c r="B18" s="10" t="s">
        <v>13</v>
      </c>
      <c r="C18" s="11">
        <v>2.8935185185185184E-4</v>
      </c>
      <c r="D18" s="12">
        <f t="shared" si="0"/>
        <v>9.4339622641509441E-2</v>
      </c>
      <c r="E18" s="12">
        <f t="shared" si="1"/>
        <v>3.3760972316002696E-3</v>
      </c>
      <c r="F18" s="11">
        <v>3.5879629629629629E-4</v>
      </c>
      <c r="G18" s="12">
        <f t="shared" si="2"/>
        <v>7.5425790754257899E-2</v>
      </c>
      <c r="H18" s="12">
        <f t="shared" si="3"/>
        <v>2.4564183835182253E-2</v>
      </c>
      <c r="I18" s="11">
        <f t="shared" si="6"/>
        <v>6.4814814814814813E-4</v>
      </c>
      <c r="J18" s="12">
        <f t="shared" si="4"/>
        <v>8.2840236686390539E-2</v>
      </c>
      <c r="K18" s="14">
        <f t="shared" si="5"/>
        <v>6.4612899503865215E-3</v>
      </c>
    </row>
    <row r="19" spans="2:14" ht="16.5" thickTop="1" thickBot="1">
      <c r="B19" s="31" t="s">
        <v>3</v>
      </c>
      <c r="C19" s="32">
        <f>SUM(C7:C18)</f>
        <v>3.0671296296296293E-3</v>
      </c>
      <c r="D19" s="33">
        <f>IFERROR(SUM(D7:D18),0)</f>
        <v>1.0000000000000002</v>
      </c>
      <c r="E19" s="33">
        <f>IFERROR(SUM(E7:E18),0)</f>
        <v>3.5786630654962855E-2</v>
      </c>
      <c r="F19" s="32">
        <f>SUM(F7:F18)</f>
        <v>4.7569444444444447E-3</v>
      </c>
      <c r="G19" s="33">
        <f>IFERROR(SUM(G7:G18),0)</f>
        <v>1</v>
      </c>
      <c r="H19" s="33">
        <f>IFERROR(SUM(H7:H18),0)</f>
        <v>0.32567353407290023</v>
      </c>
      <c r="I19" s="32">
        <f>SUM(I7:I18)</f>
        <v>7.8240740740740736E-3</v>
      </c>
      <c r="J19" s="33">
        <f>IFERROR(SUM(J7:J18),0)</f>
        <v>1</v>
      </c>
      <c r="K19" s="34">
        <f>IFERROR(SUM(K7:K18),0)</f>
        <v>7.7997000115380161E-2</v>
      </c>
    </row>
    <row r="20" spans="2:14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4">
      <c r="B22" s="18" t="s">
        <v>15</v>
      </c>
      <c r="C22" s="11">
        <v>2.5347222222222225E-3</v>
      </c>
      <c r="D22" s="19"/>
      <c r="E22" s="12">
        <f>IFERROR(C22/C$30,0)</f>
        <v>2.9574611748818366E-2</v>
      </c>
      <c r="F22" s="11">
        <v>1.0648148148148149E-3</v>
      </c>
      <c r="G22" s="19"/>
      <c r="H22" s="12">
        <f>IFERROR(F22/F$30,0)</f>
        <v>7.2900158478605398E-2</v>
      </c>
      <c r="I22" s="11">
        <f t="shared" ref="I22:I27" si="7">C22+F22</f>
        <v>3.5995370370370374E-3</v>
      </c>
      <c r="J22" s="19"/>
      <c r="K22" s="14">
        <f>IFERROR(I22/I$30,0)</f>
        <v>3.5883235260182292E-2</v>
      </c>
    </row>
    <row r="23" spans="2:14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4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4">
      <c r="B25" s="18" t="s">
        <v>18</v>
      </c>
      <c r="C25" s="11">
        <v>8.2986111111111125E-3</v>
      </c>
      <c r="D25" s="19"/>
      <c r="E25" s="12">
        <f t="shared" si="8"/>
        <v>9.6826468602295754E-2</v>
      </c>
      <c r="F25" s="11">
        <v>6.7129629629629631E-3</v>
      </c>
      <c r="G25" s="19"/>
      <c r="H25" s="12">
        <f t="shared" si="9"/>
        <v>0.45958795562599053</v>
      </c>
      <c r="I25" s="11">
        <f t="shared" si="7"/>
        <v>1.5011574074074076E-2</v>
      </c>
      <c r="J25" s="19"/>
      <c r="K25" s="14">
        <f t="shared" si="10"/>
        <v>0.1496480904580593</v>
      </c>
    </row>
    <row r="26" spans="2:14" s="2" customFormat="1">
      <c r="B26" s="18" t="s">
        <v>19</v>
      </c>
      <c r="C26" s="11">
        <v>7.1597222222222229E-2</v>
      </c>
      <c r="D26" s="19"/>
      <c r="E26" s="12">
        <f t="shared" si="8"/>
        <v>0.83538149898717085</v>
      </c>
      <c r="F26" s="11">
        <v>1.747685185185185E-3</v>
      </c>
      <c r="G26" s="19"/>
      <c r="H26" s="12">
        <f t="shared" si="9"/>
        <v>0.1196513470681458</v>
      </c>
      <c r="I26" s="11">
        <f t="shared" si="7"/>
        <v>7.3344907407407414E-2</v>
      </c>
      <c r="J26" s="19"/>
      <c r="K26" s="14">
        <f t="shared" si="10"/>
        <v>0.73116418599284627</v>
      </c>
      <c r="L26" s="1"/>
      <c r="M26" s="1"/>
      <c r="N26" s="1"/>
    </row>
    <row r="27" spans="2:14" ht="15.75" thickBot="1">
      <c r="B27" s="23" t="s">
        <v>20</v>
      </c>
      <c r="C27" s="20">
        <v>2.0833333333333335E-4</v>
      </c>
      <c r="D27" s="24"/>
      <c r="E27" s="21">
        <f t="shared" si="8"/>
        <v>2.4307900067521942E-3</v>
      </c>
      <c r="F27" s="20">
        <v>3.2407407407407406E-4</v>
      </c>
      <c r="G27" s="24"/>
      <c r="H27" s="21">
        <f t="shared" si="9"/>
        <v>2.2187004754358162E-2</v>
      </c>
      <c r="I27" s="11">
        <f t="shared" si="7"/>
        <v>5.3240740740740744E-4</v>
      </c>
      <c r="J27" s="24"/>
      <c r="K27" s="22">
        <f t="shared" si="10"/>
        <v>5.3074881735317861E-3</v>
      </c>
    </row>
    <row r="28" spans="2:14" s="3" customFormat="1" ht="16.5" thickTop="1" thickBot="1">
      <c r="B28" s="31" t="s">
        <v>3</v>
      </c>
      <c r="C28" s="32">
        <f>SUM(C22:C27)</f>
        <v>8.2638888888888901E-2</v>
      </c>
      <c r="D28" s="33"/>
      <c r="E28" s="33">
        <f>IFERROR(SUM(E22:E27),0)</f>
        <v>0.9642133693450371</v>
      </c>
      <c r="F28" s="32">
        <f>SUM(F22:F27)</f>
        <v>9.8495370370370369E-3</v>
      </c>
      <c r="G28" s="33"/>
      <c r="H28" s="33">
        <f>IFERROR(SUM(H22:H27),0)</f>
        <v>0.67432646592709999</v>
      </c>
      <c r="I28" s="32">
        <f>SUM(I22:I27)</f>
        <v>9.2488425925925946E-2</v>
      </c>
      <c r="J28" s="33"/>
      <c r="K28" s="34">
        <f>IFERROR(SUM(K22:K27),0)</f>
        <v>0.92200299988461965</v>
      </c>
      <c r="L28" s="1"/>
      <c r="M28" s="1"/>
      <c r="N28" s="1"/>
    </row>
    <row r="29" spans="2:14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>
      <c r="B30" s="31" t="s">
        <v>6</v>
      </c>
      <c r="C30" s="32">
        <f>SUM(C19,C28)</f>
        <v>8.5706018518518529E-2</v>
      </c>
      <c r="D30" s="35"/>
      <c r="E30" s="36">
        <f>IFERROR(SUM(E19,E28),0)</f>
        <v>1</v>
      </c>
      <c r="F30" s="32">
        <f>SUM(F19,F28)</f>
        <v>1.4606481481481481E-2</v>
      </c>
      <c r="G30" s="35"/>
      <c r="H30" s="36">
        <f>IFERROR(SUM(H19,H28),0)</f>
        <v>1.0000000000000002</v>
      </c>
      <c r="I30" s="32">
        <f>SUM(I19,I28)</f>
        <v>0.10031250000000003</v>
      </c>
      <c r="J30" s="35"/>
      <c r="K30" s="38">
        <f>IFERROR(SUM(K19,K28),0)</f>
        <v>0.99999999999999978</v>
      </c>
    </row>
    <row r="31" spans="2:14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21"/>
  <dimension ref="B1:K66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2" t="s">
        <v>52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s="5" customFormat="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5" customFormat="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2.4305555555555555E-4</v>
      </c>
      <c r="D7" s="12">
        <f t="shared" ref="D7:D18" si="0">IFERROR(C7/C$19,0)</f>
        <v>1.2027491408934709E-2</v>
      </c>
      <c r="E7" s="12">
        <f t="shared" ref="E7:E18" si="1">IFERROR(C7/C$30,0)</f>
        <v>2.6289434151226844E-3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2.4305555555555555E-4</v>
      </c>
      <c r="J7" s="12">
        <f t="shared" ref="J7:J18" si="4">IFERROR(I7/I$19,0)</f>
        <v>9.8684210526315784E-3</v>
      </c>
      <c r="K7" s="14">
        <f t="shared" ref="K7:K18" si="5">IFERROR(I7/I$30,0)</f>
        <v>2.1622734761120267E-3</v>
      </c>
    </row>
    <row r="8" spans="2:11" s="5" customFormat="1">
      <c r="B8" s="141" t="s">
        <v>99</v>
      </c>
      <c r="C8" s="11">
        <v>1.2094907407407405E-2</v>
      </c>
      <c r="D8" s="12">
        <f t="shared" si="0"/>
        <v>0.59851088201603653</v>
      </c>
      <c r="E8" s="12">
        <f t="shared" si="1"/>
        <v>0.13082123184777164</v>
      </c>
      <c r="F8" s="11">
        <v>1.6666666666666668E-3</v>
      </c>
      <c r="G8" s="12">
        <f t="shared" si="2"/>
        <v>0.37696335078534032</v>
      </c>
      <c r="H8" s="12">
        <f t="shared" si="3"/>
        <v>8.3526682134570776E-2</v>
      </c>
      <c r="I8" s="11">
        <f t="shared" ref="I8:I18" si="6">C8+F8</f>
        <v>1.3761574074074072E-2</v>
      </c>
      <c r="J8" s="12">
        <f t="shared" si="4"/>
        <v>0.55874060150375926</v>
      </c>
      <c r="K8" s="14">
        <f t="shared" si="5"/>
        <v>0.12242586490939045</v>
      </c>
    </row>
    <row r="9" spans="2:11" s="5" customFormat="1">
      <c r="B9" s="10" t="s">
        <v>50</v>
      </c>
      <c r="C9" s="11">
        <v>4.7337962962962967E-3</v>
      </c>
      <c r="D9" s="12">
        <f t="shared" si="0"/>
        <v>0.23424971363115696</v>
      </c>
      <c r="E9" s="12">
        <f t="shared" si="1"/>
        <v>5.1201802704056096E-2</v>
      </c>
      <c r="F9" s="11">
        <v>5.3240740740740744E-4</v>
      </c>
      <c r="G9" s="12">
        <f t="shared" si="2"/>
        <v>0.12041884816753927</v>
      </c>
      <c r="H9" s="12">
        <f t="shared" si="3"/>
        <v>2.6682134570765664E-2</v>
      </c>
      <c r="I9" s="11">
        <f t="shared" si="6"/>
        <v>5.2662037037037044E-3</v>
      </c>
      <c r="J9" s="12">
        <f t="shared" si="4"/>
        <v>0.21381578947368424</v>
      </c>
      <c r="K9" s="14">
        <f t="shared" si="5"/>
        <v>4.6849258649093922E-2</v>
      </c>
    </row>
    <row r="10" spans="2:11" s="5" customFormat="1">
      <c r="B10" s="10" t="s">
        <v>11</v>
      </c>
      <c r="C10" s="11">
        <v>1.5856481481481487E-3</v>
      </c>
      <c r="D10" s="12">
        <f t="shared" si="0"/>
        <v>7.8465063001145516E-2</v>
      </c>
      <c r="E10" s="12">
        <f t="shared" si="1"/>
        <v>1.7150726089133709E-2</v>
      </c>
      <c r="F10" s="11">
        <v>1.6203703703703705E-3</v>
      </c>
      <c r="G10" s="12">
        <f t="shared" si="2"/>
        <v>0.36649214659685869</v>
      </c>
      <c r="H10" s="12">
        <f t="shared" si="3"/>
        <v>8.1206496519721588E-2</v>
      </c>
      <c r="I10" s="11">
        <f t="shared" si="6"/>
        <v>3.2060185185185195E-3</v>
      </c>
      <c r="J10" s="12">
        <f t="shared" si="4"/>
        <v>0.13016917293233088</v>
      </c>
      <c r="K10" s="14">
        <f t="shared" si="5"/>
        <v>2.8521416803953887E-2</v>
      </c>
    </row>
    <row r="11" spans="2:11" s="5" customFormat="1">
      <c r="B11" s="10" t="s">
        <v>12</v>
      </c>
      <c r="C11" s="11">
        <v>1.7361111111111112E-4</v>
      </c>
      <c r="D11" s="12">
        <f t="shared" si="0"/>
        <v>8.5910652920962206E-3</v>
      </c>
      <c r="E11" s="12">
        <f t="shared" si="1"/>
        <v>1.8778167250876317E-3</v>
      </c>
      <c r="F11" s="11">
        <v>6.018518518518519E-4</v>
      </c>
      <c r="G11" s="12">
        <f t="shared" si="2"/>
        <v>0.13612565445026178</v>
      </c>
      <c r="H11" s="12">
        <f t="shared" si="3"/>
        <v>3.0162412993039445E-2</v>
      </c>
      <c r="I11" s="11">
        <f t="shared" si="6"/>
        <v>7.7546296296296304E-4</v>
      </c>
      <c r="J11" s="12">
        <f t="shared" si="4"/>
        <v>3.1484962406015039E-2</v>
      </c>
      <c r="K11" s="14">
        <f t="shared" si="5"/>
        <v>6.8986820428336097E-3</v>
      </c>
    </row>
    <row r="12" spans="2:11" s="5" customFormat="1">
      <c r="B12" s="10" t="s">
        <v>159</v>
      </c>
      <c r="C12" s="11">
        <v>4.6296296296296298E-4</v>
      </c>
      <c r="D12" s="12">
        <f t="shared" si="0"/>
        <v>2.2909507445589922E-2</v>
      </c>
      <c r="E12" s="12">
        <f t="shared" si="1"/>
        <v>5.0075112669003517E-3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4.6296296296296298E-4</v>
      </c>
      <c r="J12" s="12">
        <f t="shared" si="4"/>
        <v>1.8796992481203006E-2</v>
      </c>
      <c r="K12" s="14">
        <f t="shared" si="5"/>
        <v>4.118616144975289E-3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185</v>
      </c>
      <c r="C15" s="11"/>
      <c r="D15" s="12">
        <f t="shared" si="0"/>
        <v>0</v>
      </c>
      <c r="E15" s="12">
        <f t="shared" si="1"/>
        <v>0</v>
      </c>
      <c r="F15" s="11"/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9.1435185185185174E-4</v>
      </c>
      <c r="D18" s="12">
        <f t="shared" si="0"/>
        <v>4.524627720504009E-2</v>
      </c>
      <c r="E18" s="12">
        <f t="shared" si="1"/>
        <v>9.8898347521281932E-3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9.1435185185185174E-4</v>
      </c>
      <c r="J18" s="12">
        <f t="shared" si="4"/>
        <v>3.7124060150375934E-2</v>
      </c>
      <c r="K18" s="14">
        <f t="shared" si="5"/>
        <v>8.1342668863261941E-3</v>
      </c>
    </row>
    <row r="19" spans="2:11" s="5" customFormat="1" ht="16.5" thickTop="1" thickBot="1">
      <c r="B19" s="31" t="s">
        <v>3</v>
      </c>
      <c r="C19" s="32">
        <f>SUM(C7:C18)</f>
        <v>2.0208333333333332E-2</v>
      </c>
      <c r="D19" s="33">
        <f>IFERROR(SUM(D7:D18),0)</f>
        <v>0.99999999999999989</v>
      </c>
      <c r="E19" s="33">
        <f>IFERROR(SUM(E7:E18),0)</f>
        <v>0.2185778668002003</v>
      </c>
      <c r="F19" s="32">
        <f>SUM(F7:F18)</f>
        <v>4.4212962962962964E-3</v>
      </c>
      <c r="G19" s="33">
        <f>IFERROR(SUM(G7:G18),0)</f>
        <v>1</v>
      </c>
      <c r="H19" s="33">
        <f>IFERROR(SUM(H7:H18),0)</f>
        <v>0.22157772621809749</v>
      </c>
      <c r="I19" s="32">
        <f>SUM(I7:I18)</f>
        <v>2.462962962962963E-2</v>
      </c>
      <c r="J19" s="33">
        <f>IFERROR(SUM(J7:J18),0)</f>
        <v>0.99999999999999989</v>
      </c>
      <c r="K19" s="34">
        <f>IFERROR(SUM(K7:K18),0)</f>
        <v>0.21911037891268542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6.1805555555555546E-3</v>
      </c>
      <c r="D22" s="19"/>
      <c r="E22" s="12">
        <f>IFERROR(C22/C$30,0)</f>
        <v>6.6850275413119678E-2</v>
      </c>
      <c r="F22" s="11">
        <v>3.0324074074074073E-3</v>
      </c>
      <c r="G22" s="19"/>
      <c r="H22" s="12">
        <f>IFERROR(F22/F$30,0)</f>
        <v>0.15197215777262182</v>
      </c>
      <c r="I22" s="11">
        <f t="shared" ref="I22:I27" si="7">C22+F22</f>
        <v>9.212962962962961E-3</v>
      </c>
      <c r="J22" s="19"/>
      <c r="K22" s="14">
        <f>IFERROR(I22/I$30,0)</f>
        <v>8.1960461285008238E-2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2.4814814814814824E-2</v>
      </c>
      <c r="D25" s="19"/>
      <c r="E25" s="12">
        <f t="shared" si="8"/>
        <v>0.26840260390585891</v>
      </c>
      <c r="F25" s="11">
        <v>9.9421296296296289E-3</v>
      </c>
      <c r="G25" s="19"/>
      <c r="H25" s="12">
        <f t="shared" si="9"/>
        <v>0.49825986078886308</v>
      </c>
      <c r="I25" s="11">
        <f t="shared" si="7"/>
        <v>3.4756944444444451E-2</v>
      </c>
      <c r="J25" s="19"/>
      <c r="K25" s="14">
        <f t="shared" si="10"/>
        <v>0.30920510708401988</v>
      </c>
    </row>
    <row r="26" spans="2:11" s="5" customFormat="1">
      <c r="B26" s="18" t="s">
        <v>19</v>
      </c>
      <c r="C26" s="11">
        <v>4.072916666666665E-2</v>
      </c>
      <c r="D26" s="19"/>
      <c r="E26" s="12">
        <f t="shared" si="8"/>
        <v>0.44053580370555823</v>
      </c>
      <c r="F26" s="11">
        <v>2.5578703703703701E-3</v>
      </c>
      <c r="G26" s="19"/>
      <c r="H26" s="12">
        <f t="shared" si="9"/>
        <v>0.12819025522041763</v>
      </c>
      <c r="I26" s="11">
        <f t="shared" si="7"/>
        <v>4.328703703703702E-2</v>
      </c>
      <c r="J26" s="19"/>
      <c r="K26" s="14">
        <f t="shared" si="10"/>
        <v>0.38509060955518937</v>
      </c>
    </row>
    <row r="27" spans="2:11" s="5" customFormat="1" ht="15.75" thickBot="1">
      <c r="B27" s="23" t="s">
        <v>20</v>
      </c>
      <c r="C27" s="20">
        <v>5.2083333333333333E-4</v>
      </c>
      <c r="D27" s="24"/>
      <c r="E27" s="21">
        <f t="shared" si="8"/>
        <v>5.6334501752628953E-3</v>
      </c>
      <c r="F27" s="20">
        <v>0</v>
      </c>
      <c r="G27" s="24"/>
      <c r="H27" s="21">
        <f t="shared" si="9"/>
        <v>0</v>
      </c>
      <c r="I27" s="11">
        <f t="shared" si="7"/>
        <v>5.2083333333333333E-4</v>
      </c>
      <c r="J27" s="24"/>
      <c r="K27" s="22">
        <f t="shared" si="10"/>
        <v>4.6334431630971999E-3</v>
      </c>
    </row>
    <row r="28" spans="2:11" s="5" customFormat="1" ht="16.5" thickTop="1" thickBot="1">
      <c r="B28" s="31" t="s">
        <v>3</v>
      </c>
      <c r="C28" s="32">
        <f>SUM(C22:C27)</f>
        <v>7.2245370370370363E-2</v>
      </c>
      <c r="D28" s="33"/>
      <c r="E28" s="33">
        <f>IFERROR(SUM(E22:E27),0)</f>
        <v>0.7814221331997997</v>
      </c>
      <c r="F28" s="32">
        <f>SUM(F22:F27)</f>
        <v>1.5532407407407406E-2</v>
      </c>
      <c r="G28" s="33"/>
      <c r="H28" s="33">
        <f>IFERROR(SUM(H22:H27),0)</f>
        <v>0.77842227378190254</v>
      </c>
      <c r="I28" s="32">
        <f>SUM(I22:I27)</f>
        <v>8.777777777777776E-2</v>
      </c>
      <c r="J28" s="33"/>
      <c r="K28" s="34">
        <f>IFERROR(SUM(K22:K27),0)</f>
        <v>0.78088962108731463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9.2453703703703691E-2</v>
      </c>
      <c r="D30" s="35"/>
      <c r="E30" s="36">
        <f>IFERROR(SUM(E19,E28),0)</f>
        <v>1</v>
      </c>
      <c r="F30" s="32">
        <f>SUM(F19,F28)</f>
        <v>1.9953703703703703E-2</v>
      </c>
      <c r="G30" s="35"/>
      <c r="H30" s="36">
        <f>IFERROR(SUM(H19,H28),0)</f>
        <v>1</v>
      </c>
      <c r="I30" s="32">
        <f>SUM(I19,I28)</f>
        <v>0.11240740740740739</v>
      </c>
      <c r="J30" s="35"/>
      <c r="K30" s="38">
        <f>IFERROR(SUM(K19,K28),0)</f>
        <v>1</v>
      </c>
    </row>
    <row r="31" spans="2:11" s="5" customFormat="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/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oglio22"/>
  <dimension ref="B2:K31"/>
  <sheetViews>
    <sheetView showGridLines="0" showZeros="0" zoomScaleSheetLayoutView="110" workbookViewId="0">
      <selection activeCell="F22" sqref="F22:F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/>
    <row r="3" spans="2:11" ht="16.5" customHeight="1">
      <c r="B3" s="192" t="s">
        <v>54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8.3333333333333328E-4</v>
      </c>
      <c r="D7" s="12">
        <f t="shared" ref="D7:D18" si="0">IFERROR(C7/C$19,0)</f>
        <v>7.9734219269102999E-2</v>
      </c>
      <c r="E7" s="12">
        <f t="shared" ref="E7:E18" si="1">IFERROR(C7/C$30,0)</f>
        <v>1.236476043276661E-2</v>
      </c>
      <c r="F7" s="11">
        <v>8.564814814814815E-4</v>
      </c>
      <c r="G7" s="12">
        <f t="shared" ref="G7:G18" si="2">IFERROR(F7/F$19,0)</f>
        <v>6.7579908675799077E-2</v>
      </c>
      <c r="H7" s="12">
        <f t="shared" ref="H7:H18" si="3">IFERROR(F7/F$30,0)</f>
        <v>3.4195933456561918E-2</v>
      </c>
      <c r="I7" s="11">
        <f>C7+F7</f>
        <v>1.6898148148148148E-3</v>
      </c>
      <c r="J7" s="12">
        <f t="shared" ref="J7:J18" si="4">IFERROR(I7/I$19,0)</f>
        <v>7.3073073073073078E-2</v>
      </c>
      <c r="K7" s="14">
        <f t="shared" ref="K7:K18" si="5">IFERROR(I7/I$30,0)</f>
        <v>1.8279704519844744E-2</v>
      </c>
    </row>
    <row r="8" spans="2:11">
      <c r="B8" s="141" t="s">
        <v>99</v>
      </c>
      <c r="C8" s="11">
        <v>5.0694444444444433E-3</v>
      </c>
      <c r="D8" s="12">
        <f t="shared" si="0"/>
        <v>0.48504983388704315</v>
      </c>
      <c r="E8" s="12">
        <f t="shared" si="1"/>
        <v>7.5218959299330188E-2</v>
      </c>
      <c r="F8" s="11">
        <v>4.837962962962964E-3</v>
      </c>
      <c r="G8" s="12">
        <f t="shared" si="2"/>
        <v>0.38173515981735162</v>
      </c>
      <c r="H8" s="12">
        <f t="shared" si="3"/>
        <v>0.19316081330868762</v>
      </c>
      <c r="I8" s="11">
        <f t="shared" ref="I8:I18" si="6">C8+F8</f>
        <v>9.9074074074074064E-3</v>
      </c>
      <c r="J8" s="12">
        <f t="shared" si="4"/>
        <v>0.42842842842842843</v>
      </c>
      <c r="K8" s="14">
        <f t="shared" si="5"/>
        <v>0.10717415800676094</v>
      </c>
    </row>
    <row r="9" spans="2:11">
      <c r="B9" s="10" t="s">
        <v>50</v>
      </c>
      <c r="C9" s="11">
        <v>1.273148148148148E-3</v>
      </c>
      <c r="D9" s="12">
        <f t="shared" si="0"/>
        <v>0.12181616832779625</v>
      </c>
      <c r="E9" s="12">
        <f t="shared" si="1"/>
        <v>1.8890606216726762E-2</v>
      </c>
      <c r="F9" s="11">
        <v>3.3101851851851855E-3</v>
      </c>
      <c r="G9" s="12">
        <f t="shared" si="2"/>
        <v>0.26118721461187211</v>
      </c>
      <c r="H9" s="12">
        <f t="shared" si="3"/>
        <v>0.13216266173752308</v>
      </c>
      <c r="I9" s="11">
        <f t="shared" si="6"/>
        <v>4.5833333333333334E-3</v>
      </c>
      <c r="J9" s="12">
        <f t="shared" si="4"/>
        <v>0.19819819819819823</v>
      </c>
      <c r="K9" s="14">
        <f t="shared" si="5"/>
        <v>4.9580568423688486E-2</v>
      </c>
    </row>
    <row r="10" spans="2:11">
      <c r="B10" s="10" t="s">
        <v>11</v>
      </c>
      <c r="C10" s="11">
        <v>1.7013888888888888E-3</v>
      </c>
      <c r="D10" s="12">
        <f t="shared" si="0"/>
        <v>0.16279069767441862</v>
      </c>
      <c r="E10" s="12">
        <f t="shared" si="1"/>
        <v>2.5244719216898494E-2</v>
      </c>
      <c r="F10" s="11">
        <v>3.3333333333333335E-3</v>
      </c>
      <c r="G10" s="12">
        <f t="shared" si="2"/>
        <v>0.26301369863013696</v>
      </c>
      <c r="H10" s="12">
        <f t="shared" si="3"/>
        <v>0.13308687615526799</v>
      </c>
      <c r="I10" s="11">
        <f t="shared" si="6"/>
        <v>5.0347222222222225E-3</v>
      </c>
      <c r="J10" s="12">
        <f t="shared" si="4"/>
        <v>0.21771771771771778</v>
      </c>
      <c r="K10" s="14">
        <f t="shared" si="5"/>
        <v>5.4463503192688112E-2</v>
      </c>
    </row>
    <row r="11" spans="2:11">
      <c r="B11" s="10" t="s">
        <v>12</v>
      </c>
      <c r="C11" s="11">
        <v>2.0833333333333335E-4</v>
      </c>
      <c r="D11" s="12">
        <f t="shared" si="0"/>
        <v>1.9933554817275753E-2</v>
      </c>
      <c r="E11" s="12">
        <f t="shared" si="1"/>
        <v>3.0911901081916524E-3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2.0833333333333335E-4</v>
      </c>
      <c r="J11" s="12">
        <f t="shared" si="4"/>
        <v>9.0090090090090107E-3</v>
      </c>
      <c r="K11" s="14">
        <f t="shared" si="5"/>
        <v>2.2536622010767495E-3</v>
      </c>
    </row>
    <row r="12" spans="2:11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185</v>
      </c>
      <c r="C15" s="11">
        <v>1.5046296296296297E-4</v>
      </c>
      <c r="D15" s="12">
        <f t="shared" si="0"/>
        <v>1.4396456256921377E-2</v>
      </c>
      <c r="E15" s="12">
        <f t="shared" si="1"/>
        <v>2.2325261892495269E-3</v>
      </c>
      <c r="F15" s="11">
        <v>2.0833333333333335E-4</v>
      </c>
      <c r="G15" s="12">
        <f t="shared" si="2"/>
        <v>1.643835616438356E-2</v>
      </c>
      <c r="H15" s="12">
        <f t="shared" si="3"/>
        <v>8.3179297597042491E-3</v>
      </c>
      <c r="I15" s="11">
        <f t="shared" si="6"/>
        <v>3.5879629629629629E-4</v>
      </c>
      <c r="J15" s="12">
        <f t="shared" si="4"/>
        <v>1.5515515515515518E-2</v>
      </c>
      <c r="K15" s="14">
        <f t="shared" si="5"/>
        <v>3.8813071240766236E-3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1.2152777777777776E-3</v>
      </c>
      <c r="D18" s="12">
        <f t="shared" si="0"/>
        <v>0.11627906976744186</v>
      </c>
      <c r="E18" s="12">
        <f t="shared" si="1"/>
        <v>1.8031942297784636E-2</v>
      </c>
      <c r="F18" s="11">
        <v>1.273148148148148E-4</v>
      </c>
      <c r="G18" s="12">
        <f t="shared" si="2"/>
        <v>1.0045662100456619E-2</v>
      </c>
      <c r="H18" s="12">
        <f t="shared" si="3"/>
        <v>5.0831792975970409E-3</v>
      </c>
      <c r="I18" s="11">
        <f t="shared" si="6"/>
        <v>1.3425925925925923E-3</v>
      </c>
      <c r="J18" s="12">
        <f t="shared" si="4"/>
        <v>5.8058058058058054E-2</v>
      </c>
      <c r="K18" s="14">
        <f t="shared" si="5"/>
        <v>1.4523600851383491E-2</v>
      </c>
    </row>
    <row r="19" spans="2:11" ht="16.5" thickTop="1" thickBot="1">
      <c r="B19" s="31" t="s">
        <v>3</v>
      </c>
      <c r="C19" s="32">
        <f>SUM(C7:C18)</f>
        <v>1.0451388888888887E-2</v>
      </c>
      <c r="D19" s="33">
        <f>IFERROR(SUM(D7:D18),0)</f>
        <v>1.0000000000000002</v>
      </c>
      <c r="E19" s="33">
        <f>IFERROR(SUM(E7:E18),0)</f>
        <v>0.15507470376094784</v>
      </c>
      <c r="F19" s="32">
        <f>SUM(F7:F18)</f>
        <v>1.2673611111111113E-2</v>
      </c>
      <c r="G19" s="33">
        <f>IFERROR(SUM(G7:G18),0)</f>
        <v>1</v>
      </c>
      <c r="H19" s="33">
        <f>IFERROR(SUM(H7:H18),0)</f>
        <v>0.50600739371534198</v>
      </c>
      <c r="I19" s="32">
        <f>SUM(I7:I18)</f>
        <v>2.3124999999999996E-2</v>
      </c>
      <c r="J19" s="33">
        <f>IFERROR(SUM(J7:J18),0)</f>
        <v>1.0000000000000002</v>
      </c>
      <c r="K19" s="34">
        <f>IFERROR(SUM(K7:K18),0)</f>
        <v>0.25015650431951914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3.9236111111111112E-3</v>
      </c>
      <c r="D22" s="19"/>
      <c r="E22" s="12">
        <f>IFERROR(C22/C$30,0)</f>
        <v>5.8217413704276119E-2</v>
      </c>
      <c r="F22" s="11">
        <v>7.8703703703703705E-4</v>
      </c>
      <c r="G22" s="19"/>
      <c r="H22" s="12">
        <f>IFERROR(F22/F$30,0)</f>
        <v>3.1423290203327167E-2</v>
      </c>
      <c r="I22" s="11">
        <f t="shared" ref="I22:I27" si="7">C22+F22</f>
        <v>4.7106481481481478E-3</v>
      </c>
      <c r="J22" s="19"/>
      <c r="K22" s="14">
        <f>IFERROR(I22/I$30,0)</f>
        <v>5.0957806435457602E-2</v>
      </c>
    </row>
    <row r="23" spans="2:11">
      <c r="B23" s="18" t="s">
        <v>16</v>
      </c>
      <c r="C23" s="11">
        <v>8.1018518518518516E-5</v>
      </c>
      <c r="D23" s="19"/>
      <c r="E23" s="12">
        <f t="shared" ref="E23:E27" si="8">IFERROR(C23/C$30,0)</f>
        <v>1.2021294865189758E-3</v>
      </c>
      <c r="F23" s="11">
        <v>4.1666666666666669E-4</v>
      </c>
      <c r="G23" s="19"/>
      <c r="H23" s="12">
        <f t="shared" ref="H23:H27" si="9">IFERROR(F23/F$30,0)</f>
        <v>1.6635859519408498E-2</v>
      </c>
      <c r="I23" s="11">
        <f t="shared" si="7"/>
        <v>4.9768518518518521E-4</v>
      </c>
      <c r="J23" s="19"/>
      <c r="K23" s="14">
        <f t="shared" ref="K23:K27" si="10">IFERROR(I23/I$30,0)</f>
        <v>5.383748591461123E-3</v>
      </c>
    </row>
    <row r="24" spans="2:1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2.0694444444444449E-2</v>
      </c>
      <c r="D25" s="19"/>
      <c r="E25" s="12">
        <f t="shared" si="8"/>
        <v>0.3070582174137042</v>
      </c>
      <c r="F25" s="11">
        <v>7.6388888888888904E-3</v>
      </c>
      <c r="G25" s="19"/>
      <c r="H25" s="12">
        <f t="shared" si="9"/>
        <v>0.30499075785582253</v>
      </c>
      <c r="I25" s="11">
        <f t="shared" si="7"/>
        <v>2.8333333333333339E-2</v>
      </c>
      <c r="J25" s="19"/>
      <c r="K25" s="14">
        <f t="shared" si="10"/>
        <v>0.30649805934643792</v>
      </c>
    </row>
    <row r="26" spans="2:11">
      <c r="B26" s="18" t="s">
        <v>19</v>
      </c>
      <c r="C26" s="11">
        <v>3.1504629629629646E-2</v>
      </c>
      <c r="D26" s="19"/>
      <c r="E26" s="12">
        <f t="shared" si="8"/>
        <v>0.46745663747209348</v>
      </c>
      <c r="F26" s="11">
        <v>2.8124999999999999E-3</v>
      </c>
      <c r="G26" s="19"/>
      <c r="H26" s="12">
        <f t="shared" si="9"/>
        <v>0.11229205175600736</v>
      </c>
      <c r="I26" s="11">
        <f t="shared" si="7"/>
        <v>3.4317129629629649E-2</v>
      </c>
      <c r="J26" s="19"/>
      <c r="K26" s="14">
        <f t="shared" si="10"/>
        <v>0.37122824589958697</v>
      </c>
    </row>
    <row r="27" spans="2:11" ht="15.75" thickBot="1">
      <c r="B27" s="23" t="s">
        <v>20</v>
      </c>
      <c r="C27" s="20">
        <v>7.4074074074074081E-4</v>
      </c>
      <c r="D27" s="24"/>
      <c r="E27" s="21">
        <f t="shared" si="8"/>
        <v>1.099089816245921E-2</v>
      </c>
      <c r="F27" s="20">
        <v>7.1759259259259259E-4</v>
      </c>
      <c r="G27" s="24"/>
      <c r="H27" s="21">
        <f t="shared" si="9"/>
        <v>2.8650646950092413E-2</v>
      </c>
      <c r="I27" s="11">
        <f t="shared" si="7"/>
        <v>1.4583333333333334E-3</v>
      </c>
      <c r="J27" s="24"/>
      <c r="K27" s="22">
        <f t="shared" si="10"/>
        <v>1.5775635407537247E-2</v>
      </c>
    </row>
    <row r="28" spans="2:11" ht="16.5" thickTop="1" thickBot="1">
      <c r="B28" s="31" t="s">
        <v>3</v>
      </c>
      <c r="C28" s="32">
        <f>SUM(C22:C27)</f>
        <v>5.6944444444444471E-2</v>
      </c>
      <c r="D28" s="33"/>
      <c r="E28" s="33">
        <f>IFERROR(SUM(E22:E27),0)</f>
        <v>0.84492529623905199</v>
      </c>
      <c r="F28" s="32">
        <f>SUM(F22:F27)</f>
        <v>1.2372685185185188E-2</v>
      </c>
      <c r="G28" s="33"/>
      <c r="H28" s="33">
        <f>IFERROR(SUM(H22:H27),0)</f>
        <v>0.49399260628465796</v>
      </c>
      <c r="I28" s="32">
        <f>SUM(I22:I27)</f>
        <v>6.9317129629629659E-2</v>
      </c>
      <c r="J28" s="33"/>
      <c r="K28" s="34">
        <f>IFERROR(SUM(K22:K27),0)</f>
        <v>0.74984349568048081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6.7395833333333363E-2</v>
      </c>
      <c r="D30" s="35"/>
      <c r="E30" s="36">
        <f>IFERROR(SUM(E19,E28),0)</f>
        <v>0.99999999999999978</v>
      </c>
      <c r="F30" s="32">
        <f>SUM(F19,F28)</f>
        <v>2.5046296296296303E-2</v>
      </c>
      <c r="G30" s="35"/>
      <c r="H30" s="36">
        <f>IFERROR(SUM(H19,H28),0)</f>
        <v>1</v>
      </c>
      <c r="I30" s="32">
        <f>SUM(I19,I28)</f>
        <v>9.2442129629629652E-2</v>
      </c>
      <c r="J30" s="35"/>
      <c r="K30" s="38">
        <f>IFERROR(SUM(K19,K28),0)</f>
        <v>1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Foglio23"/>
  <dimension ref="B2:K31"/>
  <sheetViews>
    <sheetView showGridLines="0" showZeros="0" zoomScaleSheetLayoutView="110" workbookViewId="0">
      <selection activeCell="C22" sqref="C22:C27"/>
    </sheetView>
  </sheetViews>
  <sheetFormatPr defaultColWidth="8.85546875" defaultRowHeight="1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/>
    <row r="3" spans="2:11">
      <c r="B3" s="192" t="s">
        <v>53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9.2592592592592588E-5</v>
      </c>
      <c r="D7" s="12">
        <f t="shared" ref="D7:D18" si="0">IFERROR(C7/C$19,0)</f>
        <v>2.3460410557184751E-2</v>
      </c>
      <c r="E7" s="12">
        <f t="shared" ref="E7:E18" si="1">IFERROR(C7/C$30,0)</f>
        <v>2.1615779519048909E-3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9.2592592592592588E-5</v>
      </c>
      <c r="J7" s="12">
        <f t="shared" ref="J7:J18" si="4">IFERROR(I7/I$19,0)</f>
        <v>2.3460410557184751E-2</v>
      </c>
      <c r="K7" s="14">
        <f t="shared" ref="K7:K18" si="5">IFERROR(I7/I$30,0)</f>
        <v>2.1615779519048909E-3</v>
      </c>
    </row>
    <row r="8" spans="2:11">
      <c r="B8" s="141" t="s">
        <v>99</v>
      </c>
      <c r="C8" s="11">
        <v>3.7037037037037035E-4</v>
      </c>
      <c r="D8" s="12">
        <f t="shared" si="0"/>
        <v>9.3841642228739003E-2</v>
      </c>
      <c r="E8" s="12">
        <f t="shared" si="1"/>
        <v>8.6463118076195635E-3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3.7037037037037035E-4</v>
      </c>
      <c r="J8" s="12">
        <f t="shared" si="4"/>
        <v>9.3841642228739003E-2</v>
      </c>
      <c r="K8" s="14">
        <f t="shared" si="5"/>
        <v>8.6463118076195635E-3</v>
      </c>
    </row>
    <row r="9" spans="2:11">
      <c r="B9" s="10" t="s">
        <v>50</v>
      </c>
      <c r="C9" s="11">
        <v>5.6712962962962967E-4</v>
      </c>
      <c r="D9" s="12">
        <f t="shared" si="0"/>
        <v>0.14369501466275661</v>
      </c>
      <c r="E9" s="12">
        <f t="shared" si="1"/>
        <v>1.3239664955417459E-2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5.6712962962962967E-4</v>
      </c>
      <c r="J9" s="12">
        <f t="shared" si="4"/>
        <v>0.14369501466275661</v>
      </c>
      <c r="K9" s="14">
        <f t="shared" si="5"/>
        <v>1.3239664955417459E-2</v>
      </c>
    </row>
    <row r="10" spans="2:11">
      <c r="B10" s="10" t="s">
        <v>11</v>
      </c>
      <c r="C10" s="11">
        <v>1.3310185185185187E-3</v>
      </c>
      <c r="D10" s="12">
        <f t="shared" si="0"/>
        <v>0.33724340175953083</v>
      </c>
      <c r="E10" s="12">
        <f t="shared" si="1"/>
        <v>3.1072683058632814E-2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1.3310185185185187E-3</v>
      </c>
      <c r="J10" s="12">
        <f t="shared" si="4"/>
        <v>0.33724340175953083</v>
      </c>
      <c r="K10" s="14">
        <f t="shared" si="5"/>
        <v>3.1072683058632814E-2</v>
      </c>
    </row>
    <row r="11" spans="2:1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185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1.5856481481481481E-3</v>
      </c>
      <c r="D18" s="12">
        <f t="shared" si="0"/>
        <v>0.40175953079178883</v>
      </c>
      <c r="E18" s="12">
        <f t="shared" si="1"/>
        <v>3.7017022426371261E-2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1.5856481481481481E-3</v>
      </c>
      <c r="J18" s="12">
        <f t="shared" si="4"/>
        <v>0.40175953079178883</v>
      </c>
      <c r="K18" s="14">
        <f t="shared" si="5"/>
        <v>3.7017022426371261E-2</v>
      </c>
    </row>
    <row r="19" spans="2:11" ht="16.5" thickTop="1" thickBot="1">
      <c r="B19" s="31" t="s">
        <v>3</v>
      </c>
      <c r="C19" s="32">
        <f>SUM(C7:C18)</f>
        <v>3.9467592592592592E-3</v>
      </c>
      <c r="D19" s="33">
        <f>IFERROR(SUM(D7:D18),0)</f>
        <v>1</v>
      </c>
      <c r="E19" s="33">
        <f>IFERROR(SUM(E7:E18),0)</f>
        <v>9.2137260199945989E-2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3.9467592592592592E-3</v>
      </c>
      <c r="J19" s="33">
        <f>IFERROR(SUM(J7:J18),0)</f>
        <v>1</v>
      </c>
      <c r="K19" s="34">
        <f>IFERROR(SUM(K7:K18),0)</f>
        <v>9.2137260199945989E-2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3.8888888888888875E-3</v>
      </c>
      <c r="D22" s="19"/>
      <c r="E22" s="12">
        <f>IFERROR(C22/C$30,0)</f>
        <v>9.0786273980005397E-2</v>
      </c>
      <c r="F22" s="11">
        <v>0</v>
      </c>
      <c r="G22" s="19"/>
      <c r="H22" s="12">
        <f>IFERROR(F22/F$30,0)</f>
        <v>0</v>
      </c>
      <c r="I22" s="11">
        <f t="shared" ref="I22:I27" si="7">C22+F22</f>
        <v>3.8888888888888875E-3</v>
      </c>
      <c r="J22" s="19"/>
      <c r="K22" s="14">
        <f>IFERROR(I22/I$30,0)</f>
        <v>9.0786273980005397E-2</v>
      </c>
    </row>
    <row r="23" spans="2:11">
      <c r="B23" s="18" t="s">
        <v>16</v>
      </c>
      <c r="C23" s="11">
        <v>4.3981481481481481E-4</v>
      </c>
      <c r="D23" s="19"/>
      <c r="E23" s="12">
        <f t="shared" ref="E23:E27" si="8">IFERROR(C23/C$30,0)</f>
        <v>1.0267495271548233E-2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4.3981481481481481E-4</v>
      </c>
      <c r="J23" s="19"/>
      <c r="K23" s="14">
        <f t="shared" ref="K23:K27" si="10">IFERROR(I23/I$30,0)</f>
        <v>1.0267495271548233E-2</v>
      </c>
    </row>
    <row r="24" spans="2:11">
      <c r="B24" s="18" t="s">
        <v>17</v>
      </c>
      <c r="C24" s="11">
        <v>4.0509259259259258E-4</v>
      </c>
      <c r="D24" s="19"/>
      <c r="E24" s="12">
        <f t="shared" si="8"/>
        <v>9.4569035395838993E-3</v>
      </c>
      <c r="F24" s="11">
        <v>0</v>
      </c>
      <c r="G24" s="19"/>
      <c r="H24" s="12">
        <f t="shared" si="9"/>
        <v>0</v>
      </c>
      <c r="I24" s="11">
        <f t="shared" si="7"/>
        <v>4.0509259259259258E-4</v>
      </c>
      <c r="J24" s="19"/>
      <c r="K24" s="14">
        <f t="shared" si="10"/>
        <v>9.4569035395838993E-3</v>
      </c>
    </row>
    <row r="25" spans="2:11">
      <c r="B25" s="18" t="s">
        <v>18</v>
      </c>
      <c r="C25" s="11">
        <v>5.6365740740740725E-3</v>
      </c>
      <c r="D25" s="19"/>
      <c r="E25" s="12">
        <f t="shared" si="8"/>
        <v>0.13158605782221022</v>
      </c>
      <c r="F25" s="11">
        <v>0</v>
      </c>
      <c r="G25" s="19"/>
      <c r="H25" s="12">
        <f t="shared" si="9"/>
        <v>0</v>
      </c>
      <c r="I25" s="11">
        <f t="shared" si="7"/>
        <v>5.6365740740740725E-3</v>
      </c>
      <c r="J25" s="19"/>
      <c r="K25" s="14">
        <f t="shared" si="10"/>
        <v>0.13158605782221022</v>
      </c>
    </row>
    <row r="26" spans="2:11">
      <c r="B26" s="18" t="s">
        <v>19</v>
      </c>
      <c r="C26" s="11">
        <v>2.6724537037037026E-2</v>
      </c>
      <c r="D26" s="19"/>
      <c r="E26" s="12">
        <f t="shared" si="8"/>
        <v>0.62388543636854898</v>
      </c>
      <c r="F26" s="11">
        <v>0</v>
      </c>
      <c r="G26" s="19"/>
      <c r="H26" s="12">
        <f t="shared" si="9"/>
        <v>0</v>
      </c>
      <c r="I26" s="11">
        <f t="shared" si="7"/>
        <v>2.6724537037037026E-2</v>
      </c>
      <c r="J26" s="19"/>
      <c r="K26" s="14">
        <f t="shared" si="10"/>
        <v>0.62388543636854898</v>
      </c>
    </row>
    <row r="27" spans="2:11" ht="15.75" thickBot="1">
      <c r="B27" s="23" t="s">
        <v>20</v>
      </c>
      <c r="C27" s="20">
        <v>1.7939814814814813E-3</v>
      </c>
      <c r="D27" s="24"/>
      <c r="E27" s="21">
        <f t="shared" si="8"/>
        <v>4.1880572818157262E-2</v>
      </c>
      <c r="F27" s="20">
        <v>0</v>
      </c>
      <c r="G27" s="24"/>
      <c r="H27" s="21">
        <f t="shared" si="9"/>
        <v>0</v>
      </c>
      <c r="I27" s="11">
        <f t="shared" si="7"/>
        <v>1.7939814814814813E-3</v>
      </c>
      <c r="J27" s="24"/>
      <c r="K27" s="22">
        <f t="shared" si="10"/>
        <v>4.1880572818157262E-2</v>
      </c>
    </row>
    <row r="28" spans="2:11" ht="16.5" thickTop="1" thickBot="1">
      <c r="B28" s="31" t="s">
        <v>3</v>
      </c>
      <c r="C28" s="32">
        <f>SUM(C22:C27)</f>
        <v>3.8888888888888876E-2</v>
      </c>
      <c r="D28" s="33"/>
      <c r="E28" s="33">
        <f>IFERROR(SUM(E22:E27),0)</f>
        <v>0.90786273980005405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3.8888888888888876E-2</v>
      </c>
      <c r="J28" s="33"/>
      <c r="K28" s="34">
        <f>IFERROR(SUM(K22:K27),0)</f>
        <v>0.90786273980005405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4.2835648148148137E-2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4.2835648148148137E-2</v>
      </c>
      <c r="J30" s="35"/>
      <c r="K30" s="38">
        <f>IFERROR(SUM(K19,K28),0)</f>
        <v>1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 codeName="Foglio25"/>
  <dimension ref="B2:N31"/>
  <sheetViews>
    <sheetView showGridLines="0" showZeros="0" zoomScaleSheetLayoutView="100" workbookViewId="0">
      <selection activeCell="Q25" sqref="Q25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203" t="s">
        <v>191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5"/>
    </row>
    <row r="4" spans="2:14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8"/>
    </row>
    <row r="5" spans="2:14">
      <c r="B5" s="52"/>
      <c r="C5" s="207" t="s">
        <v>7</v>
      </c>
      <c r="D5" s="207"/>
      <c r="E5" s="207"/>
      <c r="F5" s="207" t="s">
        <v>8</v>
      </c>
      <c r="G5" s="207"/>
      <c r="H5" s="207"/>
      <c r="I5" s="207" t="s">
        <v>9</v>
      </c>
      <c r="J5" s="207"/>
      <c r="K5" s="207"/>
      <c r="L5" s="207" t="s">
        <v>3</v>
      </c>
      <c r="M5" s="207"/>
      <c r="N5" s="208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0</v>
      </c>
      <c r="D7" s="45">
        <f t="shared" ref="D7:D18" si="0">IFERROR(C7/C$19,0)</f>
        <v>0</v>
      </c>
      <c r="E7" s="45">
        <f t="shared" ref="E7:E18" si="1">IFERROR(C7/C$30,0)</f>
        <v>0</v>
      </c>
      <c r="F7" s="44">
        <v>3.3101851851851851E-3</v>
      </c>
      <c r="G7" s="45">
        <f t="shared" ref="G7:G18" si="2">IFERROR(F7/F$19,0)</f>
        <v>0.1496598639455782</v>
      </c>
      <c r="H7" s="45">
        <f t="shared" ref="H7:H18" si="3">IFERROR(F7/F$30,0)</f>
        <v>7.0356703567035675E-2</v>
      </c>
      <c r="I7" s="44"/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3.3101851851851851E-3</v>
      </c>
      <c r="M7" s="45">
        <f t="shared" ref="M7:M12" si="6">IFERROR(L7/L$19,0)</f>
        <v>0.11085271317829457</v>
      </c>
      <c r="N7" s="47">
        <f t="shared" ref="N7:N12" si="7">IFERROR(L7/L$30,0)</f>
        <v>4.9782419495213226E-2</v>
      </c>
    </row>
    <row r="8" spans="2:14">
      <c r="B8" s="138" t="s">
        <v>99</v>
      </c>
      <c r="C8" s="44">
        <v>0</v>
      </c>
      <c r="D8" s="45">
        <f t="shared" si="0"/>
        <v>0</v>
      </c>
      <c r="E8" s="45">
        <f t="shared" si="1"/>
        <v>0</v>
      </c>
      <c r="F8" s="44"/>
      <c r="G8" s="45">
        <f t="shared" si="2"/>
        <v>0</v>
      </c>
      <c r="H8" s="45">
        <f t="shared" si="3"/>
        <v>0</v>
      </c>
      <c r="I8" s="44"/>
      <c r="J8" s="45">
        <f t="shared" si="4"/>
        <v>0</v>
      </c>
      <c r="K8" s="45">
        <f t="shared" si="5"/>
        <v>0</v>
      </c>
      <c r="L8" s="46">
        <f t="shared" ref="L8:L18" si="8">SUM(C8,F8,I8)</f>
        <v>0</v>
      </c>
      <c r="M8" s="45">
        <f t="shared" si="6"/>
        <v>0</v>
      </c>
      <c r="N8" s="47">
        <f t="shared" si="7"/>
        <v>0</v>
      </c>
    </row>
    <row r="9" spans="2:14">
      <c r="B9" s="43" t="s">
        <v>50</v>
      </c>
      <c r="C9" s="44">
        <v>0</v>
      </c>
      <c r="D9" s="45">
        <f t="shared" si="0"/>
        <v>0</v>
      </c>
      <c r="E9" s="45">
        <f t="shared" si="1"/>
        <v>0</v>
      </c>
      <c r="F9" s="44"/>
      <c r="G9" s="45">
        <f t="shared" si="2"/>
        <v>0</v>
      </c>
      <c r="H9" s="45">
        <f t="shared" si="3"/>
        <v>0</v>
      </c>
      <c r="I9" s="44">
        <v>2.9050925925925928E-3</v>
      </c>
      <c r="J9" s="45">
        <f t="shared" si="4"/>
        <v>0.37518684603886399</v>
      </c>
      <c r="K9" s="45">
        <f t="shared" si="5"/>
        <v>0.1494047619047619</v>
      </c>
      <c r="L9" s="46">
        <f t="shared" si="8"/>
        <v>2.9050925925925928E-3</v>
      </c>
      <c r="M9" s="45">
        <f t="shared" si="6"/>
        <v>9.7286821705426352E-2</v>
      </c>
      <c r="N9" s="47">
        <f t="shared" si="7"/>
        <v>4.3690165361183642E-2</v>
      </c>
    </row>
    <row r="10" spans="2:14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9.571759259259259E-3</v>
      </c>
      <c r="G10" s="45">
        <f t="shared" si="2"/>
        <v>0.43275771847200412</v>
      </c>
      <c r="H10" s="45">
        <f t="shared" si="3"/>
        <v>0.2034440344403444</v>
      </c>
      <c r="I10" s="44">
        <v>4.8379629629629632E-3</v>
      </c>
      <c r="J10" s="45">
        <f t="shared" si="4"/>
        <v>0.62481315396113601</v>
      </c>
      <c r="K10" s="45">
        <f t="shared" si="5"/>
        <v>0.24880952380952381</v>
      </c>
      <c r="L10" s="46">
        <f t="shared" si="8"/>
        <v>1.4409722222222223E-2</v>
      </c>
      <c r="M10" s="45">
        <f t="shared" si="6"/>
        <v>0.48255813953488375</v>
      </c>
      <c r="N10" s="47">
        <f t="shared" si="7"/>
        <v>0.21671018276762402</v>
      </c>
    </row>
    <row r="11" spans="2:14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>
      <c r="B12" s="43" t="s">
        <v>159</v>
      </c>
      <c r="C12" s="44">
        <v>0</v>
      </c>
      <c r="D12" s="45">
        <f t="shared" si="0"/>
        <v>0</v>
      </c>
      <c r="E12" s="45">
        <f t="shared" si="1"/>
        <v>0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8"/>
        <v>0</v>
      </c>
      <c r="M12" s="45">
        <f t="shared" si="6"/>
        <v>0</v>
      </c>
      <c r="N12" s="47">
        <f t="shared" si="7"/>
        <v>0</v>
      </c>
    </row>
    <row r="13" spans="2:14">
      <c r="B13" s="43" t="s">
        <v>106</v>
      </c>
      <c r="C13" s="44">
        <v>0</v>
      </c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/>
      <c r="J13" s="45">
        <f t="shared" si="4"/>
        <v>0</v>
      </c>
      <c r="K13" s="45">
        <f t="shared" si="5"/>
        <v>0</v>
      </c>
      <c r="L13" s="46"/>
      <c r="M13" s="45"/>
      <c r="N13" s="47"/>
    </row>
    <row r="14" spans="2:14">
      <c r="B14" s="43" t="s">
        <v>107</v>
      </c>
      <c r="C14" s="44">
        <v>0</v>
      </c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>
      <c r="B15" s="43" t="s">
        <v>185</v>
      </c>
      <c r="C15" s="44">
        <v>0</v>
      </c>
      <c r="D15" s="45">
        <f t="shared" si="0"/>
        <v>0</v>
      </c>
      <c r="E15" s="45">
        <f t="shared" si="1"/>
        <v>0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IFERROR(L15/L$19,0)</f>
        <v>0</v>
      </c>
      <c r="N15" s="47">
        <f>IFERROR(L15/L$30,0)</f>
        <v>0</v>
      </c>
    </row>
    <row r="16" spans="2:14">
      <c r="B16" s="43" t="s">
        <v>176</v>
      </c>
      <c r="C16" s="44">
        <v>0</v>
      </c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IFERROR(L16/L$19,0)</f>
        <v>0</v>
      </c>
      <c r="N16" s="47">
        <f>IFERROR(L16/L$30,0)</f>
        <v>0</v>
      </c>
    </row>
    <row r="17" spans="2:14">
      <c r="B17" s="43" t="s">
        <v>160</v>
      </c>
      <c r="C17" s="44">
        <v>0</v>
      </c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/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>
      <c r="B18" s="43" t="s">
        <v>13</v>
      </c>
      <c r="C18" s="44">
        <v>0</v>
      </c>
      <c r="D18" s="45">
        <f t="shared" si="0"/>
        <v>0</v>
      </c>
      <c r="E18" s="45">
        <f t="shared" si="1"/>
        <v>0</v>
      </c>
      <c r="F18" s="44">
        <v>9.2361111111111116E-3</v>
      </c>
      <c r="G18" s="45">
        <f t="shared" si="2"/>
        <v>0.41758241758241754</v>
      </c>
      <c r="H18" s="45">
        <f t="shared" si="3"/>
        <v>0.196309963099631</v>
      </c>
      <c r="I18" s="44"/>
      <c r="J18" s="45">
        <f t="shared" si="4"/>
        <v>0</v>
      </c>
      <c r="K18" s="45">
        <f t="shared" si="5"/>
        <v>0</v>
      </c>
      <c r="L18" s="46">
        <f t="shared" si="8"/>
        <v>9.2361111111111116E-3</v>
      </c>
      <c r="M18" s="45">
        <f>IFERROR(L18/L$19,0)</f>
        <v>0.30930232558139537</v>
      </c>
      <c r="N18" s="47">
        <f>IFERROR(L18/L$30,0)</f>
        <v>0.13890339425587467</v>
      </c>
    </row>
    <row r="19" spans="2:14" s="2" customFormat="1" ht="16.5" thickTop="1" thickBot="1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2.2118055555555557E-2</v>
      </c>
      <c r="G19" s="62">
        <f>IFERROR(SUM(G7:G18),0)</f>
        <v>0.99999999999999989</v>
      </c>
      <c r="H19" s="62">
        <f>IFERROR(SUM(H7:H18),0)</f>
        <v>0.47011070110701109</v>
      </c>
      <c r="I19" s="61">
        <f>SUM(I7:I18)</f>
        <v>7.743055555555556E-3</v>
      </c>
      <c r="J19" s="62">
        <f>IFERROR(SUM(J7:J18),0)</f>
        <v>1</v>
      </c>
      <c r="K19" s="62">
        <f>IFERROR(SUM(K7:K18),0)</f>
        <v>0.39821428571428574</v>
      </c>
      <c r="L19" s="61">
        <f>SUM(L7:L18)</f>
        <v>2.9861111111111113E-2</v>
      </c>
      <c r="M19" s="62">
        <f>IFERROR(SUM(M7:M18),0)</f>
        <v>1</v>
      </c>
      <c r="N19" s="63">
        <f>IFERROR(SUM(N7:N18),0)</f>
        <v>0.44908616187989553</v>
      </c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s="3" customFormat="1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>
      <c r="B22" s="50" t="s">
        <v>15</v>
      </c>
      <c r="C22" s="44">
        <v>0</v>
      </c>
      <c r="D22" s="51"/>
      <c r="E22" s="45">
        <f>IFERROR(C22/C$30,0)</f>
        <v>0</v>
      </c>
      <c r="F22" s="44">
        <v>4.9537037037037041E-3</v>
      </c>
      <c r="G22" s="51"/>
      <c r="H22" s="45">
        <f>IFERROR(F22/F$30,0)</f>
        <v>0.10528905289052891</v>
      </c>
      <c r="I22" s="44"/>
      <c r="J22" s="51"/>
      <c r="K22" s="45">
        <f>IFERROR(I22/I$30,0)</f>
        <v>0</v>
      </c>
      <c r="L22" s="46">
        <f>SUM(C22,F22,I22)</f>
        <v>4.9537037037037041E-3</v>
      </c>
      <c r="M22" s="51"/>
      <c r="N22" s="47">
        <f>IFERROR(L22/L$30,0)</f>
        <v>7.4499564838990437E-2</v>
      </c>
    </row>
    <row r="23" spans="2:14">
      <c r="B23" s="50" t="s">
        <v>16</v>
      </c>
      <c r="C23" s="44">
        <v>0</v>
      </c>
      <c r="D23" s="51"/>
      <c r="E23" s="45">
        <f t="shared" ref="E23:E27" si="9">IFERROR(C23/C$30,0)</f>
        <v>0</v>
      </c>
      <c r="F23" s="44"/>
      <c r="G23" s="51"/>
      <c r="H23" s="45">
        <f t="shared" ref="H23:H27" si="10">IFERROR(F23/F$30,0)</f>
        <v>0</v>
      </c>
      <c r="I23" s="44"/>
      <c r="J23" s="51"/>
      <c r="K23" s="45">
        <f t="shared" ref="K23:K27" si="11">IFERROR(I23/I$30,0)</f>
        <v>0</v>
      </c>
      <c r="L23" s="46">
        <f t="shared" ref="L23:L27" si="12">SUM(C23,F23,I23)</f>
        <v>0</v>
      </c>
      <c r="M23" s="51"/>
      <c r="N23" s="47">
        <f t="shared" ref="N23:N27" si="13">IFERROR(L23/L$30,0)</f>
        <v>0</v>
      </c>
    </row>
    <row r="24" spans="2:14">
      <c r="B24" s="50" t="s">
        <v>17</v>
      </c>
      <c r="C24" s="44">
        <v>0</v>
      </c>
      <c r="D24" s="51"/>
      <c r="E24" s="45">
        <f t="shared" si="9"/>
        <v>0</v>
      </c>
      <c r="F24" s="44">
        <v>2.0370370370370373E-3</v>
      </c>
      <c r="G24" s="51"/>
      <c r="H24" s="45">
        <f t="shared" si="10"/>
        <v>4.3296432964329647E-2</v>
      </c>
      <c r="I24" s="44"/>
      <c r="J24" s="51"/>
      <c r="K24" s="45">
        <f t="shared" si="11"/>
        <v>0</v>
      </c>
      <c r="L24" s="46">
        <f t="shared" si="12"/>
        <v>2.0370370370370373E-3</v>
      </c>
      <c r="M24" s="51"/>
      <c r="N24" s="47">
        <f t="shared" si="13"/>
        <v>3.0635335073977376E-2</v>
      </c>
    </row>
    <row r="25" spans="2:14">
      <c r="B25" s="50" t="s">
        <v>18</v>
      </c>
      <c r="C25" s="44">
        <v>0</v>
      </c>
      <c r="D25" s="51"/>
      <c r="E25" s="45">
        <f t="shared" si="9"/>
        <v>0</v>
      </c>
      <c r="F25" s="44">
        <v>1.1041666666666667E-2</v>
      </c>
      <c r="G25" s="51"/>
      <c r="H25" s="45">
        <f t="shared" si="10"/>
        <v>0.23468634686346865</v>
      </c>
      <c r="I25" s="44"/>
      <c r="J25" s="51"/>
      <c r="K25" s="45">
        <f t="shared" si="11"/>
        <v>0</v>
      </c>
      <c r="L25" s="46">
        <f t="shared" si="12"/>
        <v>1.1041666666666667E-2</v>
      </c>
      <c r="M25" s="51"/>
      <c r="N25" s="47">
        <f t="shared" si="13"/>
        <v>0.16605744125326372</v>
      </c>
    </row>
    <row r="26" spans="2:14">
      <c r="B26" s="50" t="s">
        <v>19</v>
      </c>
      <c r="C26" s="44">
        <v>0</v>
      </c>
      <c r="D26" s="51"/>
      <c r="E26" s="45">
        <f t="shared" si="9"/>
        <v>0</v>
      </c>
      <c r="F26" s="44">
        <v>6.898148148148148E-3</v>
      </c>
      <c r="G26" s="51"/>
      <c r="H26" s="45">
        <f t="shared" si="10"/>
        <v>0.14661746617466176</v>
      </c>
      <c r="I26" s="44">
        <v>1.1701388888888888E-2</v>
      </c>
      <c r="J26" s="51"/>
      <c r="K26" s="45">
        <f t="shared" si="11"/>
        <v>0.60178571428571426</v>
      </c>
      <c r="L26" s="46">
        <f t="shared" si="12"/>
        <v>1.8599537037037036E-2</v>
      </c>
      <c r="M26" s="51"/>
      <c r="N26" s="47">
        <f t="shared" si="13"/>
        <v>0.27972149695387294</v>
      </c>
    </row>
    <row r="27" spans="2:14" ht="15.75" thickBot="1">
      <c r="B27" s="55" t="s">
        <v>20</v>
      </c>
      <c r="C27" s="53">
        <v>0</v>
      </c>
      <c r="D27" s="56"/>
      <c r="E27" s="54">
        <f t="shared" si="9"/>
        <v>0</v>
      </c>
      <c r="F27" s="53"/>
      <c r="G27" s="56"/>
      <c r="H27" s="54">
        <f t="shared" si="10"/>
        <v>0</v>
      </c>
      <c r="I27" s="53"/>
      <c r="J27" s="56"/>
      <c r="K27" s="54">
        <f t="shared" si="11"/>
        <v>0</v>
      </c>
      <c r="L27" s="70">
        <f t="shared" si="12"/>
        <v>0</v>
      </c>
      <c r="M27" s="56"/>
      <c r="N27" s="67">
        <f t="shared" si="13"/>
        <v>0</v>
      </c>
    </row>
    <row r="28" spans="2:14" s="2" customFormat="1" ht="16.5" thickTop="1" thickBot="1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2.4930555555555553E-2</v>
      </c>
      <c r="G28" s="62"/>
      <c r="H28" s="62">
        <f>IFERROR(SUM(H22:H27),0)</f>
        <v>0.52988929889298897</v>
      </c>
      <c r="I28" s="61">
        <f>SUM(I22:I27)</f>
        <v>1.1701388888888888E-2</v>
      </c>
      <c r="J28" s="62"/>
      <c r="K28" s="62">
        <f>IFERROR(SUM(K22:K27),0)</f>
        <v>0.60178571428571426</v>
      </c>
      <c r="L28" s="61">
        <f>SUM(L22:L27)</f>
        <v>3.6631944444444439E-2</v>
      </c>
      <c r="M28" s="62"/>
      <c r="N28" s="63">
        <f>IFERROR(SUM(N22:N27),0)</f>
        <v>0.55091383812010442</v>
      </c>
    </row>
    <row r="29" spans="2:14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s="2" customFormat="1" ht="16.5" thickTop="1" thickBot="1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4.704861111111111E-2</v>
      </c>
      <c r="G30" s="64"/>
      <c r="H30" s="65">
        <f>IFERROR(SUM(H19,H28),0)</f>
        <v>1</v>
      </c>
      <c r="I30" s="61">
        <f>SUM(I19,I28)</f>
        <v>1.9444444444444445E-2</v>
      </c>
      <c r="J30" s="64"/>
      <c r="K30" s="65">
        <f>IFERROR(SUM(K19,K28),0)</f>
        <v>1</v>
      </c>
      <c r="L30" s="71">
        <f>SUM(L19,L28)</f>
        <v>6.6493055555555555E-2</v>
      </c>
      <c r="M30" s="64"/>
      <c r="N30" s="66">
        <f>IFERROR(SUM(N19,N28),0)</f>
        <v>1</v>
      </c>
    </row>
    <row r="31" spans="2:14" s="3" customFormat="1" ht="66" customHeight="1" thickTop="1" thickBot="1">
      <c r="B31" s="200" t="s">
        <v>210</v>
      </c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oglio68"/>
  <dimension ref="B2:N31"/>
  <sheetViews>
    <sheetView showGridLines="0" showZeros="0" zoomScaleSheetLayoutView="100" workbookViewId="0">
      <selection activeCell="C18" sqref="C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/>
    <row r="3" spans="2:14">
      <c r="B3" s="203" t="s">
        <v>192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5"/>
    </row>
    <row r="4" spans="2:14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8"/>
    </row>
    <row r="5" spans="2:14">
      <c r="B5" s="52"/>
      <c r="C5" s="207" t="s">
        <v>7</v>
      </c>
      <c r="D5" s="207"/>
      <c r="E5" s="207"/>
      <c r="F5" s="207" t="s">
        <v>8</v>
      </c>
      <c r="G5" s="207"/>
      <c r="H5" s="207"/>
      <c r="I5" s="207" t="s">
        <v>9</v>
      </c>
      <c r="J5" s="207"/>
      <c r="K5" s="207"/>
      <c r="L5" s="207" t="s">
        <v>3</v>
      </c>
      <c r="M5" s="207"/>
      <c r="N5" s="208"/>
    </row>
    <row r="6" spans="2:14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>
      <c r="B7" s="43" t="s">
        <v>37</v>
      </c>
      <c r="C7" s="44">
        <v>7.3599537037037061E-2</v>
      </c>
      <c r="D7" s="45">
        <f t="shared" ref="D7:D18" si="0">IFERROR(C7/C$19,0)</f>
        <v>8.4852285767660324E-2</v>
      </c>
      <c r="E7" s="45">
        <f t="shared" ref="E7:E18" si="1">IFERROR(C7/C$30,0)</f>
        <v>6.2455802624341958E-2</v>
      </c>
      <c r="F7" s="44"/>
      <c r="G7" s="45">
        <f t="shared" ref="G7:G18" si="2">IFERROR(F7/F$19,0)</f>
        <v>0</v>
      </c>
      <c r="H7" s="45">
        <f t="shared" ref="H7:H18" si="3">IFERROR(F7/F$30,0)</f>
        <v>0</v>
      </c>
      <c r="I7" s="44"/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7.3599537037037061E-2</v>
      </c>
      <c r="M7" s="45">
        <f t="shared" ref="M7:M16" si="6">IFERROR(L7/L$19,0)</f>
        <v>8.4852285767660324E-2</v>
      </c>
      <c r="N7" s="47">
        <f t="shared" ref="N7:N16" si="7">IFERROR(L7/L$30,0)</f>
        <v>6.2455802624341958E-2</v>
      </c>
    </row>
    <row r="8" spans="2:14">
      <c r="B8" s="138" t="s">
        <v>99</v>
      </c>
      <c r="C8" s="44">
        <v>9.7858796296296402E-2</v>
      </c>
      <c r="D8" s="45">
        <f t="shared" si="0"/>
        <v>0.1128205812494997</v>
      </c>
      <c r="E8" s="45">
        <f t="shared" si="1"/>
        <v>8.3041958041958117E-2</v>
      </c>
      <c r="F8" s="44"/>
      <c r="G8" s="45">
        <f t="shared" si="2"/>
        <v>0</v>
      </c>
      <c r="H8" s="45">
        <f t="shared" si="3"/>
        <v>0</v>
      </c>
      <c r="I8" s="44"/>
      <c r="J8" s="45">
        <f t="shared" si="4"/>
        <v>0</v>
      </c>
      <c r="K8" s="45">
        <f t="shared" si="5"/>
        <v>0</v>
      </c>
      <c r="L8" s="46">
        <f t="shared" ref="L8:L18" si="8">SUM(C8,F8,I8)</f>
        <v>9.7858796296296402E-2</v>
      </c>
      <c r="M8" s="45">
        <f t="shared" si="6"/>
        <v>0.1128205812494997</v>
      </c>
      <c r="N8" s="47">
        <f t="shared" si="7"/>
        <v>8.3041958041958117E-2</v>
      </c>
    </row>
    <row r="9" spans="2:14">
      <c r="B9" s="43" t="s">
        <v>50</v>
      </c>
      <c r="C9" s="44">
        <v>0.1104976851851853</v>
      </c>
      <c r="D9" s="45">
        <f t="shared" si="0"/>
        <v>0.12739184969709919</v>
      </c>
      <c r="E9" s="45">
        <f t="shared" si="1"/>
        <v>9.3767187868311536E-2</v>
      </c>
      <c r="F9" s="44"/>
      <c r="G9" s="45">
        <f t="shared" si="2"/>
        <v>0</v>
      </c>
      <c r="H9" s="45">
        <f t="shared" si="3"/>
        <v>0</v>
      </c>
      <c r="I9" s="44"/>
      <c r="J9" s="45">
        <f t="shared" si="4"/>
        <v>0</v>
      </c>
      <c r="K9" s="45">
        <f t="shared" si="5"/>
        <v>0</v>
      </c>
      <c r="L9" s="46">
        <f t="shared" si="8"/>
        <v>0.1104976851851853</v>
      </c>
      <c r="M9" s="45">
        <f t="shared" si="6"/>
        <v>0.12739184969709919</v>
      </c>
      <c r="N9" s="47">
        <f t="shared" si="7"/>
        <v>9.3767187868311536E-2</v>
      </c>
    </row>
    <row r="10" spans="2:14">
      <c r="B10" s="43" t="s">
        <v>11</v>
      </c>
      <c r="C10" s="44">
        <v>0.30822916666666711</v>
      </c>
      <c r="D10" s="45">
        <f t="shared" si="0"/>
        <v>0.35535480771796896</v>
      </c>
      <c r="E10" s="45">
        <f t="shared" si="1"/>
        <v>0.2615600691443391</v>
      </c>
      <c r="F10" s="44"/>
      <c r="G10" s="45">
        <f t="shared" si="2"/>
        <v>0</v>
      </c>
      <c r="H10" s="45">
        <f t="shared" si="3"/>
        <v>0</v>
      </c>
      <c r="I10" s="44"/>
      <c r="J10" s="45">
        <f t="shared" si="4"/>
        <v>0</v>
      </c>
      <c r="K10" s="45">
        <f t="shared" si="5"/>
        <v>0</v>
      </c>
      <c r="L10" s="46">
        <f t="shared" si="8"/>
        <v>0.30822916666666711</v>
      </c>
      <c r="M10" s="45">
        <f t="shared" si="6"/>
        <v>0.35535480771796896</v>
      </c>
      <c r="N10" s="47">
        <f t="shared" si="7"/>
        <v>0.2615600691443391</v>
      </c>
    </row>
    <row r="11" spans="2:14">
      <c r="B11" s="43" t="s">
        <v>12</v>
      </c>
      <c r="C11" s="44">
        <v>6.2164351851851728E-2</v>
      </c>
      <c r="D11" s="45">
        <f t="shared" si="0"/>
        <v>7.1668757172213007E-2</v>
      </c>
      <c r="E11" s="45">
        <f t="shared" si="1"/>
        <v>5.2752023257641119E-2</v>
      </c>
      <c r="F11" s="44"/>
      <c r="G11" s="45">
        <f t="shared" si="2"/>
        <v>0</v>
      </c>
      <c r="H11" s="45">
        <f t="shared" si="3"/>
        <v>0</v>
      </c>
      <c r="I11" s="44"/>
      <c r="J11" s="45">
        <f t="shared" si="4"/>
        <v>0</v>
      </c>
      <c r="K11" s="45">
        <f t="shared" si="5"/>
        <v>0</v>
      </c>
      <c r="L11" s="46">
        <f t="shared" si="8"/>
        <v>6.2164351851851728E-2</v>
      </c>
      <c r="M11" s="45">
        <f t="shared" si="6"/>
        <v>7.1668757172213007E-2</v>
      </c>
      <c r="N11" s="47">
        <f t="shared" si="7"/>
        <v>5.2752023257641119E-2</v>
      </c>
    </row>
    <row r="12" spans="2:14">
      <c r="B12" s="43" t="s">
        <v>159</v>
      </c>
      <c r="C12" s="44">
        <v>3.9687499999999903E-2</v>
      </c>
      <c r="D12" s="45">
        <f t="shared" si="0"/>
        <v>4.5755384163753174E-2</v>
      </c>
      <c r="E12" s="45">
        <f t="shared" si="1"/>
        <v>3.3678400251433871E-2</v>
      </c>
      <c r="F12" s="44"/>
      <c r="G12" s="45">
        <f t="shared" si="2"/>
        <v>0</v>
      </c>
      <c r="H12" s="45">
        <f t="shared" si="3"/>
        <v>0</v>
      </c>
      <c r="I12" s="44"/>
      <c r="J12" s="45">
        <f t="shared" si="4"/>
        <v>0</v>
      </c>
      <c r="K12" s="45">
        <f t="shared" si="5"/>
        <v>0</v>
      </c>
      <c r="L12" s="46">
        <f t="shared" si="8"/>
        <v>3.9687499999999903E-2</v>
      </c>
      <c r="M12" s="45">
        <f t="shared" si="6"/>
        <v>4.5755384163753174E-2</v>
      </c>
      <c r="N12" s="47">
        <f t="shared" si="7"/>
        <v>3.3678400251433871E-2</v>
      </c>
    </row>
    <row r="13" spans="2:14">
      <c r="B13" s="43" t="s">
        <v>106</v>
      </c>
      <c r="C13" s="44">
        <v>1.0740740740740738E-2</v>
      </c>
      <c r="D13" s="45">
        <f t="shared" si="0"/>
        <v>1.238290944997464E-2</v>
      </c>
      <c r="E13" s="45">
        <f t="shared" si="1"/>
        <v>9.1144810245933801E-3</v>
      </c>
      <c r="F13" s="44"/>
      <c r="G13" s="45">
        <f t="shared" si="2"/>
        <v>0</v>
      </c>
      <c r="H13" s="45">
        <f t="shared" si="3"/>
        <v>0</v>
      </c>
      <c r="I13" s="44"/>
      <c r="J13" s="45">
        <f t="shared" si="4"/>
        <v>0</v>
      </c>
      <c r="K13" s="45">
        <f t="shared" si="5"/>
        <v>0</v>
      </c>
      <c r="L13" s="46">
        <f t="shared" ref="L13:L15" si="9">SUM(C13,F13,I13)</f>
        <v>1.0740740740740738E-2</v>
      </c>
      <c r="M13" s="45">
        <f t="shared" si="6"/>
        <v>1.238290944997464E-2</v>
      </c>
      <c r="N13" s="47">
        <f t="shared" si="7"/>
        <v>9.1144810245933801E-3</v>
      </c>
    </row>
    <row r="14" spans="2:14">
      <c r="B14" s="43" t="s">
        <v>107</v>
      </c>
      <c r="C14" s="44">
        <v>1.5671296296296287E-2</v>
      </c>
      <c r="D14" s="45">
        <f t="shared" si="0"/>
        <v>1.8067305382829371E-2</v>
      </c>
      <c r="E14" s="45">
        <f t="shared" si="1"/>
        <v>1.3298499253555423E-2</v>
      </c>
      <c r="F14" s="44"/>
      <c r="G14" s="45">
        <f t="shared" si="2"/>
        <v>0</v>
      </c>
      <c r="H14" s="45">
        <f t="shared" si="3"/>
        <v>0</v>
      </c>
      <c r="I14" s="44"/>
      <c r="J14" s="45">
        <f t="shared" si="4"/>
        <v>0</v>
      </c>
      <c r="K14" s="45">
        <f t="shared" si="5"/>
        <v>0</v>
      </c>
      <c r="L14" s="46">
        <f t="shared" si="9"/>
        <v>1.5671296296296287E-2</v>
      </c>
      <c r="M14" s="45">
        <f t="shared" si="6"/>
        <v>1.8067305382829371E-2</v>
      </c>
      <c r="N14" s="47">
        <f t="shared" si="7"/>
        <v>1.3298499253555423E-2</v>
      </c>
    </row>
    <row r="15" spans="2:14">
      <c r="B15" s="43" t="s">
        <v>185</v>
      </c>
      <c r="C15" s="44">
        <v>7.4884259259259244E-3</v>
      </c>
      <c r="D15" s="45">
        <f t="shared" si="0"/>
        <v>8.6333431186784403E-3</v>
      </c>
      <c r="E15" s="45">
        <f t="shared" si="1"/>
        <v>6.3546004557240481E-3</v>
      </c>
      <c r="F15" s="44"/>
      <c r="G15" s="45">
        <f t="shared" si="2"/>
        <v>0</v>
      </c>
      <c r="H15" s="45">
        <f t="shared" si="3"/>
        <v>0</v>
      </c>
      <c r="I15" s="44"/>
      <c r="J15" s="45">
        <f t="shared" si="4"/>
        <v>0</v>
      </c>
      <c r="K15" s="45">
        <f t="shared" si="5"/>
        <v>0</v>
      </c>
      <c r="L15" s="46">
        <f t="shared" si="9"/>
        <v>7.4884259259259244E-3</v>
      </c>
      <c r="M15" s="45">
        <f t="shared" si="6"/>
        <v>8.6333431186784403E-3</v>
      </c>
      <c r="N15" s="47">
        <f t="shared" si="7"/>
        <v>6.3546004557240481E-3</v>
      </c>
    </row>
    <row r="16" spans="2:14">
      <c r="B16" s="43" t="s">
        <v>176</v>
      </c>
      <c r="C16" s="44">
        <v>9.6990740740740735E-3</v>
      </c>
      <c r="D16" s="45">
        <f t="shared" si="0"/>
        <v>1.1181980731765894E-2</v>
      </c>
      <c r="E16" s="45">
        <f t="shared" si="1"/>
        <v>8.230533511432386E-3</v>
      </c>
      <c r="F16" s="44"/>
      <c r="G16" s="45">
        <f t="shared" si="2"/>
        <v>0</v>
      </c>
      <c r="H16" s="45">
        <f t="shared" si="3"/>
        <v>0</v>
      </c>
      <c r="I16" s="44"/>
      <c r="J16" s="45">
        <f t="shared" si="4"/>
        <v>0</v>
      </c>
      <c r="K16" s="45">
        <f t="shared" si="5"/>
        <v>0</v>
      </c>
      <c r="L16" s="46">
        <f t="shared" si="8"/>
        <v>9.6990740740740735E-3</v>
      </c>
      <c r="M16" s="45">
        <f t="shared" si="6"/>
        <v>1.1181980731765894E-2</v>
      </c>
      <c r="N16" s="47">
        <f t="shared" si="7"/>
        <v>8.230533511432386E-3</v>
      </c>
    </row>
    <row r="17" spans="2:14">
      <c r="B17" s="43" t="s">
        <v>160</v>
      </c>
      <c r="C17" s="44"/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/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>
      <c r="B18" s="43" t="s">
        <v>13</v>
      </c>
      <c r="C18" s="44">
        <v>0.13174768518518506</v>
      </c>
      <c r="D18" s="45">
        <f t="shared" si="0"/>
        <v>0.15189079554855736</v>
      </c>
      <c r="E18" s="45">
        <f t="shared" si="1"/>
        <v>0.11179971713679566</v>
      </c>
      <c r="F18" s="44"/>
      <c r="G18" s="45">
        <f t="shared" si="2"/>
        <v>0</v>
      </c>
      <c r="H18" s="45">
        <f t="shared" si="3"/>
        <v>0</v>
      </c>
      <c r="I18" s="44"/>
      <c r="J18" s="45">
        <f t="shared" si="4"/>
        <v>0</v>
      </c>
      <c r="K18" s="45">
        <f t="shared" si="5"/>
        <v>0</v>
      </c>
      <c r="L18" s="46">
        <f t="shared" si="8"/>
        <v>0.13174768518518506</v>
      </c>
      <c r="M18" s="45">
        <f>IFERROR(L18/L$19,0)</f>
        <v>0.15189079554855736</v>
      </c>
      <c r="N18" s="47">
        <f>IFERROR(L18/L$30,0)</f>
        <v>0.11179971713679566</v>
      </c>
    </row>
    <row r="19" spans="2:14" ht="16.5" thickTop="1" thickBot="1">
      <c r="B19" s="60" t="s">
        <v>3</v>
      </c>
      <c r="C19" s="61">
        <f>SUM(C7:C18)</f>
        <v>0.86738425925925955</v>
      </c>
      <c r="D19" s="62">
        <f>IFERROR(SUM(D7:D18),0)</f>
        <v>1.0000000000000002</v>
      </c>
      <c r="E19" s="62">
        <f>IFERROR(SUM(E7:E18),0)</f>
        <v>0.73605327257012665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0.86738425925925955</v>
      </c>
      <c r="M19" s="62">
        <f>IFERROR(SUM(M7:M18),0)</f>
        <v>1.0000000000000002</v>
      </c>
      <c r="N19" s="63">
        <f>IFERROR(SUM(N7:N18),0)</f>
        <v>0.73605327257012665</v>
      </c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>
      <c r="B22" s="50" t="s">
        <v>15</v>
      </c>
      <c r="C22" s="44">
        <v>1.3773148148148147E-3</v>
      </c>
      <c r="D22" s="51"/>
      <c r="E22" s="45">
        <f>IFERROR(C22/C$30,0)</f>
        <v>1.1687750451795393E-3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1.3773148148148147E-3</v>
      </c>
      <c r="M22" s="51"/>
      <c r="N22" s="47">
        <f>IFERROR(L22/L$30,0)</f>
        <v>1.1687750451795393E-3</v>
      </c>
    </row>
    <row r="23" spans="2:14">
      <c r="B23" s="50" t="s">
        <v>16</v>
      </c>
      <c r="C23" s="44">
        <v>5.0925925925925932E-4</v>
      </c>
      <c r="D23" s="51"/>
      <c r="E23" s="45">
        <f t="shared" ref="E23:E27" si="10">IFERROR(C23/C$30,0)</f>
        <v>4.3215211754537593E-4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5.0925925925925932E-4</v>
      </c>
      <c r="M23" s="51"/>
      <c r="N23" s="47">
        <f t="shared" ref="N23:N27" si="14">IFERROR(L23/L$30,0)</f>
        <v>4.3215211754537593E-4</v>
      </c>
    </row>
    <row r="24" spans="2:14">
      <c r="B24" s="50" t="s">
        <v>17</v>
      </c>
      <c r="C24" s="44">
        <v>6.4236111111111117E-3</v>
      </c>
      <c r="D24" s="51"/>
      <c r="E24" s="45">
        <f t="shared" si="10"/>
        <v>5.4510096644928095E-3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6.4236111111111117E-3</v>
      </c>
      <c r="M24" s="51"/>
      <c r="N24" s="47">
        <f t="shared" si="14"/>
        <v>5.4510096644928095E-3</v>
      </c>
    </row>
    <row r="25" spans="2:14">
      <c r="B25" s="50" t="s">
        <v>18</v>
      </c>
      <c r="C25" s="44">
        <v>7.060185185185186E-2</v>
      </c>
      <c r="D25" s="51"/>
      <c r="E25" s="45">
        <f t="shared" si="10"/>
        <v>5.9911998114245295E-2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7.060185185185186E-2</v>
      </c>
      <c r="M25" s="51"/>
      <c r="N25" s="47">
        <f t="shared" si="14"/>
        <v>5.9911998114245295E-2</v>
      </c>
    </row>
    <row r="26" spans="2:14" s="2" customFormat="1">
      <c r="B26" s="50" t="s">
        <v>19</v>
      </c>
      <c r="C26" s="44">
        <v>0.20885416666666667</v>
      </c>
      <c r="D26" s="51"/>
      <c r="E26" s="45">
        <f t="shared" si="10"/>
        <v>0.17723147638877973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0.20885416666666667</v>
      </c>
      <c r="M26" s="51"/>
      <c r="N26" s="47">
        <f t="shared" si="14"/>
        <v>0.17723147638877973</v>
      </c>
    </row>
    <row r="27" spans="2:14" ht="15.75" thickBot="1">
      <c r="B27" s="55" t="s">
        <v>20</v>
      </c>
      <c r="C27" s="53">
        <v>2.3275462962962973E-2</v>
      </c>
      <c r="D27" s="56"/>
      <c r="E27" s="54">
        <f t="shared" si="10"/>
        <v>1.9751316099630711E-2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2.3275462962962973E-2</v>
      </c>
      <c r="M27" s="56"/>
      <c r="N27" s="67">
        <f t="shared" si="14"/>
        <v>1.9751316099630711E-2</v>
      </c>
    </row>
    <row r="28" spans="2:14" s="3" customFormat="1" ht="16.5" thickTop="1" thickBot="1">
      <c r="B28" s="60" t="s">
        <v>3</v>
      </c>
      <c r="C28" s="61">
        <f>SUM(C22:C27)</f>
        <v>0.31104166666666666</v>
      </c>
      <c r="D28" s="62"/>
      <c r="E28" s="62">
        <f>IFERROR(SUM(E22:E27),0)</f>
        <v>0.26394672742987346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0.31104166666666666</v>
      </c>
      <c r="M28" s="62"/>
      <c r="N28" s="63">
        <f>IFERROR(SUM(N22:N27),0)</f>
        <v>0.26394672742987346</v>
      </c>
    </row>
    <row r="29" spans="2:14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>
      <c r="B30" s="60" t="s">
        <v>6</v>
      </c>
      <c r="C30" s="61">
        <f>SUM(C19,C28)</f>
        <v>1.1784259259259262</v>
      </c>
      <c r="D30" s="64"/>
      <c r="E30" s="65">
        <f>IFERROR(SUM(E19,E28),0)</f>
        <v>1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1.1784259259259262</v>
      </c>
      <c r="M30" s="64"/>
      <c r="N30" s="66">
        <f>IFERROR(SUM(N19,N28),0)</f>
        <v>1</v>
      </c>
    </row>
    <row r="31" spans="2:14" ht="81.75" customHeight="1" thickTop="1" thickBot="1">
      <c r="B31" s="200" t="s">
        <v>211</v>
      </c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2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oglio26"/>
  <dimension ref="B2:N31"/>
  <sheetViews>
    <sheetView showGridLines="0" showZeros="0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48.28515625" style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144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108</v>
      </c>
      <c r="D5" s="212"/>
      <c r="E5" s="212"/>
      <c r="F5" s="207" t="s">
        <v>98</v>
      </c>
      <c r="G5" s="212"/>
      <c r="H5" s="212"/>
      <c r="I5" s="207" t="s">
        <v>3</v>
      </c>
      <c r="J5" s="207"/>
      <c r="K5" s="208"/>
    </row>
    <row r="6" spans="2:11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44"/>
      <c r="D7" s="45">
        <f t="shared" ref="D7:D18" si="0">IFERROR(C7/C$19,0)</f>
        <v>0</v>
      </c>
      <c r="E7" s="45">
        <f t="shared" ref="E7:E18" si="1">IFERROR(C7/C$30,0)</f>
        <v>0</v>
      </c>
      <c r="F7" s="44">
        <v>1.0081018518518519E-2</v>
      </c>
      <c r="G7" s="45">
        <f t="shared" ref="G7:G18" si="2">IFERROR(F7/F$19,0)</f>
        <v>3.8096487775007654E-2</v>
      </c>
      <c r="H7" s="45">
        <f t="shared" ref="H7:H18" si="3">IFERROR(F7/F$30,0)</f>
        <v>2.1366368208021586E-2</v>
      </c>
      <c r="I7" s="44">
        <f>SUM(C7,F7)</f>
        <v>1.0081018518518519E-2</v>
      </c>
      <c r="J7" s="45">
        <f t="shared" ref="J7:J18" si="4">IFERROR(I7/I$19,0)</f>
        <v>3.8096487775007654E-2</v>
      </c>
      <c r="K7" s="47">
        <f t="shared" ref="K7:K18" si="5">IFERROR(I7/I$30,0)</f>
        <v>2.1366368208021586E-2</v>
      </c>
    </row>
    <row r="8" spans="2:11">
      <c r="B8" s="138" t="s">
        <v>99</v>
      </c>
      <c r="C8" s="44"/>
      <c r="D8" s="45">
        <f t="shared" si="0"/>
        <v>0</v>
      </c>
      <c r="E8" s="45">
        <f t="shared" si="1"/>
        <v>0</v>
      </c>
      <c r="F8" s="44">
        <v>7.3900462962963001E-2</v>
      </c>
      <c r="G8" s="45">
        <f t="shared" si="2"/>
        <v>0.27927218650220892</v>
      </c>
      <c r="H8" s="45">
        <f t="shared" si="3"/>
        <v>0.15662946154789656</v>
      </c>
      <c r="I8" s="44">
        <f t="shared" ref="I8:I18" si="6">SUM(C8,F8)</f>
        <v>7.3900462962963001E-2</v>
      </c>
      <c r="J8" s="45">
        <f t="shared" si="4"/>
        <v>0.27927218650220892</v>
      </c>
      <c r="K8" s="47">
        <f t="shared" si="5"/>
        <v>0.15662946154789656</v>
      </c>
    </row>
    <row r="9" spans="2:11">
      <c r="B9" s="43" t="s">
        <v>50</v>
      </c>
      <c r="C9" s="44"/>
      <c r="D9" s="45">
        <f t="shared" si="0"/>
        <v>0</v>
      </c>
      <c r="E9" s="45">
        <f t="shared" si="1"/>
        <v>0</v>
      </c>
      <c r="F9" s="44">
        <v>4.2164351851851856E-2</v>
      </c>
      <c r="G9" s="45">
        <f t="shared" si="2"/>
        <v>0.15934041901762674</v>
      </c>
      <c r="H9" s="45">
        <f t="shared" si="3"/>
        <v>8.9365877591070786E-2</v>
      </c>
      <c r="I9" s="44">
        <f t="shared" si="6"/>
        <v>4.2164351851851856E-2</v>
      </c>
      <c r="J9" s="45">
        <f t="shared" si="4"/>
        <v>0.15934041901762674</v>
      </c>
      <c r="K9" s="47">
        <f t="shared" si="5"/>
        <v>8.9365877591070786E-2</v>
      </c>
    </row>
    <row r="10" spans="2:11">
      <c r="B10" s="43" t="s">
        <v>11</v>
      </c>
      <c r="C10" s="44"/>
      <c r="D10" s="45">
        <f t="shared" si="0"/>
        <v>0</v>
      </c>
      <c r="E10" s="45">
        <f t="shared" si="1"/>
        <v>0</v>
      </c>
      <c r="F10" s="44">
        <v>7.8263888888888869E-2</v>
      </c>
      <c r="G10" s="45">
        <f t="shared" si="2"/>
        <v>0.29576171106154042</v>
      </c>
      <c r="H10" s="45">
        <f t="shared" si="3"/>
        <v>0.16587759107077146</v>
      </c>
      <c r="I10" s="44">
        <f t="shared" si="6"/>
        <v>7.8263888888888869E-2</v>
      </c>
      <c r="J10" s="45">
        <f t="shared" si="4"/>
        <v>0.29576171106154042</v>
      </c>
      <c r="K10" s="47">
        <f t="shared" si="5"/>
        <v>0.16587759107077146</v>
      </c>
    </row>
    <row r="11" spans="2:11">
      <c r="B11" s="43" t="s">
        <v>12</v>
      </c>
      <c r="C11" s="44"/>
      <c r="D11" s="45">
        <f t="shared" si="0"/>
        <v>0</v>
      </c>
      <c r="E11" s="45">
        <f t="shared" si="1"/>
        <v>0</v>
      </c>
      <c r="F11" s="44">
        <v>1.6087962962962961E-3</v>
      </c>
      <c r="G11" s="45">
        <f t="shared" si="2"/>
        <v>6.0796920789047797E-3</v>
      </c>
      <c r="H11" s="45">
        <f t="shared" si="3"/>
        <v>3.409787808168772E-3</v>
      </c>
      <c r="I11" s="44">
        <f t="shared" si="6"/>
        <v>1.6087962962962961E-3</v>
      </c>
      <c r="J11" s="45">
        <f t="shared" si="4"/>
        <v>6.0796920789047797E-3</v>
      </c>
      <c r="K11" s="47">
        <f t="shared" si="5"/>
        <v>3.409787808168772E-3</v>
      </c>
    </row>
    <row r="12" spans="2:11">
      <c r="B12" s="43" t="s">
        <v>159</v>
      </c>
      <c r="C12" s="44"/>
      <c r="D12" s="45">
        <f t="shared" si="0"/>
        <v>0</v>
      </c>
      <c r="E12" s="45">
        <f t="shared" si="1"/>
        <v>0</v>
      </c>
      <c r="F12" s="44">
        <v>1.1273148148148148E-2</v>
      </c>
      <c r="G12" s="45">
        <f t="shared" si="2"/>
        <v>4.2601583344268029E-2</v>
      </c>
      <c r="H12" s="45">
        <f t="shared" si="3"/>
        <v>2.3893045504722189E-2</v>
      </c>
      <c r="I12" s="44">
        <f t="shared" si="6"/>
        <v>1.1273148148148148E-2</v>
      </c>
      <c r="J12" s="45">
        <f t="shared" si="4"/>
        <v>4.2601583344268029E-2</v>
      </c>
      <c r="K12" s="47">
        <f t="shared" si="5"/>
        <v>2.3893045504722189E-2</v>
      </c>
    </row>
    <row r="13" spans="2:11">
      <c r="B13" s="43" t="s">
        <v>106</v>
      </c>
      <c r="C13" s="44"/>
      <c r="D13" s="45">
        <f t="shared" si="0"/>
        <v>0</v>
      </c>
      <c r="E13" s="45">
        <f t="shared" si="1"/>
        <v>0</v>
      </c>
      <c r="F13" s="44"/>
      <c r="G13" s="45">
        <f t="shared" si="2"/>
        <v>0</v>
      </c>
      <c r="H13" s="4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44"/>
      <c r="D14" s="45">
        <f t="shared" si="0"/>
        <v>0</v>
      </c>
      <c r="E14" s="45">
        <f t="shared" si="1"/>
        <v>0</v>
      </c>
      <c r="F14" s="44"/>
      <c r="G14" s="45">
        <f t="shared" si="2"/>
        <v>0</v>
      </c>
      <c r="H14" s="45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44"/>
      <c r="D15" s="45">
        <f t="shared" si="0"/>
        <v>0</v>
      </c>
      <c r="E15" s="45">
        <f t="shared" si="1"/>
        <v>0</v>
      </c>
      <c r="F15" s="44">
        <v>1.1354166666666669E-2</v>
      </c>
      <c r="G15" s="45">
        <f t="shared" si="2"/>
        <v>4.2907754887810005E-2</v>
      </c>
      <c r="H15" s="45">
        <f t="shared" si="3"/>
        <v>2.4064761437507669E-2</v>
      </c>
      <c r="I15" s="44">
        <f t="shared" si="6"/>
        <v>1.1354166666666669E-2</v>
      </c>
      <c r="J15" s="45">
        <f t="shared" si="4"/>
        <v>4.2907754887810005E-2</v>
      </c>
      <c r="K15" s="47">
        <f t="shared" si="5"/>
        <v>2.4064761437507669E-2</v>
      </c>
    </row>
    <row r="16" spans="2:11">
      <c r="B16" s="43" t="s">
        <v>176</v>
      </c>
      <c r="C16" s="44"/>
      <c r="D16" s="45">
        <f t="shared" si="0"/>
        <v>0</v>
      </c>
      <c r="E16" s="45">
        <f t="shared" si="1"/>
        <v>0</v>
      </c>
      <c r="F16" s="44"/>
      <c r="G16" s="45">
        <f t="shared" si="2"/>
        <v>0</v>
      </c>
      <c r="H16" s="45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4">
      <c r="B17" s="43" t="s">
        <v>160</v>
      </c>
      <c r="C17" s="44"/>
      <c r="D17" s="45">
        <f t="shared" si="0"/>
        <v>0</v>
      </c>
      <c r="E17" s="45">
        <f t="shared" si="1"/>
        <v>0</v>
      </c>
      <c r="F17" s="44"/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 ht="15.75" thickBot="1">
      <c r="B18" s="43" t="s">
        <v>13</v>
      </c>
      <c r="C18" s="44"/>
      <c r="D18" s="45">
        <f t="shared" si="0"/>
        <v>0</v>
      </c>
      <c r="E18" s="45">
        <f t="shared" si="1"/>
        <v>0</v>
      </c>
      <c r="F18" s="44">
        <v>3.5972222222222225E-2</v>
      </c>
      <c r="G18" s="45">
        <f t="shared" si="2"/>
        <v>0.13594016533263351</v>
      </c>
      <c r="H18" s="45">
        <f t="shared" si="3"/>
        <v>7.6241874156752126E-2</v>
      </c>
      <c r="I18" s="44">
        <f t="shared" si="6"/>
        <v>3.5972222222222225E-2</v>
      </c>
      <c r="J18" s="45">
        <f t="shared" si="4"/>
        <v>0.13594016533263351</v>
      </c>
      <c r="K18" s="47">
        <f t="shared" si="5"/>
        <v>7.6241874156752126E-2</v>
      </c>
    </row>
    <row r="19" spans="2:14" ht="16.5" thickTop="1" thickBot="1">
      <c r="B19" s="60" t="s">
        <v>3</v>
      </c>
      <c r="C19" s="61">
        <f>SUM(C7:C18)</f>
        <v>0</v>
      </c>
      <c r="D19" s="62">
        <f>IFERROR(SUM(D7:D18),0)</f>
        <v>0</v>
      </c>
      <c r="E19" s="62">
        <f>IFERROR(SUM(E7:E18),0)</f>
        <v>0</v>
      </c>
      <c r="F19" s="61">
        <f>SUM(F7:F18)</f>
        <v>0.26461805555555556</v>
      </c>
      <c r="G19" s="62">
        <f>IFERROR(SUM(G7:G18),0)</f>
        <v>1</v>
      </c>
      <c r="H19" s="62">
        <f>IFERROR(SUM(H7:H18),0)</f>
        <v>0.56084876732491118</v>
      </c>
      <c r="I19" s="61">
        <f>SUM(I7:I18)</f>
        <v>0.26461805555555556</v>
      </c>
      <c r="J19" s="62">
        <f>IFERROR(SUM(J7:J18),0)</f>
        <v>1</v>
      </c>
      <c r="K19" s="63">
        <f>IFERROR(SUM(K7:K18),0)</f>
        <v>0.56084876732491118</v>
      </c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9" t="s">
        <v>5</v>
      </c>
    </row>
    <row r="22" spans="2:14">
      <c r="B22" s="50" t="s">
        <v>15</v>
      </c>
      <c r="C22" s="44"/>
      <c r="D22" s="51"/>
      <c r="E22" s="45">
        <f>IFERROR(C22/C$30,0)</f>
        <v>0</v>
      </c>
      <c r="F22" s="44">
        <v>3.402777777777778E-3</v>
      </c>
      <c r="G22" s="51"/>
      <c r="H22" s="45">
        <f>IFERROR(F22/F$30,0)</f>
        <v>7.2120691769900656E-3</v>
      </c>
      <c r="I22" s="44">
        <f t="shared" ref="I22:I27" si="7">SUM(C22,F22)</f>
        <v>3.402777777777778E-3</v>
      </c>
      <c r="J22" s="51"/>
      <c r="K22" s="47">
        <f>IFERROR(I22/I$30,0)</f>
        <v>7.2120691769900656E-3</v>
      </c>
    </row>
    <row r="23" spans="2:14">
      <c r="B23" s="50" t="s">
        <v>16</v>
      </c>
      <c r="C23" s="44"/>
      <c r="D23" s="51"/>
      <c r="E23" s="45">
        <f t="shared" ref="E23:E27" si="8">IFERROR(C23/C$30,0)</f>
        <v>0</v>
      </c>
      <c r="F23" s="44"/>
      <c r="G23" s="51"/>
      <c r="H23" s="45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4">
      <c r="B24" s="50" t="s">
        <v>17</v>
      </c>
      <c r="C24" s="44"/>
      <c r="D24" s="51"/>
      <c r="E24" s="45">
        <f t="shared" si="8"/>
        <v>0</v>
      </c>
      <c r="F24" s="44">
        <v>1.0648148148148148E-2</v>
      </c>
      <c r="G24" s="51"/>
      <c r="H24" s="45">
        <f t="shared" si="9"/>
        <v>2.256837973751993E-2</v>
      </c>
      <c r="I24" s="44">
        <f t="shared" si="7"/>
        <v>1.0648148148148148E-2</v>
      </c>
      <c r="J24" s="51"/>
      <c r="K24" s="47">
        <f t="shared" si="10"/>
        <v>2.256837973751993E-2</v>
      </c>
    </row>
    <row r="25" spans="2:14">
      <c r="B25" s="50" t="s">
        <v>18</v>
      </c>
      <c r="C25" s="44"/>
      <c r="D25" s="51"/>
      <c r="E25" s="45">
        <f t="shared" si="8"/>
        <v>0</v>
      </c>
      <c r="F25" s="44">
        <v>2.9710648148148149E-2</v>
      </c>
      <c r="G25" s="51"/>
      <c r="H25" s="45">
        <f t="shared" si="9"/>
        <v>6.2970685637188772E-2</v>
      </c>
      <c r="I25" s="44">
        <f t="shared" si="7"/>
        <v>2.9710648148148149E-2</v>
      </c>
      <c r="J25" s="51"/>
      <c r="K25" s="47">
        <f t="shared" si="10"/>
        <v>6.2970685637188772E-2</v>
      </c>
    </row>
    <row r="26" spans="2:14" s="2" customFormat="1">
      <c r="B26" s="50" t="s">
        <v>19</v>
      </c>
      <c r="C26" s="44"/>
      <c r="D26" s="51"/>
      <c r="E26" s="45">
        <f t="shared" si="8"/>
        <v>0</v>
      </c>
      <c r="F26" s="44">
        <v>0.16199074074074071</v>
      </c>
      <c r="G26" s="51"/>
      <c r="H26" s="45">
        <f t="shared" si="9"/>
        <v>0.34333374218079227</v>
      </c>
      <c r="I26" s="44">
        <f t="shared" si="7"/>
        <v>0.16199074074074071</v>
      </c>
      <c r="J26" s="51"/>
      <c r="K26" s="47">
        <f t="shared" si="10"/>
        <v>0.34333374218079227</v>
      </c>
      <c r="L26" s="1"/>
      <c r="M26" s="1"/>
      <c r="N26" s="1"/>
    </row>
    <row r="27" spans="2:14" ht="15.75" thickBot="1">
      <c r="B27" s="55" t="s">
        <v>20</v>
      </c>
      <c r="C27" s="53"/>
      <c r="D27" s="56"/>
      <c r="E27" s="54">
        <f t="shared" si="8"/>
        <v>0</v>
      </c>
      <c r="F27" s="53">
        <v>1.4467592592592592E-3</v>
      </c>
      <c r="G27" s="56"/>
      <c r="H27" s="54">
        <f t="shared" si="9"/>
        <v>3.0663559425978164E-3</v>
      </c>
      <c r="I27" s="44">
        <f t="shared" si="7"/>
        <v>1.4467592592592592E-3</v>
      </c>
      <c r="J27" s="56"/>
      <c r="K27" s="67">
        <f t="shared" si="10"/>
        <v>3.0663559425978164E-3</v>
      </c>
    </row>
    <row r="28" spans="2:14" s="3" customFormat="1" ht="16.5" thickTop="1" thickBot="1">
      <c r="B28" s="60" t="s">
        <v>3</v>
      </c>
      <c r="C28" s="61">
        <f>SUM(C22:C27)</f>
        <v>0</v>
      </c>
      <c r="D28" s="62"/>
      <c r="E28" s="62">
        <f>IFERROR(SUM(E22:E27),0)</f>
        <v>0</v>
      </c>
      <c r="F28" s="61">
        <f>SUM(F22:F27)</f>
        <v>0.20719907407407406</v>
      </c>
      <c r="G28" s="62"/>
      <c r="H28" s="62">
        <f>IFERROR(SUM(H22:H27),0)</f>
        <v>0.43915123267508882</v>
      </c>
      <c r="I28" s="61">
        <f>SUM(I22:I27)</f>
        <v>0.20719907407407406</v>
      </c>
      <c r="J28" s="62"/>
      <c r="K28" s="63">
        <f>IFERROR(SUM(K22:K27),0)</f>
        <v>0.43915123267508882</v>
      </c>
      <c r="L28" s="1"/>
      <c r="M28" s="1"/>
      <c r="N28" s="1"/>
    </row>
    <row r="29" spans="2:14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4" ht="16.5" thickTop="1" thickBot="1">
      <c r="B30" s="60" t="s">
        <v>6</v>
      </c>
      <c r="C30" s="61">
        <f>SUM(C19,C28)</f>
        <v>0</v>
      </c>
      <c r="D30" s="64"/>
      <c r="E30" s="65">
        <f>IFERROR(SUM(E19,E28),0)</f>
        <v>0</v>
      </c>
      <c r="F30" s="61">
        <f>SUM(F19,F28)</f>
        <v>0.47181712962962963</v>
      </c>
      <c r="G30" s="64"/>
      <c r="H30" s="65">
        <f>IFERROR(SUM(H19,H28),0)</f>
        <v>1</v>
      </c>
      <c r="I30" s="61">
        <f>SUM(I19,I28)</f>
        <v>0.47181712962962963</v>
      </c>
      <c r="J30" s="64"/>
      <c r="K30" s="66">
        <f>IFERROR(SUM(K19,K28),0)</f>
        <v>1</v>
      </c>
    </row>
    <row r="31" spans="2:14" ht="66" customHeight="1" thickTop="1" thickBot="1">
      <c r="B31" s="209" t="s">
        <v>212</v>
      </c>
      <c r="C31" s="210"/>
      <c r="D31" s="210"/>
      <c r="E31" s="210"/>
      <c r="F31" s="210"/>
      <c r="G31" s="210"/>
      <c r="H31" s="210"/>
      <c r="I31" s="210"/>
      <c r="J31" s="210"/>
      <c r="K31" s="211"/>
    </row>
  </sheetData>
  <mergeCells count="6">
    <mergeCell ref="B31:K31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  <ignoredErrors>
    <ignoredError sqref="F19 I19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>
  <sheetPr codeName="Foglio27"/>
  <dimension ref="B2:N31"/>
  <sheetViews>
    <sheetView showGridLines="0" showZeros="0" view="pageBreakPreview" zoomScaleNormal="80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167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109</v>
      </c>
      <c r="D5" s="212"/>
      <c r="E5" s="212"/>
      <c r="F5" s="207" t="s">
        <v>168</v>
      </c>
      <c r="G5" s="212"/>
      <c r="H5" s="212"/>
      <c r="I5" s="207" t="s">
        <v>3</v>
      </c>
      <c r="J5" s="207"/>
      <c r="K5" s="208"/>
    </row>
    <row r="6" spans="2:11" s="122" customFormat="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>
        <v>0</v>
      </c>
      <c r="D7" s="152">
        <f t="shared" ref="D7:D18" si="0">IFERROR(C7/C$19,0)</f>
        <v>0</v>
      </c>
      <c r="E7" s="152">
        <f t="shared" ref="E7:E18" si="1">IFERROR(C7/C$30,0)</f>
        <v>0</v>
      </c>
      <c r="F7" s="123">
        <v>0</v>
      </c>
      <c r="G7" s="152">
        <f t="shared" ref="G7:G18" si="2">IFERROR(F7/F$19,0)</f>
        <v>0</v>
      </c>
      <c r="H7" s="152">
        <f t="shared" ref="H7:H18" si="3">IFERROR(F7/F$30,0)</f>
        <v>0</v>
      </c>
      <c r="I7" s="44">
        <f>SUM(C7,F7)</f>
        <v>0</v>
      </c>
      <c r="J7" s="149">
        <f t="shared" ref="J7:J18" si="4">IFERROR(I7/I$19,0)</f>
        <v>0</v>
      </c>
      <c r="K7" s="150">
        <f t="shared" ref="K7:K18" si="5">IFERROR(I7/I$30,0)</f>
        <v>0</v>
      </c>
    </row>
    <row r="8" spans="2:11">
      <c r="B8" s="138" t="s">
        <v>99</v>
      </c>
      <c r="C8" s="123">
        <v>0</v>
      </c>
      <c r="D8" s="152">
        <f t="shared" si="0"/>
        <v>0</v>
      </c>
      <c r="E8" s="152">
        <f t="shared" si="1"/>
        <v>0</v>
      </c>
      <c r="F8" s="123">
        <v>0</v>
      </c>
      <c r="G8" s="152">
        <f t="shared" si="2"/>
        <v>0</v>
      </c>
      <c r="H8" s="152">
        <f t="shared" si="3"/>
        <v>0</v>
      </c>
      <c r="I8" s="44">
        <f t="shared" ref="I8:I18" si="6">SUM(C8,F8)</f>
        <v>0</v>
      </c>
      <c r="J8" s="149">
        <f t="shared" si="4"/>
        <v>0</v>
      </c>
      <c r="K8" s="150">
        <f t="shared" si="5"/>
        <v>0</v>
      </c>
    </row>
    <row r="9" spans="2:11">
      <c r="B9" s="43" t="s">
        <v>50</v>
      </c>
      <c r="C9" s="123">
        <v>0</v>
      </c>
      <c r="D9" s="152">
        <f t="shared" si="0"/>
        <v>0</v>
      </c>
      <c r="E9" s="152">
        <f t="shared" si="1"/>
        <v>0</v>
      </c>
      <c r="F9" s="123">
        <v>0</v>
      </c>
      <c r="G9" s="152">
        <f t="shared" si="2"/>
        <v>0</v>
      </c>
      <c r="H9" s="152">
        <f t="shared" si="3"/>
        <v>0</v>
      </c>
      <c r="I9" s="44">
        <f t="shared" si="6"/>
        <v>0</v>
      </c>
      <c r="J9" s="149">
        <f t="shared" si="4"/>
        <v>0</v>
      </c>
      <c r="K9" s="150">
        <f t="shared" si="5"/>
        <v>0</v>
      </c>
    </row>
    <row r="10" spans="2:11">
      <c r="B10" s="43" t="s">
        <v>11</v>
      </c>
      <c r="C10" s="123">
        <v>0</v>
      </c>
      <c r="D10" s="152">
        <f t="shared" si="0"/>
        <v>0</v>
      </c>
      <c r="E10" s="152">
        <f t="shared" si="1"/>
        <v>0</v>
      </c>
      <c r="F10" s="123">
        <v>0</v>
      </c>
      <c r="G10" s="152">
        <f t="shared" si="2"/>
        <v>0</v>
      </c>
      <c r="H10" s="152">
        <f t="shared" si="3"/>
        <v>0</v>
      </c>
      <c r="I10" s="44">
        <f t="shared" si="6"/>
        <v>0</v>
      </c>
      <c r="J10" s="149">
        <f t="shared" si="4"/>
        <v>0</v>
      </c>
      <c r="K10" s="150">
        <f t="shared" si="5"/>
        <v>0</v>
      </c>
    </row>
    <row r="11" spans="2:11">
      <c r="B11" s="43" t="s">
        <v>12</v>
      </c>
      <c r="C11" s="123">
        <v>0</v>
      </c>
      <c r="D11" s="152">
        <f t="shared" si="0"/>
        <v>0</v>
      </c>
      <c r="E11" s="152">
        <f t="shared" si="1"/>
        <v>0</v>
      </c>
      <c r="F11" s="123">
        <v>0</v>
      </c>
      <c r="G11" s="152">
        <f t="shared" si="2"/>
        <v>0</v>
      </c>
      <c r="H11" s="152">
        <f t="shared" si="3"/>
        <v>0</v>
      </c>
      <c r="I11" s="44">
        <f t="shared" si="6"/>
        <v>0</v>
      </c>
      <c r="J11" s="149">
        <f t="shared" si="4"/>
        <v>0</v>
      </c>
      <c r="K11" s="150">
        <f t="shared" si="5"/>
        <v>0</v>
      </c>
    </row>
    <row r="12" spans="2:11">
      <c r="B12" s="43" t="s">
        <v>159</v>
      </c>
      <c r="C12" s="123">
        <v>0</v>
      </c>
      <c r="D12" s="152">
        <f t="shared" si="0"/>
        <v>0</v>
      </c>
      <c r="E12" s="152">
        <f t="shared" si="1"/>
        <v>0</v>
      </c>
      <c r="F12" s="123">
        <v>0</v>
      </c>
      <c r="G12" s="152">
        <f t="shared" si="2"/>
        <v>0</v>
      </c>
      <c r="H12" s="152">
        <f t="shared" si="3"/>
        <v>0</v>
      </c>
      <c r="I12" s="44">
        <f t="shared" si="6"/>
        <v>0</v>
      </c>
      <c r="J12" s="149">
        <f t="shared" si="4"/>
        <v>0</v>
      </c>
      <c r="K12" s="150">
        <f t="shared" si="5"/>
        <v>0</v>
      </c>
    </row>
    <row r="13" spans="2:11">
      <c r="B13" s="43" t="s">
        <v>106</v>
      </c>
      <c r="C13" s="123">
        <v>0</v>
      </c>
      <c r="D13" s="152">
        <f t="shared" si="0"/>
        <v>0</v>
      </c>
      <c r="E13" s="152">
        <f t="shared" si="1"/>
        <v>0</v>
      </c>
      <c r="F13" s="123">
        <v>0</v>
      </c>
      <c r="G13" s="152">
        <f t="shared" si="2"/>
        <v>0</v>
      </c>
      <c r="H13" s="152">
        <f t="shared" si="3"/>
        <v>0</v>
      </c>
      <c r="I13" s="44">
        <f t="shared" si="6"/>
        <v>0</v>
      </c>
      <c r="J13" s="149">
        <f t="shared" si="4"/>
        <v>0</v>
      </c>
      <c r="K13" s="150">
        <f t="shared" si="5"/>
        <v>0</v>
      </c>
    </row>
    <row r="14" spans="2:11">
      <c r="B14" s="43" t="s">
        <v>107</v>
      </c>
      <c r="C14" s="123">
        <v>0</v>
      </c>
      <c r="D14" s="152">
        <f t="shared" si="0"/>
        <v>0</v>
      </c>
      <c r="E14" s="152">
        <f t="shared" si="1"/>
        <v>0</v>
      </c>
      <c r="F14" s="123">
        <v>0</v>
      </c>
      <c r="G14" s="152">
        <f t="shared" si="2"/>
        <v>0</v>
      </c>
      <c r="H14" s="152">
        <f t="shared" si="3"/>
        <v>0</v>
      </c>
      <c r="I14" s="44">
        <f t="shared" si="6"/>
        <v>0</v>
      </c>
      <c r="J14" s="149">
        <f t="shared" si="4"/>
        <v>0</v>
      </c>
      <c r="K14" s="150">
        <f t="shared" si="5"/>
        <v>0</v>
      </c>
    </row>
    <row r="15" spans="2:11">
      <c r="B15" s="43" t="s">
        <v>185</v>
      </c>
      <c r="C15" s="123">
        <v>0</v>
      </c>
      <c r="D15" s="152">
        <f t="shared" si="0"/>
        <v>0</v>
      </c>
      <c r="E15" s="152">
        <f t="shared" si="1"/>
        <v>0</v>
      </c>
      <c r="F15" s="123">
        <v>0</v>
      </c>
      <c r="G15" s="152">
        <f t="shared" si="2"/>
        <v>0</v>
      </c>
      <c r="H15" s="152">
        <f t="shared" si="3"/>
        <v>0</v>
      </c>
      <c r="I15" s="44">
        <f t="shared" si="6"/>
        <v>0</v>
      </c>
      <c r="J15" s="149">
        <f t="shared" si="4"/>
        <v>0</v>
      </c>
      <c r="K15" s="150">
        <f t="shared" si="5"/>
        <v>0</v>
      </c>
    </row>
    <row r="16" spans="2:11">
      <c r="B16" s="43" t="s">
        <v>176</v>
      </c>
      <c r="C16" s="123">
        <v>0</v>
      </c>
      <c r="D16" s="152">
        <f t="shared" si="0"/>
        <v>0</v>
      </c>
      <c r="E16" s="152">
        <f t="shared" si="1"/>
        <v>0</v>
      </c>
      <c r="F16" s="123">
        <v>0</v>
      </c>
      <c r="G16" s="152">
        <f t="shared" si="2"/>
        <v>0</v>
      </c>
      <c r="H16" s="152">
        <f t="shared" si="3"/>
        <v>0</v>
      </c>
      <c r="I16" s="44">
        <f t="shared" si="6"/>
        <v>0</v>
      </c>
      <c r="J16" s="149">
        <f t="shared" si="4"/>
        <v>0</v>
      </c>
      <c r="K16" s="150">
        <f t="shared" si="5"/>
        <v>0</v>
      </c>
    </row>
    <row r="17" spans="2:14">
      <c r="B17" s="43" t="s">
        <v>160</v>
      </c>
      <c r="C17" s="123">
        <v>0</v>
      </c>
      <c r="D17" s="152">
        <f t="shared" si="0"/>
        <v>0</v>
      </c>
      <c r="E17" s="152">
        <f t="shared" si="1"/>
        <v>0</v>
      </c>
      <c r="F17" s="123">
        <v>0</v>
      </c>
      <c r="G17" s="152">
        <f t="shared" si="2"/>
        <v>0</v>
      </c>
      <c r="H17" s="152">
        <f t="shared" si="3"/>
        <v>0</v>
      </c>
      <c r="I17" s="44">
        <f t="shared" si="6"/>
        <v>0</v>
      </c>
      <c r="J17" s="149">
        <f t="shared" si="4"/>
        <v>0</v>
      </c>
      <c r="K17" s="150">
        <f t="shared" si="5"/>
        <v>0</v>
      </c>
    </row>
    <row r="18" spans="2:14" ht="15.75" thickBot="1">
      <c r="B18" s="43" t="s">
        <v>13</v>
      </c>
      <c r="C18" s="123">
        <v>0</v>
      </c>
      <c r="D18" s="152">
        <f t="shared" si="0"/>
        <v>0</v>
      </c>
      <c r="E18" s="152">
        <f t="shared" si="1"/>
        <v>0</v>
      </c>
      <c r="F18" s="123">
        <v>0</v>
      </c>
      <c r="G18" s="152">
        <f t="shared" si="2"/>
        <v>0</v>
      </c>
      <c r="H18" s="152">
        <f t="shared" si="3"/>
        <v>0</v>
      </c>
      <c r="I18" s="44">
        <f t="shared" si="6"/>
        <v>0</v>
      </c>
      <c r="J18" s="149">
        <f t="shared" si="4"/>
        <v>0</v>
      </c>
      <c r="K18" s="150">
        <f t="shared" si="5"/>
        <v>0</v>
      </c>
    </row>
    <row r="19" spans="2:14" s="2" customFormat="1" ht="16.5" thickTop="1" thickBot="1">
      <c r="B19" s="60" t="s">
        <v>3</v>
      </c>
      <c r="C19" s="124">
        <f>SUM(C7:C18)</f>
        <v>0</v>
      </c>
      <c r="D19" s="148">
        <f>IFERROR(SUM(D7:D18),0)</f>
        <v>0</v>
      </c>
      <c r="E19" s="148">
        <f>IFERROR(SUM(E7:E18),0)</f>
        <v>0</v>
      </c>
      <c r="F19" s="124">
        <f>SUM(F7:F18)</f>
        <v>0</v>
      </c>
      <c r="G19" s="148">
        <f>IFERROR(SUM(G7:G18),0)</f>
        <v>0</v>
      </c>
      <c r="H19" s="148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  <c r="L19" s="1"/>
      <c r="M19" s="1"/>
      <c r="N19" s="1"/>
    </row>
    <row r="20" spans="2:14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4" s="3" customFormat="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  <c r="L21" s="1"/>
      <c r="M21" s="1"/>
      <c r="N21" s="1"/>
    </row>
    <row r="22" spans="2:14">
      <c r="B22" s="50" t="s">
        <v>15</v>
      </c>
      <c r="C22" s="125">
        <v>0</v>
      </c>
      <c r="D22" s="144"/>
      <c r="E22" s="154">
        <f>IFERROR(C22/C$30,0)</f>
        <v>0</v>
      </c>
      <c r="F22" s="125">
        <v>0</v>
      </c>
      <c r="G22" s="144"/>
      <c r="H22" s="154">
        <f>IFERROR(F22/F$30,0)</f>
        <v>0</v>
      </c>
      <c r="I22" s="44">
        <f>SUM(C22,F22)</f>
        <v>0</v>
      </c>
      <c r="J22" s="51"/>
      <c r="K22" s="47">
        <f>IFERROR(I22/I$30,0)</f>
        <v>0</v>
      </c>
    </row>
    <row r="23" spans="2:14">
      <c r="B23" s="50" t="s">
        <v>16</v>
      </c>
      <c r="C23" s="125">
        <v>0</v>
      </c>
      <c r="D23" s="144"/>
      <c r="E23" s="154">
        <f t="shared" ref="E23:E27" si="7">IFERROR(C23/C$30,0)</f>
        <v>0</v>
      </c>
      <c r="F23" s="125">
        <v>0</v>
      </c>
      <c r="G23" s="144"/>
      <c r="H23" s="154">
        <f t="shared" ref="H23:H27" si="8">IFERROR(F23/F$30,0)</f>
        <v>0</v>
      </c>
      <c r="I23" s="44">
        <f t="shared" ref="I23:I27" si="9">SUM(C23,F23)</f>
        <v>0</v>
      </c>
      <c r="J23" s="51"/>
      <c r="K23" s="47">
        <f t="shared" ref="K23:K27" si="10">IFERROR(I23/I$30,0)</f>
        <v>0</v>
      </c>
    </row>
    <row r="24" spans="2:14">
      <c r="B24" s="50" t="s">
        <v>17</v>
      </c>
      <c r="C24" s="125">
        <v>0</v>
      </c>
      <c r="D24" s="144"/>
      <c r="E24" s="154">
        <f t="shared" si="7"/>
        <v>0</v>
      </c>
      <c r="F24" s="125">
        <v>0</v>
      </c>
      <c r="G24" s="144"/>
      <c r="H24" s="154">
        <f t="shared" si="8"/>
        <v>0</v>
      </c>
      <c r="I24" s="44">
        <f t="shared" si="9"/>
        <v>0</v>
      </c>
      <c r="J24" s="51"/>
      <c r="K24" s="47">
        <f t="shared" si="10"/>
        <v>0</v>
      </c>
    </row>
    <row r="25" spans="2:14">
      <c r="B25" s="50" t="s">
        <v>18</v>
      </c>
      <c r="C25" s="125">
        <v>0</v>
      </c>
      <c r="D25" s="144"/>
      <c r="E25" s="154">
        <f t="shared" si="7"/>
        <v>0</v>
      </c>
      <c r="F25" s="125">
        <v>0</v>
      </c>
      <c r="G25" s="144"/>
      <c r="H25" s="154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>
      <c r="B26" s="50" t="s">
        <v>19</v>
      </c>
      <c r="C26" s="125">
        <v>0</v>
      </c>
      <c r="D26" s="144"/>
      <c r="E26" s="154">
        <f t="shared" si="7"/>
        <v>0</v>
      </c>
      <c r="F26" s="125">
        <v>0</v>
      </c>
      <c r="G26" s="144"/>
      <c r="H26" s="154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ht="15.75" thickBot="1">
      <c r="B27" s="55" t="s">
        <v>20</v>
      </c>
      <c r="C27" s="129">
        <v>0</v>
      </c>
      <c r="D27" s="145"/>
      <c r="E27" s="163">
        <f t="shared" si="7"/>
        <v>0</v>
      </c>
      <c r="F27" s="129">
        <v>0</v>
      </c>
      <c r="G27" s="145"/>
      <c r="H27" s="163">
        <f t="shared" si="8"/>
        <v>0</v>
      </c>
      <c r="I27" s="44">
        <f t="shared" si="9"/>
        <v>0</v>
      </c>
      <c r="J27" s="56"/>
      <c r="K27" s="67">
        <f t="shared" si="10"/>
        <v>0</v>
      </c>
    </row>
    <row r="28" spans="2:14" s="2" customFormat="1" ht="16.5" thickTop="1" thickBot="1">
      <c r="B28" s="60" t="s">
        <v>3</v>
      </c>
      <c r="C28" s="124">
        <f>SUM(C22:C27)</f>
        <v>0</v>
      </c>
      <c r="D28" s="143"/>
      <c r="E28" s="62">
        <f>IFERROR(SUM(E22:E27),0)</f>
        <v>0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  <c r="L28" s="1"/>
      <c r="M28" s="1"/>
      <c r="N28" s="1"/>
    </row>
    <row r="29" spans="2:14" ht="16.5" thickTop="1" thickBot="1">
      <c r="B29" s="59"/>
      <c r="C29" s="147"/>
      <c r="D29" s="146"/>
      <c r="E29" s="155"/>
      <c r="F29" s="147"/>
      <c r="G29" s="146"/>
      <c r="H29" s="155"/>
      <c r="I29" s="146"/>
      <c r="J29" s="146"/>
      <c r="K29" s="164"/>
    </row>
    <row r="30" spans="2:14" s="2" customFormat="1" ht="16.5" thickTop="1" thickBot="1">
      <c r="B30" s="60" t="s">
        <v>6</v>
      </c>
      <c r="C30" s="124">
        <f>SUM(C19,C28)</f>
        <v>0</v>
      </c>
      <c r="D30" s="143"/>
      <c r="E30" s="62">
        <f>IFERROR(SUM(E19,E28),0)</f>
        <v>0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  <c r="L30" s="1"/>
      <c r="M30" s="1"/>
      <c r="N30" s="1"/>
    </row>
    <row r="31" spans="2:14" ht="66" customHeight="1" thickTop="1" thickBot="1">
      <c r="B31" s="200" t="s">
        <v>169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Foglio28"/>
  <dimension ref="B2:K31"/>
  <sheetViews>
    <sheetView showGridLines="0" showZeros="0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170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110</v>
      </c>
      <c r="D5" s="212"/>
      <c r="E5" s="212"/>
      <c r="F5" s="207" t="s">
        <v>168</v>
      </c>
      <c r="G5" s="212"/>
      <c r="H5" s="212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65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99</v>
      </c>
      <c r="C8" s="123"/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50</v>
      </c>
      <c r="C9" s="123"/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159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176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1.8171296296296297E-3</v>
      </c>
      <c r="D18" s="158">
        <f t="shared" si="0"/>
        <v>1</v>
      </c>
      <c r="E18" s="158">
        <f t="shared" si="1"/>
        <v>0.86263736263736257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1.8171296296296297E-3</v>
      </c>
      <c r="J18" s="45">
        <f t="shared" si="4"/>
        <v>1</v>
      </c>
      <c r="K18" s="47">
        <f t="shared" si="5"/>
        <v>0.86263736263736257</v>
      </c>
    </row>
    <row r="19" spans="2:11" ht="16.5" thickTop="1" thickBot="1">
      <c r="B19" s="60" t="s">
        <v>3</v>
      </c>
      <c r="C19" s="124">
        <f>SUM(C7:C18)</f>
        <v>1.8171296296296297E-3</v>
      </c>
      <c r="D19" s="159">
        <f>IFERROR(SUM(D7:D18),0)</f>
        <v>1</v>
      </c>
      <c r="E19" s="159">
        <f>IFERROR(SUM(E7:E18),0)</f>
        <v>0.86263736263736257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1.8171296296296297E-3</v>
      </c>
      <c r="J19" s="62">
        <f>IFERROR(SUM(J7:J18),0)</f>
        <v>1</v>
      </c>
      <c r="K19" s="63">
        <f>IFERROR(SUM(K7:K18),0)</f>
        <v>0.86263736263736257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2.8935185185185189E-4</v>
      </c>
      <c r="D22" s="144"/>
      <c r="E22" s="160">
        <f>IFERROR(C22/C$30,0)</f>
        <v>0.13736263736263737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2.8935185185185189E-4</v>
      </c>
      <c r="J22" s="51"/>
      <c r="K22" s="47">
        <f>IFERROR(I22/I$30,0)</f>
        <v>0.13736263736263737</v>
      </c>
    </row>
    <row r="23" spans="2:11">
      <c r="B23" s="50" t="s">
        <v>16</v>
      </c>
      <c r="C23" s="125"/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/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/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/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/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2.8935185185185189E-4</v>
      </c>
      <c r="D28" s="143"/>
      <c r="E28" s="159">
        <f>IFERROR(SUM(E22:E27),0)</f>
        <v>0.13736263736263737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2.8935185185185189E-4</v>
      </c>
      <c r="J28" s="62"/>
      <c r="K28" s="63">
        <f>IFERROR(SUM(K22:K27),0)</f>
        <v>0.13736263736263737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2.1064814814814817E-3</v>
      </c>
      <c r="D30" s="143"/>
      <c r="E30" s="159">
        <f>IFERROR(SUM(E19,E28),0)</f>
        <v>1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2.1064814814814817E-3</v>
      </c>
      <c r="J30" s="64"/>
      <c r="K30" s="66">
        <f>IFERROR(SUM(K19,K28),0)</f>
        <v>1</v>
      </c>
    </row>
    <row r="31" spans="2:11" ht="66" customHeight="1" thickTop="1" thickBot="1">
      <c r="B31" s="200" t="s">
        <v>213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Foglio29"/>
  <dimension ref="B2:K31"/>
  <sheetViews>
    <sheetView showGridLines="0" showZeros="0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171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111</v>
      </c>
      <c r="D5" s="212"/>
      <c r="E5" s="212"/>
      <c r="F5" s="207" t="s">
        <v>168</v>
      </c>
      <c r="G5" s="212"/>
      <c r="H5" s="212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99</v>
      </c>
      <c r="C8" s="123">
        <v>1.8518518518518519E-3</v>
      </c>
      <c r="D8" s="158">
        <f t="shared" si="0"/>
        <v>0.10702341137123747</v>
      </c>
      <c r="E8" s="158">
        <f t="shared" si="1"/>
        <v>8.6909288430200987E-2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1.8518518518518519E-3</v>
      </c>
      <c r="J8" s="45">
        <f t="shared" si="4"/>
        <v>0.10702341137123747</v>
      </c>
      <c r="K8" s="47">
        <f t="shared" si="5"/>
        <v>8.6909288430200987E-2</v>
      </c>
    </row>
    <row r="9" spans="2:11">
      <c r="B9" s="43" t="s">
        <v>50</v>
      </c>
      <c r="C9" s="123">
        <v>7.8240740740740736E-3</v>
      </c>
      <c r="D9" s="158">
        <f t="shared" si="0"/>
        <v>0.45217391304347826</v>
      </c>
      <c r="E9" s="158">
        <f t="shared" si="1"/>
        <v>0.3671917436175991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7.8240740740740736E-3</v>
      </c>
      <c r="J9" s="45">
        <f t="shared" si="4"/>
        <v>0.45217391304347826</v>
      </c>
      <c r="K9" s="47">
        <f t="shared" si="5"/>
        <v>0.3671917436175991</v>
      </c>
    </row>
    <row r="10" spans="2:11">
      <c r="B10" s="43" t="s">
        <v>11</v>
      </c>
      <c r="C10" s="123">
        <v>1.9212962962962962E-3</v>
      </c>
      <c r="D10" s="158">
        <f t="shared" si="0"/>
        <v>0.11103678929765885</v>
      </c>
      <c r="E10" s="158">
        <f t="shared" si="1"/>
        <v>9.0168386746333512E-2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1.9212962962962962E-3</v>
      </c>
      <c r="J10" s="45">
        <f t="shared" si="4"/>
        <v>0.11103678929765885</v>
      </c>
      <c r="K10" s="47">
        <f t="shared" si="5"/>
        <v>9.0168386746333512E-2</v>
      </c>
    </row>
    <row r="11" spans="2:11">
      <c r="B11" s="43" t="s">
        <v>12</v>
      </c>
      <c r="C11" s="123">
        <v>2.0833333333333333E-3</v>
      </c>
      <c r="D11" s="158">
        <f t="shared" si="0"/>
        <v>0.12040133779264214</v>
      </c>
      <c r="E11" s="158">
        <f t="shared" si="1"/>
        <v>9.7772949483976107E-2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2.0833333333333333E-3</v>
      </c>
      <c r="J11" s="45">
        <f t="shared" si="4"/>
        <v>0.12040133779264214</v>
      </c>
      <c r="K11" s="47">
        <f t="shared" si="5"/>
        <v>9.7772949483976107E-2</v>
      </c>
    </row>
    <row r="12" spans="2:11">
      <c r="B12" s="43" t="s">
        <v>159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>
        <v>7.0601851851851847E-4</v>
      </c>
      <c r="D15" s="158">
        <f t="shared" si="0"/>
        <v>4.0802675585284276E-2</v>
      </c>
      <c r="E15" s="158">
        <f t="shared" si="1"/>
        <v>3.3134166214014125E-2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7.0601851851851847E-4</v>
      </c>
      <c r="J15" s="45">
        <f t="shared" si="4"/>
        <v>4.0802675585284276E-2</v>
      </c>
      <c r="K15" s="47">
        <f t="shared" si="5"/>
        <v>3.3134166214014125E-2</v>
      </c>
    </row>
    <row r="16" spans="2:11">
      <c r="B16" s="43" t="s">
        <v>176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2.9166666666666668E-3</v>
      </c>
      <c r="D18" s="158">
        <f t="shared" si="0"/>
        <v>0.16856187290969901</v>
      </c>
      <c r="E18" s="158">
        <f t="shared" si="1"/>
        <v>0.13688212927756654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2.9166666666666668E-3</v>
      </c>
      <c r="J18" s="45">
        <f t="shared" si="4"/>
        <v>0.16856187290969901</v>
      </c>
      <c r="K18" s="47">
        <f t="shared" si="5"/>
        <v>0.13688212927756654</v>
      </c>
    </row>
    <row r="19" spans="2:11" ht="16.5" thickTop="1" thickBot="1">
      <c r="B19" s="60" t="s">
        <v>3</v>
      </c>
      <c r="C19" s="124">
        <f>SUM(C7:C18)</f>
        <v>1.7303240740740741E-2</v>
      </c>
      <c r="D19" s="159">
        <f>IFERROR(SUM(D7:D18),0)</f>
        <v>1</v>
      </c>
      <c r="E19" s="159">
        <f>IFERROR(SUM(E7:E18),0)</f>
        <v>0.81205866376969027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1.7303240740740741E-2</v>
      </c>
      <c r="J19" s="62">
        <f>IFERROR(SUM(J7:J18),0)</f>
        <v>1</v>
      </c>
      <c r="K19" s="63">
        <f>IFERROR(SUM(K7:K18),0)</f>
        <v>0.81205866376969027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/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/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/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4.0046296296296297E-3</v>
      </c>
      <c r="D25" s="144"/>
      <c r="E25" s="160">
        <f t="shared" si="8"/>
        <v>0.18794133623030962</v>
      </c>
      <c r="F25" s="125">
        <v>0</v>
      </c>
      <c r="G25" s="144"/>
      <c r="H25" s="160">
        <f t="shared" si="9"/>
        <v>0</v>
      </c>
      <c r="I25" s="44">
        <f t="shared" si="7"/>
        <v>4.0046296296296297E-3</v>
      </c>
      <c r="J25" s="51"/>
      <c r="K25" s="47">
        <f t="shared" si="10"/>
        <v>0.18794133623030962</v>
      </c>
    </row>
    <row r="26" spans="2:11">
      <c r="B26" s="50" t="s">
        <v>19</v>
      </c>
      <c r="C26" s="125"/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/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4.0046296296296297E-3</v>
      </c>
      <c r="D28" s="143"/>
      <c r="E28" s="159">
        <f>IFERROR(SUM(E22:E27),0)</f>
        <v>0.18794133623030962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4.0046296296296297E-3</v>
      </c>
      <c r="J28" s="62"/>
      <c r="K28" s="63">
        <f>IFERROR(SUM(K22:K27),0)</f>
        <v>0.18794133623030962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2.1307870370370369E-2</v>
      </c>
      <c r="D30" s="143"/>
      <c r="E30" s="159">
        <f>IFERROR(SUM(E19,E28),0)</f>
        <v>0.99999999999999989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2.1307870370370369E-2</v>
      </c>
      <c r="J30" s="64"/>
      <c r="K30" s="66">
        <f>IFERROR(SUM(K19,K28),0)</f>
        <v>0.99999999999999989</v>
      </c>
    </row>
    <row r="31" spans="2:11" ht="66" customHeight="1" thickTop="1" thickBot="1">
      <c r="B31" s="200" t="s">
        <v>214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B1:N41"/>
  <sheetViews>
    <sheetView showGridLines="0" showZeros="0" topLeftCell="A2" zoomScaleSheetLayoutView="100" workbookViewId="0">
      <selection activeCell="I22" sqref="I22:I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/>
    <row r="2" spans="2:14" s="5" customFormat="1" ht="15.75" thickBot="1"/>
    <row r="3" spans="2:14" s="5" customFormat="1">
      <c r="B3" s="192" t="s">
        <v>30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4"/>
    </row>
    <row r="4" spans="2:14" s="5" customFormat="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7"/>
    </row>
    <row r="5" spans="2:14" s="5" customFormat="1">
      <c r="B5" s="39"/>
      <c r="C5" s="198" t="s">
        <v>0</v>
      </c>
      <c r="D5" s="198"/>
      <c r="E5" s="198"/>
      <c r="F5" s="198" t="s">
        <v>1</v>
      </c>
      <c r="G5" s="198"/>
      <c r="H5" s="198"/>
      <c r="I5" s="198" t="s">
        <v>2</v>
      </c>
      <c r="J5" s="198"/>
      <c r="K5" s="198"/>
      <c r="L5" s="198" t="s">
        <v>3</v>
      </c>
      <c r="M5" s="198"/>
      <c r="N5" s="199"/>
    </row>
    <row r="6" spans="2:14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>
      <c r="B7" s="10" t="s">
        <v>37</v>
      </c>
      <c r="C7" s="11">
        <v>2.5393518518518531E-2</v>
      </c>
      <c r="D7" s="12">
        <f t="shared" ref="D7:D18" si="0">IFERROR(C7/C$19,0)</f>
        <v>8.374045801526718E-2</v>
      </c>
      <c r="E7" s="12">
        <f t="shared" ref="E7:E18" si="1">IFERROR(C7/C$30,0)</f>
        <v>2.408051717136241E-2</v>
      </c>
      <c r="F7" s="11">
        <v>2.1296296296296293E-3</v>
      </c>
      <c r="G7" s="12">
        <f t="shared" ref="G7:G18" si="2">IFERROR(F7/F$19,0)</f>
        <v>4.7904191616766477E-2</v>
      </c>
      <c r="H7" s="12">
        <f t="shared" ref="H7:H18" si="3">IFERROR(F7/F$30,0)</f>
        <v>8.4984527273566993E-3</v>
      </c>
      <c r="I7" s="11">
        <v>4.2708333333333331E-3</v>
      </c>
      <c r="J7" s="12">
        <f t="shared" ref="J7:J18" si="4">IFERROR(I7/I$19,0)</f>
        <v>5.4200940070505292E-2</v>
      </c>
      <c r="K7" s="12">
        <f t="shared" ref="K7:K18" si="5">IFERROR(I7/I$30,0)</f>
        <v>1.5884631941455011E-2</v>
      </c>
      <c r="L7" s="13">
        <f>SUM(C7,F7,I7)</f>
        <v>3.1793981481481493E-2</v>
      </c>
      <c r="M7" s="12">
        <f t="shared" ref="M7:M18" si="6">IFERROR(L7/L$19,0)</f>
        <v>7.4547477543488283E-2</v>
      </c>
      <c r="N7" s="14">
        <f t="shared" ref="N7:N18" si="7">IFERROR(L7/L$30,0)</f>
        <v>2.0199717630448848E-2</v>
      </c>
    </row>
    <row r="8" spans="2:14" s="5" customFormat="1">
      <c r="B8" s="141" t="s">
        <v>99</v>
      </c>
      <c r="C8" s="11">
        <v>8.4212962962963087E-2</v>
      </c>
      <c r="D8" s="12">
        <f t="shared" si="0"/>
        <v>0.27770992366412245</v>
      </c>
      <c r="E8" s="12">
        <f t="shared" si="1"/>
        <v>7.9858633973943965E-2</v>
      </c>
      <c r="F8" s="11">
        <v>9.1435185185185178E-3</v>
      </c>
      <c r="G8" s="12">
        <f t="shared" si="2"/>
        <v>0.20567560531111695</v>
      </c>
      <c r="H8" s="12">
        <f t="shared" si="3"/>
        <v>3.6487922035933658E-2</v>
      </c>
      <c r="I8" s="11">
        <v>2.4837962962962961E-2</v>
      </c>
      <c r="J8" s="12">
        <f t="shared" si="4"/>
        <v>0.31521739130434784</v>
      </c>
      <c r="K8" s="12">
        <f t="shared" si="5"/>
        <v>9.2380542402066279E-2</v>
      </c>
      <c r="L8" s="13">
        <f t="shared" ref="L8:L16" si="8">SUM(C8,F8,I8)</f>
        <v>0.11819444444444457</v>
      </c>
      <c r="M8" s="12">
        <f t="shared" si="6"/>
        <v>0.27713099405682673</v>
      </c>
      <c r="N8" s="14">
        <f t="shared" si="7"/>
        <v>7.5092652508971167E-2</v>
      </c>
    </row>
    <row r="9" spans="2:14" s="5" customFormat="1">
      <c r="B9" s="10" t="s">
        <v>50</v>
      </c>
      <c r="C9" s="11">
        <v>5.7986111111111176E-2</v>
      </c>
      <c r="D9" s="12">
        <f t="shared" si="0"/>
        <v>0.19122137404580167</v>
      </c>
      <c r="E9" s="12">
        <f t="shared" si="1"/>
        <v>5.498787193642924E-2</v>
      </c>
      <c r="F9" s="11">
        <v>8.3217592592592562E-3</v>
      </c>
      <c r="G9" s="12">
        <f t="shared" si="2"/>
        <v>0.18719083571986461</v>
      </c>
      <c r="H9" s="12">
        <f t="shared" si="3"/>
        <v>3.3208627777007962E-2</v>
      </c>
      <c r="I9" s="11">
        <v>1.9444444444444431E-2</v>
      </c>
      <c r="J9" s="12">
        <f t="shared" si="4"/>
        <v>0.24676850763807273</v>
      </c>
      <c r="K9" s="12">
        <f t="shared" si="5"/>
        <v>7.2320275505811396E-2</v>
      </c>
      <c r="L9" s="13">
        <f t="shared" si="8"/>
        <v>8.5752314814814865E-2</v>
      </c>
      <c r="M9" s="12">
        <f t="shared" si="6"/>
        <v>0.20106380091725695</v>
      </c>
      <c r="N9" s="14">
        <f t="shared" si="7"/>
        <v>5.4481145949761764E-2</v>
      </c>
    </row>
    <row r="10" spans="2:14" s="5" customFormat="1">
      <c r="B10" s="10" t="s">
        <v>11</v>
      </c>
      <c r="C10" s="11">
        <v>7.5497685185185195E-2</v>
      </c>
      <c r="D10" s="12">
        <f t="shared" si="0"/>
        <v>0.24896946564885489</v>
      </c>
      <c r="E10" s="12">
        <f t="shared" si="1"/>
        <v>7.1593989748767975E-2</v>
      </c>
      <c r="F10" s="11">
        <v>1.1678240740740736E-2</v>
      </c>
      <c r="G10" s="12">
        <f t="shared" si="2"/>
        <v>0.26269200728976827</v>
      </c>
      <c r="H10" s="12">
        <f t="shared" si="3"/>
        <v>4.6602928271211451E-2</v>
      </c>
      <c r="I10" s="11">
        <v>1.9444444444444448E-2</v>
      </c>
      <c r="J10" s="12">
        <f t="shared" si="4"/>
        <v>0.24676850763807295</v>
      </c>
      <c r="K10" s="12">
        <f t="shared" si="5"/>
        <v>7.2320275505811452E-2</v>
      </c>
      <c r="L10" s="13">
        <f t="shared" si="8"/>
        <v>0.10662037037037038</v>
      </c>
      <c r="M10" s="12">
        <f t="shared" si="6"/>
        <v>0.24999321555537457</v>
      </c>
      <c r="N10" s="14">
        <f t="shared" si="7"/>
        <v>6.773927878110475E-2</v>
      </c>
    </row>
    <row r="11" spans="2:14" s="5" customFormat="1">
      <c r="B11" s="10" t="s">
        <v>12</v>
      </c>
      <c r="C11" s="11">
        <v>1.2233796296296289E-2</v>
      </c>
      <c r="D11" s="12">
        <f t="shared" si="0"/>
        <v>4.034351145038164E-2</v>
      </c>
      <c r="E11" s="12">
        <f t="shared" si="1"/>
        <v>1.160123366004104E-2</v>
      </c>
      <c r="F11" s="11">
        <v>7.6388888888888882E-4</v>
      </c>
      <c r="G11" s="12">
        <f t="shared" si="2"/>
        <v>1.7183025253840148E-2</v>
      </c>
      <c r="H11" s="12">
        <f t="shared" si="3"/>
        <v>3.0483580435083815E-3</v>
      </c>
      <c r="I11" s="11">
        <v>3.9467592592592584E-3</v>
      </c>
      <c r="J11" s="12">
        <f t="shared" si="4"/>
        <v>5.0088131609870738E-2</v>
      </c>
      <c r="K11" s="12">
        <f t="shared" si="5"/>
        <v>1.4679294016358153E-2</v>
      </c>
      <c r="L11" s="13">
        <f t="shared" si="8"/>
        <v>1.6944444444444436E-2</v>
      </c>
      <c r="M11" s="12">
        <f t="shared" si="6"/>
        <v>3.9729707726125503E-2</v>
      </c>
      <c r="N11" s="14">
        <f t="shared" si="7"/>
        <v>1.076533913759632E-2</v>
      </c>
    </row>
    <row r="12" spans="2:14" s="5" customFormat="1">
      <c r="B12" s="10" t="s">
        <v>159</v>
      </c>
      <c r="C12" s="11">
        <v>1.0706018518518516E-2</v>
      </c>
      <c r="D12" s="12">
        <f t="shared" si="0"/>
        <v>3.5305343511450357E-2</v>
      </c>
      <c r="E12" s="12">
        <f t="shared" si="1"/>
        <v>1.0152451405428538E-2</v>
      </c>
      <c r="F12" s="11"/>
      <c r="G12" s="12">
        <f t="shared" si="2"/>
        <v>0</v>
      </c>
      <c r="H12" s="12">
        <f t="shared" si="3"/>
        <v>0</v>
      </c>
      <c r="I12" s="11">
        <v>2.4884259259259256E-3</v>
      </c>
      <c r="J12" s="12">
        <f t="shared" si="4"/>
        <v>3.1580493537015281E-2</v>
      </c>
      <c r="K12" s="12">
        <f t="shared" si="5"/>
        <v>9.2552733534222963E-3</v>
      </c>
      <c r="L12" s="13">
        <f t="shared" si="8"/>
        <v>1.3194444444444441E-2</v>
      </c>
      <c r="M12" s="12">
        <f t="shared" si="6"/>
        <v>3.0937067491655111E-2</v>
      </c>
      <c r="N12" s="14">
        <f t="shared" si="7"/>
        <v>8.3828460497676286E-3</v>
      </c>
    </row>
    <row r="13" spans="2:14" s="5" customFormat="1">
      <c r="B13" s="10" t="s">
        <v>106</v>
      </c>
      <c r="C13" s="11">
        <v>1.0069444444444444E-3</v>
      </c>
      <c r="D13" s="12">
        <f t="shared" si="0"/>
        <v>3.3206106870228994E-3</v>
      </c>
      <c r="E13" s="12">
        <f t="shared" si="1"/>
        <v>9.54879213267333E-4</v>
      </c>
      <c r="F13" s="11"/>
      <c r="G13" s="12">
        <f t="shared" si="2"/>
        <v>0</v>
      </c>
      <c r="H13" s="12">
        <f t="shared" si="3"/>
        <v>0</v>
      </c>
      <c r="I13" s="11">
        <v>5.6712962962962967E-4</v>
      </c>
      <c r="J13" s="12">
        <f t="shared" si="4"/>
        <v>7.1974148061104606E-3</v>
      </c>
      <c r="K13" s="12">
        <f t="shared" si="5"/>
        <v>2.1093413689195007E-3</v>
      </c>
      <c r="L13" s="13">
        <f>SUM(C13,F13,I13)</f>
        <v>1.5740740740740741E-3</v>
      </c>
      <c r="M13" s="12">
        <f t="shared" si="6"/>
        <v>3.6907378761974531E-3</v>
      </c>
      <c r="N13" s="14">
        <f t="shared" si="7"/>
        <v>1.0000588269898226E-3</v>
      </c>
    </row>
    <row r="14" spans="2:14" s="5" customFormat="1">
      <c r="B14" s="10" t="s">
        <v>107</v>
      </c>
      <c r="C14" s="11">
        <v>1.8518518518518518E-4</v>
      </c>
      <c r="D14" s="12">
        <f t="shared" si="0"/>
        <v>6.1068702290076305E-4</v>
      </c>
      <c r="E14" s="12">
        <f t="shared" si="1"/>
        <v>1.7560997025606122E-4</v>
      </c>
      <c r="F14" s="11"/>
      <c r="G14" s="12">
        <f t="shared" si="2"/>
        <v>0</v>
      </c>
      <c r="H14" s="12">
        <f t="shared" si="3"/>
        <v>0</v>
      </c>
      <c r="I14" s="11"/>
      <c r="J14" s="12">
        <f t="shared" si="4"/>
        <v>0</v>
      </c>
      <c r="K14" s="12">
        <f t="shared" si="5"/>
        <v>0</v>
      </c>
      <c r="L14" s="13">
        <f t="shared" si="8"/>
        <v>1.8518518518518518E-4</v>
      </c>
      <c r="M14" s="12">
        <f t="shared" si="6"/>
        <v>4.3420445602322975E-4</v>
      </c>
      <c r="N14" s="14">
        <f t="shared" si="7"/>
        <v>1.1765397964586147E-4</v>
      </c>
    </row>
    <row r="15" spans="2:14" s="5" customFormat="1">
      <c r="B15" s="10" t="s">
        <v>184</v>
      </c>
      <c r="C15" s="11">
        <v>2.6851851851851859E-3</v>
      </c>
      <c r="D15" s="12">
        <f t="shared" si="0"/>
        <v>8.8549618320610674E-3</v>
      </c>
      <c r="E15" s="12">
        <f t="shared" si="1"/>
        <v>2.5463445687128887E-3</v>
      </c>
      <c r="F15" s="15"/>
      <c r="G15" s="12">
        <f t="shared" si="2"/>
        <v>0</v>
      </c>
      <c r="H15" s="12">
        <f t="shared" si="3"/>
        <v>0</v>
      </c>
      <c r="I15" s="11">
        <v>1.0416666666666667E-4</v>
      </c>
      <c r="J15" s="12">
        <f t="shared" si="4"/>
        <v>1.3219741480611049E-3</v>
      </c>
      <c r="K15" s="12">
        <f t="shared" si="5"/>
        <v>3.8743004735256135E-4</v>
      </c>
      <c r="L15" s="13">
        <f>SUM(C15,F15,I15)</f>
        <v>2.7893518518518523E-3</v>
      </c>
      <c r="M15" s="12">
        <f t="shared" si="6"/>
        <v>6.5402046188498993E-3</v>
      </c>
      <c r="N15" s="14">
        <f t="shared" si="7"/>
        <v>1.7721630684157889E-3</v>
      </c>
    </row>
    <row r="16" spans="2:14" s="5" customFormat="1">
      <c r="B16" s="10" t="s">
        <v>176</v>
      </c>
      <c r="C16" s="11">
        <v>5.0925925925925932E-4</v>
      </c>
      <c r="D16" s="12">
        <f t="shared" si="0"/>
        <v>1.6793893129770988E-3</v>
      </c>
      <c r="E16" s="12">
        <f t="shared" si="1"/>
        <v>4.8292741820416847E-4</v>
      </c>
      <c r="F16" s="11"/>
      <c r="G16" s="12">
        <f t="shared" si="2"/>
        <v>0</v>
      </c>
      <c r="H16" s="12">
        <f t="shared" si="3"/>
        <v>0</v>
      </c>
      <c r="I16" s="11"/>
      <c r="J16" s="12">
        <f t="shared" si="4"/>
        <v>0</v>
      </c>
      <c r="K16" s="12">
        <f t="shared" si="5"/>
        <v>0</v>
      </c>
      <c r="L16" s="13">
        <f t="shared" si="8"/>
        <v>5.0925925925925932E-4</v>
      </c>
      <c r="M16" s="12">
        <f t="shared" si="6"/>
        <v>1.194062254063882E-3</v>
      </c>
      <c r="N16" s="14">
        <f t="shared" si="7"/>
        <v>3.235484440261191E-4</v>
      </c>
    </row>
    <row r="17" spans="2:14" s="5" customFormat="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/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>
      <c r="B18" s="10" t="s">
        <v>13</v>
      </c>
      <c r="C18" s="11">
        <v>3.2824074074074082E-2</v>
      </c>
      <c r="D18" s="12">
        <f t="shared" si="0"/>
        <v>0.10824427480916028</v>
      </c>
      <c r="E18" s="12">
        <f t="shared" si="1"/>
        <v>3.1126867227886861E-2</v>
      </c>
      <c r="F18" s="11">
        <v>1.2418981481481484E-2</v>
      </c>
      <c r="G18" s="12">
        <f t="shared" si="2"/>
        <v>0.27935433480864375</v>
      </c>
      <c r="H18" s="12">
        <f t="shared" si="3"/>
        <v>4.9558911828552946E-2</v>
      </c>
      <c r="I18" s="11">
        <v>3.6921296296296298E-3</v>
      </c>
      <c r="J18" s="12">
        <f t="shared" si="4"/>
        <v>4.6856639247943609E-2</v>
      </c>
      <c r="K18" s="12">
        <f t="shared" si="5"/>
        <v>1.373224278949634E-2</v>
      </c>
      <c r="L18" s="13">
        <f>SUM(C18,F18,I18)</f>
        <v>4.8935185185185193E-2</v>
      </c>
      <c r="M18" s="12">
        <f t="shared" si="6"/>
        <v>0.11473852750413849</v>
      </c>
      <c r="N18" s="14">
        <f t="shared" si="7"/>
        <v>3.10900641214189E-2</v>
      </c>
    </row>
    <row r="19" spans="2:14" s="5" customFormat="1" ht="16.5" thickTop="1" thickBot="1">
      <c r="B19" s="31" t="s">
        <v>3</v>
      </c>
      <c r="C19" s="32">
        <f>SUM(C7:C18)</f>
        <v>0.30324074074074087</v>
      </c>
      <c r="D19" s="33">
        <f>IFERROR(SUM(D7:D18),0)</f>
        <v>1.0000000000000002</v>
      </c>
      <c r="E19" s="33">
        <f>IFERROR(SUM(E7:E18),0)</f>
        <v>0.28756132629430048</v>
      </c>
      <c r="F19" s="32">
        <f>SUM(F7:F18)</f>
        <v>4.4456018518518506E-2</v>
      </c>
      <c r="G19" s="33">
        <f>IFERROR(SUM(G7:G18),0)</f>
        <v>1.0000000000000002</v>
      </c>
      <c r="H19" s="33">
        <f>IFERROR(SUM(H7:H18),0)</f>
        <v>0.17740520068357113</v>
      </c>
      <c r="I19" s="32">
        <f>SUM(I7:I18)</f>
        <v>7.8796296296296281E-2</v>
      </c>
      <c r="J19" s="33">
        <f>IFERROR(SUM(J7:J18),0)</f>
        <v>1.0000000000000002</v>
      </c>
      <c r="K19" s="33">
        <f>IFERROR(SUM(K7:K18),0)</f>
        <v>0.293069306930693</v>
      </c>
      <c r="L19" s="32">
        <f>SUM(L7:L18)</f>
        <v>0.42649305555555572</v>
      </c>
      <c r="M19" s="33">
        <f>IFERROR(SUM(M7:M18),0)</f>
        <v>1</v>
      </c>
      <c r="N19" s="34">
        <f>IFERROR(SUM(N7:N18),0)</f>
        <v>0.27096446849814698</v>
      </c>
    </row>
    <row r="20" spans="2:14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6" t="s">
        <v>5</v>
      </c>
      <c r="L21" s="16" t="s">
        <v>56</v>
      </c>
      <c r="M21" s="16" t="s">
        <v>5</v>
      </c>
      <c r="N21" s="17" t="s">
        <v>5</v>
      </c>
    </row>
    <row r="22" spans="2:14" s="5" customFormat="1">
      <c r="B22" s="18" t="s">
        <v>15</v>
      </c>
      <c r="C22" s="11">
        <v>6.9768518518518563E-2</v>
      </c>
      <c r="D22" s="19"/>
      <c r="E22" s="12">
        <f>IFERROR(C22/C$30,0)</f>
        <v>6.6161056293971121E-2</v>
      </c>
      <c r="F22" s="11">
        <v>1.5127314814814816E-2</v>
      </c>
      <c r="G22" s="19"/>
      <c r="H22" s="12">
        <f>IFERROR(F22/F$30,0)</f>
        <v>6.0366726710082655E-2</v>
      </c>
      <c r="I22" s="11">
        <v>1.6793981481481486E-2</v>
      </c>
      <c r="J22" s="19"/>
      <c r="K22" s="12">
        <f>IFERROR(I22/I$30,0)</f>
        <v>6.2462333189840735E-2</v>
      </c>
      <c r="L22" s="13">
        <f>SUM(C22,F22,I22)</f>
        <v>0.10168981481481487</v>
      </c>
      <c r="M22" s="19"/>
      <c r="N22" s="14">
        <f>IFERROR(L22/L$30,0)</f>
        <v>6.4606741573033713E-2</v>
      </c>
    </row>
    <row r="23" spans="2:14" s="5" customFormat="1">
      <c r="B23" s="18" t="s">
        <v>16</v>
      </c>
      <c r="C23" s="11">
        <v>9.8379629629629642E-4</v>
      </c>
      <c r="D23" s="19"/>
      <c r="E23" s="12">
        <f t="shared" ref="E23:E27" si="9">IFERROR(C23/C$30,0)</f>
        <v>9.3292796698532542E-4</v>
      </c>
      <c r="F23" s="11"/>
      <c r="G23" s="19"/>
      <c r="H23" s="12">
        <f t="shared" ref="H23:H27" si="10">IFERROR(F23/F$30,0)</f>
        <v>0</v>
      </c>
      <c r="I23" s="11">
        <v>4.3981481481481481E-4</v>
      </c>
      <c r="J23" s="19"/>
      <c r="K23" s="12">
        <f t="shared" ref="K23:K27" si="11">IFERROR(I23/I$30,0)</f>
        <v>1.6358157554885921E-3</v>
      </c>
      <c r="L23" s="13">
        <f t="shared" ref="L23:L27" si="12">SUM(C23,F23,I23)</f>
        <v>1.4236111111111112E-3</v>
      </c>
      <c r="M23" s="19"/>
      <c r="N23" s="14">
        <f t="shared" ref="N23:N27" si="13">IFERROR(L23/L$30,0)</f>
        <v>9.0446496852756013E-4</v>
      </c>
    </row>
    <row r="24" spans="2:14" s="5" customFormat="1">
      <c r="B24" s="18" t="s">
        <v>17</v>
      </c>
      <c r="C24" s="11">
        <v>3.0787037037037033E-3</v>
      </c>
      <c r="D24" s="19"/>
      <c r="E24" s="12">
        <f t="shared" si="9"/>
        <v>2.9195157555070178E-3</v>
      </c>
      <c r="F24" s="11"/>
      <c r="G24" s="19"/>
      <c r="H24" s="12">
        <f t="shared" si="10"/>
        <v>0</v>
      </c>
      <c r="I24" s="11">
        <v>1.1574074074074073E-3</v>
      </c>
      <c r="J24" s="19"/>
      <c r="K24" s="12">
        <f t="shared" si="11"/>
        <v>4.3047783039173474E-3</v>
      </c>
      <c r="L24" s="13">
        <f t="shared" si="12"/>
        <v>4.2361111111111106E-3</v>
      </c>
      <c r="M24" s="19"/>
      <c r="N24" s="14">
        <f t="shared" si="13"/>
        <v>2.6913347843990809E-3</v>
      </c>
    </row>
    <row r="25" spans="2:14" s="5" customFormat="1">
      <c r="B25" s="18" t="s">
        <v>18</v>
      </c>
      <c r="C25" s="11">
        <v>0.29922453703703683</v>
      </c>
      <c r="D25" s="19"/>
      <c r="E25" s="12">
        <f t="shared" si="9"/>
        <v>0.28375278506437174</v>
      </c>
      <c r="F25" s="11">
        <v>6.5821759259259316E-2</v>
      </c>
      <c r="G25" s="19"/>
      <c r="H25" s="12">
        <f t="shared" si="10"/>
        <v>0.26266685141563911</v>
      </c>
      <c r="I25" s="11">
        <v>7.2164351851851855E-2</v>
      </c>
      <c r="J25" s="19"/>
      <c r="K25" s="12">
        <f t="shared" si="11"/>
        <v>0.26840292724924664</v>
      </c>
      <c r="L25" s="13">
        <f t="shared" si="12"/>
        <v>0.43721064814814803</v>
      </c>
      <c r="M25" s="19"/>
      <c r="N25" s="14">
        <f t="shared" si="13"/>
        <v>0.277773692570151</v>
      </c>
    </row>
    <row r="26" spans="2:14" s="5" customFormat="1">
      <c r="B26" s="18" t="s">
        <v>19</v>
      </c>
      <c r="C26" s="11">
        <v>0.35563657407407445</v>
      </c>
      <c r="D26" s="19"/>
      <c r="E26" s="12">
        <f t="shared" si="9"/>
        <v>0.33724797225362496</v>
      </c>
      <c r="F26" s="11">
        <v>0.12318287037037043</v>
      </c>
      <c r="G26" s="19"/>
      <c r="H26" s="12">
        <f t="shared" si="10"/>
        <v>0.49157082813726855</v>
      </c>
      <c r="I26" s="11">
        <v>8.8530092592592619E-2</v>
      </c>
      <c r="J26" s="19"/>
      <c r="K26" s="12">
        <f t="shared" si="11"/>
        <v>0.32927249246663803</v>
      </c>
      <c r="L26" s="13">
        <f t="shared" si="12"/>
        <v>0.5673495370370375</v>
      </c>
      <c r="M26" s="19"/>
      <c r="N26" s="14">
        <f t="shared" si="13"/>
        <v>0.36045502676628055</v>
      </c>
    </row>
    <row r="27" spans="2:14" s="5" customFormat="1" ht="15.75" thickBot="1">
      <c r="B27" s="23" t="s">
        <v>20</v>
      </c>
      <c r="C27" s="20">
        <v>2.2592592592592591E-2</v>
      </c>
      <c r="D27" s="24"/>
      <c r="E27" s="21">
        <f t="shared" si="9"/>
        <v>2.1424416371239471E-2</v>
      </c>
      <c r="F27" s="20">
        <v>2.0023148148148153E-3</v>
      </c>
      <c r="G27" s="24"/>
      <c r="H27" s="21">
        <f t="shared" si="10"/>
        <v>7.9903930534386391E-3</v>
      </c>
      <c r="I27" s="20">
        <v>1.0983796296296297E-2</v>
      </c>
      <c r="J27" s="24"/>
      <c r="K27" s="21">
        <f t="shared" si="11"/>
        <v>4.0852346104175631E-2</v>
      </c>
      <c r="L27" s="13">
        <f t="shared" si="12"/>
        <v>3.5578703703703703E-2</v>
      </c>
      <c r="M27" s="24"/>
      <c r="N27" s="22">
        <f t="shared" si="13"/>
        <v>2.2604270839461135E-2</v>
      </c>
    </row>
    <row r="28" spans="2:14" s="5" customFormat="1" ht="16.5" thickTop="1" thickBot="1">
      <c r="B28" s="31" t="s">
        <v>3</v>
      </c>
      <c r="C28" s="32">
        <f>SUM(C22:C27)</f>
        <v>0.75128472222222242</v>
      </c>
      <c r="D28" s="33"/>
      <c r="E28" s="33">
        <f>IFERROR(SUM(E22:E27),0)</f>
        <v>0.71243867370569969</v>
      </c>
      <c r="F28" s="32">
        <f>SUM(F22:F27)</f>
        <v>0.20613425925925935</v>
      </c>
      <c r="G28" s="33"/>
      <c r="H28" s="33">
        <f>IFERROR(SUM(H22:H27),0)</f>
        <v>0.82259479931642887</v>
      </c>
      <c r="I28" s="32">
        <f>SUM(I22:I27)</f>
        <v>0.19006944444444446</v>
      </c>
      <c r="J28" s="33"/>
      <c r="K28" s="33">
        <f>IFERROR(SUM(K22:K27),0)</f>
        <v>0.706930693069307</v>
      </c>
      <c r="L28" s="32">
        <f>SUM(L22:L27)</f>
        <v>1.1474884259259264</v>
      </c>
      <c r="M28" s="33"/>
      <c r="N28" s="34">
        <f>IFERROR(SUM(N22:N27),0)</f>
        <v>0.72903553150185307</v>
      </c>
    </row>
    <row r="29" spans="2:14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>
      <c r="B30" s="31" t="s">
        <v>6</v>
      </c>
      <c r="C30" s="32">
        <f>SUM(C19,C28)</f>
        <v>1.0545254629629632</v>
      </c>
      <c r="D30" s="35"/>
      <c r="E30" s="36">
        <f>IFERROR(SUM(E19,E28),0)</f>
        <v>1.0000000000000002</v>
      </c>
      <c r="F30" s="32">
        <f>SUM(F19,F28)</f>
        <v>0.25059027777777787</v>
      </c>
      <c r="G30" s="35"/>
      <c r="H30" s="36">
        <f>IFERROR(SUM(H19,H28),0)</f>
        <v>1</v>
      </c>
      <c r="I30" s="32">
        <f>SUM(I19,I28)</f>
        <v>0.26886574074074077</v>
      </c>
      <c r="J30" s="35"/>
      <c r="K30" s="36">
        <f>IFERROR(SUM(K19,K28),0)</f>
        <v>1</v>
      </c>
      <c r="L30" s="37">
        <f>SUM(L19,L28)</f>
        <v>1.5739814814814821</v>
      </c>
      <c r="M30" s="35"/>
      <c r="N30" s="38">
        <f>IFERROR(SUM(N19,N28),0)</f>
        <v>1</v>
      </c>
    </row>
    <row r="31" spans="2:14" s="5" customFormat="1" ht="66" customHeight="1" thickTop="1" thickBot="1">
      <c r="B31" s="189" t="s">
        <v>156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1"/>
    </row>
    <row r="32" spans="2:14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>&amp;R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Foglio30"/>
  <dimension ref="B2:K61"/>
  <sheetViews>
    <sheetView showGridLines="0" showZeros="0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172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112</v>
      </c>
      <c r="D5" s="212"/>
      <c r="E5" s="212"/>
      <c r="F5" s="207" t="s">
        <v>168</v>
      </c>
      <c r="G5" s="207"/>
      <c r="H5" s="208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3">
        <f t="shared" ref="D7:D18" si="0">IFERROR(C7/C$19,0)</f>
        <v>0</v>
      </c>
      <c r="E7" s="153">
        <f t="shared" ref="E7:E18" si="1">IFERROR(C7/C$30,0)</f>
        <v>0</v>
      </c>
      <c r="F7" s="123">
        <v>0</v>
      </c>
      <c r="G7" s="153">
        <f t="shared" ref="G7:G18" si="2">IFERROR(F7/F$19,0)</f>
        <v>0</v>
      </c>
      <c r="H7" s="153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99</v>
      </c>
      <c r="C8" s="123"/>
      <c r="D8" s="153">
        <f t="shared" si="0"/>
        <v>0</v>
      </c>
      <c r="E8" s="153">
        <f t="shared" si="1"/>
        <v>0</v>
      </c>
      <c r="F8" s="123">
        <v>0</v>
      </c>
      <c r="G8" s="153">
        <f t="shared" si="2"/>
        <v>0</v>
      </c>
      <c r="H8" s="153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50</v>
      </c>
      <c r="C9" s="123"/>
      <c r="D9" s="153">
        <f t="shared" si="0"/>
        <v>0</v>
      </c>
      <c r="E9" s="153">
        <f t="shared" si="1"/>
        <v>0</v>
      </c>
      <c r="F9" s="123">
        <v>0</v>
      </c>
      <c r="G9" s="153">
        <f t="shared" si="2"/>
        <v>0</v>
      </c>
      <c r="H9" s="15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>
        <v>2.7777777777777778E-4</v>
      </c>
      <c r="D10" s="153">
        <f t="shared" si="0"/>
        <v>1</v>
      </c>
      <c r="E10" s="153">
        <f t="shared" si="1"/>
        <v>0.54545454545454553</v>
      </c>
      <c r="F10" s="123">
        <v>0</v>
      </c>
      <c r="G10" s="153">
        <f t="shared" si="2"/>
        <v>0</v>
      </c>
      <c r="H10" s="153">
        <f t="shared" si="3"/>
        <v>0</v>
      </c>
      <c r="I10" s="44">
        <f t="shared" si="6"/>
        <v>2.7777777777777778E-4</v>
      </c>
      <c r="J10" s="45">
        <f t="shared" si="4"/>
        <v>1</v>
      </c>
      <c r="K10" s="47">
        <f t="shared" si="5"/>
        <v>0.54545454545454553</v>
      </c>
    </row>
    <row r="11" spans="2:11">
      <c r="B11" s="43" t="s">
        <v>12</v>
      </c>
      <c r="C11" s="123"/>
      <c r="D11" s="153">
        <f t="shared" si="0"/>
        <v>0</v>
      </c>
      <c r="E11" s="153">
        <f t="shared" si="1"/>
        <v>0</v>
      </c>
      <c r="F11" s="123">
        <v>0</v>
      </c>
      <c r="G11" s="153">
        <f t="shared" si="2"/>
        <v>0</v>
      </c>
      <c r="H11" s="15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159</v>
      </c>
      <c r="C12" s="123"/>
      <c r="D12" s="153">
        <f t="shared" si="0"/>
        <v>0</v>
      </c>
      <c r="E12" s="153">
        <f t="shared" si="1"/>
        <v>0</v>
      </c>
      <c r="F12" s="123">
        <v>0</v>
      </c>
      <c r="G12" s="153">
        <f t="shared" si="2"/>
        <v>0</v>
      </c>
      <c r="H12" s="15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3"/>
      <c r="D13" s="153">
        <f t="shared" si="0"/>
        <v>0</v>
      </c>
      <c r="E13" s="153">
        <f t="shared" si="1"/>
        <v>0</v>
      </c>
      <c r="F13" s="123">
        <v>0</v>
      </c>
      <c r="G13" s="153">
        <f t="shared" si="2"/>
        <v>0</v>
      </c>
      <c r="H13" s="15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/>
      <c r="D14" s="153">
        <f t="shared" si="0"/>
        <v>0</v>
      </c>
      <c r="E14" s="153">
        <f t="shared" si="1"/>
        <v>0</v>
      </c>
      <c r="F14" s="123">
        <v>0</v>
      </c>
      <c r="G14" s="153">
        <f t="shared" si="2"/>
        <v>0</v>
      </c>
      <c r="H14" s="15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/>
      <c r="D15" s="153">
        <f t="shared" si="0"/>
        <v>0</v>
      </c>
      <c r="E15" s="153">
        <f t="shared" si="1"/>
        <v>0</v>
      </c>
      <c r="F15" s="123">
        <v>0</v>
      </c>
      <c r="G15" s="153">
        <f t="shared" si="2"/>
        <v>0</v>
      </c>
      <c r="H15" s="15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176</v>
      </c>
      <c r="C16" s="123"/>
      <c r="D16" s="153">
        <f t="shared" si="0"/>
        <v>0</v>
      </c>
      <c r="E16" s="153">
        <f t="shared" si="1"/>
        <v>0</v>
      </c>
      <c r="F16" s="123">
        <v>0</v>
      </c>
      <c r="G16" s="153">
        <f t="shared" si="2"/>
        <v>0</v>
      </c>
      <c r="H16" s="15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/>
      <c r="D17" s="153">
        <f t="shared" si="0"/>
        <v>0</v>
      </c>
      <c r="E17" s="153">
        <f t="shared" si="1"/>
        <v>0</v>
      </c>
      <c r="F17" s="123">
        <v>0</v>
      </c>
      <c r="G17" s="153">
        <f t="shared" si="2"/>
        <v>0</v>
      </c>
      <c r="H17" s="15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/>
      <c r="D18" s="153">
        <f t="shared" si="0"/>
        <v>0</v>
      </c>
      <c r="E18" s="153">
        <f t="shared" si="1"/>
        <v>0</v>
      </c>
      <c r="F18" s="123"/>
      <c r="G18" s="153">
        <f t="shared" si="2"/>
        <v>0</v>
      </c>
      <c r="H18" s="15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2.7777777777777778E-4</v>
      </c>
      <c r="D19" s="62">
        <f>IFERROR(SUM(D7:D18),0)</f>
        <v>1</v>
      </c>
      <c r="E19" s="62">
        <f>IFERROR(SUM(E7:E18),0)</f>
        <v>0.54545454545454553</v>
      </c>
      <c r="F19" s="124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2.7777777777777778E-4</v>
      </c>
      <c r="J19" s="62">
        <f>IFERROR(SUM(J7:J18),0)</f>
        <v>1</v>
      </c>
      <c r="K19" s="63">
        <f>IFERROR(SUM(K7:K18),0)</f>
        <v>0.54545454545454553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/>
      <c r="D22" s="144"/>
      <c r="E22" s="154">
        <f>IFERROR(C22/C$30,0)</f>
        <v>0</v>
      </c>
      <c r="F22" s="125"/>
      <c r="G22" s="144"/>
      <c r="H22" s="15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/>
      <c r="D23" s="144"/>
      <c r="E23" s="154">
        <f t="shared" ref="E23:E27" si="8">IFERROR(C23/C$30,0)</f>
        <v>0</v>
      </c>
      <c r="F23" s="125">
        <v>0</v>
      </c>
      <c r="G23" s="144"/>
      <c r="H23" s="15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/>
      <c r="D24" s="144"/>
      <c r="E24" s="154">
        <f t="shared" si="8"/>
        <v>0</v>
      </c>
      <c r="F24" s="125">
        <v>0</v>
      </c>
      <c r="G24" s="144"/>
      <c r="H24" s="15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2.3148148148148146E-4</v>
      </c>
      <c r="D25" s="144"/>
      <c r="E25" s="154">
        <f t="shared" si="8"/>
        <v>0.45454545454545453</v>
      </c>
      <c r="F25" s="125">
        <v>0</v>
      </c>
      <c r="G25" s="144"/>
      <c r="H25" s="154">
        <f t="shared" si="9"/>
        <v>0</v>
      </c>
      <c r="I25" s="44">
        <f t="shared" si="7"/>
        <v>2.3148148148148146E-4</v>
      </c>
      <c r="J25" s="51"/>
      <c r="K25" s="47">
        <f t="shared" si="10"/>
        <v>0.45454545454545453</v>
      </c>
    </row>
    <row r="26" spans="2:11">
      <c r="B26" s="50" t="s">
        <v>19</v>
      </c>
      <c r="C26" s="125"/>
      <c r="D26" s="144"/>
      <c r="E26" s="154">
        <f t="shared" si="8"/>
        <v>0</v>
      </c>
      <c r="F26" s="125">
        <v>0</v>
      </c>
      <c r="G26" s="144"/>
      <c r="H26" s="15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/>
      <c r="D27" s="145"/>
      <c r="E27" s="154">
        <f t="shared" si="8"/>
        <v>0</v>
      </c>
      <c r="F27" s="129">
        <v>0</v>
      </c>
      <c r="G27" s="145"/>
      <c r="H27" s="15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2.3148148148148146E-4</v>
      </c>
      <c r="D28" s="143"/>
      <c r="E28" s="62">
        <f>IFERROR(SUM(E22:E27),0)</f>
        <v>0.45454545454545453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2.3148148148148146E-4</v>
      </c>
      <c r="J28" s="62"/>
      <c r="K28" s="63">
        <f>IFERROR(SUM(K22:K27),0)</f>
        <v>0.45454545454545453</v>
      </c>
    </row>
    <row r="29" spans="2:11" ht="16.5" thickTop="1" thickBot="1">
      <c r="B29" s="59"/>
      <c r="C29" s="147"/>
      <c r="D29" s="146"/>
      <c r="E29" s="155"/>
      <c r="F29" s="147"/>
      <c r="G29" s="146"/>
      <c r="H29" s="155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5.0925925925925921E-4</v>
      </c>
      <c r="D30" s="143"/>
      <c r="E30" s="62">
        <f>IFERROR(SUM(E19,E28),0)</f>
        <v>1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5.0925925925925921E-4</v>
      </c>
      <c r="J30" s="64"/>
      <c r="K30" s="66">
        <f>IFERROR(SUM(K19,K28),0)</f>
        <v>1</v>
      </c>
    </row>
    <row r="31" spans="2:11" ht="66" customHeight="1" thickTop="1" thickBot="1">
      <c r="B31" s="200" t="s">
        <v>215</v>
      </c>
      <c r="C31" s="201"/>
      <c r="D31" s="201"/>
      <c r="E31" s="201"/>
      <c r="F31" s="201"/>
      <c r="G31" s="201"/>
      <c r="H31" s="201"/>
      <c r="I31" s="201"/>
      <c r="J31" s="201"/>
      <c r="K31" s="202"/>
    </row>
    <row r="61" ht="16.5" customHeight="1"/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Foglio31"/>
  <dimension ref="B2:K31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145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113</v>
      </c>
      <c r="D5" s="212"/>
      <c r="E5" s="212"/>
      <c r="F5" s="207" t="s">
        <v>21</v>
      </c>
      <c r="G5" s="207"/>
      <c r="H5" s="208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>
        <v>0</v>
      </c>
      <c r="D7" s="153">
        <f t="shared" ref="D7:D18" si="0">IFERROR(C7/C$19,0)</f>
        <v>0</v>
      </c>
      <c r="E7" s="153">
        <f t="shared" ref="E7:E18" si="1">IFERROR(C7/C$30,0)</f>
        <v>0</v>
      </c>
      <c r="F7" s="123">
        <v>0</v>
      </c>
      <c r="G7" s="151">
        <f t="shared" ref="G7:G18" si="2">IFERROR(F7/F$19,0)</f>
        <v>0</v>
      </c>
      <c r="H7" s="151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99</v>
      </c>
      <c r="C8" s="123">
        <v>0</v>
      </c>
      <c r="D8" s="153">
        <f t="shared" si="0"/>
        <v>0</v>
      </c>
      <c r="E8" s="153">
        <f t="shared" si="1"/>
        <v>0</v>
      </c>
      <c r="F8" s="123">
        <v>0</v>
      </c>
      <c r="G8" s="151">
        <f t="shared" si="2"/>
        <v>0</v>
      </c>
      <c r="H8" s="151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50</v>
      </c>
      <c r="C9" s="123">
        <v>0</v>
      </c>
      <c r="D9" s="153">
        <f t="shared" si="0"/>
        <v>0</v>
      </c>
      <c r="E9" s="153">
        <f t="shared" si="1"/>
        <v>0</v>
      </c>
      <c r="F9" s="123">
        <v>0</v>
      </c>
      <c r="G9" s="151">
        <f t="shared" si="2"/>
        <v>0</v>
      </c>
      <c r="H9" s="151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>
        <v>0</v>
      </c>
      <c r="D10" s="153">
        <f t="shared" si="0"/>
        <v>0</v>
      </c>
      <c r="E10" s="153">
        <f t="shared" si="1"/>
        <v>0</v>
      </c>
      <c r="F10" s="123">
        <v>0</v>
      </c>
      <c r="G10" s="151">
        <f t="shared" si="2"/>
        <v>0</v>
      </c>
      <c r="H10" s="151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>
        <v>0</v>
      </c>
      <c r="D11" s="153">
        <f t="shared" si="0"/>
        <v>0</v>
      </c>
      <c r="E11" s="153">
        <f t="shared" si="1"/>
        <v>0</v>
      </c>
      <c r="F11" s="123">
        <v>0</v>
      </c>
      <c r="G11" s="151">
        <f t="shared" si="2"/>
        <v>0</v>
      </c>
      <c r="H11" s="151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159</v>
      </c>
      <c r="C12" s="123">
        <v>0</v>
      </c>
      <c r="D12" s="153">
        <f t="shared" si="0"/>
        <v>0</v>
      </c>
      <c r="E12" s="153">
        <f t="shared" si="1"/>
        <v>0</v>
      </c>
      <c r="F12" s="123">
        <v>0</v>
      </c>
      <c r="G12" s="151">
        <f t="shared" si="2"/>
        <v>0</v>
      </c>
      <c r="H12" s="151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3">
        <v>0</v>
      </c>
      <c r="D13" s="153">
        <f t="shared" si="0"/>
        <v>0</v>
      </c>
      <c r="E13" s="153">
        <f t="shared" si="1"/>
        <v>0</v>
      </c>
      <c r="F13" s="123">
        <v>0</v>
      </c>
      <c r="G13" s="151">
        <f t="shared" si="2"/>
        <v>0</v>
      </c>
      <c r="H13" s="151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>
        <v>0</v>
      </c>
      <c r="D14" s="153">
        <f t="shared" si="0"/>
        <v>0</v>
      </c>
      <c r="E14" s="153">
        <f t="shared" si="1"/>
        <v>0</v>
      </c>
      <c r="F14" s="123">
        <v>0</v>
      </c>
      <c r="G14" s="151">
        <f t="shared" si="2"/>
        <v>0</v>
      </c>
      <c r="H14" s="151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>
        <v>0</v>
      </c>
      <c r="D15" s="153">
        <f t="shared" si="0"/>
        <v>0</v>
      </c>
      <c r="E15" s="153">
        <f t="shared" si="1"/>
        <v>0</v>
      </c>
      <c r="F15" s="123">
        <v>0</v>
      </c>
      <c r="G15" s="151">
        <f t="shared" si="2"/>
        <v>0</v>
      </c>
      <c r="H15" s="151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176</v>
      </c>
      <c r="C16" s="123">
        <v>0</v>
      </c>
      <c r="D16" s="153">
        <f t="shared" si="0"/>
        <v>0</v>
      </c>
      <c r="E16" s="153">
        <f t="shared" si="1"/>
        <v>0</v>
      </c>
      <c r="F16" s="123">
        <v>0</v>
      </c>
      <c r="G16" s="151">
        <f t="shared" si="2"/>
        <v>0</v>
      </c>
      <c r="H16" s="151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>
        <v>0</v>
      </c>
      <c r="D17" s="153">
        <f t="shared" si="0"/>
        <v>0</v>
      </c>
      <c r="E17" s="153">
        <f t="shared" si="1"/>
        <v>0</v>
      </c>
      <c r="F17" s="123">
        <v>0</v>
      </c>
      <c r="G17" s="151">
        <f t="shared" si="2"/>
        <v>0</v>
      </c>
      <c r="H17" s="151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0</v>
      </c>
      <c r="D18" s="153">
        <f t="shared" si="0"/>
        <v>0</v>
      </c>
      <c r="E18" s="153">
        <f t="shared" si="1"/>
        <v>0</v>
      </c>
      <c r="F18" s="123">
        <v>0</v>
      </c>
      <c r="G18" s="151">
        <f t="shared" si="2"/>
        <v>0</v>
      </c>
      <c r="H18" s="151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0</v>
      </c>
      <c r="D19" s="62">
        <f>IFERROR(SUM(D7:D18),0)</f>
        <v>0</v>
      </c>
      <c r="E19" s="62">
        <f>IFERROR(SUM(E7:E18),0)</f>
        <v>0</v>
      </c>
      <c r="F19" s="124">
        <f>SUM(F7:F18)</f>
        <v>0</v>
      </c>
      <c r="G19" s="143">
        <f>IFERROR(SUM(G7:G18),0)</f>
        <v>0</v>
      </c>
      <c r="H19" s="143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54">
        <f>IFERROR(C22/C$30,0)</f>
        <v>0</v>
      </c>
      <c r="F22" s="125">
        <v>0</v>
      </c>
      <c r="G22" s="144"/>
      <c r="H22" s="15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>
        <v>0</v>
      </c>
      <c r="D23" s="144"/>
      <c r="E23" s="154">
        <f t="shared" ref="E23:E27" si="8">IFERROR(C23/C$30,0)</f>
        <v>0</v>
      </c>
      <c r="F23" s="125">
        <v>0</v>
      </c>
      <c r="G23" s="144"/>
      <c r="H23" s="15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>
        <v>0</v>
      </c>
      <c r="D24" s="144"/>
      <c r="E24" s="154">
        <f t="shared" si="8"/>
        <v>0</v>
      </c>
      <c r="F24" s="125">
        <v>0</v>
      </c>
      <c r="G24" s="144"/>
      <c r="H24" s="15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0</v>
      </c>
      <c r="D25" s="144"/>
      <c r="E25" s="154">
        <f t="shared" si="8"/>
        <v>0</v>
      </c>
      <c r="F25" s="125">
        <v>0</v>
      </c>
      <c r="G25" s="144"/>
      <c r="H25" s="15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0</v>
      </c>
      <c r="D26" s="144"/>
      <c r="E26" s="154">
        <f t="shared" si="8"/>
        <v>0</v>
      </c>
      <c r="F26" s="125">
        <v>0</v>
      </c>
      <c r="G26" s="144"/>
      <c r="H26" s="15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>
        <v>0</v>
      </c>
      <c r="D27" s="145"/>
      <c r="E27" s="154">
        <f t="shared" si="8"/>
        <v>0</v>
      </c>
      <c r="F27" s="129">
        <v>0</v>
      </c>
      <c r="G27" s="145"/>
      <c r="H27" s="15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62">
        <f>IFERROR(SUM(E22:E27),0)</f>
        <v>0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2"/>
      <c r="D29" s="29"/>
      <c r="E29" s="157"/>
      <c r="F29" s="142"/>
      <c r="G29" s="29"/>
      <c r="H29" s="157"/>
      <c r="I29" s="29"/>
      <c r="J29" s="29"/>
      <c r="K29" s="69"/>
    </row>
    <row r="30" spans="2:11" ht="16.5" thickTop="1" thickBot="1">
      <c r="B30" s="60" t="s">
        <v>6</v>
      </c>
      <c r="C30" s="124">
        <f>SUM(C19,C28)</f>
        <v>0</v>
      </c>
      <c r="D30" s="143"/>
      <c r="E30" s="62">
        <f>IFERROR(SUM(E19,E28),0)</f>
        <v>0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200" t="s">
        <v>49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Foglio32"/>
  <dimension ref="B2:K31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146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114</v>
      </c>
      <c r="D5" s="212"/>
      <c r="E5" s="212"/>
      <c r="F5" s="207" t="s">
        <v>23</v>
      </c>
      <c r="G5" s="207"/>
      <c r="H5" s="208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>
        <v>0</v>
      </c>
      <c r="D7" s="153">
        <f t="shared" ref="D7:D18" si="0">IFERROR(C7/C$19,0)</f>
        <v>0</v>
      </c>
      <c r="E7" s="153">
        <f t="shared" ref="E7:E18" si="1">IFERROR(C7/C$30,0)</f>
        <v>0</v>
      </c>
      <c r="F7" s="123">
        <v>0</v>
      </c>
      <c r="G7" s="153">
        <f t="shared" ref="G7:G18" si="2">IFERROR(F7/F$19,0)</f>
        <v>0</v>
      </c>
      <c r="H7" s="153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99</v>
      </c>
      <c r="C8" s="123">
        <v>0</v>
      </c>
      <c r="D8" s="153">
        <f t="shared" si="0"/>
        <v>0</v>
      </c>
      <c r="E8" s="153">
        <f t="shared" si="1"/>
        <v>0</v>
      </c>
      <c r="F8" s="123">
        <v>0</v>
      </c>
      <c r="G8" s="153">
        <f t="shared" si="2"/>
        <v>0</v>
      </c>
      <c r="H8" s="153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50</v>
      </c>
      <c r="C9" s="123">
        <v>0</v>
      </c>
      <c r="D9" s="153">
        <f t="shared" si="0"/>
        <v>0</v>
      </c>
      <c r="E9" s="153">
        <f t="shared" si="1"/>
        <v>0</v>
      </c>
      <c r="F9" s="123">
        <v>0</v>
      </c>
      <c r="G9" s="153">
        <f t="shared" si="2"/>
        <v>0</v>
      </c>
      <c r="H9" s="15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>
        <v>0</v>
      </c>
      <c r="D10" s="153">
        <f t="shared" si="0"/>
        <v>0</v>
      </c>
      <c r="E10" s="153">
        <f t="shared" si="1"/>
        <v>0</v>
      </c>
      <c r="F10" s="123">
        <v>0</v>
      </c>
      <c r="G10" s="153">
        <f t="shared" si="2"/>
        <v>0</v>
      </c>
      <c r="H10" s="15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>
        <v>0</v>
      </c>
      <c r="D11" s="153">
        <f t="shared" si="0"/>
        <v>0</v>
      </c>
      <c r="E11" s="153">
        <f t="shared" si="1"/>
        <v>0</v>
      </c>
      <c r="F11" s="123">
        <v>0</v>
      </c>
      <c r="G11" s="153">
        <f t="shared" si="2"/>
        <v>0</v>
      </c>
      <c r="H11" s="15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159</v>
      </c>
      <c r="C12" s="123">
        <v>0</v>
      </c>
      <c r="D12" s="153">
        <f t="shared" si="0"/>
        <v>0</v>
      </c>
      <c r="E12" s="153">
        <f t="shared" si="1"/>
        <v>0</v>
      </c>
      <c r="F12" s="123">
        <v>0</v>
      </c>
      <c r="G12" s="153">
        <f t="shared" si="2"/>
        <v>0</v>
      </c>
      <c r="H12" s="15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3">
        <v>0</v>
      </c>
      <c r="D13" s="153">
        <f t="shared" si="0"/>
        <v>0</v>
      </c>
      <c r="E13" s="153">
        <f t="shared" si="1"/>
        <v>0</v>
      </c>
      <c r="F13" s="123">
        <v>0</v>
      </c>
      <c r="G13" s="153">
        <f t="shared" si="2"/>
        <v>0</v>
      </c>
      <c r="H13" s="15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>
        <v>0</v>
      </c>
      <c r="D14" s="153">
        <f t="shared" si="0"/>
        <v>0</v>
      </c>
      <c r="E14" s="153">
        <f t="shared" si="1"/>
        <v>0</v>
      </c>
      <c r="F14" s="123">
        <v>0</v>
      </c>
      <c r="G14" s="153">
        <f t="shared" si="2"/>
        <v>0</v>
      </c>
      <c r="H14" s="15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>
        <v>0</v>
      </c>
      <c r="D15" s="153">
        <f t="shared" si="0"/>
        <v>0</v>
      </c>
      <c r="E15" s="153">
        <f t="shared" si="1"/>
        <v>0</v>
      </c>
      <c r="F15" s="123">
        <v>0</v>
      </c>
      <c r="G15" s="153">
        <f t="shared" si="2"/>
        <v>0</v>
      </c>
      <c r="H15" s="15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176</v>
      </c>
      <c r="C16" s="123">
        <v>0</v>
      </c>
      <c r="D16" s="153">
        <f t="shared" si="0"/>
        <v>0</v>
      </c>
      <c r="E16" s="153">
        <f t="shared" si="1"/>
        <v>0</v>
      </c>
      <c r="F16" s="123">
        <v>0</v>
      </c>
      <c r="G16" s="153">
        <f t="shared" si="2"/>
        <v>0</v>
      </c>
      <c r="H16" s="15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>
        <v>0</v>
      </c>
      <c r="D17" s="153">
        <f t="shared" si="0"/>
        <v>0</v>
      </c>
      <c r="E17" s="153">
        <f t="shared" si="1"/>
        <v>0</v>
      </c>
      <c r="F17" s="123">
        <v>0</v>
      </c>
      <c r="G17" s="153">
        <f t="shared" si="2"/>
        <v>0</v>
      </c>
      <c r="H17" s="15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0</v>
      </c>
      <c r="D18" s="153">
        <f t="shared" si="0"/>
        <v>0</v>
      </c>
      <c r="E18" s="153">
        <f t="shared" si="1"/>
        <v>0</v>
      </c>
      <c r="F18" s="123">
        <v>0</v>
      </c>
      <c r="G18" s="153">
        <f t="shared" si="2"/>
        <v>0</v>
      </c>
      <c r="H18" s="15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0</v>
      </c>
      <c r="D19" s="62">
        <f>IFERROR(SUM(D7:D18),0)</f>
        <v>0</v>
      </c>
      <c r="E19" s="62">
        <f>IFERROR(SUM(E7:E18),0)</f>
        <v>0</v>
      </c>
      <c r="F19" s="124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54">
        <f>IFERROR(C22/C$30,0)</f>
        <v>0</v>
      </c>
      <c r="F22" s="125">
        <v>0</v>
      </c>
      <c r="G22" s="144"/>
      <c r="H22" s="154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>
        <v>0</v>
      </c>
      <c r="D23" s="144"/>
      <c r="E23" s="154">
        <f t="shared" ref="E23:E27" si="8">IFERROR(C23/C$30,0)</f>
        <v>0</v>
      </c>
      <c r="F23" s="125">
        <v>0</v>
      </c>
      <c r="G23" s="144"/>
      <c r="H23" s="154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>
        <v>0</v>
      </c>
      <c r="D24" s="144"/>
      <c r="E24" s="154">
        <f t="shared" si="8"/>
        <v>0</v>
      </c>
      <c r="F24" s="125">
        <v>0</v>
      </c>
      <c r="G24" s="144"/>
      <c r="H24" s="154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0</v>
      </c>
      <c r="D25" s="144"/>
      <c r="E25" s="154">
        <f t="shared" si="8"/>
        <v>0</v>
      </c>
      <c r="F25" s="125">
        <v>0</v>
      </c>
      <c r="G25" s="144"/>
      <c r="H25" s="154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0</v>
      </c>
      <c r="D26" s="144"/>
      <c r="E26" s="154">
        <f t="shared" si="8"/>
        <v>0</v>
      </c>
      <c r="F26" s="125">
        <v>0</v>
      </c>
      <c r="G26" s="144"/>
      <c r="H26" s="154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>
        <v>0</v>
      </c>
      <c r="D27" s="145"/>
      <c r="E27" s="154">
        <f t="shared" si="8"/>
        <v>0</v>
      </c>
      <c r="F27" s="129">
        <v>0</v>
      </c>
      <c r="G27" s="145"/>
      <c r="H27" s="154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62">
        <f>IFERROR(SUM(E22:E27),0)</f>
        <v>0</v>
      </c>
      <c r="F28" s="124">
        <f>SUM(F22:F27)</f>
        <v>0</v>
      </c>
      <c r="G28" s="143"/>
      <c r="H28" s="62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7"/>
      <c r="D29" s="146"/>
      <c r="E29" s="155"/>
      <c r="F29" s="147"/>
      <c r="G29" s="146"/>
      <c r="H29" s="155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0</v>
      </c>
      <c r="D30" s="143"/>
      <c r="E30" s="62">
        <f>IFERROR(SUM(E19,E28),0)</f>
        <v>0</v>
      </c>
      <c r="F30" s="124">
        <f>SUM(F19,F28)</f>
        <v>0</v>
      </c>
      <c r="G30" s="143"/>
      <c r="H30" s="62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200" t="s">
        <v>55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Foglio33"/>
  <dimension ref="B2:K31"/>
  <sheetViews>
    <sheetView showGridLines="0" showZeros="0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147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115</v>
      </c>
      <c r="D5" s="212"/>
      <c r="E5" s="212"/>
      <c r="F5" s="207" t="s">
        <v>24</v>
      </c>
      <c r="G5" s="207"/>
      <c r="H5" s="208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" si="0">IFERROR(C7/C$19,0)</f>
        <v>0</v>
      </c>
      <c r="E7" s="158">
        <f t="shared" ref="E7" si="1">IFERROR(C7/C$30,0)</f>
        <v>0</v>
      </c>
      <c r="F7" s="123">
        <v>5.462962962962962E-3</v>
      </c>
      <c r="G7" s="158">
        <f t="shared" ref="G7:G18" si="2">IFERROR(F7/F$19,0)</f>
        <v>3.9844673307445545E-2</v>
      </c>
      <c r="H7" s="158">
        <f t="shared" ref="H7:H18" si="3">IFERROR(F7/F$30,0)</f>
        <v>1.949285537292475E-2</v>
      </c>
      <c r="I7" s="44">
        <f>SUM(C7,F7)</f>
        <v>5.462962962962962E-3</v>
      </c>
      <c r="J7" s="45">
        <f t="shared" ref="J7:J18" si="4">IFERROR(I7/I$19,0)</f>
        <v>3.9831223628691972E-2</v>
      </c>
      <c r="K7" s="47">
        <f t="shared" ref="K7:K18" si="5">IFERROR(I7/I$30,0)</f>
        <v>1.9489635808076635E-2</v>
      </c>
    </row>
    <row r="8" spans="2:11">
      <c r="B8" s="138" t="s">
        <v>99</v>
      </c>
      <c r="C8" s="123">
        <v>4.6296296296296294E-5</v>
      </c>
      <c r="D8" s="158">
        <f t="shared" ref="D8:D18" si="6">IFERROR(C8/C$19,0)</f>
        <v>1</v>
      </c>
      <c r="E8" s="158">
        <f t="shared" ref="E8:E18" si="7">IFERROR(C8/C$30,0)</f>
        <v>1</v>
      </c>
      <c r="F8" s="123">
        <v>1.3020833333333336E-2</v>
      </c>
      <c r="G8" s="158">
        <f t="shared" si="2"/>
        <v>9.496876582812766E-2</v>
      </c>
      <c r="H8" s="158">
        <f t="shared" si="3"/>
        <v>4.6460725200297349E-2</v>
      </c>
      <c r="I8" s="44">
        <f t="shared" ref="I8:I18" si="8">SUM(C8,F8)</f>
        <v>1.3067129629629632E-2</v>
      </c>
      <c r="J8" s="45">
        <f t="shared" si="4"/>
        <v>9.5274261603375529E-2</v>
      </c>
      <c r="K8" s="47">
        <f t="shared" si="5"/>
        <v>4.6618217854488407E-2</v>
      </c>
    </row>
    <row r="9" spans="2:11">
      <c r="B9" s="43" t="s">
        <v>50</v>
      </c>
      <c r="C9" s="123"/>
      <c r="D9" s="151">
        <f t="shared" si="6"/>
        <v>0</v>
      </c>
      <c r="E9" s="151">
        <f t="shared" si="7"/>
        <v>0</v>
      </c>
      <c r="F9" s="123">
        <v>1.0023148148148147E-2</v>
      </c>
      <c r="G9" s="158">
        <f t="shared" si="2"/>
        <v>7.310484551747426E-2</v>
      </c>
      <c r="H9" s="158">
        <f t="shared" si="3"/>
        <v>3.5764433798628883E-2</v>
      </c>
      <c r="I9" s="44">
        <f t="shared" si="8"/>
        <v>1.0023148148148147E-2</v>
      </c>
      <c r="J9" s="45">
        <f t="shared" si="4"/>
        <v>7.3080168776371301E-2</v>
      </c>
      <c r="K9" s="47">
        <f t="shared" si="5"/>
        <v>3.5758526715666032E-2</v>
      </c>
    </row>
    <row r="10" spans="2:11">
      <c r="B10" s="43" t="s">
        <v>11</v>
      </c>
      <c r="C10" s="123"/>
      <c r="D10" s="151">
        <f t="shared" si="6"/>
        <v>0</v>
      </c>
      <c r="E10" s="151">
        <f t="shared" si="7"/>
        <v>0</v>
      </c>
      <c r="F10" s="123">
        <v>4.6168981481481478E-2</v>
      </c>
      <c r="G10" s="158">
        <f t="shared" si="2"/>
        <v>0.33673813945635656</v>
      </c>
      <c r="H10" s="158">
        <f t="shared" si="3"/>
        <v>0.1647394069546543</v>
      </c>
      <c r="I10" s="44">
        <f t="shared" si="8"/>
        <v>4.6168981481481478E-2</v>
      </c>
      <c r="J10" s="45">
        <f t="shared" si="4"/>
        <v>0.33662447257383959</v>
      </c>
      <c r="K10" s="47">
        <f t="shared" si="5"/>
        <v>0.16471219753902056</v>
      </c>
    </row>
    <row r="11" spans="2:11">
      <c r="B11" s="43" t="s">
        <v>12</v>
      </c>
      <c r="C11" s="123"/>
      <c r="D11" s="151">
        <f t="shared" si="6"/>
        <v>0</v>
      </c>
      <c r="E11" s="151">
        <f t="shared" si="7"/>
        <v>0</v>
      </c>
      <c r="F11" s="123">
        <v>7.083333333333333E-3</v>
      </c>
      <c r="G11" s="158">
        <f t="shared" si="2"/>
        <v>5.1663008610501437E-2</v>
      </c>
      <c r="H11" s="158">
        <f t="shared" si="3"/>
        <v>2.5274634508961755E-2</v>
      </c>
      <c r="I11" s="44">
        <f t="shared" si="8"/>
        <v>7.083333333333333E-3</v>
      </c>
      <c r="J11" s="45">
        <f t="shared" si="4"/>
        <v>5.1645569620253157E-2</v>
      </c>
      <c r="K11" s="47">
        <f t="shared" si="5"/>
        <v>2.5270459988438351E-2</v>
      </c>
    </row>
    <row r="12" spans="2:11">
      <c r="B12" s="43" t="s">
        <v>159</v>
      </c>
      <c r="C12" s="123"/>
      <c r="D12" s="151">
        <f t="shared" si="6"/>
        <v>0</v>
      </c>
      <c r="E12" s="151">
        <f t="shared" si="7"/>
        <v>0</v>
      </c>
      <c r="F12" s="123">
        <v>2.8587962962962964E-2</v>
      </c>
      <c r="G12" s="158">
        <f t="shared" si="2"/>
        <v>0.20850920141820026</v>
      </c>
      <c r="H12" s="158">
        <f t="shared" si="3"/>
        <v>0.10200710332865284</v>
      </c>
      <c r="I12" s="44">
        <f t="shared" si="8"/>
        <v>2.8587962962962964E-2</v>
      </c>
      <c r="J12" s="45">
        <f t="shared" si="4"/>
        <v>0.20843881856540084</v>
      </c>
      <c r="K12" s="47">
        <f t="shared" si="5"/>
        <v>0.10199025518209597</v>
      </c>
    </row>
    <row r="13" spans="2:11">
      <c r="B13" s="43" t="s">
        <v>106</v>
      </c>
      <c r="C13" s="123"/>
      <c r="D13" s="151">
        <f t="shared" si="6"/>
        <v>0</v>
      </c>
      <c r="E13" s="151">
        <f t="shared" si="7"/>
        <v>0</v>
      </c>
      <c r="F13" s="123"/>
      <c r="G13" s="158">
        <f t="shared" si="2"/>
        <v>0</v>
      </c>
      <c r="H13" s="158">
        <f t="shared" si="3"/>
        <v>0</v>
      </c>
      <c r="I13" s="44">
        <f t="shared" si="8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/>
      <c r="D14" s="151">
        <f t="shared" si="6"/>
        <v>0</v>
      </c>
      <c r="E14" s="151">
        <f t="shared" si="7"/>
        <v>0</v>
      </c>
      <c r="F14" s="123"/>
      <c r="G14" s="158">
        <f t="shared" si="2"/>
        <v>0</v>
      </c>
      <c r="H14" s="158">
        <f t="shared" si="3"/>
        <v>0</v>
      </c>
      <c r="I14" s="44">
        <f t="shared" si="8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/>
      <c r="D15" s="151">
        <f t="shared" si="6"/>
        <v>0</v>
      </c>
      <c r="E15" s="151">
        <f t="shared" si="7"/>
        <v>0</v>
      </c>
      <c r="F15" s="123"/>
      <c r="G15" s="158">
        <f t="shared" si="2"/>
        <v>0</v>
      </c>
      <c r="H15" s="158">
        <f t="shared" si="3"/>
        <v>0</v>
      </c>
      <c r="I15" s="44">
        <f t="shared" si="8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176</v>
      </c>
      <c r="C16" s="123"/>
      <c r="D16" s="151">
        <f t="shared" si="6"/>
        <v>0</v>
      </c>
      <c r="E16" s="151">
        <f t="shared" si="7"/>
        <v>0</v>
      </c>
      <c r="F16" s="123"/>
      <c r="G16" s="158">
        <f t="shared" si="2"/>
        <v>0</v>
      </c>
      <c r="H16" s="158">
        <f t="shared" si="3"/>
        <v>0</v>
      </c>
      <c r="I16" s="44">
        <f t="shared" si="8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/>
      <c r="D17" s="151">
        <f t="shared" si="6"/>
        <v>0</v>
      </c>
      <c r="E17" s="151">
        <f t="shared" si="7"/>
        <v>0</v>
      </c>
      <c r="F17" s="123"/>
      <c r="G17" s="158">
        <f t="shared" si="2"/>
        <v>0</v>
      </c>
      <c r="H17" s="158">
        <f t="shared" si="3"/>
        <v>0</v>
      </c>
      <c r="I17" s="44">
        <f t="shared" si="8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/>
      <c r="D18" s="151">
        <f t="shared" si="6"/>
        <v>0</v>
      </c>
      <c r="E18" s="151">
        <f t="shared" si="7"/>
        <v>0</v>
      </c>
      <c r="F18" s="123">
        <v>2.675925925925926E-2</v>
      </c>
      <c r="G18" s="158">
        <f t="shared" si="2"/>
        <v>0.19517136586189435</v>
      </c>
      <c r="H18" s="158">
        <f t="shared" si="3"/>
        <v>9.5481952589411084E-2</v>
      </c>
      <c r="I18" s="44">
        <f t="shared" si="8"/>
        <v>2.675925925925926E-2</v>
      </c>
      <c r="J18" s="45">
        <f t="shared" si="4"/>
        <v>0.1951054852320675</v>
      </c>
      <c r="K18" s="47">
        <f t="shared" si="5"/>
        <v>9.5466182178544884E-2</v>
      </c>
    </row>
    <row r="19" spans="2:11" ht="16.5" thickTop="1" thickBot="1">
      <c r="B19" s="60" t="s">
        <v>3</v>
      </c>
      <c r="C19" s="124">
        <f>SUM(C7:C18)</f>
        <v>4.6296296296296294E-5</v>
      </c>
      <c r="D19" s="159">
        <f>IFERROR(SUM(D7:D18),0)</f>
        <v>1</v>
      </c>
      <c r="E19" s="159">
        <f>IFERROR(SUM(E7:E18),0)</f>
        <v>1</v>
      </c>
      <c r="F19" s="124">
        <f>SUM(F7:F18)</f>
        <v>0.13710648148148147</v>
      </c>
      <c r="G19" s="159">
        <f>IFERROR(SUM(G7:G18),0)</f>
        <v>1.0000000000000002</v>
      </c>
      <c r="H19" s="159">
        <f>IFERROR(SUM(H7:H18),0)</f>
        <v>0.489221111753531</v>
      </c>
      <c r="I19" s="61">
        <f>SUM(I7:I18)</f>
        <v>0.13715277777777779</v>
      </c>
      <c r="J19" s="62">
        <f>IFERROR(SUM(J7:J18),0)</f>
        <v>0.99999999999999989</v>
      </c>
      <c r="K19" s="63">
        <f>IFERROR(SUM(K7:K18),0)</f>
        <v>0.48930547526633084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60">
        <f>IFERROR(C22/C$30,0)</f>
        <v>0</v>
      </c>
      <c r="F22" s="125">
        <v>7.766203703703704E-3</v>
      </c>
      <c r="G22" s="144"/>
      <c r="H22" s="160">
        <f>IFERROR(F22/F$30,0)</f>
        <v>2.7711241430577349E-2</v>
      </c>
      <c r="I22" s="44">
        <f t="shared" ref="I22:I27" si="9">SUM(C22,F22)</f>
        <v>7.766203703703704E-3</v>
      </c>
      <c r="J22" s="51"/>
      <c r="K22" s="47">
        <f>IFERROR(I22/I$30,0)</f>
        <v>2.7706664464447934E-2</v>
      </c>
    </row>
    <row r="23" spans="2:11">
      <c r="B23" s="50" t="s">
        <v>16</v>
      </c>
      <c r="C23" s="125">
        <v>0</v>
      </c>
      <c r="D23" s="144"/>
      <c r="E23" s="160">
        <f t="shared" ref="E23:E27" si="10">IFERROR(C23/C$30,0)</f>
        <v>0</v>
      </c>
      <c r="F23" s="125"/>
      <c r="G23" s="144"/>
      <c r="H23" s="160">
        <f t="shared" ref="H23:H27" si="11">IFERROR(F23/F$30,0)</f>
        <v>0</v>
      </c>
      <c r="I23" s="44">
        <f t="shared" si="9"/>
        <v>0</v>
      </c>
      <c r="J23" s="51"/>
      <c r="K23" s="47">
        <f t="shared" ref="K23:K27" si="12">IFERROR(I23/I$30,0)</f>
        <v>0</v>
      </c>
    </row>
    <row r="24" spans="2:11">
      <c r="B24" s="50" t="s">
        <v>17</v>
      </c>
      <c r="C24" s="125">
        <v>0</v>
      </c>
      <c r="D24" s="144"/>
      <c r="E24" s="160">
        <f t="shared" si="10"/>
        <v>0</v>
      </c>
      <c r="F24" s="125"/>
      <c r="G24" s="144"/>
      <c r="H24" s="160">
        <f t="shared" si="11"/>
        <v>0</v>
      </c>
      <c r="I24" s="44">
        <f t="shared" si="9"/>
        <v>0</v>
      </c>
      <c r="J24" s="51"/>
      <c r="K24" s="47">
        <f t="shared" si="12"/>
        <v>0</v>
      </c>
    </row>
    <row r="25" spans="2:11">
      <c r="B25" s="50" t="s">
        <v>18</v>
      </c>
      <c r="C25" s="125">
        <v>0</v>
      </c>
      <c r="D25" s="144"/>
      <c r="E25" s="160">
        <f t="shared" si="10"/>
        <v>0</v>
      </c>
      <c r="F25" s="125">
        <v>3.1736111111111111E-2</v>
      </c>
      <c r="G25" s="144"/>
      <c r="H25" s="160">
        <f t="shared" si="11"/>
        <v>0.11324027422152473</v>
      </c>
      <c r="I25" s="44">
        <f t="shared" si="9"/>
        <v>3.1736111111111111E-2</v>
      </c>
      <c r="J25" s="51"/>
      <c r="K25" s="47">
        <f t="shared" si="12"/>
        <v>0.113221570732513</v>
      </c>
    </row>
    <row r="26" spans="2:11">
      <c r="B26" s="50" t="s">
        <v>19</v>
      </c>
      <c r="C26" s="125">
        <v>0</v>
      </c>
      <c r="D26" s="144"/>
      <c r="E26" s="160">
        <f t="shared" si="10"/>
        <v>0</v>
      </c>
      <c r="F26" s="125">
        <v>8.6736111111111125E-2</v>
      </c>
      <c r="G26" s="144"/>
      <c r="H26" s="160">
        <f t="shared" si="11"/>
        <v>0.30949037746758074</v>
      </c>
      <c r="I26" s="44">
        <f t="shared" si="9"/>
        <v>8.6736111111111125E-2</v>
      </c>
      <c r="J26" s="51"/>
      <c r="K26" s="47">
        <f t="shared" si="12"/>
        <v>0.30943926005450495</v>
      </c>
    </row>
    <row r="27" spans="2:11" ht="15.75" thickBot="1">
      <c r="B27" s="55" t="s">
        <v>20</v>
      </c>
      <c r="C27" s="129">
        <v>0</v>
      </c>
      <c r="D27" s="145"/>
      <c r="E27" s="160">
        <f t="shared" si="10"/>
        <v>0</v>
      </c>
      <c r="F27" s="129">
        <v>1.6909722222222222E-2</v>
      </c>
      <c r="G27" s="145"/>
      <c r="H27" s="160">
        <f t="shared" si="11"/>
        <v>6.0336995126786148E-2</v>
      </c>
      <c r="I27" s="44">
        <f t="shared" si="9"/>
        <v>1.6909722222222222E-2</v>
      </c>
      <c r="J27" s="56"/>
      <c r="K27" s="47">
        <f t="shared" si="12"/>
        <v>6.0327029482203316E-2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0.14314814814814816</v>
      </c>
      <c r="G28" s="143"/>
      <c r="H28" s="159">
        <f>IFERROR(SUM(H22:H27),0)</f>
        <v>0.510778888246469</v>
      </c>
      <c r="I28" s="61">
        <f>SUM(I22:I27)</f>
        <v>0.14314814814814816</v>
      </c>
      <c r="J28" s="62"/>
      <c r="K28" s="63">
        <f>IFERROR(SUM(K22:K27),0)</f>
        <v>0.51069452473366928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4.6296296296296294E-5</v>
      </c>
      <c r="D30" s="143"/>
      <c r="E30" s="159">
        <f>IFERROR(SUM(E19,E28),0)</f>
        <v>1</v>
      </c>
      <c r="F30" s="124">
        <f>SUM(F19,F28)</f>
        <v>0.28025462962962966</v>
      </c>
      <c r="G30" s="143"/>
      <c r="H30" s="159">
        <f>IFERROR(SUM(H19,H28),0)</f>
        <v>1</v>
      </c>
      <c r="I30" s="61">
        <f>SUM(I19,I28)</f>
        <v>0.28030092592592593</v>
      </c>
      <c r="J30" s="64"/>
      <c r="K30" s="66">
        <f>IFERROR(SUM(K19,K28),0)</f>
        <v>1</v>
      </c>
    </row>
    <row r="31" spans="2:11" ht="66" customHeight="1" thickTop="1" thickBot="1">
      <c r="B31" s="200" t="s">
        <v>216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Foglio34"/>
  <dimension ref="B2:K31"/>
  <sheetViews>
    <sheetView showGridLines="0" showZeros="0" zoomScaleSheetLayoutView="100" zoomScalePageLayoutView="9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148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116</v>
      </c>
      <c r="D5" s="212"/>
      <c r="E5" s="212"/>
      <c r="F5" s="207" t="s">
        <v>117</v>
      </c>
      <c r="G5" s="207"/>
      <c r="H5" s="208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99</v>
      </c>
      <c r="C8" s="123">
        <v>2.6053240740740741E-2</v>
      </c>
      <c r="D8" s="158">
        <f t="shared" si="0"/>
        <v>0.2428787224859732</v>
      </c>
      <c r="E8" s="158">
        <f t="shared" si="1"/>
        <v>0.2428787224859732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2.6053240740740741E-2</v>
      </c>
      <c r="J8" s="45">
        <f t="shared" si="4"/>
        <v>0.2428787224859732</v>
      </c>
      <c r="K8" s="47">
        <f t="shared" si="5"/>
        <v>0.2428787224859732</v>
      </c>
    </row>
    <row r="9" spans="2:11">
      <c r="B9" s="43" t="s">
        <v>50</v>
      </c>
      <c r="C9" s="123">
        <v>2.0312500000000001E-2</v>
      </c>
      <c r="D9" s="158">
        <f t="shared" si="0"/>
        <v>0.1893612429866206</v>
      </c>
      <c r="E9" s="158">
        <f t="shared" si="1"/>
        <v>0.1893612429866206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2.0312500000000001E-2</v>
      </c>
      <c r="J9" s="45">
        <f t="shared" si="4"/>
        <v>0.1893612429866206</v>
      </c>
      <c r="K9" s="47">
        <f t="shared" si="5"/>
        <v>0.1893612429866206</v>
      </c>
    </row>
    <row r="10" spans="2:11">
      <c r="B10" s="43" t="s">
        <v>11</v>
      </c>
      <c r="C10" s="123">
        <v>2.913194444444445E-2</v>
      </c>
      <c r="D10" s="158">
        <f t="shared" si="0"/>
        <v>0.27157962883038411</v>
      </c>
      <c r="E10" s="158">
        <f t="shared" si="1"/>
        <v>0.27157962883038411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2.913194444444445E-2</v>
      </c>
      <c r="J10" s="45">
        <f t="shared" si="4"/>
        <v>0.27157962883038411</v>
      </c>
      <c r="K10" s="47">
        <f t="shared" si="5"/>
        <v>0.27157962883038411</v>
      </c>
    </row>
    <row r="11" spans="2:11">
      <c r="B11" s="43" t="s">
        <v>12</v>
      </c>
      <c r="C11" s="123">
        <v>9.0740740740740747E-3</v>
      </c>
      <c r="D11" s="158">
        <f t="shared" si="0"/>
        <v>8.459214501510573E-2</v>
      </c>
      <c r="E11" s="158">
        <f t="shared" si="1"/>
        <v>8.459214501510573E-2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9.0740740740740747E-3</v>
      </c>
      <c r="J11" s="45">
        <f t="shared" si="4"/>
        <v>8.459214501510573E-2</v>
      </c>
      <c r="K11" s="47">
        <f t="shared" si="5"/>
        <v>8.459214501510573E-2</v>
      </c>
    </row>
    <row r="12" spans="2:11">
      <c r="B12" s="43" t="s">
        <v>159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>
        <v>8.564814814814815E-3</v>
      </c>
      <c r="D15" s="158">
        <f t="shared" si="0"/>
        <v>7.9844626672421218E-2</v>
      </c>
      <c r="E15" s="158">
        <f t="shared" si="1"/>
        <v>7.9844626672421218E-2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8.564814814814815E-3</v>
      </c>
      <c r="J15" s="45">
        <f t="shared" si="4"/>
        <v>7.9844626672421218E-2</v>
      </c>
      <c r="K15" s="47">
        <f t="shared" si="5"/>
        <v>7.9844626672421218E-2</v>
      </c>
    </row>
    <row r="16" spans="2:11">
      <c r="B16" s="43" t="s">
        <v>176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1.4131944444444445E-2</v>
      </c>
      <c r="D18" s="158">
        <f t="shared" si="0"/>
        <v>0.13174363400949501</v>
      </c>
      <c r="E18" s="158">
        <f t="shared" si="1"/>
        <v>0.13174363400949501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1.4131944444444445E-2</v>
      </c>
      <c r="J18" s="45">
        <f t="shared" si="4"/>
        <v>0.13174363400949501</v>
      </c>
      <c r="K18" s="47">
        <f t="shared" si="5"/>
        <v>0.13174363400949501</v>
      </c>
    </row>
    <row r="19" spans="2:11" ht="16.5" thickTop="1" thickBot="1">
      <c r="B19" s="60" t="s">
        <v>3</v>
      </c>
      <c r="C19" s="124">
        <f>SUM(C7:C18)</f>
        <v>0.10726851851851854</v>
      </c>
      <c r="D19" s="159">
        <f>IFERROR(SUM(D7:D18),0)</f>
        <v>0.99999999999999978</v>
      </c>
      <c r="E19" s="159">
        <f>IFERROR(SUM(E7:E18),0)</f>
        <v>0.99999999999999978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0.10726851851851854</v>
      </c>
      <c r="J19" s="62">
        <f>IFERROR(SUM(J7:J18),0)</f>
        <v>0.99999999999999978</v>
      </c>
      <c r="K19" s="63">
        <f>IFERROR(SUM(K7:K18),0)</f>
        <v>0.99999999999999978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62" t="s">
        <v>5</v>
      </c>
      <c r="F21" s="121" t="s">
        <v>4</v>
      </c>
      <c r="G21" s="121"/>
      <c r="H21" s="162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>
        <v>0</v>
      </c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>
        <v>0</v>
      </c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0</v>
      </c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0</v>
      </c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>
        <v>0</v>
      </c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0.10726851851851854</v>
      </c>
      <c r="D30" s="143"/>
      <c r="E30" s="159">
        <f>IFERROR(SUM(E19,E28),0)</f>
        <v>0.99999999999999978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0.10726851851851854</v>
      </c>
      <c r="J30" s="64"/>
      <c r="K30" s="66">
        <f>IFERROR(SUM(K19,K28),0)</f>
        <v>0.99999999999999978</v>
      </c>
    </row>
    <row r="31" spans="2:11" ht="66" customHeight="1" thickTop="1" thickBot="1">
      <c r="B31" s="200" t="s">
        <v>217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Foglio35"/>
  <dimension ref="B2:K31"/>
  <sheetViews>
    <sheetView showGridLines="0" showZeros="0" zoomScaleSheetLayoutView="100" zoomScalePageLayoutView="8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149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118</v>
      </c>
      <c r="D5" s="212"/>
      <c r="E5" s="212"/>
      <c r="F5" s="207" t="s">
        <v>22</v>
      </c>
      <c r="G5" s="207"/>
      <c r="H5" s="208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1.0995370370370371E-3</v>
      </c>
      <c r="G7" s="158">
        <f t="shared" ref="G7:G18" si="2">IFERROR(F7/F$19,0)</f>
        <v>4.0118243243243243E-2</v>
      </c>
      <c r="H7" s="158">
        <f t="shared" ref="H7:H18" si="3">IFERROR(F7/F$30,0)</f>
        <v>2.2000926354793886E-2</v>
      </c>
      <c r="I7" s="44">
        <f>SUM(C7,F7)</f>
        <v>1.0995370370370371E-3</v>
      </c>
      <c r="J7" s="45">
        <f t="shared" ref="J7:J18" si="4">IFERROR(I7/I$19,0)</f>
        <v>3.0312699425654122E-2</v>
      </c>
      <c r="K7" s="47">
        <f t="shared" ref="K7:K18" si="5">IFERROR(I7/I$30,0)</f>
        <v>1.6401933701657462E-2</v>
      </c>
    </row>
    <row r="8" spans="2:11">
      <c r="B8" s="138" t="s">
        <v>99</v>
      </c>
      <c r="C8" s="123">
        <v>3.8078703703703703E-3</v>
      </c>
      <c r="D8" s="158">
        <f t="shared" si="0"/>
        <v>0.4295039164490862</v>
      </c>
      <c r="E8" s="158">
        <f t="shared" si="1"/>
        <v>0.22320217096336498</v>
      </c>
      <c r="F8" s="123">
        <v>8.5069444444444437E-3</v>
      </c>
      <c r="G8" s="158">
        <f t="shared" si="2"/>
        <v>0.31038851351351349</v>
      </c>
      <c r="H8" s="158">
        <f t="shared" si="3"/>
        <v>0.1702176933765632</v>
      </c>
      <c r="I8" s="44">
        <f t="shared" ref="I8:I18" si="6">SUM(C8,F8)</f>
        <v>1.2314814814814813E-2</v>
      </c>
      <c r="J8" s="45">
        <f t="shared" si="4"/>
        <v>0.33950223356732606</v>
      </c>
      <c r="K8" s="47">
        <f t="shared" si="5"/>
        <v>0.18370165745856351</v>
      </c>
    </row>
    <row r="9" spans="2:11">
      <c r="B9" s="43" t="s">
        <v>50</v>
      </c>
      <c r="C9" s="123"/>
      <c r="D9" s="158">
        <f t="shared" si="0"/>
        <v>0</v>
      </c>
      <c r="E9" s="158">
        <f t="shared" si="1"/>
        <v>0</v>
      </c>
      <c r="F9" s="123">
        <v>2.7083333333333334E-3</v>
      </c>
      <c r="G9" s="158">
        <f t="shared" si="2"/>
        <v>9.8817567567567571E-2</v>
      </c>
      <c r="H9" s="158">
        <f t="shared" si="3"/>
        <v>5.4191755442334413E-2</v>
      </c>
      <c r="I9" s="44">
        <f t="shared" si="6"/>
        <v>2.7083333333333334E-3</v>
      </c>
      <c r="J9" s="45">
        <f t="shared" si="4"/>
        <v>7.4664964901084888E-2</v>
      </c>
      <c r="K9" s="47">
        <f t="shared" si="5"/>
        <v>4.0400552486187846E-2</v>
      </c>
    </row>
    <row r="10" spans="2:11">
      <c r="B10" s="43" t="s">
        <v>11</v>
      </c>
      <c r="C10" s="123">
        <v>5.0578703703703706E-3</v>
      </c>
      <c r="D10" s="158">
        <f t="shared" si="0"/>
        <v>0.57049608355091386</v>
      </c>
      <c r="E10" s="158">
        <f t="shared" si="1"/>
        <v>0.29647218453188606</v>
      </c>
      <c r="F10" s="123">
        <v>7.5694444444444437E-3</v>
      </c>
      <c r="G10" s="158">
        <f t="shared" si="2"/>
        <v>0.2761824324324324</v>
      </c>
      <c r="H10" s="158">
        <f t="shared" si="3"/>
        <v>0.15145900880037053</v>
      </c>
      <c r="I10" s="44">
        <f t="shared" si="6"/>
        <v>1.2627314814814813E-2</v>
      </c>
      <c r="J10" s="45">
        <f t="shared" si="4"/>
        <v>0.3481174218251436</v>
      </c>
      <c r="K10" s="47">
        <f t="shared" si="5"/>
        <v>0.18836325966850828</v>
      </c>
    </row>
    <row r="11" spans="2:11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5.3935185185185188E-3</v>
      </c>
      <c r="G11" s="158">
        <f t="shared" si="2"/>
        <v>0.19679054054054054</v>
      </c>
      <c r="H11" s="158">
        <f t="shared" si="3"/>
        <v>0.1079203334877258</v>
      </c>
      <c r="I11" s="44">
        <f t="shared" si="6"/>
        <v>5.3935185185185188E-3</v>
      </c>
      <c r="J11" s="45">
        <f t="shared" si="4"/>
        <v>0.14869176770899811</v>
      </c>
      <c r="K11" s="47">
        <f t="shared" si="5"/>
        <v>8.0455801104972385E-2</v>
      </c>
    </row>
    <row r="12" spans="2:11">
      <c r="B12" s="43" t="s">
        <v>159</v>
      </c>
      <c r="C12" s="123"/>
      <c r="D12" s="158">
        <f t="shared" si="0"/>
        <v>0</v>
      </c>
      <c r="E12" s="158">
        <f t="shared" si="1"/>
        <v>0</v>
      </c>
      <c r="F12" s="123"/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3"/>
      <c r="D13" s="158">
        <f t="shared" si="0"/>
        <v>0</v>
      </c>
      <c r="E13" s="158">
        <f t="shared" si="1"/>
        <v>0</v>
      </c>
      <c r="F13" s="123"/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/>
      <c r="D14" s="158">
        <f t="shared" si="0"/>
        <v>0</v>
      </c>
      <c r="E14" s="158">
        <f t="shared" si="1"/>
        <v>0</v>
      </c>
      <c r="F14" s="123"/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/>
      <c r="D15" s="158">
        <f t="shared" si="0"/>
        <v>0</v>
      </c>
      <c r="E15" s="158">
        <f t="shared" si="1"/>
        <v>0</v>
      </c>
      <c r="F15" s="123">
        <v>2.1296296296296298E-3</v>
      </c>
      <c r="G15" s="158">
        <f t="shared" si="2"/>
        <v>7.77027027027027E-2</v>
      </c>
      <c r="H15" s="158">
        <f t="shared" si="3"/>
        <v>4.2612320518758684E-2</v>
      </c>
      <c r="I15" s="44">
        <f t="shared" si="6"/>
        <v>2.1296296296296298E-3</v>
      </c>
      <c r="J15" s="45">
        <f t="shared" si="4"/>
        <v>5.8710912571793242E-2</v>
      </c>
      <c r="K15" s="47">
        <f t="shared" si="5"/>
        <v>3.1767955801104975E-2</v>
      </c>
    </row>
    <row r="16" spans="2:11">
      <c r="B16" s="43" t="s">
        <v>176</v>
      </c>
      <c r="C16" s="123"/>
      <c r="D16" s="158">
        <f t="shared" si="0"/>
        <v>0</v>
      </c>
      <c r="E16" s="158">
        <f t="shared" si="1"/>
        <v>0</v>
      </c>
      <c r="F16" s="123"/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/>
      <c r="D17" s="158">
        <f t="shared" si="0"/>
        <v>0</v>
      </c>
      <c r="E17" s="158">
        <f t="shared" si="1"/>
        <v>0</v>
      </c>
      <c r="F17" s="123"/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/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8.86574074074074E-3</v>
      </c>
      <c r="D19" s="159">
        <f>IFERROR(SUM(D7:D18),0)</f>
        <v>1</v>
      </c>
      <c r="E19" s="159">
        <f>IFERROR(SUM(E7:E18),0)</f>
        <v>0.51967435549525098</v>
      </c>
      <c r="F19" s="124">
        <f>SUM(F7:F18)</f>
        <v>2.7407407407407408E-2</v>
      </c>
      <c r="G19" s="159">
        <f>IFERROR(SUM(G7:G18),0)</f>
        <v>1</v>
      </c>
      <c r="H19" s="159">
        <f>IFERROR(SUM(H7:H18),0)</f>
        <v>0.54840203798054654</v>
      </c>
      <c r="I19" s="61">
        <f>SUM(I7:I18)</f>
        <v>3.6273148148148145E-2</v>
      </c>
      <c r="J19" s="62">
        <f>IFERROR(SUM(J7:J18),0)</f>
        <v>1</v>
      </c>
      <c r="K19" s="63">
        <f>IFERROR(SUM(K7:K18),0)</f>
        <v>0.54109116022099446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/>
      <c r="D22" s="144"/>
      <c r="E22" s="160">
        <f>IFERROR(C22/C$30,0)</f>
        <v>0</v>
      </c>
      <c r="F22" s="125"/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/>
      <c r="D23" s="144"/>
      <c r="E23" s="160">
        <f t="shared" ref="E23:E27" si="8">IFERROR(C23/C$30,0)</f>
        <v>0</v>
      </c>
      <c r="F23" s="125"/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/>
      <c r="D24" s="144"/>
      <c r="E24" s="160">
        <f t="shared" si="8"/>
        <v>0</v>
      </c>
      <c r="F24" s="125">
        <v>5.5787037037037038E-3</v>
      </c>
      <c r="G24" s="144"/>
      <c r="H24" s="160">
        <f t="shared" si="9"/>
        <v>0.11162575266327003</v>
      </c>
      <c r="I24" s="44">
        <f t="shared" si="7"/>
        <v>5.5787037037037038E-3</v>
      </c>
      <c r="J24" s="51"/>
      <c r="K24" s="47">
        <f t="shared" si="10"/>
        <v>8.3218232044198898E-2</v>
      </c>
    </row>
    <row r="25" spans="2:11">
      <c r="B25" s="50" t="s">
        <v>18</v>
      </c>
      <c r="C25" s="125">
        <v>8.1944444444444452E-3</v>
      </c>
      <c r="D25" s="144"/>
      <c r="E25" s="160">
        <f t="shared" si="8"/>
        <v>0.48032564450474902</v>
      </c>
      <c r="F25" s="125"/>
      <c r="G25" s="144"/>
      <c r="H25" s="160">
        <f t="shared" si="9"/>
        <v>0</v>
      </c>
      <c r="I25" s="44">
        <f t="shared" si="7"/>
        <v>8.1944444444444452E-3</v>
      </c>
      <c r="J25" s="51"/>
      <c r="K25" s="47">
        <f t="shared" si="10"/>
        <v>0.1222375690607735</v>
      </c>
    </row>
    <row r="26" spans="2:11">
      <c r="B26" s="50" t="s">
        <v>19</v>
      </c>
      <c r="C26" s="125"/>
      <c r="D26" s="144"/>
      <c r="E26" s="160">
        <f t="shared" si="8"/>
        <v>0</v>
      </c>
      <c r="F26" s="125">
        <v>1.699074074074074E-2</v>
      </c>
      <c r="G26" s="144"/>
      <c r="H26" s="160">
        <f t="shared" si="9"/>
        <v>0.33997220935618339</v>
      </c>
      <c r="I26" s="44">
        <f t="shared" si="7"/>
        <v>1.699074074074074E-2</v>
      </c>
      <c r="J26" s="51"/>
      <c r="K26" s="47">
        <f t="shared" si="10"/>
        <v>0.25345303867403318</v>
      </c>
    </row>
    <row r="27" spans="2:11" ht="15.75" thickBot="1">
      <c r="B27" s="55" t="s">
        <v>20</v>
      </c>
      <c r="C27" s="129"/>
      <c r="D27" s="145"/>
      <c r="E27" s="160">
        <f t="shared" si="8"/>
        <v>0</v>
      </c>
      <c r="F27" s="129"/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8.1944444444444452E-3</v>
      </c>
      <c r="D28" s="143"/>
      <c r="E28" s="159">
        <f>IFERROR(SUM(E22:E27),0)</f>
        <v>0.48032564450474902</v>
      </c>
      <c r="F28" s="124">
        <f>SUM(F22:F27)</f>
        <v>2.2569444444444444E-2</v>
      </c>
      <c r="G28" s="143"/>
      <c r="H28" s="159">
        <f>IFERROR(SUM(H22:H27),0)</f>
        <v>0.4515979620194534</v>
      </c>
      <c r="I28" s="61">
        <f>SUM(I22:I27)</f>
        <v>3.0763888888888889E-2</v>
      </c>
      <c r="J28" s="62"/>
      <c r="K28" s="63">
        <f>IFERROR(SUM(K22:K27),0)</f>
        <v>0.4589088397790056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1.7060185185185185E-2</v>
      </c>
      <c r="D30" s="143"/>
      <c r="E30" s="159">
        <f>IFERROR(SUM(E19,E28),0)</f>
        <v>1</v>
      </c>
      <c r="F30" s="124">
        <f>SUM(F19,F28)</f>
        <v>4.9976851851851856E-2</v>
      </c>
      <c r="G30" s="143"/>
      <c r="H30" s="159">
        <f>IFERROR(SUM(H19,H28),0)</f>
        <v>1</v>
      </c>
      <c r="I30" s="61">
        <f>SUM(I19,I28)</f>
        <v>6.7037037037037034E-2</v>
      </c>
      <c r="J30" s="64"/>
      <c r="K30" s="66">
        <f>IFERROR(SUM(K19,K28),0)</f>
        <v>1</v>
      </c>
    </row>
    <row r="31" spans="2:11" ht="66" customHeight="1" thickTop="1" thickBot="1">
      <c r="B31" s="200" t="s">
        <v>218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Foglio36"/>
  <dimension ref="B2:K31"/>
  <sheetViews>
    <sheetView showGridLines="0" showZeros="0" view="pageBreakPreview" zoomScaleNormal="70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150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173</v>
      </c>
      <c r="D5" s="212"/>
      <c r="E5" s="212"/>
      <c r="F5" s="207" t="s">
        <v>174</v>
      </c>
      <c r="G5" s="207"/>
      <c r="H5" s="208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>
        <v>0</v>
      </c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99</v>
      </c>
      <c r="C8" s="123">
        <v>0</v>
      </c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50</v>
      </c>
      <c r="C9" s="123">
        <v>0</v>
      </c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>
        <v>0</v>
      </c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>
        <v>0</v>
      </c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159</v>
      </c>
      <c r="C12" s="123">
        <v>0</v>
      </c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3">
        <v>0</v>
      </c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>
        <v>0</v>
      </c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>
        <v>0</v>
      </c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176</v>
      </c>
      <c r="C16" s="123">
        <v>0</v>
      </c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>
        <v>0</v>
      </c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>
        <v>0</v>
      </c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>
        <v>0</v>
      </c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>
        <v>0</v>
      </c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0</v>
      </c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0</v>
      </c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>
        <v>0</v>
      </c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0</v>
      </c>
      <c r="D30" s="143"/>
      <c r="E30" s="159">
        <f>IFERROR(SUM(E19,E28),0)</f>
        <v>0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6" customHeight="1" thickTop="1" thickBot="1">
      <c r="B31" s="200" t="s">
        <v>46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Foglio37"/>
  <dimension ref="B2:K31"/>
  <sheetViews>
    <sheetView showGridLines="0" showZeros="0" zoomScale="80" zoomScaleNormal="80" zoomScaleSheetLayoutView="80" zoomScalePageLayoutView="90" workbookViewId="0">
      <selection activeCell="O30" sqref="O30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2.28515625" style="1" customWidth="1"/>
    <col min="12" max="16384" width="8.85546875" style="1"/>
  </cols>
  <sheetData>
    <row r="2" spans="2:11" ht="15.75" thickBot="1"/>
    <row r="3" spans="2:11">
      <c r="B3" s="203" t="s">
        <v>151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207" t="s">
        <v>119</v>
      </c>
      <c r="D5" s="212"/>
      <c r="E5" s="212"/>
      <c r="F5" s="207" t="s">
        <v>120</v>
      </c>
      <c r="G5" s="207"/>
      <c r="H5" s="208"/>
      <c r="I5" s="207" t="s">
        <v>3</v>
      </c>
      <c r="J5" s="207"/>
      <c r="K5" s="208"/>
    </row>
    <row r="6" spans="2:11">
      <c r="B6" s="136" t="s">
        <v>10</v>
      </c>
      <c r="C6" s="121" t="s">
        <v>4</v>
      </c>
      <c r="D6" s="121" t="s">
        <v>5</v>
      </c>
      <c r="E6" s="121" t="s">
        <v>5</v>
      </c>
      <c r="F6" s="121" t="s">
        <v>4</v>
      </c>
      <c r="G6" s="121" t="s">
        <v>5</v>
      </c>
      <c r="H6" s="121" t="s">
        <v>5</v>
      </c>
      <c r="I6" s="41" t="s">
        <v>4</v>
      </c>
      <c r="J6" s="41" t="s">
        <v>5</v>
      </c>
      <c r="K6" s="42" t="s">
        <v>5</v>
      </c>
    </row>
    <row r="7" spans="2:11">
      <c r="B7" s="43" t="s">
        <v>37</v>
      </c>
      <c r="C7" s="123"/>
      <c r="D7" s="158">
        <f t="shared" ref="D7:D18" si="0">IFERROR(C7/C$19,0)</f>
        <v>0</v>
      </c>
      <c r="E7" s="158">
        <f t="shared" ref="E7:E18" si="1">IFERROR(C7/C$30,0)</f>
        <v>0</v>
      </c>
      <c r="F7" s="123">
        <v>0</v>
      </c>
      <c r="G7" s="158">
        <f t="shared" ref="G7:G18" si="2">IFERROR(F7/F$19,0)</f>
        <v>0</v>
      </c>
      <c r="H7" s="158">
        <f t="shared" ref="H7:H18" si="3">IFERROR(F7/F$30,0)</f>
        <v>0</v>
      </c>
      <c r="I7" s="44">
        <f>SUM(C7,F7)</f>
        <v>0</v>
      </c>
      <c r="J7" s="45">
        <f t="shared" ref="J7:J18" si="4">IFERROR(I7/I$19,0)</f>
        <v>0</v>
      </c>
      <c r="K7" s="47">
        <f t="shared" ref="K7:K18" si="5">IFERROR(I7/I$30,0)</f>
        <v>0</v>
      </c>
    </row>
    <row r="8" spans="2:11">
      <c r="B8" s="138" t="s">
        <v>99</v>
      </c>
      <c r="C8" s="123"/>
      <c r="D8" s="158">
        <f t="shared" si="0"/>
        <v>0</v>
      </c>
      <c r="E8" s="158">
        <f t="shared" si="1"/>
        <v>0</v>
      </c>
      <c r="F8" s="123">
        <v>0</v>
      </c>
      <c r="G8" s="158">
        <f t="shared" si="2"/>
        <v>0</v>
      </c>
      <c r="H8" s="158">
        <f t="shared" si="3"/>
        <v>0</v>
      </c>
      <c r="I8" s="44">
        <f t="shared" ref="I8:I18" si="6">SUM(C8,F8)</f>
        <v>0</v>
      </c>
      <c r="J8" s="45">
        <f t="shared" si="4"/>
        <v>0</v>
      </c>
      <c r="K8" s="47">
        <f t="shared" si="5"/>
        <v>0</v>
      </c>
    </row>
    <row r="9" spans="2:11">
      <c r="B9" s="43" t="s">
        <v>50</v>
      </c>
      <c r="C9" s="123"/>
      <c r="D9" s="158">
        <f t="shared" si="0"/>
        <v>0</v>
      </c>
      <c r="E9" s="158">
        <f t="shared" si="1"/>
        <v>0</v>
      </c>
      <c r="F9" s="123">
        <v>0</v>
      </c>
      <c r="G9" s="158">
        <f t="shared" si="2"/>
        <v>0</v>
      </c>
      <c r="H9" s="15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>
      <c r="B10" s="43" t="s">
        <v>11</v>
      </c>
      <c r="C10" s="123"/>
      <c r="D10" s="158">
        <f t="shared" si="0"/>
        <v>0</v>
      </c>
      <c r="E10" s="158">
        <f t="shared" si="1"/>
        <v>0</v>
      </c>
      <c r="F10" s="123">
        <v>0</v>
      </c>
      <c r="G10" s="158">
        <f t="shared" si="2"/>
        <v>0</v>
      </c>
      <c r="H10" s="15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>
      <c r="B11" s="43" t="s">
        <v>12</v>
      </c>
      <c r="C11" s="123"/>
      <c r="D11" s="158">
        <f t="shared" si="0"/>
        <v>0</v>
      </c>
      <c r="E11" s="158">
        <f t="shared" si="1"/>
        <v>0</v>
      </c>
      <c r="F11" s="123">
        <v>0</v>
      </c>
      <c r="G11" s="158">
        <f t="shared" si="2"/>
        <v>0</v>
      </c>
      <c r="H11" s="15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>
      <c r="B12" s="43" t="s">
        <v>159</v>
      </c>
      <c r="C12" s="123"/>
      <c r="D12" s="158">
        <f t="shared" si="0"/>
        <v>0</v>
      </c>
      <c r="E12" s="158">
        <f t="shared" si="1"/>
        <v>0</v>
      </c>
      <c r="F12" s="123">
        <v>0</v>
      </c>
      <c r="G12" s="158">
        <f t="shared" si="2"/>
        <v>0</v>
      </c>
      <c r="H12" s="15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>
      <c r="B13" s="43" t="s">
        <v>106</v>
      </c>
      <c r="C13" s="123"/>
      <c r="D13" s="158">
        <f t="shared" si="0"/>
        <v>0</v>
      </c>
      <c r="E13" s="158">
        <f t="shared" si="1"/>
        <v>0</v>
      </c>
      <c r="F13" s="123">
        <v>0</v>
      </c>
      <c r="G13" s="158">
        <f t="shared" si="2"/>
        <v>0</v>
      </c>
      <c r="H13" s="15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>
      <c r="B14" s="43" t="s">
        <v>107</v>
      </c>
      <c r="C14" s="123"/>
      <c r="D14" s="158">
        <f t="shared" si="0"/>
        <v>0</v>
      </c>
      <c r="E14" s="158">
        <f t="shared" si="1"/>
        <v>0</v>
      </c>
      <c r="F14" s="123">
        <v>0</v>
      </c>
      <c r="G14" s="158">
        <f t="shared" si="2"/>
        <v>0</v>
      </c>
      <c r="H14" s="15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>
      <c r="B15" s="43" t="s">
        <v>185</v>
      </c>
      <c r="C15" s="123"/>
      <c r="D15" s="158">
        <f t="shared" si="0"/>
        <v>0</v>
      </c>
      <c r="E15" s="158">
        <f t="shared" si="1"/>
        <v>0</v>
      </c>
      <c r="F15" s="123">
        <v>0</v>
      </c>
      <c r="G15" s="158">
        <f t="shared" si="2"/>
        <v>0</v>
      </c>
      <c r="H15" s="15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>
      <c r="B16" s="43" t="s">
        <v>176</v>
      </c>
      <c r="C16" s="123"/>
      <c r="D16" s="158">
        <f t="shared" si="0"/>
        <v>0</v>
      </c>
      <c r="E16" s="158">
        <f t="shared" si="1"/>
        <v>0</v>
      </c>
      <c r="F16" s="123">
        <v>0</v>
      </c>
      <c r="G16" s="158">
        <f t="shared" si="2"/>
        <v>0</v>
      </c>
      <c r="H16" s="15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>
      <c r="B17" s="43" t="s">
        <v>160</v>
      </c>
      <c r="C17" s="123"/>
      <c r="D17" s="158">
        <f t="shared" si="0"/>
        <v>0</v>
      </c>
      <c r="E17" s="158">
        <f t="shared" si="1"/>
        <v>0</v>
      </c>
      <c r="F17" s="123">
        <v>0</v>
      </c>
      <c r="G17" s="158">
        <f t="shared" si="2"/>
        <v>0</v>
      </c>
      <c r="H17" s="15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ht="15.75" thickBot="1">
      <c r="B18" s="43" t="s">
        <v>13</v>
      </c>
      <c r="C18" s="123"/>
      <c r="D18" s="158">
        <f t="shared" si="0"/>
        <v>0</v>
      </c>
      <c r="E18" s="158">
        <f t="shared" si="1"/>
        <v>0</v>
      </c>
      <c r="F18" s="123">
        <v>0</v>
      </c>
      <c r="G18" s="158">
        <f t="shared" si="2"/>
        <v>0</v>
      </c>
      <c r="H18" s="15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6.5" thickTop="1" thickBot="1">
      <c r="B19" s="60" t="s">
        <v>3</v>
      </c>
      <c r="C19" s="124">
        <f>SUM(C7:C18)</f>
        <v>0</v>
      </c>
      <c r="D19" s="159">
        <f>IFERROR(SUM(D7:D18),0)</f>
        <v>0</v>
      </c>
      <c r="E19" s="159">
        <f>IFERROR(SUM(E7:E18),0)</f>
        <v>0</v>
      </c>
      <c r="F19" s="124">
        <f>SUM(F7:F18)</f>
        <v>0</v>
      </c>
      <c r="G19" s="159">
        <f>IFERROR(SUM(G7:G18),0)</f>
        <v>0</v>
      </c>
      <c r="H19" s="159">
        <f>IFERROR(SUM(H7:H18),0)</f>
        <v>0</v>
      </c>
      <c r="I19" s="61">
        <f>SUM(I7:I18)</f>
        <v>0</v>
      </c>
      <c r="J19" s="62">
        <f>IFERROR(SUM(J7:J18),0)</f>
        <v>0</v>
      </c>
      <c r="K19" s="63">
        <f>IFERROR(SUM(K7:K18),0)</f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/>
      <c r="E21" s="121" t="s">
        <v>5</v>
      </c>
      <c r="F21" s="121" t="s">
        <v>4</v>
      </c>
      <c r="G21" s="121"/>
      <c r="H21" s="121" t="s">
        <v>5</v>
      </c>
      <c r="I21" s="41" t="s">
        <v>4</v>
      </c>
      <c r="J21" s="48"/>
      <c r="K21" s="49" t="s">
        <v>5</v>
      </c>
    </row>
    <row r="22" spans="2:11">
      <c r="B22" s="50" t="s">
        <v>15</v>
      </c>
      <c r="C22" s="125">
        <v>0</v>
      </c>
      <c r="D22" s="144"/>
      <c r="E22" s="160">
        <f>IFERROR(C22/C$30,0)</f>
        <v>0</v>
      </c>
      <c r="F22" s="125">
        <v>0</v>
      </c>
      <c r="G22" s="144"/>
      <c r="H22" s="160">
        <f>IFERROR(F22/F$30,0)</f>
        <v>0</v>
      </c>
      <c r="I22" s="44">
        <f t="shared" ref="I22:I27" si="7">SUM(C22,F22)</f>
        <v>0</v>
      </c>
      <c r="J22" s="51"/>
      <c r="K22" s="47">
        <f>IFERROR(I22/I$30,0)</f>
        <v>0</v>
      </c>
    </row>
    <row r="23" spans="2:11">
      <c r="B23" s="50" t="s">
        <v>16</v>
      </c>
      <c r="C23" s="125">
        <v>0</v>
      </c>
      <c r="D23" s="144"/>
      <c r="E23" s="160">
        <f t="shared" ref="E23:E27" si="8">IFERROR(C23/C$30,0)</f>
        <v>0</v>
      </c>
      <c r="F23" s="125">
        <v>0</v>
      </c>
      <c r="G23" s="144"/>
      <c r="H23" s="160">
        <f t="shared" ref="H23:H27" si="9">IFERROR(F23/F$30,0)</f>
        <v>0</v>
      </c>
      <c r="I23" s="44">
        <f t="shared" si="7"/>
        <v>0</v>
      </c>
      <c r="J23" s="51"/>
      <c r="K23" s="47">
        <f t="shared" ref="K23:K27" si="10">IFERROR(I23/I$30,0)</f>
        <v>0</v>
      </c>
    </row>
    <row r="24" spans="2:11">
      <c r="B24" s="50" t="s">
        <v>17</v>
      </c>
      <c r="C24" s="125">
        <v>0</v>
      </c>
      <c r="D24" s="144"/>
      <c r="E24" s="160">
        <f t="shared" si="8"/>
        <v>0</v>
      </c>
      <c r="F24" s="125">
        <v>0</v>
      </c>
      <c r="G24" s="144"/>
      <c r="H24" s="160">
        <f t="shared" si="9"/>
        <v>0</v>
      </c>
      <c r="I24" s="44">
        <f t="shared" si="7"/>
        <v>0</v>
      </c>
      <c r="J24" s="51"/>
      <c r="K24" s="47">
        <f t="shared" si="10"/>
        <v>0</v>
      </c>
    </row>
    <row r="25" spans="2:11">
      <c r="B25" s="50" t="s">
        <v>18</v>
      </c>
      <c r="C25" s="125">
        <v>0</v>
      </c>
      <c r="D25" s="144"/>
      <c r="E25" s="160">
        <f t="shared" si="8"/>
        <v>0</v>
      </c>
      <c r="F25" s="125">
        <v>0</v>
      </c>
      <c r="G25" s="144"/>
      <c r="H25" s="160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>
      <c r="B26" s="50" t="s">
        <v>19</v>
      </c>
      <c r="C26" s="125">
        <v>0</v>
      </c>
      <c r="D26" s="144"/>
      <c r="E26" s="160">
        <f t="shared" si="8"/>
        <v>0</v>
      </c>
      <c r="F26" s="125">
        <v>0</v>
      </c>
      <c r="G26" s="144"/>
      <c r="H26" s="160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ht="15.75" thickBot="1">
      <c r="B27" s="55" t="s">
        <v>20</v>
      </c>
      <c r="C27" s="129">
        <v>0</v>
      </c>
      <c r="D27" s="145"/>
      <c r="E27" s="160">
        <f t="shared" si="8"/>
        <v>0</v>
      </c>
      <c r="F27" s="129">
        <v>0</v>
      </c>
      <c r="G27" s="145"/>
      <c r="H27" s="160">
        <f t="shared" si="9"/>
        <v>0</v>
      </c>
      <c r="I27" s="44">
        <f t="shared" si="7"/>
        <v>0</v>
      </c>
      <c r="J27" s="56"/>
      <c r="K27" s="47">
        <f t="shared" si="10"/>
        <v>0</v>
      </c>
    </row>
    <row r="28" spans="2:11" ht="16.5" thickTop="1" thickBot="1">
      <c r="B28" s="60" t="s">
        <v>3</v>
      </c>
      <c r="C28" s="124">
        <f>SUM(C22:C27)</f>
        <v>0</v>
      </c>
      <c r="D28" s="143"/>
      <c r="E28" s="159">
        <f>IFERROR(SUM(E22:E27),0)</f>
        <v>0</v>
      </c>
      <c r="F28" s="124">
        <f>SUM(F22:F27)</f>
        <v>0</v>
      </c>
      <c r="G28" s="143"/>
      <c r="H28" s="159">
        <f>IFERROR(SUM(H22:H27),0)</f>
        <v>0</v>
      </c>
      <c r="I28" s="61">
        <f>SUM(I22:I27)</f>
        <v>0</v>
      </c>
      <c r="J28" s="62"/>
      <c r="K28" s="63">
        <f>IFERROR(SUM(K22:K27),0)</f>
        <v>0</v>
      </c>
    </row>
    <row r="29" spans="2:11" ht="16.5" thickTop="1" thickBot="1">
      <c r="B29" s="59"/>
      <c r="C29" s="147"/>
      <c r="D29" s="146"/>
      <c r="E29" s="161"/>
      <c r="F29" s="147"/>
      <c r="G29" s="146"/>
      <c r="H29" s="161"/>
      <c r="I29" s="146"/>
      <c r="J29" s="146"/>
      <c r="K29" s="156"/>
    </row>
    <row r="30" spans="2:11" ht="16.5" thickTop="1" thickBot="1">
      <c r="B30" s="60" t="s">
        <v>6</v>
      </c>
      <c r="C30" s="124">
        <f>SUM(C19,C28)</f>
        <v>0</v>
      </c>
      <c r="D30" s="143"/>
      <c r="E30" s="159">
        <f>IFERROR(SUM(E19,E28),0)</f>
        <v>0</v>
      </c>
      <c r="F30" s="124">
        <f>SUM(F19,F28)</f>
        <v>0</v>
      </c>
      <c r="G30" s="143"/>
      <c r="H30" s="159">
        <f>IFERROR(SUM(H19,H28),0)</f>
        <v>0</v>
      </c>
      <c r="I30" s="61">
        <f>SUM(I19,I28)</f>
        <v>0</v>
      </c>
      <c r="J30" s="64"/>
      <c r="K30" s="66">
        <f>IFERROR(SUM(K19,K28),0)</f>
        <v>0</v>
      </c>
    </row>
    <row r="31" spans="2:11" ht="65.25" customHeight="1" thickTop="1" thickBot="1">
      <c r="B31" s="200" t="s">
        <v>219</v>
      </c>
      <c r="C31" s="201"/>
      <c r="D31" s="201"/>
      <c r="E31" s="201"/>
      <c r="F31" s="201"/>
      <c r="G31" s="201"/>
      <c r="H31" s="201"/>
      <c r="I31" s="201"/>
      <c r="J31" s="201"/>
      <c r="K31" s="202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Foglio74"/>
  <dimension ref="B2:K32"/>
  <sheetViews>
    <sheetView showGridLines="0" showZeros="0" zoomScaleSheetLayoutView="100" workbookViewId="0">
      <selection activeCell="M22" sqref="M22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121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5.2430555555555546E-3</v>
      </c>
      <c r="D7" s="123">
        <v>1.0208333333333333E-2</v>
      </c>
      <c r="E7" s="123">
        <v>3.3668981481481453E-2</v>
      </c>
      <c r="F7" s="123">
        <v>1.4085648148148151E-2</v>
      </c>
      <c r="G7" s="123">
        <v>6.5046296296296293E-3</v>
      </c>
      <c r="H7" s="123"/>
      <c r="I7" s="126">
        <v>3.8888888888888888E-3</v>
      </c>
      <c r="J7" s="137"/>
      <c r="K7" s="128">
        <f>SUM(C7:J7)</f>
        <v>7.3599537037037005E-2</v>
      </c>
    </row>
    <row r="8" spans="2:11">
      <c r="B8" s="138" t="s">
        <v>99</v>
      </c>
      <c r="C8" s="123">
        <v>2.1817129629629631E-2</v>
      </c>
      <c r="D8" s="123">
        <v>2.9652777777777778E-2</v>
      </c>
      <c r="E8" s="123">
        <v>3.8078703703703707E-3</v>
      </c>
      <c r="F8" s="123">
        <v>2.1319444444444446E-2</v>
      </c>
      <c r="G8" s="123">
        <v>8.9004629629629625E-3</v>
      </c>
      <c r="H8" s="123">
        <v>8.4143518518518517E-3</v>
      </c>
      <c r="I8" s="126">
        <v>3.9467592592592584E-3</v>
      </c>
      <c r="J8" s="137"/>
      <c r="K8" s="128">
        <f t="shared" ref="K8:K18" si="0">SUM(C8:J8)</f>
        <v>9.7858796296296305E-2</v>
      </c>
    </row>
    <row r="9" spans="2:11">
      <c r="B9" s="138" t="s">
        <v>50</v>
      </c>
      <c r="C9" s="123">
        <v>1.3969907407407407E-2</v>
      </c>
      <c r="D9" s="123">
        <v>2.8206018518518512E-2</v>
      </c>
      <c r="E9" s="123">
        <v>3.9884259259259237E-2</v>
      </c>
      <c r="F9" s="123">
        <v>1.1539351851851851E-2</v>
      </c>
      <c r="G9" s="123">
        <v>1.6898148148148152E-2</v>
      </c>
      <c r="H9" s="123"/>
      <c r="I9" s="126"/>
      <c r="J9" s="137"/>
      <c r="K9" s="128">
        <f t="shared" si="0"/>
        <v>0.11049768518518516</v>
      </c>
    </row>
    <row r="10" spans="2:11">
      <c r="B10" s="138" t="s">
        <v>11</v>
      </c>
      <c r="C10" s="123">
        <v>1.7256944444444446E-2</v>
      </c>
      <c r="D10" s="123">
        <v>5.7210648148148149E-2</v>
      </c>
      <c r="E10" s="123">
        <v>0.12891203703703713</v>
      </c>
      <c r="F10" s="123">
        <v>2.7604166666666662E-2</v>
      </c>
      <c r="G10" s="123">
        <v>5.7164351851851876E-2</v>
      </c>
      <c r="H10" s="123">
        <v>2.0081018518518522E-2</v>
      </c>
      <c r="I10" s="126"/>
      <c r="J10" s="137"/>
      <c r="K10" s="128">
        <f t="shared" si="0"/>
        <v>0.30822916666666678</v>
      </c>
    </row>
    <row r="11" spans="2:11">
      <c r="B11" s="43" t="s">
        <v>12</v>
      </c>
      <c r="C11" s="123">
        <v>2.5578703703703701E-3</v>
      </c>
      <c r="D11" s="123">
        <v>8.726851851851852E-3</v>
      </c>
      <c r="E11" s="123">
        <v>4.3715277777777693E-2</v>
      </c>
      <c r="F11" s="123">
        <v>7.1643518518518506E-3</v>
      </c>
      <c r="G11" s="123"/>
      <c r="H11" s="123"/>
      <c r="I11" s="126"/>
      <c r="J11" s="137"/>
      <c r="K11" s="128">
        <f t="shared" si="0"/>
        <v>6.2164351851851769E-2</v>
      </c>
    </row>
    <row r="12" spans="2:11">
      <c r="B12" s="43" t="s">
        <v>159</v>
      </c>
      <c r="C12" s="123">
        <v>2.5462962962962961E-4</v>
      </c>
      <c r="D12" s="123"/>
      <c r="E12" s="123">
        <v>2.8356481481481469E-2</v>
      </c>
      <c r="F12" s="123">
        <v>4.0625000000000001E-3</v>
      </c>
      <c r="G12" s="123">
        <v>7.013888888888889E-3</v>
      </c>
      <c r="H12" s="123"/>
      <c r="I12" s="126"/>
      <c r="J12" s="137"/>
      <c r="K12" s="128">
        <f t="shared" si="0"/>
        <v>3.9687499999999987E-2</v>
      </c>
    </row>
    <row r="13" spans="2:11">
      <c r="B13" s="43" t="s">
        <v>106</v>
      </c>
      <c r="C13" s="123"/>
      <c r="D13" s="123"/>
      <c r="E13" s="123">
        <v>1.0740740740740738E-2</v>
      </c>
      <c r="F13" s="123"/>
      <c r="G13" s="123"/>
      <c r="H13" s="123"/>
      <c r="I13" s="126"/>
      <c r="J13" s="137"/>
      <c r="K13" s="128">
        <f t="shared" si="0"/>
        <v>1.0740740740740738E-2</v>
      </c>
    </row>
    <row r="14" spans="2:11">
      <c r="B14" s="43" t="s">
        <v>107</v>
      </c>
      <c r="C14" s="123"/>
      <c r="D14" s="123">
        <v>4.1203703703703706E-3</v>
      </c>
      <c r="E14" s="123">
        <v>1.1550925925925921E-2</v>
      </c>
      <c r="F14" s="123"/>
      <c r="G14" s="123"/>
      <c r="H14" s="123"/>
      <c r="I14" s="126"/>
      <c r="J14" s="137"/>
      <c r="K14" s="128">
        <f t="shared" si="0"/>
        <v>1.5671296296296291E-2</v>
      </c>
    </row>
    <row r="15" spans="2:11">
      <c r="B15" s="43" t="s">
        <v>185</v>
      </c>
      <c r="C15" s="123"/>
      <c r="D15" s="123">
        <v>7.0949074074074074E-3</v>
      </c>
      <c r="E15" s="123">
        <v>3.9351851851851852E-4</v>
      </c>
      <c r="F15" s="123"/>
      <c r="G15" s="123"/>
      <c r="H15" s="123"/>
      <c r="I15" s="126"/>
      <c r="J15" s="137"/>
      <c r="K15" s="128">
        <f t="shared" si="0"/>
        <v>7.4884259259259262E-3</v>
      </c>
    </row>
    <row r="16" spans="2:11">
      <c r="B16" s="43" t="s">
        <v>176</v>
      </c>
      <c r="C16" s="123"/>
      <c r="D16" s="123">
        <v>5.5902777777777782E-3</v>
      </c>
      <c r="E16" s="123"/>
      <c r="F16" s="123"/>
      <c r="G16" s="123">
        <v>4.108796296296297E-3</v>
      </c>
      <c r="H16" s="123"/>
      <c r="I16" s="126"/>
      <c r="J16" s="137"/>
      <c r="K16" s="128">
        <f t="shared" si="0"/>
        <v>9.6990740740740752E-3</v>
      </c>
    </row>
    <row r="17" spans="2:11">
      <c r="B17" s="43" t="s">
        <v>160</v>
      </c>
      <c r="C17" s="123"/>
      <c r="D17" s="123"/>
      <c r="E17" s="123"/>
      <c r="F17" s="123"/>
      <c r="G17" s="123"/>
      <c r="H17" s="123"/>
      <c r="I17" s="126"/>
      <c r="J17" s="137"/>
      <c r="K17" s="128">
        <f t="shared" si="0"/>
        <v>0</v>
      </c>
    </row>
    <row r="18" spans="2:11" ht="15.75" thickBot="1">
      <c r="B18" s="43" t="s">
        <v>13</v>
      </c>
      <c r="C18" s="123">
        <v>2.9861111111111108E-3</v>
      </c>
      <c r="D18" s="123">
        <v>3.6863425925925938E-2</v>
      </c>
      <c r="E18" s="123">
        <v>4.5324074074074024E-2</v>
      </c>
      <c r="F18" s="123">
        <v>1.847222222222223E-2</v>
      </c>
      <c r="G18" s="123">
        <v>2.5486111111111112E-2</v>
      </c>
      <c r="H18" s="123">
        <v>2.6157407407407405E-3</v>
      </c>
      <c r="I18" s="126"/>
      <c r="J18" s="137"/>
      <c r="K18" s="128">
        <f t="shared" si="0"/>
        <v>0.13174768518518518</v>
      </c>
    </row>
    <row r="19" spans="2:11" ht="16.5" thickTop="1" thickBot="1">
      <c r="B19" s="60" t="s">
        <v>3</v>
      </c>
      <c r="C19" s="124">
        <f t="shared" ref="C19:K19" si="1">SUM(C7:C18)</f>
        <v>6.4085648148148155E-2</v>
      </c>
      <c r="D19" s="124">
        <f t="shared" si="1"/>
        <v>0.18767361111111108</v>
      </c>
      <c r="E19" s="124">
        <f t="shared" si="1"/>
        <v>0.34635416666666657</v>
      </c>
      <c r="F19" s="124">
        <f t="shared" si="1"/>
        <v>0.10424768518518518</v>
      </c>
      <c r="G19" s="124">
        <f t="shared" si="1"/>
        <v>0.12607638888888892</v>
      </c>
      <c r="H19" s="124">
        <f t="shared" si="1"/>
        <v>3.1111111111111114E-2</v>
      </c>
      <c r="I19" s="124">
        <f t="shared" si="1"/>
        <v>7.8356481481481471E-3</v>
      </c>
      <c r="J19" s="124">
        <f t="shared" si="1"/>
        <v>0</v>
      </c>
      <c r="K19" s="133">
        <f t="shared" si="1"/>
        <v>0.86738425925925922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1" t="s">
        <v>4</v>
      </c>
      <c r="K21" s="42" t="s">
        <v>4</v>
      </c>
    </row>
    <row r="22" spans="2:11">
      <c r="B22" s="50" t="s">
        <v>15</v>
      </c>
      <c r="C22" s="125">
        <v>7.4074074074074081E-4</v>
      </c>
      <c r="D22" s="125"/>
      <c r="E22" s="125"/>
      <c r="F22" s="125"/>
      <c r="G22" s="125">
        <v>6.3657407407407402E-4</v>
      </c>
      <c r="H22" s="125"/>
      <c r="I22" s="126"/>
      <c r="J22" s="127">
        <v>0</v>
      </c>
      <c r="K22" s="128">
        <f>SUM(C22:J22)</f>
        <v>1.3773148148148147E-3</v>
      </c>
    </row>
    <row r="23" spans="2:11">
      <c r="B23" s="50" t="s">
        <v>16</v>
      </c>
      <c r="C23" s="125"/>
      <c r="D23" s="125"/>
      <c r="E23" s="125">
        <v>5.0925925925925932E-4</v>
      </c>
      <c r="F23" s="125"/>
      <c r="G23" s="125"/>
      <c r="H23" s="125"/>
      <c r="I23" s="126"/>
      <c r="J23" s="127">
        <v>0</v>
      </c>
      <c r="K23" s="128">
        <f t="shared" ref="K23:K27" si="2">SUM(C23:J23)</f>
        <v>5.0925925925925932E-4</v>
      </c>
    </row>
    <row r="24" spans="2:11">
      <c r="B24" s="50" t="s">
        <v>17</v>
      </c>
      <c r="C24" s="125"/>
      <c r="D24" s="125"/>
      <c r="E24" s="125">
        <v>4.0509259259259253E-4</v>
      </c>
      <c r="F24" s="125"/>
      <c r="G24" s="125">
        <v>6.0185185185185194E-3</v>
      </c>
      <c r="H24" s="125"/>
      <c r="I24" s="126"/>
      <c r="J24" s="127">
        <v>0</v>
      </c>
      <c r="K24" s="128">
        <f t="shared" si="2"/>
        <v>6.4236111111111117E-3</v>
      </c>
    </row>
    <row r="25" spans="2:11">
      <c r="B25" s="50" t="s">
        <v>18</v>
      </c>
      <c r="C25" s="125">
        <v>3.4374999999999996E-3</v>
      </c>
      <c r="D25" s="125">
        <v>5.6828703703703702E-3</v>
      </c>
      <c r="E25" s="125">
        <v>4.31712962962963E-3</v>
      </c>
      <c r="F25" s="125">
        <v>6.9444444444444447E-4</v>
      </c>
      <c r="G25" s="125">
        <v>3.4490740740740738E-2</v>
      </c>
      <c r="H25" s="125">
        <v>2.1979166666666671E-2</v>
      </c>
      <c r="I25" s="126"/>
      <c r="J25" s="127">
        <v>0</v>
      </c>
      <c r="K25" s="128">
        <f t="shared" si="2"/>
        <v>7.0601851851851846E-2</v>
      </c>
    </row>
    <row r="26" spans="2:11">
      <c r="B26" s="50" t="s">
        <v>19</v>
      </c>
      <c r="C26" s="125">
        <v>5.5428240740740736E-2</v>
      </c>
      <c r="D26" s="125">
        <v>1.9826388888888893E-2</v>
      </c>
      <c r="E26" s="125">
        <v>7.4537037037037037E-3</v>
      </c>
      <c r="F26" s="125">
        <v>4.9236111111111119E-2</v>
      </c>
      <c r="G26" s="125">
        <v>5.1388888888888887E-2</v>
      </c>
      <c r="H26" s="125">
        <v>2.0949074074074068E-2</v>
      </c>
      <c r="I26" s="126">
        <v>4.5717592592592589E-3</v>
      </c>
      <c r="J26" s="127">
        <v>0</v>
      </c>
      <c r="K26" s="128">
        <f t="shared" si="2"/>
        <v>0.20885416666666667</v>
      </c>
    </row>
    <row r="27" spans="2:11" ht="15.75" thickBot="1">
      <c r="B27" s="55" t="s">
        <v>20</v>
      </c>
      <c r="C27" s="129">
        <v>1.5868055555555555E-2</v>
      </c>
      <c r="D27" s="129">
        <v>3.4027777777777776E-3</v>
      </c>
      <c r="E27" s="129"/>
      <c r="F27" s="129">
        <v>4.0046296296296288E-3</v>
      </c>
      <c r="G27" s="129"/>
      <c r="H27" s="129"/>
      <c r="I27" s="130"/>
      <c r="J27" s="131"/>
      <c r="K27" s="132">
        <f t="shared" si="2"/>
        <v>2.3275462962962963E-2</v>
      </c>
    </row>
    <row r="28" spans="2:11" ht="16.5" thickTop="1" thickBot="1">
      <c r="B28" s="60" t="s">
        <v>3</v>
      </c>
      <c r="C28" s="124">
        <f>SUM(C22:C27)</f>
        <v>7.5474537037037034E-2</v>
      </c>
      <c r="D28" s="124">
        <f t="shared" ref="D28:K28" si="3">SUM(D22:D27)</f>
        <v>2.8912037037037042E-2</v>
      </c>
      <c r="E28" s="124">
        <f t="shared" si="3"/>
        <v>1.2685185185185185E-2</v>
      </c>
      <c r="F28" s="124">
        <f t="shared" si="3"/>
        <v>5.393518518518519E-2</v>
      </c>
      <c r="G28" s="124">
        <f t="shared" si="3"/>
        <v>9.2534722222222227E-2</v>
      </c>
      <c r="H28" s="124">
        <f t="shared" si="3"/>
        <v>4.2928240740740739E-2</v>
      </c>
      <c r="I28" s="124">
        <f t="shared" si="3"/>
        <v>4.5717592592592589E-3</v>
      </c>
      <c r="J28" s="124">
        <f t="shared" si="3"/>
        <v>0</v>
      </c>
      <c r="K28" s="133">
        <f t="shared" si="3"/>
        <v>0.31104166666666666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0.1395601851851852</v>
      </c>
      <c r="D30" s="124">
        <f t="shared" si="4"/>
        <v>0.21658564814814812</v>
      </c>
      <c r="E30" s="124">
        <f t="shared" si="4"/>
        <v>0.35903935185185176</v>
      </c>
      <c r="F30" s="124">
        <f t="shared" si="4"/>
        <v>0.15818287037037038</v>
      </c>
      <c r="G30" s="124">
        <f t="shared" si="4"/>
        <v>0.21861111111111114</v>
      </c>
      <c r="H30" s="124">
        <f t="shared" si="4"/>
        <v>7.4039351851851856E-2</v>
      </c>
      <c r="I30" s="124">
        <f t="shared" si="4"/>
        <v>1.2407407407407405E-2</v>
      </c>
      <c r="J30" s="134">
        <f>SUM(J19,J28)</f>
        <v>0</v>
      </c>
      <c r="K30" s="135">
        <f t="shared" si="4"/>
        <v>1.178425925925926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:K3"/>
    <mergeCell ref="B4:K4"/>
    <mergeCell ref="B32:K32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>
  <sheetPr codeName="Foglio83"/>
  <dimension ref="B2:K32"/>
  <sheetViews>
    <sheetView showGridLines="0" showZeros="0" zoomScaleSheetLayoutView="100" workbookViewId="0">
      <selection activeCell="I22" sqref="I22:J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130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/>
      <c r="D7" s="123">
        <v>0</v>
      </c>
      <c r="E7" s="123">
        <v>0</v>
      </c>
      <c r="F7" s="123"/>
      <c r="G7" s="123">
        <v>3.3101851851851851E-3</v>
      </c>
      <c r="H7" s="123">
        <v>0</v>
      </c>
      <c r="I7" s="126"/>
      <c r="J7" s="137"/>
      <c r="K7" s="128">
        <f>SUM(C7:J7)</f>
        <v>3.3101851851851851E-3</v>
      </c>
    </row>
    <row r="8" spans="2:11">
      <c r="B8" s="138" t="s">
        <v>99</v>
      </c>
      <c r="C8" s="123"/>
      <c r="D8" s="123">
        <v>0</v>
      </c>
      <c r="E8" s="123">
        <v>0</v>
      </c>
      <c r="F8" s="123"/>
      <c r="G8" s="123"/>
      <c r="H8" s="123">
        <v>0</v>
      </c>
      <c r="I8" s="126"/>
      <c r="J8" s="137"/>
      <c r="K8" s="128">
        <f t="shared" ref="K8:K18" si="0">SUM(C8:J8)</f>
        <v>0</v>
      </c>
    </row>
    <row r="9" spans="2:11">
      <c r="B9" s="138" t="s">
        <v>50</v>
      </c>
      <c r="C9" s="123"/>
      <c r="D9" s="123">
        <v>0</v>
      </c>
      <c r="E9" s="123">
        <v>0</v>
      </c>
      <c r="F9" s="123"/>
      <c r="G9" s="123"/>
      <c r="H9" s="123">
        <v>0</v>
      </c>
      <c r="I9" s="126"/>
      <c r="J9" s="137"/>
      <c r="K9" s="128">
        <f t="shared" si="0"/>
        <v>0</v>
      </c>
    </row>
    <row r="10" spans="2:11">
      <c r="B10" s="138" t="s">
        <v>11</v>
      </c>
      <c r="C10" s="123">
        <v>5.0925925925925921E-4</v>
      </c>
      <c r="D10" s="123">
        <v>0</v>
      </c>
      <c r="E10" s="123">
        <v>0</v>
      </c>
      <c r="F10" s="123"/>
      <c r="G10" s="123">
        <v>9.0624999999999994E-3</v>
      </c>
      <c r="H10" s="123">
        <v>0</v>
      </c>
      <c r="I10" s="126"/>
      <c r="J10" s="137"/>
      <c r="K10" s="128">
        <f t="shared" si="0"/>
        <v>9.571759259259259E-3</v>
      </c>
    </row>
    <row r="11" spans="2:11">
      <c r="B11" s="43" t="s">
        <v>12</v>
      </c>
      <c r="C11" s="123"/>
      <c r="D11" s="123">
        <v>0</v>
      </c>
      <c r="E11" s="123">
        <v>0</v>
      </c>
      <c r="F11" s="123"/>
      <c r="G11" s="123"/>
      <c r="H11" s="123">
        <v>0</v>
      </c>
      <c r="I11" s="126"/>
      <c r="J11" s="137"/>
      <c r="K11" s="128">
        <f t="shared" si="0"/>
        <v>0</v>
      </c>
    </row>
    <row r="12" spans="2:11">
      <c r="B12" s="43" t="s">
        <v>159</v>
      </c>
      <c r="C12" s="123"/>
      <c r="D12" s="123">
        <v>0</v>
      </c>
      <c r="E12" s="123">
        <v>0</v>
      </c>
      <c r="F12" s="123"/>
      <c r="G12" s="123"/>
      <c r="H12" s="123">
        <v>0</v>
      </c>
      <c r="I12" s="126"/>
      <c r="J12" s="137"/>
      <c r="K12" s="128">
        <f t="shared" si="0"/>
        <v>0</v>
      </c>
    </row>
    <row r="13" spans="2:11">
      <c r="B13" s="43" t="s">
        <v>106</v>
      </c>
      <c r="C13" s="123"/>
      <c r="D13" s="123">
        <v>0</v>
      </c>
      <c r="E13" s="123">
        <v>0</v>
      </c>
      <c r="F13" s="123"/>
      <c r="G13" s="123"/>
      <c r="H13" s="123">
        <v>0</v>
      </c>
      <c r="I13" s="126"/>
      <c r="J13" s="137"/>
      <c r="K13" s="128">
        <f t="shared" si="0"/>
        <v>0</v>
      </c>
    </row>
    <row r="14" spans="2:11">
      <c r="B14" s="43" t="s">
        <v>107</v>
      </c>
      <c r="C14" s="123"/>
      <c r="D14" s="123">
        <v>0</v>
      </c>
      <c r="E14" s="123">
        <v>0</v>
      </c>
      <c r="F14" s="123"/>
      <c r="G14" s="123"/>
      <c r="H14" s="123">
        <v>0</v>
      </c>
      <c r="I14" s="126"/>
      <c r="J14" s="137"/>
      <c r="K14" s="128">
        <f t="shared" si="0"/>
        <v>0</v>
      </c>
    </row>
    <row r="15" spans="2:11">
      <c r="B15" s="43" t="s">
        <v>185</v>
      </c>
      <c r="C15" s="123"/>
      <c r="D15" s="123">
        <v>0</v>
      </c>
      <c r="E15" s="123">
        <v>0</v>
      </c>
      <c r="F15" s="123"/>
      <c r="G15" s="123"/>
      <c r="H15" s="123">
        <v>0</v>
      </c>
      <c r="I15" s="126"/>
      <c r="J15" s="137"/>
      <c r="K15" s="128">
        <f t="shared" si="0"/>
        <v>0</v>
      </c>
    </row>
    <row r="16" spans="2:11">
      <c r="B16" s="43" t="s">
        <v>176</v>
      </c>
      <c r="C16" s="123"/>
      <c r="D16" s="123">
        <v>0</v>
      </c>
      <c r="E16" s="123">
        <v>0</v>
      </c>
      <c r="F16" s="123"/>
      <c r="G16" s="123"/>
      <c r="H16" s="123">
        <v>0</v>
      </c>
      <c r="I16" s="126"/>
      <c r="J16" s="137"/>
      <c r="K16" s="128">
        <f t="shared" si="0"/>
        <v>0</v>
      </c>
    </row>
    <row r="17" spans="2:11">
      <c r="B17" s="43" t="s">
        <v>160</v>
      </c>
      <c r="C17" s="123"/>
      <c r="D17" s="123">
        <v>0</v>
      </c>
      <c r="E17" s="123">
        <v>0</v>
      </c>
      <c r="F17" s="123"/>
      <c r="G17" s="123"/>
      <c r="H17" s="123">
        <v>0</v>
      </c>
      <c r="I17" s="126"/>
      <c r="J17" s="137"/>
      <c r="K17" s="128">
        <f t="shared" si="0"/>
        <v>0</v>
      </c>
    </row>
    <row r="18" spans="2:11" ht="15.75" thickBot="1">
      <c r="B18" s="43" t="s">
        <v>13</v>
      </c>
      <c r="C18" s="123"/>
      <c r="D18" s="123">
        <v>0</v>
      </c>
      <c r="E18" s="123">
        <v>0</v>
      </c>
      <c r="F18" s="123"/>
      <c r="G18" s="123">
        <v>5.5208333333333333E-3</v>
      </c>
      <c r="H18" s="123">
        <v>0</v>
      </c>
      <c r="I18" s="126">
        <v>3.7152777777777783E-3</v>
      </c>
      <c r="J18" s="137"/>
      <c r="K18" s="128">
        <f t="shared" si="0"/>
        <v>9.2361111111111116E-3</v>
      </c>
    </row>
    <row r="19" spans="2:11" ht="16.5" thickTop="1" thickBot="1">
      <c r="B19" s="60" t="s">
        <v>3</v>
      </c>
      <c r="C19" s="124">
        <f t="shared" ref="C19:K19" si="1">SUM(C7:C18)</f>
        <v>5.0925925925925921E-4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1.7893518518518517E-2</v>
      </c>
      <c r="H19" s="124">
        <f t="shared" si="1"/>
        <v>0</v>
      </c>
      <c r="I19" s="124">
        <f t="shared" si="1"/>
        <v>3.7152777777777783E-3</v>
      </c>
      <c r="J19" s="124">
        <f t="shared" si="1"/>
        <v>0</v>
      </c>
      <c r="K19" s="133">
        <f t="shared" si="1"/>
        <v>2.2118055555555557E-2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1" t="s">
        <v>4</v>
      </c>
      <c r="K21" s="42" t="s">
        <v>4</v>
      </c>
    </row>
    <row r="22" spans="2:11">
      <c r="B22" s="50" t="s">
        <v>15</v>
      </c>
      <c r="C22" s="125"/>
      <c r="D22" s="125">
        <v>0</v>
      </c>
      <c r="E22" s="125">
        <v>0</v>
      </c>
      <c r="F22" s="125">
        <v>0</v>
      </c>
      <c r="G22" s="125">
        <v>4.9537037037037041E-3</v>
      </c>
      <c r="H22" s="125">
        <v>0</v>
      </c>
      <c r="I22" s="126"/>
      <c r="J22" s="127"/>
      <c r="K22" s="128">
        <f>SUM(C22:J22)</f>
        <v>4.9537037037037041E-3</v>
      </c>
    </row>
    <row r="23" spans="2:11">
      <c r="B23" s="50" t="s">
        <v>16</v>
      </c>
      <c r="C23" s="125"/>
      <c r="D23" s="125">
        <v>0</v>
      </c>
      <c r="E23" s="125">
        <v>0</v>
      </c>
      <c r="F23" s="125">
        <v>0</v>
      </c>
      <c r="G23" s="125"/>
      <c r="H23" s="125">
        <v>0</v>
      </c>
      <c r="I23" s="126"/>
      <c r="J23" s="127"/>
      <c r="K23" s="128">
        <f t="shared" ref="K23:K27" si="2">SUM(C23:J23)</f>
        <v>0</v>
      </c>
    </row>
    <row r="24" spans="2:11">
      <c r="B24" s="50" t="s">
        <v>17</v>
      </c>
      <c r="C24" s="125"/>
      <c r="D24" s="125">
        <v>0</v>
      </c>
      <c r="E24" s="125">
        <v>0</v>
      </c>
      <c r="F24" s="125">
        <v>0</v>
      </c>
      <c r="G24" s="125">
        <v>2.0370370370370373E-3</v>
      </c>
      <c r="H24" s="125">
        <v>0</v>
      </c>
      <c r="I24" s="126"/>
      <c r="J24" s="127"/>
      <c r="K24" s="128">
        <f t="shared" si="2"/>
        <v>2.0370370370370373E-3</v>
      </c>
    </row>
    <row r="25" spans="2:11">
      <c r="B25" s="50" t="s">
        <v>18</v>
      </c>
      <c r="C25" s="125"/>
      <c r="D25" s="125">
        <v>0</v>
      </c>
      <c r="E25" s="125">
        <v>0</v>
      </c>
      <c r="F25" s="125">
        <v>0</v>
      </c>
      <c r="G25" s="125">
        <v>2.6273148148148145E-3</v>
      </c>
      <c r="H25" s="125">
        <v>0</v>
      </c>
      <c r="I25" s="126">
        <v>7.2453703703703699E-3</v>
      </c>
      <c r="J25" s="127">
        <v>1.1689814814814816E-3</v>
      </c>
      <c r="K25" s="128">
        <f t="shared" si="2"/>
        <v>1.1041666666666665E-2</v>
      </c>
    </row>
    <row r="26" spans="2:11">
      <c r="B26" s="50" t="s">
        <v>19</v>
      </c>
      <c r="C26" s="125">
        <v>3.1481481481481482E-3</v>
      </c>
      <c r="D26" s="125">
        <v>0</v>
      </c>
      <c r="E26" s="125">
        <v>0</v>
      </c>
      <c r="F26" s="125">
        <v>0</v>
      </c>
      <c r="G26" s="125">
        <v>2.1759259259259258E-3</v>
      </c>
      <c r="H26" s="125">
        <v>0</v>
      </c>
      <c r="I26" s="126">
        <v>1.5740740740740741E-3</v>
      </c>
      <c r="J26" s="127"/>
      <c r="K26" s="128">
        <f t="shared" si="2"/>
        <v>6.898148148148148E-3</v>
      </c>
    </row>
    <row r="27" spans="2:11" ht="15.75" thickBot="1">
      <c r="B27" s="55" t="s">
        <v>20</v>
      </c>
      <c r="C27" s="129"/>
      <c r="D27" s="129"/>
      <c r="E27" s="129"/>
      <c r="F27" s="129"/>
      <c r="G27" s="129"/>
      <c r="H27" s="129"/>
      <c r="I27" s="130"/>
      <c r="J27" s="131"/>
      <c r="K27" s="132">
        <f t="shared" si="2"/>
        <v>0</v>
      </c>
    </row>
    <row r="28" spans="2:11" ht="16.5" thickTop="1" thickBot="1">
      <c r="B28" s="60" t="s">
        <v>3</v>
      </c>
      <c r="C28" s="124">
        <f>SUM(C22:C27)</f>
        <v>3.1481481481481482E-3</v>
      </c>
      <c r="D28" s="124">
        <f t="shared" ref="D28:K28" si="3">SUM(D22:D27)</f>
        <v>0</v>
      </c>
      <c r="E28" s="124">
        <f t="shared" si="3"/>
        <v>0</v>
      </c>
      <c r="F28" s="124">
        <f t="shared" si="3"/>
        <v>0</v>
      </c>
      <c r="G28" s="124">
        <f t="shared" si="3"/>
        <v>1.1793981481481482E-2</v>
      </c>
      <c r="H28" s="124">
        <f t="shared" si="3"/>
        <v>0</v>
      </c>
      <c r="I28" s="124">
        <f t="shared" si="3"/>
        <v>8.819444444444444E-3</v>
      </c>
      <c r="J28" s="124">
        <f t="shared" si="3"/>
        <v>1.1689814814814816E-3</v>
      </c>
      <c r="K28" s="133">
        <f t="shared" si="3"/>
        <v>2.4930555555555553E-2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3.6574074074074074E-3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2.9687499999999999E-2</v>
      </c>
      <c r="H30" s="124">
        <f t="shared" si="4"/>
        <v>0</v>
      </c>
      <c r="I30" s="124">
        <f t="shared" si="4"/>
        <v>1.2534722222222221E-2</v>
      </c>
      <c r="J30" s="134">
        <f>SUM(J19,J28)</f>
        <v>1.1689814814814816E-3</v>
      </c>
      <c r="K30" s="135">
        <f t="shared" si="4"/>
        <v>4.704861111111111E-2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4"/>
  <dimension ref="B1:K66"/>
  <sheetViews>
    <sheetView showGridLines="0" showZeros="0" zoomScaleSheetLayoutView="9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2" t="s">
        <v>31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s="5" customFormat="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5" customFormat="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5.3356481481481501E-3</v>
      </c>
      <c r="D7" s="12">
        <f t="shared" ref="D7:D18" si="0">IFERROR(C7/C$19,0)</f>
        <v>0.10791198501872669</v>
      </c>
      <c r="E7" s="12">
        <f t="shared" ref="E7:E18" si="1">IFERROR(C7/C$30,0)</f>
        <v>9.241440141127431E-3</v>
      </c>
      <c r="F7" s="11">
        <v>4.2476851851851851E-3</v>
      </c>
      <c r="G7" s="12">
        <f t="shared" ref="G7:G18" si="2">IFERROR(F7/F$19,0)</f>
        <v>5.148709315375985E-2</v>
      </c>
      <c r="H7" s="12">
        <f t="shared" ref="H7:H18" si="3">IFERROR(F7/F$30,0)</f>
        <v>2.3456474498274326E-2</v>
      </c>
      <c r="I7" s="11">
        <f>C7+F7</f>
        <v>9.5833333333333361E-3</v>
      </c>
      <c r="J7" s="12">
        <f t="shared" ref="J7:J18" si="4">IFERROR(I7/I$19,0)</f>
        <v>7.2631578947368478E-2</v>
      </c>
      <c r="K7" s="14">
        <f t="shared" ref="K7:K18" si="5">IFERROR(I7/I$30,0)</f>
        <v>1.2635434152296673E-2</v>
      </c>
    </row>
    <row r="8" spans="2:11" s="5" customFormat="1">
      <c r="B8" s="141" t="s">
        <v>99</v>
      </c>
      <c r="C8" s="11">
        <v>2.0219907407407398E-2</v>
      </c>
      <c r="D8" s="12">
        <f t="shared" si="0"/>
        <v>0.40894194756554314</v>
      </c>
      <c r="E8" s="12">
        <f t="shared" si="1"/>
        <v>3.5021249298372255E-2</v>
      </c>
      <c r="F8" s="11">
        <v>2.5983796296296269E-2</v>
      </c>
      <c r="G8" s="12">
        <f t="shared" si="2"/>
        <v>0.31495510662177317</v>
      </c>
      <c r="H8" s="12">
        <f t="shared" si="3"/>
        <v>0.14348715326601039</v>
      </c>
      <c r="I8" s="11">
        <f t="shared" ref="I8:I18" si="6">C8+F8</f>
        <v>4.6203703703703664E-2</v>
      </c>
      <c r="J8" s="12">
        <f t="shared" si="4"/>
        <v>0.35017543859649108</v>
      </c>
      <c r="K8" s="14">
        <f t="shared" si="5"/>
        <v>6.091866320769114E-2</v>
      </c>
    </row>
    <row r="9" spans="2:11" s="5" customFormat="1">
      <c r="B9" s="10" t="s">
        <v>50</v>
      </c>
      <c r="C9" s="11">
        <v>5.8912037037037049E-3</v>
      </c>
      <c r="D9" s="12">
        <f t="shared" si="0"/>
        <v>0.11914794007490646</v>
      </c>
      <c r="E9" s="12">
        <f t="shared" si="1"/>
        <v>1.0203672520246988E-2</v>
      </c>
      <c r="F9" s="11">
        <v>3.340277777777776E-2</v>
      </c>
      <c r="G9" s="12">
        <f t="shared" si="2"/>
        <v>0.4048821548821549</v>
      </c>
      <c r="H9" s="12">
        <f t="shared" si="3"/>
        <v>0.1844560910136776</v>
      </c>
      <c r="I9" s="11">
        <f t="shared" si="6"/>
        <v>3.9293981481481464E-2</v>
      </c>
      <c r="J9" s="12">
        <f t="shared" si="4"/>
        <v>0.29780701754385963</v>
      </c>
      <c r="K9" s="14">
        <f t="shared" si="5"/>
        <v>5.1808332061651176E-2</v>
      </c>
    </row>
    <row r="10" spans="2:11" s="5" customFormat="1">
      <c r="B10" s="10" t="s">
        <v>11</v>
      </c>
      <c r="C10" s="11">
        <v>1.2233796296296284E-2</v>
      </c>
      <c r="D10" s="12">
        <f t="shared" si="0"/>
        <v>0.2474250936329587</v>
      </c>
      <c r="E10" s="12">
        <f t="shared" si="1"/>
        <v>2.1189158848528594E-2</v>
      </c>
      <c r="F10" s="11">
        <v>1.1898148148148149E-2</v>
      </c>
      <c r="G10" s="12">
        <f t="shared" si="2"/>
        <v>0.14421997755331098</v>
      </c>
      <c r="H10" s="12">
        <f t="shared" si="3"/>
        <v>6.5703694234948262E-2</v>
      </c>
      <c r="I10" s="11">
        <f t="shared" si="6"/>
        <v>2.4131944444444435E-2</v>
      </c>
      <c r="J10" s="12">
        <f t="shared" si="4"/>
        <v>0.18289473684210528</v>
      </c>
      <c r="K10" s="14">
        <f t="shared" si="5"/>
        <v>3.181748817335573E-2</v>
      </c>
    </row>
    <row r="11" spans="2:11" s="5" customFormat="1">
      <c r="B11" s="10" t="s">
        <v>12</v>
      </c>
      <c r="C11" s="11">
        <v>1.7476851851851857E-3</v>
      </c>
      <c r="D11" s="12">
        <f t="shared" si="0"/>
        <v>3.5346441947565574E-2</v>
      </c>
      <c r="E11" s="12">
        <f t="shared" si="1"/>
        <v>3.0270226926469457E-3</v>
      </c>
      <c r="F11" s="11">
        <v>2.673611111111111E-3</v>
      </c>
      <c r="G11" s="12">
        <f t="shared" si="2"/>
        <v>3.2407407407407426E-2</v>
      </c>
      <c r="H11" s="12">
        <f t="shared" si="3"/>
        <v>1.4764156973028256E-2</v>
      </c>
      <c r="I11" s="11">
        <f t="shared" si="6"/>
        <v>4.4212962962962964E-3</v>
      </c>
      <c r="J11" s="12">
        <f t="shared" si="4"/>
        <v>3.3508771929824578E-2</v>
      </c>
      <c r="K11" s="14">
        <f t="shared" si="5"/>
        <v>5.8293911185716522E-3</v>
      </c>
    </row>
    <row r="12" spans="2:11" s="5" customFormat="1">
      <c r="B12" s="10" t="s">
        <v>159</v>
      </c>
      <c r="C12" s="11">
        <v>1.4699074074074076E-3</v>
      </c>
      <c r="D12" s="12">
        <f t="shared" si="0"/>
        <v>2.9728464419475676E-2</v>
      </c>
      <c r="E12" s="12">
        <f t="shared" si="1"/>
        <v>2.5459065030871662E-3</v>
      </c>
      <c r="F12" s="11">
        <v>6.4814814814814813E-4</v>
      </c>
      <c r="G12" s="12">
        <f t="shared" si="2"/>
        <v>7.8563411896745271E-3</v>
      </c>
      <c r="H12" s="12">
        <f t="shared" si="3"/>
        <v>3.579189569218971E-3</v>
      </c>
      <c r="I12" s="11">
        <f t="shared" si="6"/>
        <v>2.1180555555555558E-3</v>
      </c>
      <c r="J12" s="12">
        <f t="shared" si="4"/>
        <v>1.6052631578947377E-2</v>
      </c>
      <c r="K12" s="14">
        <f t="shared" si="5"/>
        <v>2.7926140698916555E-3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184</v>
      </c>
      <c r="C15" s="11">
        <v>2.3148148148148149E-4</v>
      </c>
      <c r="D15" s="12">
        <f t="shared" si="0"/>
        <v>4.6816479400749091E-3</v>
      </c>
      <c r="E15" s="12">
        <f t="shared" si="1"/>
        <v>4.009301579664828E-4</v>
      </c>
      <c r="F15" s="11">
        <v>6.4814814814814813E-4</v>
      </c>
      <c r="G15" s="12">
        <f t="shared" si="2"/>
        <v>7.8563411896745271E-3</v>
      </c>
      <c r="H15" s="12">
        <f t="shared" si="3"/>
        <v>3.579189569218971E-3</v>
      </c>
      <c r="I15" s="11">
        <f t="shared" si="6"/>
        <v>8.7962962962962962E-4</v>
      </c>
      <c r="J15" s="12">
        <f t="shared" si="4"/>
        <v>6.6666666666666688E-3</v>
      </c>
      <c r="K15" s="14">
        <f t="shared" si="5"/>
        <v>1.1597741492446218E-3</v>
      </c>
    </row>
    <row r="16" spans="2:11" s="5" customFormat="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2.3148148148148147E-3</v>
      </c>
      <c r="D18" s="12">
        <f t="shared" si="0"/>
        <v>4.6816479400749088E-2</v>
      </c>
      <c r="E18" s="12">
        <f t="shared" si="1"/>
        <v>4.0093015796648273E-3</v>
      </c>
      <c r="F18" s="11">
        <v>2.9976851851851853E-3</v>
      </c>
      <c r="G18" s="12">
        <f t="shared" si="2"/>
        <v>3.6335578002244691E-2</v>
      </c>
      <c r="H18" s="12">
        <f t="shared" si="3"/>
        <v>1.6553751757637743E-2</v>
      </c>
      <c r="I18" s="11">
        <f t="shared" si="6"/>
        <v>5.3124999999999995E-3</v>
      </c>
      <c r="J18" s="12">
        <f t="shared" si="4"/>
        <v>4.0263157894736855E-2</v>
      </c>
      <c r="K18" s="14">
        <f t="shared" si="5"/>
        <v>7.0044254539905447E-3</v>
      </c>
    </row>
    <row r="19" spans="2:11" s="5" customFormat="1" ht="16.5" thickTop="1" thickBot="1">
      <c r="B19" s="31" t="s">
        <v>3</v>
      </c>
      <c r="C19" s="32">
        <f>SUM(C7:C18)</f>
        <v>4.9444444444444416E-2</v>
      </c>
      <c r="D19" s="33">
        <f>IFERROR(SUM(D7:D18),0)</f>
        <v>1.0000000000000002</v>
      </c>
      <c r="E19" s="33">
        <f>IFERROR(SUM(E7:E18),0)</f>
        <v>8.5638681741640688E-2</v>
      </c>
      <c r="F19" s="32">
        <f>SUM(F7:F18)</f>
        <v>8.2499999999999948E-2</v>
      </c>
      <c r="G19" s="33">
        <f>IFERROR(SUM(G7:G18),0)</f>
        <v>1</v>
      </c>
      <c r="H19" s="33">
        <f>IFERROR(SUM(H7:H18),0)</f>
        <v>0.45557970088201449</v>
      </c>
      <c r="I19" s="32">
        <f>SUM(I7:I18)</f>
        <v>0.13194444444444439</v>
      </c>
      <c r="J19" s="33">
        <f>IFERROR(SUM(J7:J18),0)</f>
        <v>1</v>
      </c>
      <c r="K19" s="34">
        <f>IFERROR(SUM(K7:K18),0)</f>
        <v>0.17396612238669318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2.2685185185185169E-2</v>
      </c>
      <c r="D22" s="19"/>
      <c r="E22" s="12">
        <f>IFERROR(C22/C$30,0)</f>
        <v>3.9291155480715288E-2</v>
      </c>
      <c r="F22" s="11">
        <v>1.0902777777777773E-2</v>
      </c>
      <c r="G22" s="19"/>
      <c r="H22" s="12">
        <f>IFERROR(F22/F$30,0)</f>
        <v>6.0207081682219096E-2</v>
      </c>
      <c r="I22" s="11">
        <f t="shared" ref="I22:I27" si="7">C22+F22</f>
        <v>3.3587962962962944E-2</v>
      </c>
      <c r="J22" s="19"/>
      <c r="K22" s="14">
        <f>IFERROR(I22/I$30,0)</f>
        <v>4.4285060277735405E-2</v>
      </c>
    </row>
    <row r="23" spans="2:11" s="5" customFormat="1">
      <c r="B23" s="18" t="s">
        <v>16</v>
      </c>
      <c r="C23" s="11">
        <v>4.3981481481481476E-4</v>
      </c>
      <c r="D23" s="19"/>
      <c r="E23" s="12">
        <f t="shared" ref="E23:E27" si="8">IFERROR(C23/C$30,0)</f>
        <v>7.6176730013631717E-4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4.3981481481481476E-4</v>
      </c>
      <c r="J23" s="19"/>
      <c r="K23" s="14">
        <f t="shared" ref="K23:K27" si="10">IFERROR(I23/I$30,0)</f>
        <v>5.7988707462231089E-4</v>
      </c>
    </row>
    <row r="24" spans="2:11" s="5" customFormat="1">
      <c r="B24" s="18" t="s">
        <v>17</v>
      </c>
      <c r="C24" s="11">
        <v>1.6203703703703705E-3</v>
      </c>
      <c r="D24" s="19"/>
      <c r="E24" s="12">
        <f t="shared" si="8"/>
        <v>2.8065111057653798E-3</v>
      </c>
      <c r="F24" s="11">
        <v>2.0717592592592589E-3</v>
      </c>
      <c r="G24" s="19"/>
      <c r="H24" s="12">
        <f t="shared" si="9"/>
        <v>1.1440623801610638E-2</v>
      </c>
      <c r="I24" s="11">
        <f t="shared" si="7"/>
        <v>3.6921296296296294E-3</v>
      </c>
      <c r="J24" s="19"/>
      <c r="K24" s="14">
        <f t="shared" si="10"/>
        <v>4.8679993895925575E-3</v>
      </c>
    </row>
    <row r="25" spans="2:11" s="5" customFormat="1">
      <c r="B25" s="18" t="s">
        <v>18</v>
      </c>
      <c r="C25" s="11">
        <v>4.4375000000000026E-2</v>
      </c>
      <c r="D25" s="19"/>
      <c r="E25" s="12">
        <f t="shared" si="8"/>
        <v>7.6858311282174796E-2</v>
      </c>
      <c r="F25" s="11">
        <v>4.4780092592592594E-2</v>
      </c>
      <c r="G25" s="19"/>
      <c r="H25" s="12">
        <f t="shared" si="9"/>
        <v>0.2472836507733607</v>
      </c>
      <c r="I25" s="11">
        <f t="shared" si="7"/>
        <v>8.9155092592592619E-2</v>
      </c>
      <c r="J25" s="19"/>
      <c r="K25" s="14">
        <f t="shared" si="10"/>
        <v>0.11754921410041218</v>
      </c>
    </row>
    <row r="26" spans="2:11" s="5" customFormat="1">
      <c r="B26" s="18" t="s">
        <v>19</v>
      </c>
      <c r="C26" s="11">
        <v>0.45638888888888818</v>
      </c>
      <c r="D26" s="19"/>
      <c r="E26" s="12">
        <f t="shared" si="8"/>
        <v>0.7904738994467162</v>
      </c>
      <c r="F26" s="11">
        <v>3.8796296296296287E-2</v>
      </c>
      <c r="G26" s="19"/>
      <c r="H26" s="12">
        <f t="shared" si="9"/>
        <v>0.21424006135753551</v>
      </c>
      <c r="I26" s="11">
        <f t="shared" si="7"/>
        <v>0.49518518518518445</v>
      </c>
      <c r="J26" s="19"/>
      <c r="K26" s="14">
        <f t="shared" si="10"/>
        <v>0.65289180528002411</v>
      </c>
    </row>
    <row r="27" spans="2:11" s="5" customFormat="1" ht="15.75" thickBot="1">
      <c r="B27" s="23" t="s">
        <v>20</v>
      </c>
      <c r="C27" s="20">
        <v>2.4074074074074076E-3</v>
      </c>
      <c r="D27" s="24"/>
      <c r="E27" s="21">
        <f t="shared" si="8"/>
        <v>4.169673642851421E-3</v>
      </c>
      <c r="F27" s="20">
        <v>2.0370370370370369E-3</v>
      </c>
      <c r="G27" s="24"/>
      <c r="H27" s="21">
        <f t="shared" si="9"/>
        <v>1.1248881503259622E-2</v>
      </c>
      <c r="I27" s="11">
        <f t="shared" si="7"/>
        <v>4.4444444444444444E-3</v>
      </c>
      <c r="J27" s="24"/>
      <c r="K27" s="22">
        <f t="shared" si="10"/>
        <v>5.8599114909201949E-3</v>
      </c>
    </row>
    <row r="28" spans="2:11" s="5" customFormat="1" ht="16.5" thickTop="1" thickBot="1">
      <c r="B28" s="31" t="s">
        <v>3</v>
      </c>
      <c r="C28" s="32">
        <f>SUM(C22:C27)</f>
        <v>0.52791666666666592</v>
      </c>
      <c r="D28" s="33"/>
      <c r="E28" s="33">
        <f>IFERROR(SUM(E22:E27),0)</f>
        <v>0.91436131825835931</v>
      </c>
      <c r="F28" s="32">
        <f>SUM(F22:F27)</f>
        <v>9.8587962962962947E-2</v>
      </c>
      <c r="G28" s="33"/>
      <c r="H28" s="33">
        <f>IFERROR(SUM(H22:H27),0)</f>
        <v>0.54442029911798562</v>
      </c>
      <c r="I28" s="32">
        <f>SUM(I22:I27)</f>
        <v>0.62650462962962894</v>
      </c>
      <c r="J28" s="33"/>
      <c r="K28" s="34">
        <f>IFERROR(SUM(K22:K27),0)</f>
        <v>0.82603387761330682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0.57736111111111033</v>
      </c>
      <c r="D30" s="35"/>
      <c r="E30" s="36">
        <f>IFERROR(SUM(E19,E28),0)</f>
        <v>1</v>
      </c>
      <c r="F30" s="32">
        <f>SUM(F19,F28)</f>
        <v>0.1810879629629629</v>
      </c>
      <c r="G30" s="35"/>
      <c r="H30" s="36">
        <f>IFERROR(SUM(H19,H28),0)</f>
        <v>1</v>
      </c>
      <c r="I30" s="32">
        <f>SUM(I19,I28)</f>
        <v>0.75844907407407336</v>
      </c>
      <c r="J30" s="35"/>
      <c r="K30" s="38">
        <f>IFERROR(SUM(K19,K28),0)</f>
        <v>1</v>
      </c>
    </row>
    <row r="31" spans="2:11" s="5" customFormat="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Foglio88"/>
  <dimension ref="B2:K32"/>
  <sheetViews>
    <sheetView showGridLines="0" showZeros="0" zoomScaleSheetLayoutView="100" workbookViewId="0">
      <selection activeCell="M19" sqref="M19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131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/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>
        <v>0</v>
      </c>
      <c r="D8" s="123"/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50</v>
      </c>
      <c r="C9" s="123">
        <v>0</v>
      </c>
      <c r="D9" s="123">
        <v>2.9050925925925928E-3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2.9050925925925928E-3</v>
      </c>
    </row>
    <row r="10" spans="2:11">
      <c r="B10" s="138" t="s">
        <v>11</v>
      </c>
      <c r="C10" s="123">
        <v>0</v>
      </c>
      <c r="D10" s="123">
        <v>4.8379629629629632E-3</v>
      </c>
      <c r="E10" s="123">
        <v>0</v>
      </c>
      <c r="F10" s="123"/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4.8379629629629632E-3</v>
      </c>
    </row>
    <row r="11" spans="2:11">
      <c r="B11" s="43" t="s">
        <v>12</v>
      </c>
      <c r="C11" s="123">
        <v>0</v>
      </c>
      <c r="D11" s="123"/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159</v>
      </c>
      <c r="C12" s="123">
        <v>0</v>
      </c>
      <c r="D12" s="123"/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>
        <v>0</v>
      </c>
      <c r="D13" s="123"/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>
        <v>0</v>
      </c>
      <c r="D14" s="123"/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0</v>
      </c>
      <c r="D15" s="123"/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176</v>
      </c>
      <c r="C16" s="123">
        <v>0</v>
      </c>
      <c r="D16" s="123"/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>
        <v>0</v>
      </c>
      <c r="D17" s="123"/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/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v>0</v>
      </c>
      <c r="D19" s="124">
        <f>SUM(D7:D18)</f>
        <v>7.743055555555556E-3</v>
      </c>
      <c r="E19" s="124">
        <f t="shared" ref="E19:F19" si="1">SUM(E7:E18)</f>
        <v>0</v>
      </c>
      <c r="F19" s="124">
        <f t="shared" si="1"/>
        <v>0</v>
      </c>
      <c r="G19" s="124">
        <v>0</v>
      </c>
      <c r="H19" s="124">
        <v>0</v>
      </c>
      <c r="I19" s="124">
        <v>0</v>
      </c>
      <c r="J19" s="124">
        <v>0</v>
      </c>
      <c r="K19" s="133">
        <f>SUM(K7:K18)</f>
        <v>7.743055555555556E-3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1" t="s">
        <v>4</v>
      </c>
      <c r="K21" s="42" t="s">
        <v>4</v>
      </c>
    </row>
    <row r="22" spans="2:11">
      <c r="B22" s="50" t="s">
        <v>15</v>
      </c>
      <c r="C22" s="125">
        <v>0</v>
      </c>
      <c r="D22" s="125"/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/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6" si="2">SUM(C23:J23)</f>
        <v>0</v>
      </c>
    </row>
    <row r="24" spans="2:11">
      <c r="B24" s="50" t="s">
        <v>17</v>
      </c>
      <c r="C24" s="125">
        <v>0</v>
      </c>
      <c r="D24" s="125"/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/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1.1701388888888888E-2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1.1701388888888888E-2</v>
      </c>
    </row>
    <row r="27" spans="2:11" ht="15.75" thickBot="1">
      <c r="B27" s="55" t="s">
        <v>20</v>
      </c>
      <c r="C27" s="129">
        <v>0</v>
      </c>
      <c r="D27" s="129"/>
      <c r="E27" s="129"/>
      <c r="F27" s="129"/>
      <c r="G27" s="129">
        <v>0</v>
      </c>
      <c r="H27" s="129">
        <v>0</v>
      </c>
      <c r="I27" s="130">
        <v>0</v>
      </c>
      <c r="J27" s="131">
        <v>0</v>
      </c>
      <c r="K27" s="132">
        <f>SUM(C27:J27)</f>
        <v>0</v>
      </c>
    </row>
    <row r="28" spans="2:11" ht="16.5" thickTop="1" thickBot="1">
      <c r="B28" s="60" t="s">
        <v>3</v>
      </c>
      <c r="C28" s="124">
        <f>SUM(C22:C27)</f>
        <v>0</v>
      </c>
      <c r="D28" s="124">
        <f t="shared" ref="D28:K28" si="3">SUM(D22:D27)</f>
        <v>1.1701388888888888E-2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 t="shared" si="3"/>
        <v>0</v>
      </c>
      <c r="K28" s="133">
        <f t="shared" si="3"/>
        <v>1.1701388888888888E-2</v>
      </c>
    </row>
    <row r="29" spans="2:11" ht="16.5" thickTop="1" thickBot="1">
      <c r="B29" s="59"/>
      <c r="C29" s="142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>SUM(C28,C19)</f>
        <v>0</v>
      </c>
      <c r="D30" s="124">
        <f t="shared" ref="D30:K30" si="4">SUM(D28,D19)</f>
        <v>1.9444444444444445E-2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24">
        <f t="shared" si="4"/>
        <v>0</v>
      </c>
      <c r="K30" s="133">
        <f t="shared" si="4"/>
        <v>1.9444444444444445E-2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>
  <sheetPr codeName="Foglio89"/>
  <dimension ref="B2:K32"/>
  <sheetViews>
    <sheetView showGridLines="0" showZeros="0" zoomScaleSheetLayoutView="100" workbookViewId="0">
      <selection activeCell="G22" sqref="G22:H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132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8.4490740740740724E-3</v>
      </c>
      <c r="D7" s="123"/>
      <c r="E7" s="123"/>
      <c r="F7" s="123"/>
      <c r="G7" s="123"/>
      <c r="H7" s="123">
        <v>1.6319444444444445E-3</v>
      </c>
      <c r="I7" s="126">
        <v>0</v>
      </c>
      <c r="J7" s="137">
        <v>0</v>
      </c>
      <c r="K7" s="128">
        <f>SUM(C7:J7)</f>
        <v>1.0081018518518517E-2</v>
      </c>
    </row>
    <row r="8" spans="2:11">
      <c r="B8" s="138" t="s">
        <v>99</v>
      </c>
      <c r="C8" s="123">
        <v>5.006944444444443E-2</v>
      </c>
      <c r="D8" s="123"/>
      <c r="E8" s="123">
        <v>1.7013888888888887E-2</v>
      </c>
      <c r="F8" s="123"/>
      <c r="G8" s="123"/>
      <c r="H8" s="123">
        <v>6.8171296296296278E-3</v>
      </c>
      <c r="I8" s="126"/>
      <c r="J8" s="137">
        <v>0</v>
      </c>
      <c r="K8" s="128">
        <f t="shared" ref="K8:K18" si="0">SUM(C8:J8)</f>
        <v>7.3900462962962946E-2</v>
      </c>
    </row>
    <row r="9" spans="2:11">
      <c r="B9" s="138" t="s">
        <v>50</v>
      </c>
      <c r="C9" s="123">
        <v>1.6666666666666666E-2</v>
      </c>
      <c r="D9" s="123"/>
      <c r="E9" s="123">
        <v>5.0231481481481481E-3</v>
      </c>
      <c r="F9" s="123"/>
      <c r="G9" s="123">
        <v>9.5601851851851855E-3</v>
      </c>
      <c r="H9" s="123">
        <v>1.0914351851851852E-2</v>
      </c>
      <c r="I9" s="126"/>
      <c r="J9" s="137">
        <v>0</v>
      </c>
      <c r="K9" s="128">
        <f t="shared" si="0"/>
        <v>4.2164351851851856E-2</v>
      </c>
    </row>
    <row r="10" spans="2:11">
      <c r="B10" s="138" t="s">
        <v>11</v>
      </c>
      <c r="C10" s="123">
        <v>5.6770833333333326E-2</v>
      </c>
      <c r="D10" s="123">
        <v>1.068287037037037E-2</v>
      </c>
      <c r="E10" s="123">
        <v>6.1689814814814819E-3</v>
      </c>
      <c r="F10" s="123"/>
      <c r="G10" s="123"/>
      <c r="H10" s="123">
        <v>4.6412037037037038E-3</v>
      </c>
      <c r="I10" s="126"/>
      <c r="J10" s="137">
        <v>0</v>
      </c>
      <c r="K10" s="128">
        <f t="shared" si="0"/>
        <v>7.8263888888888883E-2</v>
      </c>
    </row>
    <row r="11" spans="2:11">
      <c r="B11" s="43" t="s">
        <v>12</v>
      </c>
      <c r="C11" s="123">
        <v>5.9027777777777778E-4</v>
      </c>
      <c r="D11" s="123"/>
      <c r="E11" s="123"/>
      <c r="F11" s="123"/>
      <c r="G11" s="123">
        <v>1.7361111111111112E-4</v>
      </c>
      <c r="H11" s="123">
        <v>8.4490740740740739E-4</v>
      </c>
      <c r="I11" s="126">
        <v>0</v>
      </c>
      <c r="J11" s="137">
        <v>0</v>
      </c>
      <c r="K11" s="128">
        <f t="shared" si="0"/>
        <v>1.6087962962962963E-3</v>
      </c>
    </row>
    <row r="12" spans="2:11">
      <c r="B12" s="43" t="s">
        <v>159</v>
      </c>
      <c r="C12" s="123">
        <v>1.0717592592592593E-2</v>
      </c>
      <c r="D12" s="123"/>
      <c r="E12" s="123">
        <v>1.0416666666666667E-4</v>
      </c>
      <c r="F12" s="123"/>
      <c r="G12" s="123">
        <v>4.5138888888888887E-4</v>
      </c>
      <c r="H12" s="123"/>
      <c r="I12" s="126">
        <v>0</v>
      </c>
      <c r="J12" s="137">
        <v>0</v>
      </c>
      <c r="K12" s="128">
        <f t="shared" si="0"/>
        <v>1.1273148148148148E-2</v>
      </c>
    </row>
    <row r="13" spans="2:11">
      <c r="B13" s="43" t="s">
        <v>106</v>
      </c>
      <c r="C13" s="123"/>
      <c r="D13" s="123"/>
      <c r="E13" s="123"/>
      <c r="F13" s="123"/>
      <c r="G13" s="123"/>
      <c r="H13" s="123"/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/>
      <c r="D14" s="123"/>
      <c r="E14" s="123"/>
      <c r="F14" s="123"/>
      <c r="G14" s="123"/>
      <c r="H14" s="123"/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3.5416666666666665E-3</v>
      </c>
      <c r="D15" s="123"/>
      <c r="E15" s="123">
        <v>3.634259259259259E-3</v>
      </c>
      <c r="F15" s="123"/>
      <c r="G15" s="123">
        <v>4.178240740740741E-3</v>
      </c>
      <c r="H15" s="123"/>
      <c r="I15" s="126">
        <v>0</v>
      </c>
      <c r="J15" s="137">
        <v>0</v>
      </c>
      <c r="K15" s="128">
        <f t="shared" si="0"/>
        <v>1.1354166666666667E-2</v>
      </c>
    </row>
    <row r="16" spans="2:11">
      <c r="B16" s="43" t="s">
        <v>176</v>
      </c>
      <c r="C16" s="123"/>
      <c r="D16" s="123"/>
      <c r="E16" s="123"/>
      <c r="F16" s="123"/>
      <c r="G16" s="123"/>
      <c r="H16" s="123"/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/>
      <c r="D17" s="123"/>
      <c r="E17" s="123"/>
      <c r="F17" s="123"/>
      <c r="G17" s="123"/>
      <c r="H17" s="123"/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2.3854166666666666E-2</v>
      </c>
      <c r="D18" s="123"/>
      <c r="E18" s="123">
        <v>8.1597222222222227E-3</v>
      </c>
      <c r="F18" s="123"/>
      <c r="G18" s="123">
        <v>3.8425925925925928E-3</v>
      </c>
      <c r="H18" s="123">
        <v>1.1574074074074073E-4</v>
      </c>
      <c r="I18" s="126">
        <v>0</v>
      </c>
      <c r="J18" s="137">
        <v>0</v>
      </c>
      <c r="K18" s="128">
        <f t="shared" si="0"/>
        <v>3.5972222222222225E-2</v>
      </c>
    </row>
    <row r="19" spans="2:11" ht="16.5" thickTop="1" thickBot="1">
      <c r="B19" s="60" t="s">
        <v>3</v>
      </c>
      <c r="C19" s="124">
        <f t="shared" ref="C19:K19" si="1">SUM(C7:C18)</f>
        <v>0.17065972222222223</v>
      </c>
      <c r="D19" s="124">
        <f t="shared" si="1"/>
        <v>1.068287037037037E-2</v>
      </c>
      <c r="E19" s="124">
        <f t="shared" si="1"/>
        <v>4.0104166666666663E-2</v>
      </c>
      <c r="F19" s="124">
        <f t="shared" si="1"/>
        <v>0</v>
      </c>
      <c r="G19" s="124">
        <f t="shared" si="1"/>
        <v>1.8206018518518517E-2</v>
      </c>
      <c r="H19" s="124">
        <f t="shared" si="1"/>
        <v>2.4965277777777774E-2</v>
      </c>
      <c r="I19" s="124">
        <f t="shared" si="1"/>
        <v>0</v>
      </c>
      <c r="J19" s="124">
        <f t="shared" si="1"/>
        <v>0</v>
      </c>
      <c r="K19" s="133">
        <f t="shared" si="1"/>
        <v>0.26461805555555551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1.4467592592592592E-3</v>
      </c>
      <c r="D22" s="125"/>
      <c r="E22" s="125"/>
      <c r="F22" s="125"/>
      <c r="G22" s="125"/>
      <c r="H22" s="125">
        <v>1.9560185185185184E-3</v>
      </c>
      <c r="I22" s="126">
        <v>0</v>
      </c>
      <c r="J22" s="127">
        <v>0</v>
      </c>
      <c r="K22" s="128">
        <f>SUM(C22:J22)</f>
        <v>3.4027777777777776E-3</v>
      </c>
    </row>
    <row r="23" spans="2:11">
      <c r="B23" s="50" t="s">
        <v>16</v>
      </c>
      <c r="C23" s="125"/>
      <c r="D23" s="125"/>
      <c r="E23" s="125"/>
      <c r="F23" s="125"/>
      <c r="G23" s="125"/>
      <c r="H23" s="125"/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1.0462962962962962E-2</v>
      </c>
      <c r="D24" s="125"/>
      <c r="E24" s="125">
        <v>1.8518518518518518E-4</v>
      </c>
      <c r="F24" s="125"/>
      <c r="G24" s="125"/>
      <c r="H24" s="125"/>
      <c r="I24" s="126">
        <v>0</v>
      </c>
      <c r="J24" s="127">
        <v>0</v>
      </c>
      <c r="K24" s="128">
        <f t="shared" si="2"/>
        <v>1.0648148148148148E-2</v>
      </c>
    </row>
    <row r="25" spans="2:11">
      <c r="B25" s="50" t="s">
        <v>18</v>
      </c>
      <c r="C25" s="125">
        <v>5.0000000000000001E-3</v>
      </c>
      <c r="D25" s="125"/>
      <c r="E25" s="125">
        <v>4.5138888888888887E-4</v>
      </c>
      <c r="F25" s="125"/>
      <c r="G25" s="125">
        <v>5.4745370370370373E-3</v>
      </c>
      <c r="H25" s="125">
        <v>1.878472222222222E-2</v>
      </c>
      <c r="I25" s="126">
        <v>0</v>
      </c>
      <c r="J25" s="127">
        <v>0</v>
      </c>
      <c r="K25" s="128">
        <f t="shared" si="2"/>
        <v>2.9710648148148146E-2</v>
      </c>
    </row>
    <row r="26" spans="2:11">
      <c r="B26" s="50" t="s">
        <v>19</v>
      </c>
      <c r="C26" s="125">
        <v>0.13396990740740741</v>
      </c>
      <c r="D26" s="125"/>
      <c r="E26" s="125">
        <v>1.1828703703703704E-2</v>
      </c>
      <c r="F26" s="125"/>
      <c r="G26" s="125"/>
      <c r="H26" s="125">
        <v>1.6192129629629626E-2</v>
      </c>
      <c r="I26" s="126">
        <v>0</v>
      </c>
      <c r="J26" s="127">
        <v>0</v>
      </c>
      <c r="K26" s="128">
        <f t="shared" si="2"/>
        <v>0.16199074074074074</v>
      </c>
    </row>
    <row r="27" spans="2:11" ht="15.75" thickBot="1">
      <c r="B27" s="55" t="s">
        <v>20</v>
      </c>
      <c r="C27" s="129"/>
      <c r="D27" s="129"/>
      <c r="E27" s="129">
        <v>4.8611111111111104E-4</v>
      </c>
      <c r="F27" s="129"/>
      <c r="G27" s="129"/>
      <c r="H27" s="129">
        <v>9.6064814814814819E-4</v>
      </c>
      <c r="I27" s="130">
        <v>0</v>
      </c>
      <c r="J27" s="131">
        <v>0</v>
      </c>
      <c r="K27" s="132">
        <f t="shared" si="2"/>
        <v>1.4467592592592592E-3</v>
      </c>
    </row>
    <row r="28" spans="2:11" ht="16.5" thickTop="1" thickBot="1">
      <c r="B28" s="60" t="s">
        <v>3</v>
      </c>
      <c r="C28" s="124">
        <f t="shared" ref="C28:K28" si="3">SUM(C22:C27)</f>
        <v>0.15087962962962964</v>
      </c>
      <c r="D28" s="124">
        <f t="shared" si="3"/>
        <v>0</v>
      </c>
      <c r="E28" s="124">
        <f t="shared" si="3"/>
        <v>1.2951388888888889E-2</v>
      </c>
      <c r="F28" s="124">
        <f t="shared" si="3"/>
        <v>0</v>
      </c>
      <c r="G28" s="124">
        <f t="shared" si="3"/>
        <v>5.4745370370370373E-3</v>
      </c>
      <c r="H28" s="124">
        <f t="shared" si="3"/>
        <v>3.7893518518518514E-2</v>
      </c>
      <c r="I28" s="124">
        <f t="shared" si="3"/>
        <v>0</v>
      </c>
      <c r="J28" s="124">
        <f>SUM(J22:J27)</f>
        <v>0</v>
      </c>
      <c r="K28" s="133">
        <f t="shared" si="3"/>
        <v>0.20719907407407409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0.3215393518518519</v>
      </c>
      <c r="D30" s="124">
        <f t="shared" si="4"/>
        <v>1.068287037037037E-2</v>
      </c>
      <c r="E30" s="124">
        <f t="shared" si="4"/>
        <v>5.305555555555555E-2</v>
      </c>
      <c r="F30" s="124">
        <f t="shared" si="4"/>
        <v>0</v>
      </c>
      <c r="G30" s="124">
        <f t="shared" si="4"/>
        <v>2.3680555555555555E-2</v>
      </c>
      <c r="H30" s="124">
        <f t="shared" si="4"/>
        <v>6.2858796296296288E-2</v>
      </c>
      <c r="I30" s="124">
        <f t="shared" si="4"/>
        <v>0</v>
      </c>
      <c r="J30" s="134">
        <f>SUM(J19,J28)</f>
        <v>0</v>
      </c>
      <c r="K30" s="135">
        <f t="shared" si="4"/>
        <v>0.47181712962962963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>
  <sheetPr codeName="Foglio90"/>
  <dimension ref="B2:K32"/>
  <sheetViews>
    <sheetView showGridLines="0" showZeros="0" view="pageBreakPreview" zoomScaleSheetLayoutView="100" workbookViewId="0">
      <selection activeCell="E13" sqref="E13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133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50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159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176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>
  <sheetPr codeName="Foglio91"/>
  <dimension ref="B2:K32"/>
  <sheetViews>
    <sheetView showGridLines="0" showZeros="0" view="pageBreakPreview" zoomScaleSheetLayoutView="10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134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/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/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50</v>
      </c>
      <c r="C9" s="123"/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/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/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159</v>
      </c>
      <c r="C12" s="123"/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/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/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/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176</v>
      </c>
      <c r="C16" s="123"/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/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1.8171296296296297E-3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1.8171296296296297E-3</v>
      </c>
    </row>
    <row r="19" spans="2:11" ht="16.5" thickTop="1" thickBot="1">
      <c r="B19" s="60" t="s">
        <v>3</v>
      </c>
      <c r="C19" s="124">
        <f t="shared" ref="C19:K19" si="1">SUM(C7:C18)</f>
        <v>1.8171296296296297E-3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1.8171296296296297E-3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2.8935185185185189E-4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2.8935185185185189E-4</v>
      </c>
    </row>
    <row r="23" spans="2:11">
      <c r="B23" s="50" t="s">
        <v>16</v>
      </c>
      <c r="C23" s="125"/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/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/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/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/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2.8935185185185189E-4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2.8935185185185189E-4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2.1064814814814817E-3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2.1064814814814817E-3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>
  <sheetPr codeName="Foglio92"/>
  <dimension ref="B2:K32"/>
  <sheetViews>
    <sheetView showGridLines="0" showZeros="0" zoomScaleSheetLayoutView="100" workbookViewId="0">
      <selection activeCell="H22" sqref="H22:H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135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/>
      <c r="E7" s="123"/>
      <c r="F7" s="123">
        <v>0</v>
      </c>
      <c r="G7" s="123">
        <v>0</v>
      </c>
      <c r="H7" s="123"/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>
        <v>0</v>
      </c>
      <c r="D8" s="123"/>
      <c r="E8" s="123"/>
      <c r="F8" s="123">
        <v>0</v>
      </c>
      <c r="G8" s="123">
        <v>0</v>
      </c>
      <c r="H8" s="123">
        <v>1.8518518518518519E-3</v>
      </c>
      <c r="I8" s="126">
        <v>0</v>
      </c>
      <c r="J8" s="137">
        <v>0</v>
      </c>
      <c r="K8" s="128">
        <f t="shared" ref="K8:K18" si="0">SUM(C8:J8)</f>
        <v>1.8518518518518519E-3</v>
      </c>
    </row>
    <row r="9" spans="2:11">
      <c r="B9" s="138" t="s">
        <v>50</v>
      </c>
      <c r="C9" s="123">
        <v>0</v>
      </c>
      <c r="D9" s="123">
        <v>7.8240740740740736E-3</v>
      </c>
      <c r="E9" s="123"/>
      <c r="F9" s="123">
        <v>0</v>
      </c>
      <c r="G9" s="123">
        <v>0</v>
      </c>
      <c r="H9" s="123"/>
      <c r="I9" s="126">
        <v>0</v>
      </c>
      <c r="J9" s="137">
        <v>0</v>
      </c>
      <c r="K9" s="128">
        <f t="shared" si="0"/>
        <v>7.8240740740740736E-3</v>
      </c>
    </row>
    <row r="10" spans="2:11">
      <c r="B10" s="138" t="s">
        <v>11</v>
      </c>
      <c r="C10" s="123">
        <v>0</v>
      </c>
      <c r="D10" s="123"/>
      <c r="E10" s="123"/>
      <c r="F10" s="123">
        <v>0</v>
      </c>
      <c r="G10" s="123">
        <v>0</v>
      </c>
      <c r="H10" s="123">
        <v>1.9212962962962962E-3</v>
      </c>
      <c r="I10" s="126">
        <v>0</v>
      </c>
      <c r="J10" s="137">
        <v>0</v>
      </c>
      <c r="K10" s="128">
        <f t="shared" si="0"/>
        <v>1.9212962962962962E-3</v>
      </c>
    </row>
    <row r="11" spans="2:11">
      <c r="B11" s="43" t="s">
        <v>12</v>
      </c>
      <c r="C11" s="123">
        <v>0</v>
      </c>
      <c r="D11" s="123"/>
      <c r="E11" s="123">
        <v>2.0833333333333333E-3</v>
      </c>
      <c r="F11" s="123">
        <v>0</v>
      </c>
      <c r="G11" s="123">
        <v>0</v>
      </c>
      <c r="H11" s="123"/>
      <c r="I11" s="126">
        <v>0</v>
      </c>
      <c r="J11" s="137">
        <v>0</v>
      </c>
      <c r="K11" s="128">
        <f t="shared" si="0"/>
        <v>2.0833333333333333E-3</v>
      </c>
    </row>
    <row r="12" spans="2:11">
      <c r="B12" s="43" t="s">
        <v>159</v>
      </c>
      <c r="C12" s="123">
        <v>0</v>
      </c>
      <c r="D12" s="123"/>
      <c r="E12" s="123"/>
      <c r="F12" s="123">
        <v>0</v>
      </c>
      <c r="G12" s="123">
        <v>0</v>
      </c>
      <c r="H12" s="123"/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>
        <v>0</v>
      </c>
      <c r="D13" s="123"/>
      <c r="E13" s="123"/>
      <c r="F13" s="123">
        <v>0</v>
      </c>
      <c r="G13" s="123">
        <v>0</v>
      </c>
      <c r="H13" s="123"/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>
        <v>0</v>
      </c>
      <c r="D14" s="123"/>
      <c r="E14" s="123"/>
      <c r="F14" s="123">
        <v>0</v>
      </c>
      <c r="G14" s="123">
        <v>0</v>
      </c>
      <c r="H14" s="123"/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0</v>
      </c>
      <c r="D15" s="123"/>
      <c r="E15" s="123"/>
      <c r="F15" s="123">
        <v>0</v>
      </c>
      <c r="G15" s="123">
        <v>0</v>
      </c>
      <c r="H15" s="123">
        <v>7.0601851851851847E-4</v>
      </c>
      <c r="I15" s="126">
        <v>0</v>
      </c>
      <c r="J15" s="137">
        <v>0</v>
      </c>
      <c r="K15" s="128">
        <f t="shared" si="0"/>
        <v>7.0601851851851847E-4</v>
      </c>
    </row>
    <row r="16" spans="2:11">
      <c r="B16" s="43" t="s">
        <v>176</v>
      </c>
      <c r="C16" s="123">
        <v>0</v>
      </c>
      <c r="D16" s="123"/>
      <c r="E16" s="123"/>
      <c r="F16" s="123">
        <v>0</v>
      </c>
      <c r="G16" s="123">
        <v>0</v>
      </c>
      <c r="H16" s="123"/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>
        <v>0</v>
      </c>
      <c r="D17" s="123"/>
      <c r="E17" s="123"/>
      <c r="F17" s="123">
        <v>0</v>
      </c>
      <c r="G17" s="123">
        <v>0</v>
      </c>
      <c r="H17" s="123"/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/>
      <c r="E18" s="123">
        <v>1.7245370370370372E-3</v>
      </c>
      <c r="F18" s="123">
        <v>0</v>
      </c>
      <c r="G18" s="123">
        <v>0</v>
      </c>
      <c r="H18" s="123">
        <v>1.1921296296296296E-3</v>
      </c>
      <c r="I18" s="126">
        <v>0</v>
      </c>
      <c r="J18" s="137">
        <v>0</v>
      </c>
      <c r="K18" s="128">
        <f t="shared" si="0"/>
        <v>2.9166666666666668E-3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7.8240740740740736E-3</v>
      </c>
      <c r="E19" s="124">
        <f t="shared" si="1"/>
        <v>3.8078703703703703E-3</v>
      </c>
      <c r="F19" s="124">
        <f t="shared" si="1"/>
        <v>0</v>
      </c>
      <c r="G19" s="124">
        <f t="shared" si="1"/>
        <v>0</v>
      </c>
      <c r="H19" s="124">
        <f t="shared" si="1"/>
        <v>5.6712962962962958E-3</v>
      </c>
      <c r="I19" s="124">
        <f t="shared" si="1"/>
        <v>0</v>
      </c>
      <c r="J19" s="124">
        <f t="shared" si="1"/>
        <v>0</v>
      </c>
      <c r="K19" s="133">
        <f t="shared" si="1"/>
        <v>1.7303240740740741E-2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/>
      <c r="F22" s="125">
        <v>0</v>
      </c>
      <c r="G22" s="125">
        <v>0</v>
      </c>
      <c r="H22" s="125"/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/>
      <c r="F23" s="125">
        <v>0</v>
      </c>
      <c r="G23" s="125">
        <v>0</v>
      </c>
      <c r="H23" s="125"/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/>
      <c r="F24" s="125">
        <v>0</v>
      </c>
      <c r="G24" s="125">
        <v>0</v>
      </c>
      <c r="H24" s="125"/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3.6226851851851854E-3</v>
      </c>
      <c r="F25" s="125">
        <v>0</v>
      </c>
      <c r="G25" s="125">
        <v>0</v>
      </c>
      <c r="H25" s="125">
        <v>3.8194444444444446E-4</v>
      </c>
      <c r="I25" s="126">
        <v>0</v>
      </c>
      <c r="J25" s="127">
        <v>0</v>
      </c>
      <c r="K25" s="128">
        <f t="shared" si="2"/>
        <v>4.0046296296296297E-3</v>
      </c>
    </row>
    <row r="26" spans="2:11">
      <c r="B26" s="50" t="s">
        <v>19</v>
      </c>
      <c r="C26" s="125">
        <v>0</v>
      </c>
      <c r="D26" s="125">
        <v>0</v>
      </c>
      <c r="E26" s="125"/>
      <c r="F26" s="125">
        <v>0</v>
      </c>
      <c r="G26" s="125">
        <v>0</v>
      </c>
      <c r="H26" s="125"/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/>
      <c r="F27" s="129">
        <v>0</v>
      </c>
      <c r="G27" s="129">
        <v>0</v>
      </c>
      <c r="H27" s="129"/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3.6226851851851854E-3</v>
      </c>
      <c r="F28" s="124">
        <f t="shared" si="3"/>
        <v>0</v>
      </c>
      <c r="G28" s="124">
        <f t="shared" si="3"/>
        <v>0</v>
      </c>
      <c r="H28" s="124">
        <f t="shared" si="3"/>
        <v>3.8194444444444446E-4</v>
      </c>
      <c r="I28" s="124">
        <f t="shared" si="3"/>
        <v>0</v>
      </c>
      <c r="J28" s="124">
        <f>SUM(J22:J27)</f>
        <v>0</v>
      </c>
      <c r="K28" s="133">
        <f t="shared" si="3"/>
        <v>4.0046296296296297E-3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7.8240740740740736E-3</v>
      </c>
      <c r="E30" s="124">
        <f t="shared" si="4"/>
        <v>7.4305555555555557E-3</v>
      </c>
      <c r="F30" s="124">
        <f t="shared" si="4"/>
        <v>0</v>
      </c>
      <c r="G30" s="124">
        <f t="shared" si="4"/>
        <v>0</v>
      </c>
      <c r="H30" s="124">
        <f t="shared" si="4"/>
        <v>6.0532407407407401E-3</v>
      </c>
      <c r="I30" s="124">
        <f t="shared" si="4"/>
        <v>0</v>
      </c>
      <c r="J30" s="134">
        <f>SUM(J19,J28)</f>
        <v>0</v>
      </c>
      <c r="K30" s="135">
        <f t="shared" si="4"/>
        <v>2.1307870370370369E-2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>
  <sheetPr codeName="Foglio93"/>
  <dimension ref="B2:K32"/>
  <sheetViews>
    <sheetView showGridLines="0" showZeros="0" view="pageBreakPreview" zoomScaleNormal="80" zoomScaleSheetLayoutView="10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136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/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/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50</v>
      </c>
      <c r="C9" s="123"/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2.7777777777777778E-4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2.7777777777777778E-4</v>
      </c>
    </row>
    <row r="11" spans="2:11">
      <c r="B11" s="43" t="s">
        <v>12</v>
      </c>
      <c r="C11" s="123"/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159</v>
      </c>
      <c r="C12" s="123"/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/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/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/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176</v>
      </c>
      <c r="C16" s="123"/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/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/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2.7777777777777778E-4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2.7777777777777778E-4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/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/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/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2.3148148148148146E-4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2.3148148148148146E-4</v>
      </c>
    </row>
    <row r="26" spans="2:11">
      <c r="B26" s="50" t="s">
        <v>19</v>
      </c>
      <c r="C26" s="125"/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/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2.3148148148148146E-4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2.3148148148148146E-4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5.0925925925925921E-4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5.0925925925925921E-4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>
  <sheetPr codeName="Foglio94"/>
  <dimension ref="B2:K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137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50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159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176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>
  <sheetPr codeName="Foglio95"/>
  <dimension ref="B2:K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138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50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159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176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>
  <sheetPr codeName="Foglio96"/>
  <dimension ref="B2:K32"/>
  <sheetViews>
    <sheetView showGridLines="0" showZeros="0" zoomScaleSheetLayoutView="100" workbookViewId="0">
      <selection activeCell="J22" sqref="J22:J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139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4.43287037037037E-3</v>
      </c>
      <c r="D7" s="123"/>
      <c r="E7" s="123">
        <v>0</v>
      </c>
      <c r="F7" s="123"/>
      <c r="G7" s="123">
        <v>4.5138888888888887E-4</v>
      </c>
      <c r="H7" s="123">
        <v>0</v>
      </c>
      <c r="I7" s="126">
        <v>0</v>
      </c>
      <c r="J7" s="137">
        <v>5.7870370370370367E-4</v>
      </c>
      <c r="K7" s="128">
        <f>SUM(C7:J7)</f>
        <v>5.4629629629629629E-3</v>
      </c>
    </row>
    <row r="8" spans="2:11">
      <c r="B8" s="138" t="s">
        <v>99</v>
      </c>
      <c r="C8" s="123">
        <v>1.1168981481481483E-2</v>
      </c>
      <c r="D8" s="123">
        <v>4.6296296296296294E-5</v>
      </c>
      <c r="E8" s="123">
        <v>0</v>
      </c>
      <c r="F8" s="123"/>
      <c r="G8" s="123">
        <v>9.2592592592592596E-4</v>
      </c>
      <c r="H8" s="123">
        <v>0</v>
      </c>
      <c r="I8" s="126">
        <v>0</v>
      </c>
      <c r="J8" s="137">
        <v>9.2592592592592596E-4</v>
      </c>
      <c r="K8" s="128">
        <f t="shared" ref="K8:K18" si="0">SUM(C8:J8)</f>
        <v>1.306712962962963E-2</v>
      </c>
    </row>
    <row r="9" spans="2:11">
      <c r="B9" s="138" t="s">
        <v>50</v>
      </c>
      <c r="C9" s="123">
        <v>9.0162037037037034E-3</v>
      </c>
      <c r="D9" s="123"/>
      <c r="E9" s="123">
        <v>0</v>
      </c>
      <c r="F9" s="123"/>
      <c r="G9" s="123">
        <v>7.8703703703703694E-4</v>
      </c>
      <c r="H9" s="123">
        <v>0</v>
      </c>
      <c r="I9" s="126">
        <v>0</v>
      </c>
      <c r="J9" s="137">
        <v>2.199074074074074E-4</v>
      </c>
      <c r="K9" s="128">
        <f t="shared" si="0"/>
        <v>1.0023148148148149E-2</v>
      </c>
    </row>
    <row r="10" spans="2:11">
      <c r="B10" s="138" t="s">
        <v>11</v>
      </c>
      <c r="C10" s="123">
        <v>2.4745370370370372E-2</v>
      </c>
      <c r="D10" s="123"/>
      <c r="E10" s="123">
        <v>0</v>
      </c>
      <c r="F10" s="123">
        <v>4.155092592592593E-3</v>
      </c>
      <c r="G10" s="123">
        <v>9.0046296296296315E-3</v>
      </c>
      <c r="H10" s="123">
        <v>0</v>
      </c>
      <c r="I10" s="126">
        <v>0</v>
      </c>
      <c r="J10" s="137">
        <v>8.2638888888888883E-3</v>
      </c>
      <c r="K10" s="128">
        <f t="shared" si="0"/>
        <v>4.6168981481481484E-2</v>
      </c>
    </row>
    <row r="11" spans="2:11">
      <c r="B11" s="43" t="s">
        <v>12</v>
      </c>
      <c r="C11" s="123">
        <v>6.4120370370370373E-3</v>
      </c>
      <c r="D11" s="123"/>
      <c r="E11" s="123">
        <v>0</v>
      </c>
      <c r="F11" s="123"/>
      <c r="G11" s="123">
        <v>3.7037037037037041E-4</v>
      </c>
      <c r="H11" s="123">
        <v>0</v>
      </c>
      <c r="I11" s="126">
        <v>0</v>
      </c>
      <c r="J11" s="137">
        <v>3.0092592592592595E-4</v>
      </c>
      <c r="K11" s="128">
        <f t="shared" si="0"/>
        <v>7.0833333333333338E-3</v>
      </c>
    </row>
    <row r="12" spans="2:11">
      <c r="B12" s="43" t="s">
        <v>159</v>
      </c>
      <c r="C12" s="123">
        <v>2.8125000000000001E-2</v>
      </c>
      <c r="D12" s="123"/>
      <c r="E12" s="123">
        <v>0</v>
      </c>
      <c r="F12" s="123"/>
      <c r="G12" s="123">
        <v>2.3148148148148146E-4</v>
      </c>
      <c r="H12" s="123">
        <v>0</v>
      </c>
      <c r="I12" s="126">
        <v>0</v>
      </c>
      <c r="J12" s="137">
        <v>2.3148148148148146E-4</v>
      </c>
      <c r="K12" s="128">
        <f t="shared" si="0"/>
        <v>2.8587962962962964E-2</v>
      </c>
    </row>
    <row r="13" spans="2:11">
      <c r="B13" s="43" t="s">
        <v>106</v>
      </c>
      <c r="C13" s="123"/>
      <c r="D13" s="123"/>
      <c r="E13" s="123">
        <v>0</v>
      </c>
      <c r="F13" s="123"/>
      <c r="G13" s="123"/>
      <c r="H13" s="123">
        <v>0</v>
      </c>
      <c r="I13" s="126">
        <v>0</v>
      </c>
      <c r="J13" s="137"/>
      <c r="K13" s="128">
        <f t="shared" si="0"/>
        <v>0</v>
      </c>
    </row>
    <row r="14" spans="2:11">
      <c r="B14" s="43" t="s">
        <v>107</v>
      </c>
      <c r="C14" s="123"/>
      <c r="D14" s="123"/>
      <c r="E14" s="123">
        <v>0</v>
      </c>
      <c r="F14" s="123"/>
      <c r="G14" s="123"/>
      <c r="H14" s="123">
        <v>0</v>
      </c>
      <c r="I14" s="126">
        <v>0</v>
      </c>
      <c r="J14" s="137"/>
      <c r="K14" s="128">
        <f t="shared" si="0"/>
        <v>0</v>
      </c>
    </row>
    <row r="15" spans="2:11">
      <c r="B15" s="43" t="s">
        <v>185</v>
      </c>
      <c r="C15" s="123"/>
      <c r="D15" s="123"/>
      <c r="E15" s="123">
        <v>0</v>
      </c>
      <c r="F15" s="123"/>
      <c r="G15" s="123"/>
      <c r="H15" s="123">
        <v>0</v>
      </c>
      <c r="I15" s="126">
        <v>0</v>
      </c>
      <c r="J15" s="137"/>
      <c r="K15" s="128">
        <f t="shared" si="0"/>
        <v>0</v>
      </c>
    </row>
    <row r="16" spans="2:11">
      <c r="B16" s="43" t="s">
        <v>176</v>
      </c>
      <c r="C16" s="123"/>
      <c r="D16" s="123"/>
      <c r="E16" s="123">
        <v>0</v>
      </c>
      <c r="F16" s="123"/>
      <c r="G16" s="123"/>
      <c r="H16" s="123">
        <v>0</v>
      </c>
      <c r="I16" s="126">
        <v>0</v>
      </c>
      <c r="J16" s="137"/>
      <c r="K16" s="128">
        <f t="shared" si="0"/>
        <v>0</v>
      </c>
    </row>
    <row r="17" spans="2:11">
      <c r="B17" s="43" t="s">
        <v>160</v>
      </c>
      <c r="C17" s="123"/>
      <c r="D17" s="123"/>
      <c r="E17" s="123">
        <v>0</v>
      </c>
      <c r="F17" s="123"/>
      <c r="G17" s="123"/>
      <c r="H17" s="123">
        <v>0</v>
      </c>
      <c r="I17" s="126">
        <v>0</v>
      </c>
      <c r="J17" s="137"/>
      <c r="K17" s="128">
        <f t="shared" si="0"/>
        <v>0</v>
      </c>
    </row>
    <row r="18" spans="2:11" ht="15.75" thickBot="1">
      <c r="B18" s="43" t="s">
        <v>13</v>
      </c>
      <c r="C18" s="123">
        <v>6.7245370370370367E-3</v>
      </c>
      <c r="D18" s="123"/>
      <c r="E18" s="123">
        <v>0</v>
      </c>
      <c r="F18" s="123">
        <v>4.6527777777777774E-3</v>
      </c>
      <c r="G18" s="123">
        <v>1.0150462962962962E-2</v>
      </c>
      <c r="H18" s="123">
        <v>0</v>
      </c>
      <c r="I18" s="126">
        <v>0</v>
      </c>
      <c r="J18" s="137">
        <v>5.2314814814814811E-3</v>
      </c>
      <c r="K18" s="128">
        <f t="shared" si="0"/>
        <v>2.675925925925926E-2</v>
      </c>
    </row>
    <row r="19" spans="2:11" ht="16.5" thickTop="1" thickBot="1">
      <c r="B19" s="60" t="s">
        <v>3</v>
      </c>
      <c r="C19" s="124">
        <f t="shared" ref="C19:K19" si="1">SUM(C7:C18)</f>
        <v>9.0625000000000011E-2</v>
      </c>
      <c r="D19" s="124">
        <f t="shared" si="1"/>
        <v>4.6296296296296294E-5</v>
      </c>
      <c r="E19" s="124">
        <f t="shared" si="1"/>
        <v>0</v>
      </c>
      <c r="F19" s="124">
        <f t="shared" si="1"/>
        <v>8.8078703703703704E-3</v>
      </c>
      <c r="G19" s="124">
        <f t="shared" si="1"/>
        <v>2.1921296296296296E-2</v>
      </c>
      <c r="H19" s="124">
        <f t="shared" si="1"/>
        <v>0</v>
      </c>
      <c r="I19" s="124">
        <f t="shared" si="1"/>
        <v>0</v>
      </c>
      <c r="J19" s="124">
        <f t="shared" si="1"/>
        <v>1.5752314814814816E-2</v>
      </c>
      <c r="K19" s="133">
        <f t="shared" si="1"/>
        <v>0.13715277777777779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1.4699074074074074E-3</v>
      </c>
      <c r="D22" s="125"/>
      <c r="E22" s="125">
        <v>0</v>
      </c>
      <c r="F22" s="125"/>
      <c r="G22" s="125">
        <v>6.2962962962962964E-3</v>
      </c>
      <c r="H22" s="125">
        <v>0</v>
      </c>
      <c r="I22" s="126">
        <v>0</v>
      </c>
      <c r="J22" s="127"/>
      <c r="K22" s="128">
        <f>SUM(C22:J22)</f>
        <v>7.766203703703704E-3</v>
      </c>
    </row>
    <row r="23" spans="2:11">
      <c r="B23" s="50" t="s">
        <v>16</v>
      </c>
      <c r="C23" s="125"/>
      <c r="D23" s="125"/>
      <c r="E23" s="125">
        <v>0</v>
      </c>
      <c r="F23" s="125"/>
      <c r="G23" s="125"/>
      <c r="H23" s="125">
        <v>0</v>
      </c>
      <c r="I23" s="126">
        <v>0</v>
      </c>
      <c r="J23" s="127"/>
      <c r="K23" s="128">
        <f t="shared" ref="K23:K27" si="2">SUM(C23:J23)</f>
        <v>0</v>
      </c>
    </row>
    <row r="24" spans="2:11">
      <c r="B24" s="50" t="s">
        <v>17</v>
      </c>
      <c r="C24" s="125"/>
      <c r="D24" s="125"/>
      <c r="E24" s="125">
        <v>0</v>
      </c>
      <c r="F24" s="125"/>
      <c r="G24" s="125"/>
      <c r="H24" s="125">
        <v>0</v>
      </c>
      <c r="I24" s="126">
        <v>0</v>
      </c>
      <c r="J24" s="127"/>
      <c r="K24" s="128">
        <f t="shared" si="2"/>
        <v>0</v>
      </c>
    </row>
    <row r="25" spans="2:11">
      <c r="B25" s="50" t="s">
        <v>18</v>
      </c>
      <c r="C25" s="125">
        <v>1.712962962962963E-2</v>
      </c>
      <c r="D25" s="125"/>
      <c r="E25" s="125">
        <v>0</v>
      </c>
      <c r="F25" s="125">
        <v>4.7453703703703704E-4</v>
      </c>
      <c r="G25" s="125">
        <v>6.6203703703703711E-3</v>
      </c>
      <c r="H25" s="125">
        <v>0</v>
      </c>
      <c r="I25" s="126">
        <v>0</v>
      </c>
      <c r="J25" s="127">
        <v>7.511574074074075E-3</v>
      </c>
      <c r="K25" s="128">
        <f t="shared" si="2"/>
        <v>3.1736111111111111E-2</v>
      </c>
    </row>
    <row r="26" spans="2:11">
      <c r="B26" s="50" t="s">
        <v>19</v>
      </c>
      <c r="C26" s="125">
        <v>8.3923611111111129E-2</v>
      </c>
      <c r="D26" s="125"/>
      <c r="E26" s="125">
        <v>0</v>
      </c>
      <c r="F26" s="125"/>
      <c r="G26" s="125">
        <v>1.7708333333333335E-3</v>
      </c>
      <c r="H26" s="125">
        <v>0</v>
      </c>
      <c r="I26" s="126">
        <v>0</v>
      </c>
      <c r="J26" s="127">
        <v>1.0416666666666667E-3</v>
      </c>
      <c r="K26" s="128">
        <f t="shared" si="2"/>
        <v>8.6736111111111125E-2</v>
      </c>
    </row>
    <row r="27" spans="2:11" ht="15.75" thickBot="1">
      <c r="B27" s="55" t="s">
        <v>20</v>
      </c>
      <c r="C27" s="129">
        <v>1.6909722222222222E-2</v>
      </c>
      <c r="D27" s="129"/>
      <c r="E27" s="129">
        <v>0</v>
      </c>
      <c r="F27" s="129"/>
      <c r="G27" s="129"/>
      <c r="H27" s="129">
        <v>0</v>
      </c>
      <c r="I27" s="130">
        <v>0</v>
      </c>
      <c r="J27" s="131"/>
      <c r="K27" s="132">
        <f t="shared" si="2"/>
        <v>1.6909722222222222E-2</v>
      </c>
    </row>
    <row r="28" spans="2:11" ht="16.5" thickTop="1" thickBot="1">
      <c r="B28" s="60" t="s">
        <v>3</v>
      </c>
      <c r="C28" s="124">
        <f t="shared" ref="C28:K28" si="3">SUM(C22:C27)</f>
        <v>0.1194328703703704</v>
      </c>
      <c r="D28" s="124">
        <f t="shared" si="3"/>
        <v>0</v>
      </c>
      <c r="E28" s="124">
        <f t="shared" si="3"/>
        <v>0</v>
      </c>
      <c r="F28" s="124">
        <f t="shared" si="3"/>
        <v>4.7453703703703704E-4</v>
      </c>
      <c r="G28" s="124">
        <f t="shared" si="3"/>
        <v>1.4687499999999999E-2</v>
      </c>
      <c r="H28" s="124">
        <f t="shared" si="3"/>
        <v>0</v>
      </c>
      <c r="I28" s="124">
        <f t="shared" si="3"/>
        <v>0</v>
      </c>
      <c r="J28" s="124">
        <f>SUM(J22:J27)</f>
        <v>8.5532407407407415E-3</v>
      </c>
      <c r="K28" s="133">
        <f t="shared" si="3"/>
        <v>0.14314814814814816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0.21005787037037041</v>
      </c>
      <c r="D30" s="124">
        <f t="shared" si="4"/>
        <v>4.6296296296296294E-5</v>
      </c>
      <c r="E30" s="124">
        <f t="shared" si="4"/>
        <v>0</v>
      </c>
      <c r="F30" s="124">
        <f t="shared" si="4"/>
        <v>9.2824074074074076E-3</v>
      </c>
      <c r="G30" s="124">
        <f t="shared" si="4"/>
        <v>3.6608796296296292E-2</v>
      </c>
      <c r="H30" s="124">
        <f t="shared" si="4"/>
        <v>0</v>
      </c>
      <c r="I30" s="124">
        <f t="shared" si="4"/>
        <v>0</v>
      </c>
      <c r="J30" s="134">
        <f>SUM(J19,J28)</f>
        <v>2.4305555555555559E-2</v>
      </c>
      <c r="K30" s="135">
        <f t="shared" si="4"/>
        <v>0.28030092592592593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>
  <sheetPr codeName="Foglio97"/>
  <dimension ref="B2:K32"/>
  <sheetViews>
    <sheetView showGridLines="0" showZeros="0" zoomScaleSheetLayoutView="100" workbookViewId="0">
      <selection activeCell="D7" sqref="D7:D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140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/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>
        <v>0</v>
      </c>
      <c r="D8" s="123">
        <v>2.6053240740740741E-2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2.6053240740740741E-2</v>
      </c>
    </row>
    <row r="9" spans="2:11">
      <c r="B9" s="138" t="s">
        <v>50</v>
      </c>
      <c r="C9" s="123">
        <v>0</v>
      </c>
      <c r="D9" s="123">
        <v>2.0312500000000001E-2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2.0312500000000001E-2</v>
      </c>
    </row>
    <row r="10" spans="2:11">
      <c r="B10" s="138" t="s">
        <v>11</v>
      </c>
      <c r="C10" s="123">
        <v>0</v>
      </c>
      <c r="D10" s="123">
        <v>2.913194444444445E-2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2.913194444444445E-2</v>
      </c>
    </row>
    <row r="11" spans="2:11">
      <c r="B11" s="43" t="s">
        <v>12</v>
      </c>
      <c r="C11" s="123">
        <v>0</v>
      </c>
      <c r="D11" s="123">
        <v>9.0740740740740747E-3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9.0740740740740747E-3</v>
      </c>
    </row>
    <row r="12" spans="2:11">
      <c r="B12" s="43" t="s">
        <v>159</v>
      </c>
      <c r="C12" s="123">
        <v>0</v>
      </c>
      <c r="D12" s="123"/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>
        <v>0</v>
      </c>
      <c r="D13" s="123"/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>
        <v>0</v>
      </c>
      <c r="D14" s="123"/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0</v>
      </c>
      <c r="D15" s="123">
        <v>8.564814814814815E-3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8.564814814814815E-3</v>
      </c>
    </row>
    <row r="16" spans="2:11">
      <c r="B16" s="43" t="s">
        <v>176</v>
      </c>
      <c r="C16" s="123">
        <v>0</v>
      </c>
      <c r="D16" s="123"/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>
        <v>0</v>
      </c>
      <c r="D17" s="123"/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1.4131944444444445E-2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1.4131944444444445E-2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0.10726851851851854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0.10726851851851854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0.10726851851851854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0.10726851851851854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5"/>
  <dimension ref="B2:K31"/>
  <sheetViews>
    <sheetView showGridLines="0" showZeros="0" zoomScaleSheetLayoutView="8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92" t="s">
        <v>40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1.3310185185185185E-3</v>
      </c>
      <c r="D7" s="12">
        <f t="shared" ref="D7:D18" si="0">IFERROR(C7/C$19,0)</f>
        <v>4.6747967479674822E-2</v>
      </c>
      <c r="E7" s="12">
        <f t="shared" ref="E7:E18" si="1">IFERROR(C7/C$30,0)</f>
        <v>8.9563862928348937E-3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1.3310185185185185E-3</v>
      </c>
      <c r="J7" s="12">
        <f t="shared" ref="J7:J18" si="4">IFERROR(I7/I$19,0)</f>
        <v>4.6747967479674822E-2</v>
      </c>
      <c r="K7" s="14">
        <f t="shared" ref="K7:K18" si="5">IFERROR(I7/I$30,0)</f>
        <v>8.9563862928348937E-3</v>
      </c>
    </row>
    <row r="8" spans="2:11">
      <c r="B8" s="141" t="s">
        <v>99</v>
      </c>
      <c r="C8" s="11">
        <v>1.4259259259259251E-2</v>
      </c>
      <c r="D8" s="12">
        <f t="shared" si="0"/>
        <v>0.50081300813008123</v>
      </c>
      <c r="E8" s="12">
        <f t="shared" si="1"/>
        <v>9.5950155763239856E-2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1.4259259259259251E-2</v>
      </c>
      <c r="J8" s="12">
        <f t="shared" si="4"/>
        <v>0.50081300813008123</v>
      </c>
      <c r="K8" s="14">
        <f t="shared" si="5"/>
        <v>9.5950155763239856E-2</v>
      </c>
    </row>
    <row r="9" spans="2:11">
      <c r="B9" s="10" t="s">
        <v>50</v>
      </c>
      <c r="C9" s="11">
        <v>6.8402777777777759E-3</v>
      </c>
      <c r="D9" s="12">
        <f t="shared" si="0"/>
        <v>0.24024390243902444</v>
      </c>
      <c r="E9" s="12">
        <f t="shared" si="1"/>
        <v>4.6028037383177574E-2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6.8402777777777759E-3</v>
      </c>
      <c r="J9" s="12">
        <f t="shared" si="4"/>
        <v>0.24024390243902444</v>
      </c>
      <c r="K9" s="14">
        <f t="shared" si="5"/>
        <v>4.6028037383177574E-2</v>
      </c>
    </row>
    <row r="10" spans="2:11">
      <c r="B10" s="10" t="s">
        <v>11</v>
      </c>
      <c r="C10" s="11">
        <v>3.518518518518518E-3</v>
      </c>
      <c r="D10" s="12">
        <f t="shared" si="0"/>
        <v>0.12357723577235777</v>
      </c>
      <c r="E10" s="12">
        <f t="shared" si="1"/>
        <v>2.3676012461059198E-2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3.518518518518518E-3</v>
      </c>
      <c r="J10" s="12">
        <f t="shared" si="4"/>
        <v>0.12357723577235777</v>
      </c>
      <c r="K10" s="14">
        <f t="shared" si="5"/>
        <v>2.3676012461059198E-2</v>
      </c>
    </row>
    <row r="11" spans="2:11">
      <c r="B11" s="10" t="s">
        <v>12</v>
      </c>
      <c r="C11" s="11">
        <v>3.9351851851851852E-4</v>
      </c>
      <c r="D11" s="12">
        <f t="shared" si="0"/>
        <v>1.382113821138212E-2</v>
      </c>
      <c r="E11" s="12">
        <f t="shared" si="1"/>
        <v>2.6479750778816208E-3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3.9351851851851852E-4</v>
      </c>
      <c r="J11" s="12">
        <f t="shared" si="4"/>
        <v>1.382113821138212E-2</v>
      </c>
      <c r="K11" s="14">
        <f t="shared" si="5"/>
        <v>2.6479750778816208E-3</v>
      </c>
    </row>
    <row r="12" spans="2:11">
      <c r="B12" s="10" t="s">
        <v>159</v>
      </c>
      <c r="C12" s="11">
        <v>9.2592592592592588E-5</v>
      </c>
      <c r="D12" s="12">
        <f t="shared" si="0"/>
        <v>3.2520325203252046E-3</v>
      </c>
      <c r="E12" s="12">
        <f t="shared" si="1"/>
        <v>6.2305295950155788E-4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9.2592592592592588E-5</v>
      </c>
      <c r="J12" s="12">
        <f t="shared" si="4"/>
        <v>3.2520325203252046E-3</v>
      </c>
      <c r="K12" s="14">
        <f t="shared" si="5"/>
        <v>6.2305295950155788E-4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2.6620370370370367E-4</v>
      </c>
      <c r="D15" s="12">
        <f t="shared" si="0"/>
        <v>9.349593495934963E-3</v>
      </c>
      <c r="E15" s="12">
        <f t="shared" si="1"/>
        <v>1.7912772585669786E-3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2.6620370370370367E-4</v>
      </c>
      <c r="J15" s="12">
        <f t="shared" si="4"/>
        <v>9.349593495934963E-3</v>
      </c>
      <c r="K15" s="14">
        <f t="shared" si="5"/>
        <v>1.7912772585669786E-3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1.7708333333333332E-3</v>
      </c>
      <c r="D18" s="12">
        <f t="shared" si="0"/>
        <v>6.219512195121954E-2</v>
      </c>
      <c r="E18" s="12">
        <f t="shared" si="1"/>
        <v>1.1915887850467294E-2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1.7708333333333332E-3</v>
      </c>
      <c r="J18" s="12">
        <f t="shared" si="4"/>
        <v>6.219512195121954E-2</v>
      </c>
      <c r="K18" s="14">
        <f t="shared" si="5"/>
        <v>1.1915887850467294E-2</v>
      </c>
    </row>
    <row r="19" spans="2:11" ht="16.5" thickTop="1" thickBot="1">
      <c r="B19" s="31" t="s">
        <v>3</v>
      </c>
      <c r="C19" s="32">
        <f>SUM(C7:C18)</f>
        <v>2.8472222222222208E-2</v>
      </c>
      <c r="D19" s="33">
        <f>IFERROR(SUM(D7:D18),0)</f>
        <v>1.0000000000000002</v>
      </c>
      <c r="E19" s="33">
        <f>IFERROR(SUM(E7:E18),0)</f>
        <v>0.19158878504672894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2.8472222222222208E-2</v>
      </c>
      <c r="J19" s="33">
        <f>IFERROR(SUM(J7:J18),0)</f>
        <v>1.0000000000000002</v>
      </c>
      <c r="K19" s="34">
        <f>IFERROR(SUM(K7:K18),0)</f>
        <v>0.19158878504672894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1.1712962962962961E-2</v>
      </c>
      <c r="D22" s="19"/>
      <c r="E22" s="12">
        <f>IFERROR(C22/C$30,0)</f>
        <v>7.881619937694706E-2</v>
      </c>
      <c r="F22" s="11">
        <v>0</v>
      </c>
      <c r="G22" s="19"/>
      <c r="H22" s="12">
        <f>IFERROR(F22/F$30,0)</f>
        <v>0</v>
      </c>
      <c r="I22" s="11">
        <f>C22+F22</f>
        <v>1.1712962962962961E-2</v>
      </c>
      <c r="J22" s="19"/>
      <c r="K22" s="14">
        <f>IFERROR(I22/I$30,0)</f>
        <v>7.881619937694706E-2</v>
      </c>
    </row>
    <row r="23" spans="2:11">
      <c r="B23" s="18" t="s">
        <v>16</v>
      </c>
      <c r="C23" s="11"/>
      <c r="D23" s="19"/>
      <c r="E23" s="12">
        <f t="shared" ref="E23:E27" si="7">IFERROR(C23/C$30,0)</f>
        <v>0</v>
      </c>
      <c r="F23" s="11">
        <v>0</v>
      </c>
      <c r="G23" s="19"/>
      <c r="H23" s="12">
        <f t="shared" ref="H23:H27" si="8">IFERROR(F23/F$30,0)</f>
        <v>0</v>
      </c>
      <c r="I23" s="11">
        <f t="shared" ref="I23:I27" si="9">C23+F23</f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7"/>
        <v>0</v>
      </c>
      <c r="F24" s="11">
        <v>0</v>
      </c>
      <c r="G24" s="19"/>
      <c r="H24" s="12">
        <f t="shared" si="8"/>
        <v>0</v>
      </c>
      <c r="I24" s="11">
        <f t="shared" si="9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3.7928240740740748E-2</v>
      </c>
      <c r="D25" s="19"/>
      <c r="E25" s="12">
        <f t="shared" si="7"/>
        <v>0.25521806853582568</v>
      </c>
      <c r="F25" s="11">
        <v>0</v>
      </c>
      <c r="G25" s="19"/>
      <c r="H25" s="12">
        <f t="shared" si="8"/>
        <v>0</v>
      </c>
      <c r="I25" s="11">
        <f t="shared" si="9"/>
        <v>3.7928240740740748E-2</v>
      </c>
      <c r="J25" s="19"/>
      <c r="K25" s="14">
        <f t="shared" si="10"/>
        <v>0.25521806853582568</v>
      </c>
    </row>
    <row r="26" spans="2:11">
      <c r="B26" s="18" t="s">
        <v>19</v>
      </c>
      <c r="C26" s="11">
        <v>6.769675925925922E-2</v>
      </c>
      <c r="D26" s="19"/>
      <c r="E26" s="12">
        <f t="shared" si="7"/>
        <v>0.45552959501557622</v>
      </c>
      <c r="F26" s="11">
        <v>0</v>
      </c>
      <c r="G26" s="19"/>
      <c r="H26" s="12">
        <f t="shared" si="8"/>
        <v>0</v>
      </c>
      <c r="I26" s="11">
        <f t="shared" si="9"/>
        <v>6.769675925925922E-2</v>
      </c>
      <c r="J26" s="19"/>
      <c r="K26" s="14">
        <f t="shared" si="10"/>
        <v>0.45552959501557622</v>
      </c>
    </row>
    <row r="27" spans="2:11" ht="15.75" thickBot="1">
      <c r="B27" s="23" t="s">
        <v>20</v>
      </c>
      <c r="C27" s="20">
        <v>2.8009259259259268E-3</v>
      </c>
      <c r="D27" s="24"/>
      <c r="E27" s="21">
        <f t="shared" si="7"/>
        <v>1.8847352024922132E-2</v>
      </c>
      <c r="F27" s="20">
        <v>0</v>
      </c>
      <c r="G27" s="24"/>
      <c r="H27" s="21">
        <f t="shared" si="8"/>
        <v>0</v>
      </c>
      <c r="I27" s="11">
        <f t="shared" si="9"/>
        <v>2.8009259259259268E-3</v>
      </c>
      <c r="J27" s="24"/>
      <c r="K27" s="22">
        <f t="shared" si="10"/>
        <v>1.8847352024922132E-2</v>
      </c>
    </row>
    <row r="28" spans="2:11" ht="16.5" thickTop="1" thickBot="1">
      <c r="B28" s="31" t="s">
        <v>3</v>
      </c>
      <c r="C28" s="32">
        <f>SUM(C22:C27)</f>
        <v>0.12013888888888885</v>
      </c>
      <c r="D28" s="33"/>
      <c r="E28" s="33">
        <f>IFERROR(SUM(E22:E27),0)</f>
        <v>0.80841121495327117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0.12013888888888885</v>
      </c>
      <c r="J28" s="33"/>
      <c r="K28" s="34">
        <f>IFERROR(SUM(K22:K27),0)</f>
        <v>0.80841121495327117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0.14861111111111105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0.14861111111111105</v>
      </c>
      <c r="J30" s="35"/>
      <c r="K30" s="38">
        <f>IFERROR(SUM(K19,K28),0)</f>
        <v>1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>
  <sheetPr codeName="Foglio98"/>
  <dimension ref="B2:K32"/>
  <sheetViews>
    <sheetView showGridLines="0" showZeros="0" zoomScaleSheetLayoutView="100" workbookViewId="0">
      <selection activeCell="H22" sqref="H22:H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141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1.0995370370370371E-3</v>
      </c>
      <c r="D7" s="123"/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1.0995370370370371E-3</v>
      </c>
    </row>
    <row r="8" spans="2:11">
      <c r="B8" s="138" t="s">
        <v>99</v>
      </c>
      <c r="C8" s="123">
        <v>8.5069444444444437E-3</v>
      </c>
      <c r="D8" s="123">
        <v>3.8078703703703703E-3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1.2314814814814813E-2</v>
      </c>
    </row>
    <row r="9" spans="2:11">
      <c r="B9" s="138" t="s">
        <v>50</v>
      </c>
      <c r="C9" s="123">
        <v>2.7083333333333334E-3</v>
      </c>
      <c r="D9" s="123"/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2.7083333333333334E-3</v>
      </c>
    </row>
    <row r="10" spans="2:11">
      <c r="B10" s="138" t="s">
        <v>11</v>
      </c>
      <c r="C10" s="123">
        <v>7.5694444444444437E-3</v>
      </c>
      <c r="D10" s="123">
        <v>5.0578703703703706E-3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1.2627314814814813E-2</v>
      </c>
    </row>
    <row r="11" spans="2:11">
      <c r="B11" s="43" t="s">
        <v>12</v>
      </c>
      <c r="C11" s="123">
        <v>5.3935185185185188E-3</v>
      </c>
      <c r="D11" s="123"/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5.3935185185185188E-3</v>
      </c>
    </row>
    <row r="12" spans="2:11">
      <c r="B12" s="43" t="s">
        <v>159</v>
      </c>
      <c r="C12" s="123"/>
      <c r="D12" s="123"/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/>
      <c r="D13" s="123"/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/>
      <c r="D14" s="123"/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2.1296296296296298E-3</v>
      </c>
      <c r="D15" s="123"/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2.1296296296296298E-3</v>
      </c>
    </row>
    <row r="16" spans="2:11">
      <c r="B16" s="43" t="s">
        <v>176</v>
      </c>
      <c r="C16" s="123"/>
      <c r="D16" s="123"/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/>
      <c r="D17" s="123"/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/>
      <c r="D18" s="123"/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2.7407407407407408E-2</v>
      </c>
      <c r="D19" s="124">
        <f t="shared" si="1"/>
        <v>8.86574074074074E-3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3.6273148148148145E-2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/>
      <c r="D22" s="125"/>
      <c r="E22" s="125">
        <v>0</v>
      </c>
      <c r="F22" s="125">
        <v>0</v>
      </c>
      <c r="G22" s="125">
        <v>0</v>
      </c>
      <c r="H22" s="125"/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/>
      <c r="D23" s="125"/>
      <c r="E23" s="125">
        <v>0</v>
      </c>
      <c r="F23" s="125">
        <v>0</v>
      </c>
      <c r="G23" s="125">
        <v>0</v>
      </c>
      <c r="H23" s="125"/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5.5787037037037038E-3</v>
      </c>
      <c r="D24" s="125"/>
      <c r="E24" s="125">
        <v>0</v>
      </c>
      <c r="F24" s="125">
        <v>0</v>
      </c>
      <c r="G24" s="125">
        <v>0</v>
      </c>
      <c r="H24" s="125"/>
      <c r="I24" s="126">
        <v>0</v>
      </c>
      <c r="J24" s="127">
        <v>0</v>
      </c>
      <c r="K24" s="128">
        <f t="shared" si="2"/>
        <v>5.5787037037037038E-3</v>
      </c>
    </row>
    <row r="25" spans="2:11">
      <c r="B25" s="50" t="s">
        <v>18</v>
      </c>
      <c r="C25" s="125"/>
      <c r="D25" s="125"/>
      <c r="E25" s="125">
        <v>0</v>
      </c>
      <c r="F25" s="125">
        <v>0</v>
      </c>
      <c r="G25" s="125">
        <v>0</v>
      </c>
      <c r="H25" s="125">
        <v>8.1944444444444452E-3</v>
      </c>
      <c r="I25" s="126">
        <v>0</v>
      </c>
      <c r="J25" s="127">
        <v>0</v>
      </c>
      <c r="K25" s="128">
        <f t="shared" si="2"/>
        <v>8.1944444444444452E-3</v>
      </c>
    </row>
    <row r="26" spans="2:11">
      <c r="B26" s="50" t="s">
        <v>19</v>
      </c>
      <c r="C26" s="125">
        <v>1.699074074074074E-2</v>
      </c>
      <c r="D26" s="125"/>
      <c r="E26" s="125">
        <v>0</v>
      </c>
      <c r="F26" s="125">
        <v>0</v>
      </c>
      <c r="G26" s="125">
        <v>0</v>
      </c>
      <c r="H26" s="125"/>
      <c r="I26" s="126">
        <v>0</v>
      </c>
      <c r="J26" s="127">
        <v>0</v>
      </c>
      <c r="K26" s="128">
        <f t="shared" si="2"/>
        <v>1.699074074074074E-2</v>
      </c>
    </row>
    <row r="27" spans="2:11" ht="15.75" thickBot="1">
      <c r="B27" s="55" t="s">
        <v>20</v>
      </c>
      <c r="C27" s="129"/>
      <c r="D27" s="129"/>
      <c r="E27" s="129">
        <v>0</v>
      </c>
      <c r="F27" s="129">
        <v>0</v>
      </c>
      <c r="G27" s="129">
        <v>0</v>
      </c>
      <c r="H27" s="129"/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2.2569444444444444E-2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8.1944444444444452E-3</v>
      </c>
      <c r="I28" s="124">
        <f t="shared" si="3"/>
        <v>0</v>
      </c>
      <c r="J28" s="124">
        <f>SUM(J22:J27)</f>
        <v>0</v>
      </c>
      <c r="K28" s="133">
        <f t="shared" si="3"/>
        <v>3.0763888888888889E-2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4.9976851851851856E-2</v>
      </c>
      <c r="D30" s="124">
        <f t="shared" si="4"/>
        <v>8.86574074074074E-3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8.1944444444444452E-3</v>
      </c>
      <c r="I30" s="124">
        <f t="shared" si="4"/>
        <v>0</v>
      </c>
      <c r="J30" s="134">
        <f>SUM(J19,J28)</f>
        <v>0</v>
      </c>
      <c r="K30" s="135">
        <f t="shared" si="4"/>
        <v>6.7037037037037034E-2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>
  <sheetPr codeName="Foglio99"/>
  <dimension ref="B1:K32"/>
  <sheetViews>
    <sheetView showGridLines="0" showZeros="0" view="pageBreakPreview" zoomScaleSheetLayoutView="10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1" spans="2:11">
      <c r="B1" s="139"/>
      <c r="C1" s="140"/>
      <c r="D1" s="140"/>
      <c r="E1" s="140"/>
      <c r="F1" s="140"/>
      <c r="G1" s="140"/>
      <c r="H1" s="140"/>
      <c r="I1" s="140"/>
      <c r="J1" s="140"/>
      <c r="K1" s="140"/>
    </row>
    <row r="2" spans="2:11" ht="15.75" thickBot="1"/>
    <row r="3" spans="2:11">
      <c r="B3" s="203" t="s">
        <v>142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>
        <v>0</v>
      </c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>
        <v>0</v>
      </c>
      <c r="D8" s="123">
        <v>0</v>
      </c>
      <c r="E8" s="123">
        <v>0</v>
      </c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50</v>
      </c>
      <c r="C9" s="123">
        <v>0</v>
      </c>
      <c r="D9" s="123">
        <v>0</v>
      </c>
      <c r="E9" s="123">
        <v>0</v>
      </c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159</v>
      </c>
      <c r="C12" s="123">
        <v>0</v>
      </c>
      <c r="D12" s="123">
        <v>0</v>
      </c>
      <c r="E12" s="123">
        <v>0</v>
      </c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176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30">
        <v>0</v>
      </c>
      <c r="J27" s="131">
        <v>0</v>
      </c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>
  <sheetPr codeName="Foglio100"/>
  <dimension ref="B2:K32"/>
  <sheetViews>
    <sheetView showGridLines="0" showZeros="0" zoomScaleSheetLayoutView="90" workbookViewId="0">
      <selection activeCell="E10" sqref="E10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11" width="11.7109375" style="1" customWidth="1"/>
    <col min="12" max="16384" width="8.85546875" style="1"/>
  </cols>
  <sheetData>
    <row r="2" spans="2:11" ht="15.75" thickBot="1"/>
    <row r="3" spans="2:11">
      <c r="B3" s="203" t="s">
        <v>143</v>
      </c>
      <c r="C3" s="204"/>
      <c r="D3" s="204"/>
      <c r="E3" s="204"/>
      <c r="F3" s="204"/>
      <c r="G3" s="204"/>
      <c r="H3" s="204"/>
      <c r="I3" s="204"/>
      <c r="J3" s="204"/>
      <c r="K3" s="205"/>
    </row>
    <row r="4" spans="2:11">
      <c r="B4" s="206" t="s">
        <v>209</v>
      </c>
      <c r="C4" s="207"/>
      <c r="D4" s="207"/>
      <c r="E4" s="207"/>
      <c r="F4" s="207"/>
      <c r="G4" s="207"/>
      <c r="H4" s="207"/>
      <c r="I4" s="207"/>
      <c r="J4" s="207"/>
      <c r="K4" s="208"/>
    </row>
    <row r="5" spans="2:11">
      <c r="B5" s="52"/>
      <c r="C5" s="166" t="s">
        <v>122</v>
      </c>
      <c r="D5" s="166" t="s">
        <v>123</v>
      </c>
      <c r="E5" s="166" t="s">
        <v>124</v>
      </c>
      <c r="F5" s="166" t="s">
        <v>125</v>
      </c>
      <c r="G5" s="166" t="s">
        <v>126</v>
      </c>
      <c r="H5" s="167" t="s">
        <v>127</v>
      </c>
      <c r="I5" s="166" t="s">
        <v>128</v>
      </c>
      <c r="J5" s="166" t="s">
        <v>129</v>
      </c>
      <c r="K5" s="167" t="s">
        <v>3</v>
      </c>
    </row>
    <row r="6" spans="2:11">
      <c r="B6" s="136" t="s">
        <v>10</v>
      </c>
      <c r="C6" s="121" t="s">
        <v>4</v>
      </c>
      <c r="D6" s="121" t="s">
        <v>4</v>
      </c>
      <c r="E6" s="121" t="s">
        <v>4</v>
      </c>
      <c r="F6" s="121" t="s">
        <v>4</v>
      </c>
      <c r="G6" s="121" t="s">
        <v>4</v>
      </c>
      <c r="H6" s="121" t="s">
        <v>4</v>
      </c>
      <c r="I6" s="41" t="s">
        <v>4</v>
      </c>
      <c r="J6" s="41" t="s">
        <v>4</v>
      </c>
      <c r="K6" s="42" t="s">
        <v>4</v>
      </c>
    </row>
    <row r="7" spans="2:11">
      <c r="B7" s="43" t="s">
        <v>37</v>
      </c>
      <c r="C7" s="123">
        <v>0</v>
      </c>
      <c r="D7" s="123">
        <v>0</v>
      </c>
      <c r="E7" s="123"/>
      <c r="F7" s="123">
        <v>0</v>
      </c>
      <c r="G7" s="123">
        <v>0</v>
      </c>
      <c r="H7" s="123">
        <v>0</v>
      </c>
      <c r="I7" s="126">
        <v>0</v>
      </c>
      <c r="J7" s="137">
        <v>0</v>
      </c>
      <c r="K7" s="128">
        <f>SUM(C7:J7)</f>
        <v>0</v>
      </c>
    </row>
    <row r="8" spans="2:11">
      <c r="B8" s="138" t="s">
        <v>99</v>
      </c>
      <c r="C8" s="123">
        <v>0</v>
      </c>
      <c r="D8" s="123">
        <v>0</v>
      </c>
      <c r="E8" s="123"/>
      <c r="F8" s="123">
        <v>0</v>
      </c>
      <c r="G8" s="123">
        <v>0</v>
      </c>
      <c r="H8" s="123">
        <v>0</v>
      </c>
      <c r="I8" s="126">
        <v>0</v>
      </c>
      <c r="J8" s="137">
        <v>0</v>
      </c>
      <c r="K8" s="128">
        <f t="shared" ref="K8:K18" si="0">SUM(C8:J8)</f>
        <v>0</v>
      </c>
    </row>
    <row r="9" spans="2:11">
      <c r="B9" s="138" t="s">
        <v>50</v>
      </c>
      <c r="C9" s="123">
        <v>0</v>
      </c>
      <c r="D9" s="123">
        <v>0</v>
      </c>
      <c r="E9" s="123"/>
      <c r="F9" s="123">
        <v>0</v>
      </c>
      <c r="G9" s="123">
        <v>0</v>
      </c>
      <c r="H9" s="123">
        <v>0</v>
      </c>
      <c r="I9" s="126">
        <v>0</v>
      </c>
      <c r="J9" s="137">
        <v>0</v>
      </c>
      <c r="K9" s="128">
        <f t="shared" si="0"/>
        <v>0</v>
      </c>
    </row>
    <row r="10" spans="2:11">
      <c r="B10" s="138" t="s">
        <v>11</v>
      </c>
      <c r="C10" s="123">
        <v>0</v>
      </c>
      <c r="D10" s="123">
        <v>0</v>
      </c>
      <c r="E10" s="123"/>
      <c r="F10" s="123">
        <v>0</v>
      </c>
      <c r="G10" s="123">
        <v>0</v>
      </c>
      <c r="H10" s="123">
        <v>0</v>
      </c>
      <c r="I10" s="126">
        <v>0</v>
      </c>
      <c r="J10" s="137">
        <v>0</v>
      </c>
      <c r="K10" s="128">
        <f t="shared" si="0"/>
        <v>0</v>
      </c>
    </row>
    <row r="11" spans="2:11">
      <c r="B11" s="43" t="s">
        <v>12</v>
      </c>
      <c r="C11" s="123">
        <v>0</v>
      </c>
      <c r="D11" s="123">
        <v>0</v>
      </c>
      <c r="E11" s="123"/>
      <c r="F11" s="123">
        <v>0</v>
      </c>
      <c r="G11" s="123">
        <v>0</v>
      </c>
      <c r="H11" s="123">
        <v>0</v>
      </c>
      <c r="I11" s="126">
        <v>0</v>
      </c>
      <c r="J11" s="137">
        <v>0</v>
      </c>
      <c r="K11" s="128">
        <f t="shared" si="0"/>
        <v>0</v>
      </c>
    </row>
    <row r="12" spans="2:11">
      <c r="B12" s="43" t="s">
        <v>159</v>
      </c>
      <c r="C12" s="123">
        <v>0</v>
      </c>
      <c r="D12" s="123">
        <v>0</v>
      </c>
      <c r="E12" s="123"/>
      <c r="F12" s="123">
        <v>0</v>
      </c>
      <c r="G12" s="123">
        <v>0</v>
      </c>
      <c r="H12" s="123">
        <v>0</v>
      </c>
      <c r="I12" s="126">
        <v>0</v>
      </c>
      <c r="J12" s="137">
        <v>0</v>
      </c>
      <c r="K12" s="128">
        <f t="shared" si="0"/>
        <v>0</v>
      </c>
    </row>
    <row r="13" spans="2:11">
      <c r="B13" s="43" t="s">
        <v>106</v>
      </c>
      <c r="C13" s="123">
        <v>0</v>
      </c>
      <c r="D13" s="123">
        <v>0</v>
      </c>
      <c r="E13" s="123"/>
      <c r="F13" s="123">
        <v>0</v>
      </c>
      <c r="G13" s="123">
        <v>0</v>
      </c>
      <c r="H13" s="123">
        <v>0</v>
      </c>
      <c r="I13" s="126">
        <v>0</v>
      </c>
      <c r="J13" s="137">
        <v>0</v>
      </c>
      <c r="K13" s="128">
        <f t="shared" si="0"/>
        <v>0</v>
      </c>
    </row>
    <row r="14" spans="2:11">
      <c r="B14" s="43" t="s">
        <v>107</v>
      </c>
      <c r="C14" s="123">
        <v>0</v>
      </c>
      <c r="D14" s="123">
        <v>0</v>
      </c>
      <c r="E14" s="123"/>
      <c r="F14" s="123">
        <v>0</v>
      </c>
      <c r="G14" s="123">
        <v>0</v>
      </c>
      <c r="H14" s="123">
        <v>0</v>
      </c>
      <c r="I14" s="126">
        <v>0</v>
      </c>
      <c r="J14" s="137">
        <v>0</v>
      </c>
      <c r="K14" s="128">
        <f t="shared" si="0"/>
        <v>0</v>
      </c>
    </row>
    <row r="15" spans="2:11">
      <c r="B15" s="43" t="s">
        <v>185</v>
      </c>
      <c r="C15" s="123">
        <v>0</v>
      </c>
      <c r="D15" s="123">
        <v>0</v>
      </c>
      <c r="E15" s="123"/>
      <c r="F15" s="123">
        <v>0</v>
      </c>
      <c r="G15" s="123">
        <v>0</v>
      </c>
      <c r="H15" s="123">
        <v>0</v>
      </c>
      <c r="I15" s="126">
        <v>0</v>
      </c>
      <c r="J15" s="137">
        <v>0</v>
      </c>
      <c r="K15" s="128">
        <f t="shared" si="0"/>
        <v>0</v>
      </c>
    </row>
    <row r="16" spans="2:11">
      <c r="B16" s="43" t="s">
        <v>176</v>
      </c>
      <c r="C16" s="123">
        <v>0</v>
      </c>
      <c r="D16" s="123">
        <v>0</v>
      </c>
      <c r="E16" s="123"/>
      <c r="F16" s="123">
        <v>0</v>
      </c>
      <c r="G16" s="123">
        <v>0</v>
      </c>
      <c r="H16" s="123">
        <v>0</v>
      </c>
      <c r="I16" s="126">
        <v>0</v>
      </c>
      <c r="J16" s="137">
        <v>0</v>
      </c>
      <c r="K16" s="128">
        <f t="shared" si="0"/>
        <v>0</v>
      </c>
    </row>
    <row r="17" spans="2:11">
      <c r="B17" s="43" t="s">
        <v>160</v>
      </c>
      <c r="C17" s="123">
        <v>0</v>
      </c>
      <c r="D17" s="123">
        <v>0</v>
      </c>
      <c r="E17" s="123"/>
      <c r="F17" s="123">
        <v>0</v>
      </c>
      <c r="G17" s="123">
        <v>0</v>
      </c>
      <c r="H17" s="123">
        <v>0</v>
      </c>
      <c r="I17" s="126">
        <v>0</v>
      </c>
      <c r="J17" s="137">
        <v>0</v>
      </c>
      <c r="K17" s="128">
        <f t="shared" si="0"/>
        <v>0</v>
      </c>
    </row>
    <row r="18" spans="2:11" ht="15.75" thickBot="1">
      <c r="B18" s="43" t="s">
        <v>13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6">
        <v>0</v>
      </c>
      <c r="J18" s="137">
        <v>0</v>
      </c>
      <c r="K18" s="128">
        <f t="shared" si="0"/>
        <v>0</v>
      </c>
    </row>
    <row r="19" spans="2:11" ht="16.5" thickTop="1" thickBot="1">
      <c r="B19" s="60" t="s">
        <v>3</v>
      </c>
      <c r="C19" s="124">
        <f t="shared" ref="C19:K19" si="1">SUM(C7:C18)</f>
        <v>0</v>
      </c>
      <c r="D19" s="124">
        <f t="shared" si="1"/>
        <v>0</v>
      </c>
      <c r="E19" s="124">
        <f t="shared" si="1"/>
        <v>0</v>
      </c>
      <c r="F19" s="124">
        <f t="shared" si="1"/>
        <v>0</v>
      </c>
      <c r="G19" s="124">
        <f t="shared" si="1"/>
        <v>0</v>
      </c>
      <c r="H19" s="124">
        <f t="shared" si="1"/>
        <v>0</v>
      </c>
      <c r="I19" s="124">
        <f t="shared" si="1"/>
        <v>0</v>
      </c>
      <c r="J19" s="124">
        <f t="shared" si="1"/>
        <v>0</v>
      </c>
      <c r="K19" s="133">
        <f t="shared" si="1"/>
        <v>0</v>
      </c>
    </row>
    <row r="20" spans="2:11" ht="15.75" thickTop="1">
      <c r="B20" s="57"/>
      <c r="C20" s="58"/>
      <c r="D20" s="58"/>
      <c r="E20" s="58"/>
      <c r="F20" s="58"/>
      <c r="G20" s="58"/>
      <c r="H20" s="58"/>
      <c r="I20" s="58"/>
      <c r="J20" s="58"/>
      <c r="K20" s="68"/>
    </row>
    <row r="21" spans="2:11">
      <c r="B21" s="40" t="s">
        <v>14</v>
      </c>
      <c r="C21" s="121" t="s">
        <v>4</v>
      </c>
      <c r="D21" s="121" t="s">
        <v>4</v>
      </c>
      <c r="E21" s="121" t="s">
        <v>4</v>
      </c>
      <c r="F21" s="121" t="s">
        <v>4</v>
      </c>
      <c r="G21" s="121" t="s">
        <v>4</v>
      </c>
      <c r="H21" s="121" t="s">
        <v>4</v>
      </c>
      <c r="I21" s="41" t="s">
        <v>4</v>
      </c>
      <c r="J21" s="48" t="s">
        <v>4</v>
      </c>
      <c r="K21" s="49" t="s">
        <v>4</v>
      </c>
    </row>
    <row r="22" spans="2:11">
      <c r="B22" s="50" t="s">
        <v>15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  <c r="I22" s="126">
        <v>0</v>
      </c>
      <c r="J22" s="127">
        <v>0</v>
      </c>
      <c r="K22" s="128">
        <f>SUM(C22:J22)</f>
        <v>0</v>
      </c>
    </row>
    <row r="23" spans="2:11">
      <c r="B23" s="50" t="s">
        <v>16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  <c r="I23" s="126">
        <v>0</v>
      </c>
      <c r="J23" s="127">
        <v>0</v>
      </c>
      <c r="K23" s="128">
        <f t="shared" ref="K23:K27" si="2">SUM(C23:J23)</f>
        <v>0</v>
      </c>
    </row>
    <row r="24" spans="2:11">
      <c r="B24" s="50" t="s">
        <v>17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6">
        <v>0</v>
      </c>
      <c r="J24" s="127">
        <v>0</v>
      </c>
      <c r="K24" s="128">
        <f t="shared" si="2"/>
        <v>0</v>
      </c>
    </row>
    <row r="25" spans="2:11">
      <c r="B25" s="50" t="s">
        <v>18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  <c r="I25" s="126">
        <v>0</v>
      </c>
      <c r="J25" s="127">
        <v>0</v>
      </c>
      <c r="K25" s="128">
        <f t="shared" si="2"/>
        <v>0</v>
      </c>
    </row>
    <row r="26" spans="2:11">
      <c r="B26" s="50" t="s">
        <v>19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  <c r="I26" s="126">
        <v>0</v>
      </c>
      <c r="J26" s="127">
        <v>0</v>
      </c>
      <c r="K26" s="128">
        <f t="shared" si="2"/>
        <v>0</v>
      </c>
    </row>
    <row r="27" spans="2:11" ht="15.75" thickBot="1">
      <c r="B27" s="55" t="s">
        <v>20</v>
      </c>
      <c r="C27" s="129"/>
      <c r="D27" s="129"/>
      <c r="E27" s="129"/>
      <c r="F27" s="129"/>
      <c r="G27" s="129"/>
      <c r="H27" s="129"/>
      <c r="I27" s="130"/>
      <c r="J27" s="131"/>
      <c r="K27" s="132">
        <f t="shared" si="2"/>
        <v>0</v>
      </c>
    </row>
    <row r="28" spans="2:11" ht="16.5" thickTop="1" thickBot="1">
      <c r="B28" s="60" t="s">
        <v>3</v>
      </c>
      <c r="C28" s="124">
        <f t="shared" ref="C28:K28" si="3">SUM(C22:C27)</f>
        <v>0</v>
      </c>
      <c r="D28" s="124">
        <f t="shared" si="3"/>
        <v>0</v>
      </c>
      <c r="E28" s="124">
        <f t="shared" si="3"/>
        <v>0</v>
      </c>
      <c r="F28" s="124">
        <f t="shared" si="3"/>
        <v>0</v>
      </c>
      <c r="G28" s="124">
        <f t="shared" si="3"/>
        <v>0</v>
      </c>
      <c r="H28" s="124">
        <f t="shared" si="3"/>
        <v>0</v>
      </c>
      <c r="I28" s="124">
        <f t="shared" si="3"/>
        <v>0</v>
      </c>
      <c r="J28" s="124">
        <f>SUM(J22:J27)</f>
        <v>0</v>
      </c>
      <c r="K28" s="133">
        <f t="shared" si="3"/>
        <v>0</v>
      </c>
    </row>
    <row r="29" spans="2:11" ht="16.5" thickTop="1" thickBot="1">
      <c r="B29" s="59"/>
      <c r="C29" s="29"/>
      <c r="D29" s="29"/>
      <c r="E29" s="29"/>
      <c r="F29" s="29"/>
      <c r="G29" s="29"/>
      <c r="H29" s="29"/>
      <c r="I29" s="29"/>
      <c r="J29" s="29"/>
      <c r="K29" s="69"/>
    </row>
    <row r="30" spans="2:11" ht="16.5" thickTop="1" thickBot="1">
      <c r="B30" s="60" t="s">
        <v>6</v>
      </c>
      <c r="C30" s="124">
        <f t="shared" ref="C30:K30" si="4">SUM(C19,C28)</f>
        <v>0</v>
      </c>
      <c r="D30" s="124">
        <f t="shared" si="4"/>
        <v>0</v>
      </c>
      <c r="E30" s="124">
        <f t="shared" si="4"/>
        <v>0</v>
      </c>
      <c r="F30" s="124">
        <f t="shared" si="4"/>
        <v>0</v>
      </c>
      <c r="G30" s="124">
        <f t="shared" si="4"/>
        <v>0</v>
      </c>
      <c r="H30" s="124">
        <f t="shared" si="4"/>
        <v>0</v>
      </c>
      <c r="I30" s="124">
        <f t="shared" si="4"/>
        <v>0</v>
      </c>
      <c r="J30" s="134">
        <f>SUM(J19,J28)</f>
        <v>0</v>
      </c>
      <c r="K30" s="135">
        <f t="shared" si="4"/>
        <v>0</v>
      </c>
    </row>
    <row r="31" spans="2:11" ht="16.5" thickTop="1" thickBot="1">
      <c r="B31" s="200"/>
      <c r="C31" s="201"/>
      <c r="D31" s="201"/>
      <c r="E31" s="201"/>
      <c r="F31" s="201"/>
      <c r="G31" s="201"/>
      <c r="H31" s="201"/>
      <c r="I31" s="201"/>
      <c r="J31" s="201"/>
      <c r="K31" s="202"/>
    </row>
    <row r="32" spans="2:11" ht="66" customHeight="1" thickBot="1">
      <c r="B32" s="213" t="s">
        <v>158</v>
      </c>
      <c r="C32" s="214"/>
      <c r="D32" s="214"/>
      <c r="E32" s="214"/>
      <c r="F32" s="214"/>
      <c r="G32" s="214"/>
      <c r="H32" s="214"/>
      <c r="I32" s="214"/>
      <c r="J32" s="214"/>
      <c r="K32" s="215"/>
    </row>
  </sheetData>
  <mergeCells count="4">
    <mergeCell ref="B32:K32"/>
    <mergeCell ref="B3:K3"/>
    <mergeCell ref="B4:K4"/>
    <mergeCell ref="B31:K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>
  <sheetPr codeName="Foglio38"/>
  <dimension ref="B2:D26"/>
  <sheetViews>
    <sheetView showGridLines="0" showZeros="0" view="pageBreakPreview" zoomScaleNormal="9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61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6" customFormat="1" ht="24" customHeight="1">
      <c r="B5" s="77" t="s">
        <v>10</v>
      </c>
      <c r="C5" s="78" t="s">
        <v>60</v>
      </c>
      <c r="D5" s="168" t="s">
        <v>5</v>
      </c>
    </row>
    <row r="6" spans="2:4" s="76" customFormat="1" ht="24" customHeight="1">
      <c r="B6" s="80" t="s">
        <v>74</v>
      </c>
      <c r="C6" s="81">
        <v>5.6956018518518593E-2</v>
      </c>
      <c r="D6" s="82">
        <v>0.30792816469557632</v>
      </c>
    </row>
    <row r="7" spans="2:4" s="76" customFormat="1" ht="24" customHeight="1">
      <c r="B7" s="80" t="s">
        <v>101</v>
      </c>
      <c r="C7" s="81">
        <v>1.5115740740740739E-2</v>
      </c>
      <c r="D7" s="82">
        <v>8.1722044928352389E-2</v>
      </c>
    </row>
    <row r="8" spans="2:4" s="76" customFormat="1" ht="24" customHeight="1">
      <c r="B8" s="177" t="s">
        <v>193</v>
      </c>
      <c r="C8" s="81">
        <v>1.2499999999999995E-2</v>
      </c>
      <c r="D8" s="82">
        <v>6.7580251548714054E-2</v>
      </c>
    </row>
    <row r="9" spans="2:4" s="76" customFormat="1" ht="24" customHeight="1">
      <c r="B9" s="177" t="s">
        <v>188</v>
      </c>
      <c r="C9" s="81">
        <v>8.333333333333335E-3</v>
      </c>
      <c r="D9" s="82">
        <v>4.5053501032476059E-2</v>
      </c>
    </row>
    <row r="10" spans="2:4" s="76" customFormat="1" ht="24" customHeight="1">
      <c r="B10" s="177" t="s">
        <v>103</v>
      </c>
      <c r="C10" s="81">
        <v>5.7754629629629614E-3</v>
      </c>
      <c r="D10" s="82">
        <v>3.122457918778548E-2</v>
      </c>
    </row>
    <row r="11" spans="2:4" s="76" customFormat="1" ht="24" customHeight="1">
      <c r="B11" s="185" t="s">
        <v>183</v>
      </c>
      <c r="C11" s="81">
        <v>5.6018518518518509E-3</v>
      </c>
      <c r="D11" s="82">
        <v>3.0285964582942231E-2</v>
      </c>
    </row>
    <row r="12" spans="2:4" s="76" customFormat="1" ht="24" customHeight="1">
      <c r="B12" s="177" t="s">
        <v>161</v>
      </c>
      <c r="C12" s="81">
        <v>5.3819444444444453E-3</v>
      </c>
      <c r="D12" s="82">
        <v>2.9097052750140788E-2</v>
      </c>
    </row>
    <row r="13" spans="2:4" s="76" customFormat="1" ht="24" customHeight="1">
      <c r="B13" s="177" t="s">
        <v>186</v>
      </c>
      <c r="C13" s="81">
        <v>5.3819444444444444E-3</v>
      </c>
      <c r="D13" s="82">
        <v>2.9097052750140785E-2</v>
      </c>
    </row>
    <row r="14" spans="2:4" s="76" customFormat="1" ht="24" customHeight="1">
      <c r="B14" s="177" t="s">
        <v>102</v>
      </c>
      <c r="C14" s="81">
        <v>4.6990740740740743E-3</v>
      </c>
      <c r="D14" s="82">
        <v>2.5405168637757332E-2</v>
      </c>
    </row>
    <row r="15" spans="2:4" s="76" customFormat="1" ht="24" customHeight="1">
      <c r="B15" s="177" t="s">
        <v>177</v>
      </c>
      <c r="C15" s="81">
        <v>2.5578703703703705E-3</v>
      </c>
      <c r="D15" s="82">
        <v>1.3828921844690567E-2</v>
      </c>
    </row>
    <row r="16" spans="2:4" s="76" customFormat="1" ht="24" customHeight="1">
      <c r="B16" s="177" t="s">
        <v>180</v>
      </c>
      <c r="C16" s="81">
        <v>2.5578703703703701E-3</v>
      </c>
      <c r="D16" s="82">
        <v>1.3828921844690565E-2</v>
      </c>
    </row>
    <row r="17" spans="2:4" s="76" customFormat="1" ht="24" customHeight="1">
      <c r="B17" s="177" t="s">
        <v>182</v>
      </c>
      <c r="C17" s="81">
        <v>2.4074074074074067E-3</v>
      </c>
      <c r="D17" s="82">
        <v>1.3015455853826411E-2</v>
      </c>
    </row>
    <row r="18" spans="2:4" s="76" customFormat="1" ht="24" customHeight="1">
      <c r="B18" s="80" t="s">
        <v>79</v>
      </c>
      <c r="C18" s="81">
        <v>2.3263888888888887E-3</v>
      </c>
      <c r="D18" s="82">
        <v>1.2577435704899564E-2</v>
      </c>
    </row>
    <row r="19" spans="2:4" s="76" customFormat="1" ht="24" customHeight="1">
      <c r="B19" s="177" t="s">
        <v>220</v>
      </c>
      <c r="C19" s="81">
        <v>2.1296296296296298E-3</v>
      </c>
      <c r="D19" s="82">
        <v>1.1513672486077214E-2</v>
      </c>
    </row>
    <row r="20" spans="2:4" s="76" customFormat="1" ht="24" customHeight="1">
      <c r="B20" s="177" t="s">
        <v>205</v>
      </c>
      <c r="C20" s="81">
        <v>2.0601851851851849E-3</v>
      </c>
      <c r="D20" s="82">
        <v>1.1138226644139911E-2</v>
      </c>
    </row>
    <row r="21" spans="2:4" s="76" customFormat="1" ht="24" customHeight="1">
      <c r="B21" s="177" t="s">
        <v>165</v>
      </c>
      <c r="C21" s="81">
        <v>2.0370370370370369E-3</v>
      </c>
      <c r="D21" s="82">
        <v>1.1013078030160812E-2</v>
      </c>
    </row>
    <row r="22" spans="2:4" s="76" customFormat="1" ht="24" customHeight="1">
      <c r="B22" s="177" t="s">
        <v>204</v>
      </c>
      <c r="C22" s="81">
        <v>1.9212962962962966E-3</v>
      </c>
      <c r="D22" s="82">
        <v>1.0387334960265313E-2</v>
      </c>
    </row>
    <row r="23" spans="2:4" s="76" customFormat="1" ht="24" customHeight="1">
      <c r="B23" s="177" t="s">
        <v>222</v>
      </c>
      <c r="C23" s="81">
        <v>1.8171296296296295E-3</v>
      </c>
      <c r="D23" s="82">
        <v>9.8241661973593603E-3</v>
      </c>
    </row>
    <row r="24" spans="2:4" s="76" customFormat="1" ht="24" customHeight="1">
      <c r="B24" s="177" t="s">
        <v>178</v>
      </c>
      <c r="C24" s="81">
        <v>1.8055555555555555E-3</v>
      </c>
      <c r="D24" s="82">
        <v>9.7615918903698109E-3</v>
      </c>
    </row>
    <row r="25" spans="2:4" s="76" customFormat="1" ht="24" customHeight="1" thickBot="1">
      <c r="B25" s="178" t="s">
        <v>221</v>
      </c>
      <c r="C25" s="84">
        <v>1.6898148148148146E-3</v>
      </c>
      <c r="D25" s="85">
        <v>9.1358488204743103E-3</v>
      </c>
    </row>
    <row r="26" spans="2:4">
      <c r="C26" s="1" t="s">
        <v>100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Foglio39"/>
  <dimension ref="B2:D25"/>
  <sheetViews>
    <sheetView showGridLines="0" showZeros="0" view="pageBreakPreview" zoomScale="90" zoomScaleNormal="80" zoomScaleSheetLayoutView="9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16" t="s">
        <v>71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6" customFormat="1" ht="24" customHeight="1">
      <c r="B5" s="86" t="s">
        <v>10</v>
      </c>
      <c r="C5" s="87" t="s">
        <v>60</v>
      </c>
      <c r="D5" s="88" t="s">
        <v>5</v>
      </c>
    </row>
    <row r="6" spans="2:4" s="76" customFormat="1" ht="24" customHeight="1">
      <c r="B6" s="80" t="s">
        <v>74</v>
      </c>
      <c r="C6" s="81">
        <v>7.7777777777777784E-3</v>
      </c>
      <c r="D6" s="82">
        <v>0.15395189003436427</v>
      </c>
    </row>
    <row r="7" spans="2:4" s="76" customFormat="1" ht="24" customHeight="1">
      <c r="B7" s="80" t="s">
        <v>193</v>
      </c>
      <c r="C7" s="81">
        <v>6.3541666666666651E-3</v>
      </c>
      <c r="D7" s="82">
        <v>0.12577319587628863</v>
      </c>
    </row>
    <row r="8" spans="2:4" s="76" customFormat="1" ht="24" customHeight="1">
      <c r="B8" s="80" t="s">
        <v>101</v>
      </c>
      <c r="C8" s="81">
        <v>4.1203703703703697E-3</v>
      </c>
      <c r="D8" s="82">
        <v>8.1557846506300102E-2</v>
      </c>
    </row>
    <row r="9" spans="2:4" s="76" customFormat="1" ht="24" customHeight="1">
      <c r="B9" s="177" t="s">
        <v>186</v>
      </c>
      <c r="C9" s="81">
        <v>2.9050925925925924E-3</v>
      </c>
      <c r="D9" s="82">
        <v>5.7502863688430696E-2</v>
      </c>
    </row>
    <row r="10" spans="2:4" s="76" customFormat="1" ht="24" customHeight="1">
      <c r="B10" s="80" t="s">
        <v>188</v>
      </c>
      <c r="C10" s="81">
        <v>2.5694444444444445E-3</v>
      </c>
      <c r="D10" s="82">
        <v>5.0859106529209622E-2</v>
      </c>
    </row>
    <row r="11" spans="2:4" s="76" customFormat="1" ht="24" customHeight="1">
      <c r="B11" s="187" t="s">
        <v>183</v>
      </c>
      <c r="C11" s="81">
        <v>1.8171296296296301E-3</v>
      </c>
      <c r="D11" s="82">
        <v>3.5967926689576185E-2</v>
      </c>
    </row>
    <row r="12" spans="2:4" s="76" customFormat="1" ht="24" customHeight="1">
      <c r="B12" s="80" t="s">
        <v>102</v>
      </c>
      <c r="C12" s="81">
        <v>1.6898148148148146E-3</v>
      </c>
      <c r="D12" s="82">
        <v>3.3447880870561275E-2</v>
      </c>
    </row>
    <row r="13" spans="2:4" s="76" customFormat="1" ht="24" customHeight="1">
      <c r="B13" s="80" t="s">
        <v>161</v>
      </c>
      <c r="C13" s="81">
        <v>1.5046296296296294E-3</v>
      </c>
      <c r="D13" s="82">
        <v>2.9782359679266891E-2</v>
      </c>
    </row>
    <row r="14" spans="2:4" s="76" customFormat="1" ht="24" customHeight="1">
      <c r="B14" s="80" t="s">
        <v>103</v>
      </c>
      <c r="C14" s="81">
        <v>1.4583333333333334E-3</v>
      </c>
      <c r="D14" s="82">
        <v>2.88659793814433E-2</v>
      </c>
    </row>
    <row r="15" spans="2:4" s="76" customFormat="1" ht="24" customHeight="1">
      <c r="B15" s="80" t="s">
        <v>180</v>
      </c>
      <c r="C15" s="81">
        <v>1.2037037037037038E-3</v>
      </c>
      <c r="D15" s="82">
        <v>2.3825887743413519E-2</v>
      </c>
    </row>
    <row r="16" spans="2:4" s="76" customFormat="1" ht="24" customHeight="1">
      <c r="B16" s="80" t="s">
        <v>178</v>
      </c>
      <c r="C16" s="81">
        <v>8.449074074074075E-4</v>
      </c>
      <c r="D16" s="82">
        <v>1.6723940435280645E-2</v>
      </c>
    </row>
    <row r="17" spans="2:4" s="76" customFormat="1" ht="24" customHeight="1">
      <c r="B17" s="80" t="s">
        <v>181</v>
      </c>
      <c r="C17" s="81">
        <v>6.9444444444444436E-4</v>
      </c>
      <c r="D17" s="82">
        <v>1.374570446735395E-2</v>
      </c>
    </row>
    <row r="18" spans="2:4" s="76" customFormat="1" ht="24" customHeight="1">
      <c r="B18" s="80" t="s">
        <v>189</v>
      </c>
      <c r="C18" s="81">
        <v>6.8287037037037036E-4</v>
      </c>
      <c r="D18" s="82">
        <v>1.3516609392898052E-2</v>
      </c>
    </row>
    <row r="19" spans="2:4" s="76" customFormat="1" ht="24" customHeight="1">
      <c r="B19" s="80" t="s">
        <v>75</v>
      </c>
      <c r="C19" s="81">
        <v>6.2500000000000001E-4</v>
      </c>
      <c r="D19" s="82">
        <v>1.2371134020618556E-2</v>
      </c>
    </row>
    <row r="20" spans="2:4" s="76" customFormat="1" ht="24" customHeight="1">
      <c r="B20" s="80" t="s">
        <v>199</v>
      </c>
      <c r="C20" s="81">
        <v>6.018518518518519E-4</v>
      </c>
      <c r="D20" s="82">
        <v>1.1912943871706759E-2</v>
      </c>
    </row>
    <row r="21" spans="2:4" s="76" customFormat="1" ht="24" customHeight="1">
      <c r="B21" s="177" t="s">
        <v>205</v>
      </c>
      <c r="C21" s="81">
        <v>6.018518518518519E-4</v>
      </c>
      <c r="D21" s="82">
        <v>1.1912943871706759E-2</v>
      </c>
    </row>
    <row r="22" spans="2:4" s="76" customFormat="1" ht="24" customHeight="1">
      <c r="B22" s="177" t="s">
        <v>223</v>
      </c>
      <c r="C22" s="81">
        <v>6.018518518518519E-4</v>
      </c>
      <c r="D22" s="82">
        <v>1.1912943871706759E-2</v>
      </c>
    </row>
    <row r="23" spans="2:4" s="76" customFormat="1" ht="24" customHeight="1">
      <c r="B23" s="80" t="s">
        <v>224</v>
      </c>
      <c r="C23" s="81">
        <v>5.7870370370370367E-4</v>
      </c>
      <c r="D23" s="82">
        <v>1.1454753722794959E-2</v>
      </c>
    </row>
    <row r="24" spans="2:4" s="76" customFormat="1" ht="24" customHeight="1">
      <c r="B24" s="80" t="s">
        <v>177</v>
      </c>
      <c r="C24" s="81">
        <v>5.5555555555555556E-4</v>
      </c>
      <c r="D24" s="82">
        <v>1.0996563573883161E-2</v>
      </c>
    </row>
    <row r="25" spans="2:4" s="76" customFormat="1" ht="24" customHeight="1" thickBot="1">
      <c r="B25" s="83" t="s">
        <v>79</v>
      </c>
      <c r="C25" s="84">
        <v>5.3240740740740744E-4</v>
      </c>
      <c r="D25" s="85">
        <v>1.0538373424971364E-2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>
  <sheetPr codeName="Foglio40"/>
  <dimension ref="B2:D26"/>
  <sheetViews>
    <sheetView showGridLines="0" showZeros="0" view="pageBreakPreview" zoomScaleNormal="9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72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ht="24" customHeight="1">
      <c r="B5" s="7" t="s">
        <v>10</v>
      </c>
      <c r="C5" s="8" t="s">
        <v>60</v>
      </c>
      <c r="D5" s="74" t="s">
        <v>5</v>
      </c>
    </row>
    <row r="6" spans="2:4" s="76" customFormat="1" ht="24" customHeight="1">
      <c r="B6" s="80" t="s">
        <v>74</v>
      </c>
      <c r="C6" s="81">
        <v>6.0879629629629634E-3</v>
      </c>
      <c r="D6" s="82">
        <v>0.16184615384615389</v>
      </c>
    </row>
    <row r="7" spans="2:4" s="76" customFormat="1" ht="24" customHeight="1">
      <c r="B7" s="80" t="s">
        <v>193</v>
      </c>
      <c r="C7" s="81">
        <v>3.2870370370370371E-3</v>
      </c>
      <c r="D7" s="82">
        <v>8.7384615384615408E-2</v>
      </c>
    </row>
    <row r="8" spans="2:4" s="76" customFormat="1" ht="24" customHeight="1">
      <c r="B8" s="80" t="s">
        <v>188</v>
      </c>
      <c r="C8" s="81">
        <v>2.0138888888888888E-3</v>
      </c>
      <c r="D8" s="82">
        <v>5.3538461538461549E-2</v>
      </c>
    </row>
    <row r="9" spans="2:4" s="76" customFormat="1" ht="24" customHeight="1">
      <c r="B9" s="177" t="s">
        <v>186</v>
      </c>
      <c r="C9" s="81">
        <v>1.7708333333333335E-3</v>
      </c>
      <c r="D9" s="82">
        <v>4.7076923076923086E-2</v>
      </c>
    </row>
    <row r="10" spans="2:4" s="76" customFormat="1" ht="24" customHeight="1">
      <c r="B10" s="80" t="s">
        <v>101</v>
      </c>
      <c r="C10" s="81">
        <v>1.4120370370370372E-3</v>
      </c>
      <c r="D10" s="82">
        <v>3.7538461538461548E-2</v>
      </c>
    </row>
    <row r="11" spans="2:4" s="76" customFormat="1" ht="24" customHeight="1">
      <c r="B11" s="187" t="s">
        <v>161</v>
      </c>
      <c r="C11" s="81">
        <v>1.4004629629629629E-3</v>
      </c>
      <c r="D11" s="82">
        <v>3.7230769230769234E-2</v>
      </c>
    </row>
    <row r="12" spans="2:4" s="76" customFormat="1" ht="24" customHeight="1">
      <c r="B12" s="80" t="s">
        <v>102</v>
      </c>
      <c r="C12" s="81">
        <v>1.3888888888888885E-3</v>
      </c>
      <c r="D12" s="82">
        <v>3.692307692307692E-2</v>
      </c>
    </row>
    <row r="13" spans="2:4" s="76" customFormat="1" ht="24" customHeight="1">
      <c r="B13" s="177" t="s">
        <v>180</v>
      </c>
      <c r="C13" s="81">
        <v>1.3310185185185185E-3</v>
      </c>
      <c r="D13" s="82">
        <v>3.5384615384615389E-2</v>
      </c>
    </row>
    <row r="14" spans="2:4" s="76" customFormat="1" ht="24" customHeight="1">
      <c r="B14" s="80" t="s">
        <v>196</v>
      </c>
      <c r="C14" s="81">
        <v>1.0879629629629629E-3</v>
      </c>
      <c r="D14" s="82">
        <v>2.8923076923076926E-2</v>
      </c>
    </row>
    <row r="15" spans="2:4" s="76" customFormat="1" ht="24" customHeight="1">
      <c r="B15" s="177" t="s">
        <v>183</v>
      </c>
      <c r="C15" s="81">
        <v>1.0763888888888889E-3</v>
      </c>
      <c r="D15" s="82">
        <v>2.8615384615384619E-2</v>
      </c>
    </row>
    <row r="16" spans="2:4" s="76" customFormat="1" ht="24" customHeight="1">
      <c r="B16" s="80" t="s">
        <v>103</v>
      </c>
      <c r="C16" s="81">
        <v>9.1435185185185185E-4</v>
      </c>
      <c r="D16" s="82">
        <v>2.4307692307692311E-2</v>
      </c>
    </row>
    <row r="17" spans="2:4" s="76" customFormat="1" ht="24" customHeight="1">
      <c r="B17" s="80" t="s">
        <v>178</v>
      </c>
      <c r="C17" s="81">
        <v>8.2175925925925927E-4</v>
      </c>
      <c r="D17" s="82">
        <v>2.1846153846153852E-2</v>
      </c>
    </row>
    <row r="18" spans="2:4" s="76" customFormat="1" ht="24" customHeight="1">
      <c r="B18" s="80" t="s">
        <v>181</v>
      </c>
      <c r="C18" s="81">
        <v>7.9861111111111105E-4</v>
      </c>
      <c r="D18" s="82">
        <v>2.1230769230769234E-2</v>
      </c>
    </row>
    <row r="19" spans="2:4" s="76" customFormat="1" ht="24" customHeight="1">
      <c r="B19" s="80" t="s">
        <v>189</v>
      </c>
      <c r="C19" s="81">
        <v>7.9861111111111105E-4</v>
      </c>
      <c r="D19" s="82">
        <v>2.1230769230769234E-2</v>
      </c>
    </row>
    <row r="20" spans="2:4" s="76" customFormat="1" ht="24" customHeight="1">
      <c r="B20" s="177" t="s">
        <v>222</v>
      </c>
      <c r="C20" s="81">
        <v>7.9861111111111105E-4</v>
      </c>
      <c r="D20" s="82">
        <v>2.1230769230769234E-2</v>
      </c>
    </row>
    <row r="21" spans="2:4" s="76" customFormat="1" ht="24" customHeight="1">
      <c r="B21" s="177" t="s">
        <v>221</v>
      </c>
      <c r="C21" s="81">
        <v>7.8703703703703705E-4</v>
      </c>
      <c r="D21" s="82">
        <v>2.0923076923076926E-2</v>
      </c>
    </row>
    <row r="22" spans="2:4" s="76" customFormat="1" ht="24" customHeight="1">
      <c r="B22" s="177" t="s">
        <v>205</v>
      </c>
      <c r="C22" s="81">
        <v>7.5231481481481482E-4</v>
      </c>
      <c r="D22" s="82">
        <v>2.0000000000000004E-2</v>
      </c>
    </row>
    <row r="23" spans="2:4" s="76" customFormat="1" ht="24" customHeight="1">
      <c r="B23" s="177" t="s">
        <v>204</v>
      </c>
      <c r="C23" s="81">
        <v>7.0601851851851858E-4</v>
      </c>
      <c r="D23" s="82">
        <v>1.8769230769230774E-2</v>
      </c>
    </row>
    <row r="24" spans="2:4" s="76" customFormat="1" ht="24" customHeight="1">
      <c r="B24" s="177" t="s">
        <v>220</v>
      </c>
      <c r="C24" s="81">
        <v>6.8287037037037036E-4</v>
      </c>
      <c r="D24" s="82">
        <v>1.8153846153846156E-2</v>
      </c>
    </row>
    <row r="25" spans="2:4" s="76" customFormat="1" ht="24" customHeight="1">
      <c r="B25" s="177" t="s">
        <v>182</v>
      </c>
      <c r="C25" s="179">
        <v>5.6712962962962956E-4</v>
      </c>
      <c r="D25" s="180">
        <v>1.5076923076923078E-2</v>
      </c>
    </row>
    <row r="26" spans="2:4" s="76" customFormat="1" ht="24" customHeight="1" thickBot="1">
      <c r="B26" s="83" t="s">
        <v>225</v>
      </c>
      <c r="C26" s="84">
        <v>5.6712962962962956E-4</v>
      </c>
      <c r="D26" s="85">
        <v>1.5076923076923078E-2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>
  <sheetPr codeName="Foglio41"/>
  <dimension ref="B2:D25"/>
  <sheetViews>
    <sheetView showGridLines="0" showZeros="0" view="pageBreakPreview" zoomScaleNormal="9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/>
    <row r="3" spans="2:4" s="76" customFormat="1" ht="24" customHeight="1">
      <c r="B3" s="216" t="s">
        <v>73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6" customFormat="1" ht="24" customHeight="1">
      <c r="B5" s="77" t="s">
        <v>10</v>
      </c>
      <c r="C5" s="78" t="s">
        <v>60</v>
      </c>
      <c r="D5" s="79" t="s">
        <v>5</v>
      </c>
    </row>
    <row r="6" spans="2:4" s="76" customFormat="1" ht="24" customHeight="1">
      <c r="B6" s="80" t="s">
        <v>74</v>
      </c>
      <c r="C6" s="81">
        <v>4.4780092592592594E-2</v>
      </c>
      <c r="D6" s="100">
        <v>0.24728365077336062</v>
      </c>
    </row>
    <row r="7" spans="2:4" s="76" customFormat="1" ht="24" customHeight="1">
      <c r="B7" s="80" t="s">
        <v>193</v>
      </c>
      <c r="C7" s="81">
        <v>3.0543981481481481E-2</v>
      </c>
      <c r="D7" s="100">
        <v>0.16866930844944394</v>
      </c>
    </row>
    <row r="8" spans="2:4" s="76" customFormat="1" ht="24" customHeight="1">
      <c r="B8" s="80" t="s">
        <v>188</v>
      </c>
      <c r="C8" s="81">
        <v>1.37962962962963E-2</v>
      </c>
      <c r="D8" s="100">
        <v>7.6185606544803802E-2</v>
      </c>
    </row>
    <row r="9" spans="2:4" s="76" customFormat="1" ht="24" customHeight="1">
      <c r="B9" s="80" t="s">
        <v>161</v>
      </c>
      <c r="C9" s="81">
        <v>1.3495370370370366E-2</v>
      </c>
      <c r="D9" s="100">
        <v>7.4523839959094951E-2</v>
      </c>
    </row>
    <row r="10" spans="2:4" s="76" customFormat="1" ht="24" customHeight="1">
      <c r="B10" s="80" t="s">
        <v>101</v>
      </c>
      <c r="C10" s="81">
        <v>1.0902777777777773E-2</v>
      </c>
      <c r="D10" s="100">
        <v>6.0207081682219075E-2</v>
      </c>
    </row>
    <row r="11" spans="2:4" s="76" customFormat="1" ht="24" customHeight="1">
      <c r="B11" s="187" t="s">
        <v>102</v>
      </c>
      <c r="C11" s="81">
        <v>1.035879629629629E-2</v>
      </c>
      <c r="D11" s="100">
        <v>5.7203119008053145E-2</v>
      </c>
    </row>
    <row r="12" spans="2:4" s="76" customFormat="1" ht="24" customHeight="1">
      <c r="B12" s="177" t="s">
        <v>183</v>
      </c>
      <c r="C12" s="81">
        <v>9.1782407407407385E-3</v>
      </c>
      <c r="D12" s="100">
        <v>5.0683880864118618E-2</v>
      </c>
    </row>
    <row r="13" spans="2:4" s="76" customFormat="1" ht="24" customHeight="1">
      <c r="B13" s="80" t="s">
        <v>78</v>
      </c>
      <c r="C13" s="81">
        <v>4.2476851851851859E-3</v>
      </c>
      <c r="D13" s="100">
        <v>2.3456474498274326E-2</v>
      </c>
    </row>
    <row r="14" spans="2:4" s="76" customFormat="1" ht="24" customHeight="1">
      <c r="B14" s="80" t="s">
        <v>103</v>
      </c>
      <c r="C14" s="81">
        <v>3.3564814814814816E-3</v>
      </c>
      <c r="D14" s="100">
        <v>1.8535088840598238E-2</v>
      </c>
    </row>
    <row r="15" spans="2:4" s="76" customFormat="1" ht="24" customHeight="1">
      <c r="B15" s="80" t="s">
        <v>75</v>
      </c>
      <c r="C15" s="81">
        <v>4.0509259259259266E-3</v>
      </c>
      <c r="D15" s="100">
        <v>2.2369934807618567E-2</v>
      </c>
    </row>
    <row r="16" spans="2:4" s="76" customFormat="1" ht="24" customHeight="1">
      <c r="B16" s="177" t="s">
        <v>221</v>
      </c>
      <c r="C16" s="81">
        <v>2.8587962962962968E-3</v>
      </c>
      <c r="D16" s="100">
        <v>1.5786782564233673E-2</v>
      </c>
    </row>
    <row r="17" spans="2:4" s="76" customFormat="1" ht="24" customHeight="1">
      <c r="B17" s="80" t="s">
        <v>226</v>
      </c>
      <c r="C17" s="81">
        <v>2.5925925925925925E-3</v>
      </c>
      <c r="D17" s="100">
        <v>1.4316758276875879E-2</v>
      </c>
    </row>
    <row r="18" spans="2:4" s="76" customFormat="1" ht="24" customHeight="1">
      <c r="B18" s="177" t="s">
        <v>205</v>
      </c>
      <c r="C18" s="81">
        <v>2.1759259259259258E-3</v>
      </c>
      <c r="D18" s="100">
        <v>1.2015850696663683E-2</v>
      </c>
    </row>
    <row r="19" spans="2:4" s="76" customFormat="1" ht="24" customHeight="1">
      <c r="B19" s="177" t="s">
        <v>204</v>
      </c>
      <c r="C19" s="81">
        <v>2.1296296296296298E-3</v>
      </c>
      <c r="D19" s="100">
        <v>1.1760194298862331E-2</v>
      </c>
    </row>
    <row r="20" spans="2:4" s="76" customFormat="1" ht="24" customHeight="1">
      <c r="B20" s="177" t="s">
        <v>227</v>
      </c>
      <c r="C20" s="81">
        <v>2.1064814814814813E-3</v>
      </c>
      <c r="D20" s="100">
        <v>1.1632366099961652E-2</v>
      </c>
    </row>
    <row r="21" spans="2:4" s="76" customFormat="1" ht="24" customHeight="1">
      <c r="B21" s="80" t="s">
        <v>228</v>
      </c>
      <c r="C21" s="81">
        <v>2.0717592592592589E-3</v>
      </c>
      <c r="D21" s="100">
        <v>1.1440623801610634E-2</v>
      </c>
    </row>
    <row r="22" spans="2:4" s="76" customFormat="1" ht="24" customHeight="1">
      <c r="B22" s="80" t="s">
        <v>79</v>
      </c>
      <c r="C22" s="81">
        <v>1.7013888888888886E-3</v>
      </c>
      <c r="D22" s="100">
        <v>9.3953726191997947E-3</v>
      </c>
    </row>
    <row r="23" spans="2:4" s="76" customFormat="1" ht="24" customHeight="1">
      <c r="B23" s="80" t="s">
        <v>195</v>
      </c>
      <c r="C23" s="81">
        <v>1.6203703703703705E-3</v>
      </c>
      <c r="D23" s="100">
        <v>8.9479739230474264E-3</v>
      </c>
    </row>
    <row r="24" spans="2:4" s="76" customFormat="1" ht="24" customHeight="1">
      <c r="B24" s="80" t="s">
        <v>230</v>
      </c>
      <c r="C24" s="81">
        <v>1.4583333333333334E-3</v>
      </c>
      <c r="D24" s="100">
        <v>8.0531765307426829E-3</v>
      </c>
    </row>
    <row r="25" spans="2:4" s="76" customFormat="1" ht="24" customHeight="1" thickBot="1">
      <c r="B25" s="83" t="s">
        <v>229</v>
      </c>
      <c r="C25" s="84">
        <v>1.2847222222222223E-3</v>
      </c>
      <c r="D25" s="101">
        <v>7.0944650389876017E-3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>
  <sheetPr codeName="Foglio42"/>
  <dimension ref="B2:D11"/>
  <sheetViews>
    <sheetView showGridLines="0" showZeros="0" view="pageBreakPreview" topLeftCell="B1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76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5" customFormat="1" ht="24" customHeight="1">
      <c r="B5" s="77" t="s">
        <v>10</v>
      </c>
      <c r="C5" s="78" t="s">
        <v>60</v>
      </c>
      <c r="D5" s="79" t="s">
        <v>5</v>
      </c>
    </row>
    <row r="6" spans="2:4" s="75" customFormat="1" ht="24" customHeight="1">
      <c r="B6" s="80"/>
      <c r="C6" s="102"/>
      <c r="D6" s="103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>
  <sheetPr codeName="Foglio43"/>
  <dimension ref="B2:D11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77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ht="24" customHeight="1">
      <c r="B5" s="77" t="s">
        <v>10</v>
      </c>
      <c r="C5" s="78" t="s">
        <v>60</v>
      </c>
      <c r="D5" s="79" t="s">
        <v>5</v>
      </c>
    </row>
    <row r="6" spans="2:4" ht="24" customHeight="1">
      <c r="B6" s="80"/>
      <c r="C6" s="102"/>
      <c r="D6" s="103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>
  <sheetPr codeName="Foglio44"/>
  <dimension ref="B2:D15"/>
  <sheetViews>
    <sheetView showGridLines="0" showZeros="0" view="pageBreakPreview" zoomScaleNormal="8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62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ht="24" customHeight="1">
      <c r="B5" s="104" t="s">
        <v>10</v>
      </c>
      <c r="C5" s="105" t="s">
        <v>60</v>
      </c>
      <c r="D5" s="106" t="s">
        <v>5</v>
      </c>
    </row>
    <row r="6" spans="2:4" ht="22.5" customHeight="1">
      <c r="B6" s="80" t="s">
        <v>74</v>
      </c>
      <c r="C6" s="81">
        <v>9.2592592592592596E-4</v>
      </c>
      <c r="D6" s="100">
        <v>0.33898305084745767</v>
      </c>
    </row>
    <row r="7" spans="2:4" ht="22.5" customHeight="1">
      <c r="B7" s="80" t="s">
        <v>161</v>
      </c>
      <c r="C7" s="81">
        <v>3.5879629629629629E-4</v>
      </c>
      <c r="D7" s="100">
        <v>0.13135593220338984</v>
      </c>
    </row>
    <row r="8" spans="2:4" ht="22.5" customHeight="1">
      <c r="B8" s="80" t="s">
        <v>193</v>
      </c>
      <c r="C8" s="81">
        <v>2.199074074074074E-4</v>
      </c>
      <c r="D8" s="100">
        <v>8.050847457627118E-2</v>
      </c>
    </row>
    <row r="9" spans="2:4" ht="22.5" customHeight="1">
      <c r="B9" s="80" t="s">
        <v>231</v>
      </c>
      <c r="C9" s="81">
        <v>2.0833333333333335E-4</v>
      </c>
      <c r="D9" s="100">
        <v>7.6271186440677971E-2</v>
      </c>
    </row>
    <row r="10" spans="2:4" ht="22.5" customHeight="1">
      <c r="B10" s="177" t="s">
        <v>180</v>
      </c>
      <c r="C10" s="81">
        <v>2.0833333333333335E-4</v>
      </c>
      <c r="D10" s="100">
        <v>7.6271186440677971E-2</v>
      </c>
    </row>
    <row r="11" spans="2:4" ht="22.5" customHeight="1">
      <c r="B11" s="187" t="s">
        <v>232</v>
      </c>
      <c r="C11" s="81">
        <v>2.0833333333333335E-4</v>
      </c>
      <c r="D11" s="100">
        <v>7.6271186440677971E-2</v>
      </c>
    </row>
    <row r="12" spans="2:4" ht="22.5" customHeight="1">
      <c r="B12" s="80" t="s">
        <v>188</v>
      </c>
      <c r="C12" s="81">
        <v>1.9675925925925926E-4</v>
      </c>
      <c r="D12" s="100">
        <v>7.2033898305084748E-2</v>
      </c>
    </row>
    <row r="13" spans="2:4" ht="22.5" customHeight="1">
      <c r="B13" s="80" t="s">
        <v>233</v>
      </c>
      <c r="C13" s="81">
        <v>1.9675925925925926E-4</v>
      </c>
      <c r="D13" s="100">
        <v>7.2033898305084748E-2</v>
      </c>
    </row>
    <row r="14" spans="2:4" ht="22.5" customHeight="1">
      <c r="B14" s="80" t="s">
        <v>101</v>
      </c>
      <c r="C14" s="81">
        <v>1.3888888888888889E-4</v>
      </c>
      <c r="D14" s="100">
        <v>5.0847457627118647E-2</v>
      </c>
    </row>
    <row r="15" spans="2:4" ht="22.5" customHeight="1" thickBot="1">
      <c r="B15" s="83" t="s">
        <v>196</v>
      </c>
      <c r="C15" s="84">
        <v>6.9444444444444444E-5</v>
      </c>
      <c r="D15" s="101">
        <v>2.5423728813559324E-2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6"/>
  <dimension ref="B2:K31"/>
  <sheetViews>
    <sheetView showGridLines="0" showZeros="0" zoomScaleSheetLayoutView="11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92" t="s">
        <v>44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7.6388888888888882E-4</v>
      </c>
      <c r="D7" s="12">
        <f t="shared" ref="D7:D18" si="0">IFERROR(C7/C$19,0)</f>
        <v>2.8972783143108007E-2</v>
      </c>
      <c r="E7" s="12">
        <f t="shared" ref="E7:E18" si="1">IFERROR(C7/C$30,0)</f>
        <v>6.5005417118093175E-3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7.6388888888888882E-4</v>
      </c>
      <c r="J7" s="12">
        <f t="shared" ref="J7:J18" si="4">IFERROR(I7/I$19,0)</f>
        <v>2.8972783143108007E-2</v>
      </c>
      <c r="K7" s="14">
        <f t="shared" ref="K7:K18" si="5">IFERROR(I7/I$30,0)</f>
        <v>6.5005417118093175E-3</v>
      </c>
    </row>
    <row r="8" spans="2:11">
      <c r="B8" s="141" t="s">
        <v>99</v>
      </c>
      <c r="C8" s="11">
        <v>1.3576388888888879E-2</v>
      </c>
      <c r="D8" s="12">
        <f t="shared" si="0"/>
        <v>0.51492537313432829</v>
      </c>
      <c r="E8" s="12">
        <f t="shared" si="1"/>
        <v>0.11553235496897461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1.3576388888888879E-2</v>
      </c>
      <c r="J8" s="12">
        <f t="shared" si="4"/>
        <v>0.51492537313432829</v>
      </c>
      <c r="K8" s="14">
        <f t="shared" si="5"/>
        <v>0.11553235496897461</v>
      </c>
    </row>
    <row r="9" spans="2:11">
      <c r="B9" s="10" t="s">
        <v>50</v>
      </c>
      <c r="C9" s="11">
        <v>7.4999999999999989E-3</v>
      </c>
      <c r="D9" s="12">
        <f t="shared" si="0"/>
        <v>0.28446005267778768</v>
      </c>
      <c r="E9" s="12">
        <f t="shared" si="1"/>
        <v>6.3823500443218745E-2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7.4999999999999989E-3</v>
      </c>
      <c r="J9" s="12">
        <f t="shared" si="4"/>
        <v>0.28446005267778768</v>
      </c>
      <c r="K9" s="14">
        <f t="shared" si="5"/>
        <v>6.3823500443218745E-2</v>
      </c>
    </row>
    <row r="10" spans="2:11">
      <c r="B10" s="10" t="s">
        <v>11</v>
      </c>
      <c r="C10" s="11">
        <v>3.0439814814814813E-3</v>
      </c>
      <c r="D10" s="12">
        <f t="shared" si="0"/>
        <v>0.11545215100965765</v>
      </c>
      <c r="E10" s="12">
        <f t="shared" si="1"/>
        <v>2.5903673790997735E-2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3.0439814814814813E-3</v>
      </c>
      <c r="J10" s="12">
        <f t="shared" si="4"/>
        <v>0.11545215100965765</v>
      </c>
      <c r="K10" s="14">
        <f t="shared" si="5"/>
        <v>2.5903673790997735E-2</v>
      </c>
    </row>
    <row r="11" spans="2:11">
      <c r="B11" s="10" t="s">
        <v>12</v>
      </c>
      <c r="C11" s="11">
        <v>2.7777777777777778E-4</v>
      </c>
      <c r="D11" s="12">
        <f t="shared" si="0"/>
        <v>1.053555750658473E-2</v>
      </c>
      <c r="E11" s="12">
        <f t="shared" si="1"/>
        <v>2.3638333497488428E-3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2.7777777777777778E-4</v>
      </c>
      <c r="J11" s="12">
        <f t="shared" si="4"/>
        <v>1.053555750658473E-2</v>
      </c>
      <c r="K11" s="14">
        <f t="shared" si="5"/>
        <v>2.3638333497488428E-3</v>
      </c>
    </row>
    <row r="12" spans="2:11">
      <c r="B12" s="10" t="s">
        <v>159</v>
      </c>
      <c r="C12" s="11">
        <v>3.4722222222222222E-5</v>
      </c>
      <c r="D12" s="12">
        <f t="shared" si="0"/>
        <v>1.3169446883230912E-3</v>
      </c>
      <c r="E12" s="12">
        <f t="shared" si="1"/>
        <v>2.9547916871860535E-4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3.4722222222222222E-5</v>
      </c>
      <c r="J12" s="12">
        <f t="shared" si="4"/>
        <v>1.3169446883230912E-3</v>
      </c>
      <c r="K12" s="14">
        <f t="shared" si="5"/>
        <v>2.9547916871860535E-4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3.5879629629629629E-4</v>
      </c>
      <c r="D15" s="12">
        <f t="shared" si="0"/>
        <v>1.3608428446005277E-2</v>
      </c>
      <c r="E15" s="12">
        <f t="shared" si="1"/>
        <v>3.0532847434255887E-3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3.5879629629629629E-4</v>
      </c>
      <c r="J15" s="12">
        <f t="shared" si="4"/>
        <v>1.3608428446005277E-2</v>
      </c>
      <c r="K15" s="14">
        <f t="shared" si="5"/>
        <v>3.0532847434255887E-3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8.1018518518518505E-4</v>
      </c>
      <c r="D18" s="12">
        <f t="shared" si="0"/>
        <v>3.0728709394205456E-2</v>
      </c>
      <c r="E18" s="12">
        <f t="shared" si="1"/>
        <v>6.8945139367674576E-3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8.1018518518518505E-4</v>
      </c>
      <c r="J18" s="12">
        <f t="shared" si="4"/>
        <v>3.0728709394205456E-2</v>
      </c>
      <c r="K18" s="14">
        <f t="shared" si="5"/>
        <v>6.8945139367674576E-3</v>
      </c>
    </row>
    <row r="19" spans="2:11" ht="16.5" thickTop="1" thickBot="1">
      <c r="B19" s="31" t="s">
        <v>3</v>
      </c>
      <c r="C19" s="32">
        <f>SUM(C7:C18)</f>
        <v>2.6365740740740724E-2</v>
      </c>
      <c r="D19" s="33">
        <f>IFERROR(SUM(D7:D18),0)</f>
        <v>1.0000000000000002</v>
      </c>
      <c r="E19" s="33">
        <f>IFERROR(SUM(E7:E18),0)</f>
        <v>0.22436718211366091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2.6365740740740724E-2</v>
      </c>
      <c r="J19" s="33">
        <f>IFERROR(SUM(J7:J18),0)</f>
        <v>1.0000000000000002</v>
      </c>
      <c r="K19" s="34">
        <f>IFERROR(SUM(K7:K18),0)</f>
        <v>0.22436718211366091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7.1180555555555554E-3</v>
      </c>
      <c r="D22" s="19"/>
      <c r="E22" s="12">
        <f>IFERROR(C22/C$30,0)</f>
        <v>6.0573229587314099E-2</v>
      </c>
      <c r="F22" s="11">
        <v>0</v>
      </c>
      <c r="G22" s="19"/>
      <c r="H22" s="12">
        <f>IFERROR(F22/F$30,0)</f>
        <v>0</v>
      </c>
      <c r="I22" s="11">
        <f t="shared" ref="I22:I27" si="7">C22+F22</f>
        <v>7.1180555555555554E-3</v>
      </c>
      <c r="J22" s="19"/>
      <c r="K22" s="14">
        <f>IFERROR(I22/I$30,0)</f>
        <v>6.0573229587314099E-2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3.1203703703703695E-2</v>
      </c>
      <c r="D25" s="19"/>
      <c r="E25" s="12">
        <f t="shared" si="8"/>
        <v>0.26553727962178664</v>
      </c>
      <c r="F25" s="11">
        <v>0</v>
      </c>
      <c r="G25" s="19"/>
      <c r="H25" s="12">
        <f t="shared" si="9"/>
        <v>0</v>
      </c>
      <c r="I25" s="11">
        <f t="shared" si="7"/>
        <v>3.1203703703703695E-2</v>
      </c>
      <c r="J25" s="19"/>
      <c r="K25" s="14">
        <f t="shared" si="10"/>
        <v>0.26553727962178664</v>
      </c>
    </row>
    <row r="26" spans="2:11">
      <c r="B26" s="18" t="s">
        <v>19</v>
      </c>
      <c r="C26" s="11">
        <v>5.1689814814814806E-2</v>
      </c>
      <c r="D26" s="19"/>
      <c r="E26" s="12">
        <f t="shared" si="8"/>
        <v>0.43986998916576381</v>
      </c>
      <c r="F26" s="11">
        <v>0</v>
      </c>
      <c r="G26" s="19"/>
      <c r="H26" s="12">
        <f t="shared" si="9"/>
        <v>0</v>
      </c>
      <c r="I26" s="11">
        <f t="shared" si="7"/>
        <v>5.1689814814814806E-2</v>
      </c>
      <c r="J26" s="19"/>
      <c r="K26" s="14">
        <f t="shared" si="10"/>
        <v>0.43986998916576381</v>
      </c>
    </row>
    <row r="27" spans="2:11" ht="15.75" thickBot="1">
      <c r="B27" s="23" t="s">
        <v>20</v>
      </c>
      <c r="C27" s="20">
        <v>1.1342592592592593E-3</v>
      </c>
      <c r="D27" s="24"/>
      <c r="E27" s="21">
        <f t="shared" si="8"/>
        <v>9.6523195114744421E-3</v>
      </c>
      <c r="F27" s="20">
        <v>0</v>
      </c>
      <c r="G27" s="24"/>
      <c r="H27" s="21">
        <f t="shared" si="9"/>
        <v>0</v>
      </c>
      <c r="I27" s="11">
        <f t="shared" si="7"/>
        <v>1.1342592592592593E-3</v>
      </c>
      <c r="J27" s="24"/>
      <c r="K27" s="22">
        <f t="shared" si="10"/>
        <v>9.6523195114744421E-3</v>
      </c>
    </row>
    <row r="28" spans="2:11" ht="16.5" thickTop="1" thickBot="1">
      <c r="B28" s="31" t="s">
        <v>3</v>
      </c>
      <c r="C28" s="32">
        <f>SUM(C22:C27)</f>
        <v>9.1145833333333329E-2</v>
      </c>
      <c r="D28" s="33"/>
      <c r="E28" s="33">
        <f>IFERROR(SUM(E22:E27),0)</f>
        <v>0.77563281788633909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9.1145833333333329E-2</v>
      </c>
      <c r="J28" s="33"/>
      <c r="K28" s="34">
        <f>IFERROR(SUM(K22:K27),0)</f>
        <v>0.77563281788633909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0.11751157407407406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0.11751157407407406</v>
      </c>
      <c r="J30" s="35"/>
      <c r="K30" s="38">
        <f>IFERROR(SUM(K19,K28),0)</f>
        <v>1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>
  <sheetPr codeName="Foglio45"/>
  <dimension ref="B2:D11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16" t="s">
        <v>63</v>
      </c>
      <c r="C3" s="217"/>
      <c r="D3" s="218"/>
    </row>
    <row r="4" spans="2:4" s="76" customFormat="1" ht="23.25" customHeight="1">
      <c r="B4" s="219" t="s">
        <v>209</v>
      </c>
      <c r="C4" s="220"/>
      <c r="D4" s="221"/>
    </row>
    <row r="5" spans="2:4" s="76" customFormat="1" ht="23.25" customHeight="1">
      <c r="B5" s="77" t="s">
        <v>10</v>
      </c>
      <c r="C5" s="78" t="s">
        <v>60</v>
      </c>
      <c r="D5" s="79" t="s">
        <v>5</v>
      </c>
    </row>
    <row r="6" spans="2:4" s="76" customFormat="1" ht="23.25" customHeight="1" thickBot="1">
      <c r="B6" s="107"/>
      <c r="C6" s="108"/>
      <c r="D6" s="101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>
  <sheetPr codeName="Foglio46"/>
  <dimension ref="B2:D11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64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6" customFormat="1" ht="24" customHeight="1">
      <c r="B5" s="77" t="s">
        <v>10</v>
      </c>
      <c r="C5" s="78" t="s">
        <v>60</v>
      </c>
      <c r="D5" s="79" t="s">
        <v>5</v>
      </c>
    </row>
    <row r="6" spans="2:4" s="76" customFormat="1" ht="24" customHeight="1">
      <c r="B6" s="80"/>
      <c r="C6" s="102"/>
      <c r="D6" s="103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>
  <sheetPr codeName="Foglio47"/>
  <dimension ref="B2:D25"/>
  <sheetViews>
    <sheetView showGridLines="0" showZeros="0" view="pageBreakPreview" zoomScaleNormal="80" zoomScaleSheetLayoutView="100" zoomScalePageLayoutView="8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65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6" customFormat="1" ht="24" customHeight="1">
      <c r="B5" s="77" t="s">
        <v>10</v>
      </c>
      <c r="C5" s="78" t="s">
        <v>60</v>
      </c>
      <c r="D5" s="79" t="s">
        <v>5</v>
      </c>
    </row>
    <row r="6" spans="2:4" s="76" customFormat="1" ht="24" customHeight="1">
      <c r="B6" s="80" t="s">
        <v>74</v>
      </c>
      <c r="C6" s="81">
        <v>1.1192129629629632E-2</v>
      </c>
      <c r="D6" s="82">
        <v>0.29993796526054589</v>
      </c>
    </row>
    <row r="7" spans="2:4" s="76" customFormat="1" ht="24" customHeight="1">
      <c r="B7" s="80" t="s">
        <v>188</v>
      </c>
      <c r="C7" s="81">
        <v>7.7777777777777767E-3</v>
      </c>
      <c r="D7" s="82">
        <v>0.20843672456575676</v>
      </c>
    </row>
    <row r="8" spans="2:4" s="76" customFormat="1" ht="24" customHeight="1">
      <c r="B8" s="80" t="s">
        <v>193</v>
      </c>
      <c r="C8" s="81">
        <v>5.6944444444444447E-3</v>
      </c>
      <c r="D8" s="82">
        <v>0.15260545905707193</v>
      </c>
    </row>
    <row r="9" spans="2:4" s="76" customFormat="1" ht="24" customHeight="1">
      <c r="B9" s="80" t="s">
        <v>101</v>
      </c>
      <c r="C9" s="81">
        <v>1.7824074074074075E-3</v>
      </c>
      <c r="D9" s="82">
        <v>4.7766749379652598E-2</v>
      </c>
    </row>
    <row r="10" spans="2:4" s="76" customFormat="1" ht="24" customHeight="1">
      <c r="B10" s="80" t="s">
        <v>102</v>
      </c>
      <c r="C10" s="81">
        <v>1.6087962962962963E-3</v>
      </c>
      <c r="D10" s="82">
        <v>4.3114143920595524E-2</v>
      </c>
    </row>
    <row r="11" spans="2:4" s="76" customFormat="1" ht="24" customHeight="1">
      <c r="B11" s="185" t="s">
        <v>183</v>
      </c>
      <c r="C11" s="81">
        <v>1.4351851851851852E-3</v>
      </c>
      <c r="D11" s="82">
        <v>3.8461538461538457E-2</v>
      </c>
    </row>
    <row r="12" spans="2:4" s="76" customFormat="1" ht="24" customHeight="1">
      <c r="B12" s="80" t="s">
        <v>161</v>
      </c>
      <c r="C12" s="81">
        <v>9.2592592592592596E-4</v>
      </c>
      <c r="D12" s="82">
        <v>2.4813895781637715E-2</v>
      </c>
    </row>
    <row r="13" spans="2:4" s="76" customFormat="1" ht="24" customHeight="1">
      <c r="B13" s="177" t="s">
        <v>186</v>
      </c>
      <c r="C13" s="81">
        <v>8.449074074074075E-4</v>
      </c>
      <c r="D13" s="82">
        <v>2.2642679900744415E-2</v>
      </c>
    </row>
    <row r="14" spans="2:4" s="76" customFormat="1" ht="24" customHeight="1">
      <c r="B14" s="80" t="s">
        <v>177</v>
      </c>
      <c r="C14" s="81">
        <v>7.1759259259259259E-4</v>
      </c>
      <c r="D14" s="82">
        <v>1.9230769230769228E-2</v>
      </c>
    </row>
    <row r="15" spans="2:4" s="76" customFormat="1" ht="24" customHeight="1">
      <c r="B15" s="177" t="s">
        <v>180</v>
      </c>
      <c r="C15" s="81">
        <v>6.8287037037037036E-4</v>
      </c>
      <c r="D15" s="82">
        <v>1.8300248138957812E-2</v>
      </c>
    </row>
    <row r="16" spans="2:4" s="76" customFormat="1" ht="24" customHeight="1">
      <c r="B16" s="80" t="s">
        <v>234</v>
      </c>
      <c r="C16" s="81">
        <v>6.5972222222222224E-4</v>
      </c>
      <c r="D16" s="82">
        <v>1.767990074441687E-2</v>
      </c>
    </row>
    <row r="17" spans="2:4" s="76" customFormat="1" ht="24" customHeight="1">
      <c r="B17" s="80" t="s">
        <v>103</v>
      </c>
      <c r="C17" s="81">
        <v>6.018518518518519E-4</v>
      </c>
      <c r="D17" s="82">
        <v>1.6129032258064516E-2</v>
      </c>
    </row>
    <row r="18" spans="2:4" s="76" customFormat="1" ht="24" customHeight="1">
      <c r="B18" s="80" t="s">
        <v>75</v>
      </c>
      <c r="C18" s="81">
        <v>5.4398148148148144E-4</v>
      </c>
      <c r="D18" s="82">
        <v>1.4578163771712156E-2</v>
      </c>
    </row>
    <row r="19" spans="2:4" s="76" customFormat="1" ht="24" customHeight="1">
      <c r="B19" s="80" t="s">
        <v>235</v>
      </c>
      <c r="C19" s="81">
        <v>5.0925925925925921E-4</v>
      </c>
      <c r="D19" s="82">
        <v>1.3647642679900741E-2</v>
      </c>
    </row>
    <row r="20" spans="2:4" s="76" customFormat="1" ht="24" customHeight="1">
      <c r="B20" s="80" t="s">
        <v>226</v>
      </c>
      <c r="C20" s="81">
        <v>4.1666666666666669E-4</v>
      </c>
      <c r="D20" s="82">
        <v>1.1166253101736972E-2</v>
      </c>
    </row>
    <row r="21" spans="2:4" s="76" customFormat="1" ht="24" customHeight="1">
      <c r="B21" s="80" t="s">
        <v>187</v>
      </c>
      <c r="C21" s="81">
        <v>3.5879629629629635E-4</v>
      </c>
      <c r="D21" s="82">
        <v>9.6153846153846142E-3</v>
      </c>
    </row>
    <row r="22" spans="2:4" s="76" customFormat="1" ht="24" customHeight="1">
      <c r="B22" s="80" t="s">
        <v>202</v>
      </c>
      <c r="C22" s="81">
        <v>3.1250000000000001E-4</v>
      </c>
      <c r="D22" s="82">
        <v>8.3746898263027288E-3</v>
      </c>
    </row>
    <row r="23" spans="2:4" s="76" customFormat="1" ht="24" customHeight="1">
      <c r="B23" s="177" t="s">
        <v>204</v>
      </c>
      <c r="C23" s="81">
        <v>3.0092592592592595E-4</v>
      </c>
      <c r="D23" s="82">
        <v>8.0645161290322578E-3</v>
      </c>
    </row>
    <row r="24" spans="2:4" s="76" customFormat="1" ht="24" customHeight="1">
      <c r="B24" s="80" t="s">
        <v>152</v>
      </c>
      <c r="C24" s="81">
        <v>2.4305555555555552E-4</v>
      </c>
      <c r="D24" s="82">
        <v>6.5136476426798989E-3</v>
      </c>
    </row>
    <row r="25" spans="2:4" s="76" customFormat="1" ht="24" customHeight="1" thickBot="1">
      <c r="B25" s="83" t="s">
        <v>206</v>
      </c>
      <c r="C25" s="84">
        <v>2.0833333333333335E-4</v>
      </c>
      <c r="D25" s="85">
        <v>5.5831265508684861E-3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>
  <sheetPr codeName="Foglio48"/>
  <dimension ref="B2:D25"/>
  <sheetViews>
    <sheetView showGridLines="0" showZeros="0" view="pageBreakPreview" zoomScaleNormal="9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2" t="s">
        <v>66</v>
      </c>
      <c r="C3" s="223"/>
      <c r="D3" s="224"/>
    </row>
    <row r="4" spans="2:4" s="76" customFormat="1" ht="23.25" customHeight="1">
      <c r="B4" s="219" t="s">
        <v>209</v>
      </c>
      <c r="C4" s="220"/>
      <c r="D4" s="221"/>
    </row>
    <row r="5" spans="2:4" s="76" customFormat="1" ht="23.25" customHeight="1">
      <c r="B5" s="109" t="s">
        <v>10</v>
      </c>
      <c r="C5" s="110" t="s">
        <v>60</v>
      </c>
      <c r="D5" s="111" t="s">
        <v>5</v>
      </c>
    </row>
    <row r="6" spans="2:4" s="76" customFormat="1" ht="23.25" customHeight="1">
      <c r="B6" s="112" t="s">
        <v>74</v>
      </c>
      <c r="C6" s="113">
        <v>1.2164351851851853E-2</v>
      </c>
      <c r="D6" s="114">
        <v>0.13519423720092621</v>
      </c>
    </row>
    <row r="7" spans="2:4" s="76" customFormat="1" ht="23.25" customHeight="1">
      <c r="B7" s="80" t="s">
        <v>188</v>
      </c>
      <c r="C7" s="113">
        <v>7.060185185185185E-3</v>
      </c>
      <c r="D7" s="114">
        <v>7.8466683817854405E-2</v>
      </c>
    </row>
    <row r="8" spans="2:4" s="76" customFormat="1" ht="23.25" customHeight="1">
      <c r="B8" s="80" t="s">
        <v>193</v>
      </c>
      <c r="C8" s="113">
        <v>3.4837962962962965E-3</v>
      </c>
      <c r="D8" s="114">
        <v>3.8718806277334712E-2</v>
      </c>
    </row>
    <row r="9" spans="2:4" s="76" customFormat="1" ht="23.25" customHeight="1">
      <c r="B9" s="80" t="s">
        <v>189</v>
      </c>
      <c r="C9" s="113">
        <v>2.9976851851851853E-3</v>
      </c>
      <c r="D9" s="114">
        <v>3.331618214561359E-2</v>
      </c>
    </row>
    <row r="10" spans="2:4" s="76" customFormat="1" ht="23.25" customHeight="1">
      <c r="B10" s="80" t="s">
        <v>103</v>
      </c>
      <c r="C10" s="113">
        <v>2.8472222222222223E-3</v>
      </c>
      <c r="D10" s="114">
        <v>3.1643941342938006E-2</v>
      </c>
    </row>
    <row r="11" spans="2:4" s="76" customFormat="1" ht="23.25" customHeight="1">
      <c r="B11" s="187" t="s">
        <v>194</v>
      </c>
      <c r="C11" s="113">
        <v>2.7662037037037039E-3</v>
      </c>
      <c r="D11" s="114">
        <v>3.0743503987651154E-2</v>
      </c>
    </row>
    <row r="12" spans="2:4" s="76" customFormat="1" ht="23.25" customHeight="1">
      <c r="B12" s="80" t="s">
        <v>101</v>
      </c>
      <c r="C12" s="113">
        <v>2.5694444444444445E-3</v>
      </c>
      <c r="D12" s="114">
        <v>2.8556727553383076E-2</v>
      </c>
    </row>
    <row r="13" spans="2:4" s="76" customFormat="1" ht="23.25" customHeight="1">
      <c r="B13" s="80" t="s">
        <v>221</v>
      </c>
      <c r="C13" s="113">
        <v>2.3032407407407407E-3</v>
      </c>
      <c r="D13" s="114">
        <v>2.559814767172627E-2</v>
      </c>
    </row>
    <row r="14" spans="2:4" s="76" customFormat="1" ht="23.25" customHeight="1">
      <c r="B14" s="112" t="s">
        <v>161</v>
      </c>
      <c r="C14" s="113">
        <v>2.2453703703703702E-3</v>
      </c>
      <c r="D14" s="114">
        <v>2.4954978132235659E-2</v>
      </c>
    </row>
    <row r="15" spans="2:4" s="76" customFormat="1" ht="23.25" customHeight="1">
      <c r="B15" s="80" t="s">
        <v>207</v>
      </c>
      <c r="C15" s="113">
        <v>2.2106481481481482E-3</v>
      </c>
      <c r="D15" s="114">
        <v>2.4569076408541297E-2</v>
      </c>
    </row>
    <row r="16" spans="2:4" s="76" customFormat="1" ht="23.25" customHeight="1">
      <c r="B16" s="177" t="s">
        <v>180</v>
      </c>
      <c r="C16" s="113">
        <v>2.1412037037037038E-3</v>
      </c>
      <c r="D16" s="114">
        <v>2.3797272961152565E-2</v>
      </c>
    </row>
    <row r="17" spans="2:4" s="76" customFormat="1" ht="23.25" customHeight="1">
      <c r="B17" s="80" t="s">
        <v>164</v>
      </c>
      <c r="C17" s="113">
        <v>1.8171296296296299E-3</v>
      </c>
      <c r="D17" s="114">
        <v>2.0195523540005152E-2</v>
      </c>
    </row>
    <row r="18" spans="2:4" s="76" customFormat="1" ht="23.25" customHeight="1">
      <c r="B18" s="112" t="s">
        <v>236</v>
      </c>
      <c r="C18" s="113">
        <v>1.736111111111111E-3</v>
      </c>
      <c r="D18" s="114">
        <v>1.9295086184718296E-2</v>
      </c>
    </row>
    <row r="19" spans="2:4" s="76" customFormat="1" ht="23.25" customHeight="1">
      <c r="B19" s="80" t="s">
        <v>229</v>
      </c>
      <c r="C19" s="113">
        <v>1.6666666666666668E-3</v>
      </c>
      <c r="D19" s="114">
        <v>1.8523282737329564E-2</v>
      </c>
    </row>
    <row r="20" spans="2:4" s="76" customFormat="1" ht="23.25" customHeight="1">
      <c r="B20" s="80" t="s">
        <v>237</v>
      </c>
      <c r="C20" s="113">
        <v>1.6203703703703703E-3</v>
      </c>
      <c r="D20" s="114">
        <v>1.8008747105737074E-2</v>
      </c>
    </row>
    <row r="21" spans="2:4" s="76" customFormat="1" ht="23.25" customHeight="1">
      <c r="B21" s="80" t="s">
        <v>238</v>
      </c>
      <c r="C21" s="113">
        <v>1.4930555555555556E-3</v>
      </c>
      <c r="D21" s="114">
        <v>1.6593774118857735E-2</v>
      </c>
    </row>
    <row r="22" spans="2:4" s="76" customFormat="1" ht="23.25" customHeight="1">
      <c r="B22" s="80" t="s">
        <v>163</v>
      </c>
      <c r="C22" s="113">
        <v>1.4814814814814814E-3</v>
      </c>
      <c r="D22" s="114">
        <v>1.6465140210959611E-2</v>
      </c>
    </row>
    <row r="23" spans="2:4" s="76" customFormat="1" ht="23.25" customHeight="1">
      <c r="B23" s="80" t="s">
        <v>195</v>
      </c>
      <c r="C23" s="113">
        <v>1.4236111111111112E-3</v>
      </c>
      <c r="D23" s="114">
        <v>1.5821970671469003E-2</v>
      </c>
    </row>
    <row r="24" spans="2:4" s="76" customFormat="1" ht="23.25" customHeight="1">
      <c r="B24" s="112" t="s">
        <v>239</v>
      </c>
      <c r="C24" s="113">
        <v>1.3657407407407407E-3</v>
      </c>
      <c r="D24" s="114">
        <v>1.5178801131978392E-2</v>
      </c>
    </row>
    <row r="25" spans="2:4" s="76" customFormat="1" ht="23.25" customHeight="1" thickBot="1">
      <c r="B25" s="116" t="s">
        <v>177</v>
      </c>
      <c r="C25" s="117">
        <v>1.25E-3</v>
      </c>
      <c r="D25" s="115">
        <v>1.3892462052997172E-2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>
  <sheetPr codeName="Foglio49"/>
  <dimension ref="B2:D25"/>
  <sheetViews>
    <sheetView showGridLines="0" showZeros="0" view="pageBreakPreview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67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6" customFormat="1" ht="24" customHeight="1">
      <c r="B5" s="77" t="s">
        <v>10</v>
      </c>
      <c r="C5" s="78" t="s">
        <v>60</v>
      </c>
      <c r="D5" s="79" t="s">
        <v>5</v>
      </c>
    </row>
    <row r="6" spans="2:4" s="76" customFormat="1" ht="23.25" customHeight="1">
      <c r="B6" s="112" t="s">
        <v>74</v>
      </c>
      <c r="C6" s="113">
        <v>6.7129629629629631E-3</v>
      </c>
      <c r="D6" s="114">
        <v>0.45958795562599036</v>
      </c>
    </row>
    <row r="7" spans="2:4" s="76" customFormat="1" ht="23.25" customHeight="1">
      <c r="B7" s="80" t="s">
        <v>101</v>
      </c>
      <c r="C7" s="113">
        <v>1.0648148148148149E-3</v>
      </c>
      <c r="D7" s="114">
        <v>7.290015847860537E-2</v>
      </c>
    </row>
    <row r="8" spans="2:4" s="76" customFormat="1" ht="23.25" customHeight="1">
      <c r="B8" s="112" t="s">
        <v>201</v>
      </c>
      <c r="C8" s="113">
        <v>7.4074074074074081E-4</v>
      </c>
      <c r="D8" s="114">
        <v>5.0713153724247215E-2</v>
      </c>
    </row>
    <row r="9" spans="2:4" s="76" customFormat="1" ht="23.25" customHeight="1">
      <c r="B9" s="177" t="s">
        <v>183</v>
      </c>
      <c r="C9" s="113">
        <v>5.5555555555555556E-4</v>
      </c>
      <c r="D9" s="114">
        <v>3.8034865293185408E-2</v>
      </c>
    </row>
    <row r="10" spans="2:4" s="76" customFormat="1" ht="23.25" customHeight="1">
      <c r="B10" s="80" t="s">
        <v>195</v>
      </c>
      <c r="C10" s="113">
        <v>4.861111111111111E-4</v>
      </c>
      <c r="D10" s="114">
        <v>3.3280507131537233E-2</v>
      </c>
    </row>
    <row r="11" spans="2:4" s="76" customFormat="1" ht="23.25" customHeight="1">
      <c r="B11" s="187" t="s">
        <v>161</v>
      </c>
      <c r="C11" s="113">
        <v>4.6296296296296293E-4</v>
      </c>
      <c r="D11" s="114">
        <v>3.1695721077654504E-2</v>
      </c>
    </row>
    <row r="12" spans="2:4" s="76" customFormat="1" ht="23.25" customHeight="1">
      <c r="B12" s="80" t="s">
        <v>177</v>
      </c>
      <c r="C12" s="113">
        <v>3.4722222222222224E-4</v>
      </c>
      <c r="D12" s="114">
        <v>2.3771790808240881E-2</v>
      </c>
    </row>
    <row r="13" spans="2:4" s="76" customFormat="1" ht="23.25" customHeight="1">
      <c r="B13" s="80" t="s">
        <v>240</v>
      </c>
      <c r="C13" s="113">
        <v>3.3564814814814812E-4</v>
      </c>
      <c r="D13" s="114">
        <v>2.2979397781299517E-2</v>
      </c>
    </row>
    <row r="14" spans="2:4" s="76" customFormat="1" ht="23.25" customHeight="1">
      <c r="B14" s="80" t="s">
        <v>241</v>
      </c>
      <c r="C14" s="113">
        <v>3.3564814814814812E-4</v>
      </c>
      <c r="D14" s="114">
        <v>2.2979397781299517E-2</v>
      </c>
    </row>
    <row r="15" spans="2:4" s="76" customFormat="1" ht="23.25" customHeight="1">
      <c r="B15" s="112" t="s">
        <v>242</v>
      </c>
      <c r="C15" s="113">
        <v>3.0092592592592595E-4</v>
      </c>
      <c r="D15" s="114">
        <v>2.060221870047543E-2</v>
      </c>
    </row>
    <row r="16" spans="2:4" s="76" customFormat="1" ht="23.25" customHeight="1">
      <c r="B16" s="80" t="s">
        <v>202</v>
      </c>
      <c r="C16" s="113">
        <v>2.8935185185185189E-4</v>
      </c>
      <c r="D16" s="114">
        <v>1.9809825673534068E-2</v>
      </c>
    </row>
    <row r="17" spans="2:4" s="76" customFormat="1" ht="23.25" customHeight="1">
      <c r="B17" s="80" t="s">
        <v>102</v>
      </c>
      <c r="C17" s="113">
        <v>2.7777777777777778E-4</v>
      </c>
      <c r="D17" s="114">
        <v>1.9017432646592704E-2</v>
      </c>
    </row>
    <row r="18" spans="2:4" s="76" customFormat="1" ht="23.25" customHeight="1">
      <c r="B18" s="80" t="s">
        <v>208</v>
      </c>
      <c r="C18" s="113">
        <v>2.6620370370370372E-4</v>
      </c>
      <c r="D18" s="114">
        <v>1.8225039619651343E-2</v>
      </c>
    </row>
    <row r="19" spans="2:4" s="76" customFormat="1" ht="23.25" customHeight="1">
      <c r="B19" s="112" t="s">
        <v>243</v>
      </c>
      <c r="C19" s="113">
        <v>2.6620370370370372E-4</v>
      </c>
      <c r="D19" s="114">
        <v>1.8225039619651343E-2</v>
      </c>
    </row>
    <row r="20" spans="2:4" s="76" customFormat="1" ht="23.25" customHeight="1">
      <c r="B20" s="80" t="s">
        <v>152</v>
      </c>
      <c r="C20" s="113">
        <v>2.6620370370370372E-4</v>
      </c>
      <c r="D20" s="114">
        <v>1.8225039619651343E-2</v>
      </c>
    </row>
    <row r="21" spans="2:4" s="76" customFormat="1" ht="23.25" customHeight="1">
      <c r="B21" s="80" t="s">
        <v>199</v>
      </c>
      <c r="C21" s="113">
        <v>2.3148148148148146E-4</v>
      </c>
      <c r="D21" s="114">
        <v>1.5847860538827252E-2</v>
      </c>
    </row>
    <row r="22" spans="2:4" s="76" customFormat="1" ht="23.25" customHeight="1">
      <c r="B22" s="80" t="s">
        <v>196</v>
      </c>
      <c r="C22" s="113">
        <v>1.9675925925925926E-4</v>
      </c>
      <c r="D22" s="114">
        <v>1.3470681458003165E-2</v>
      </c>
    </row>
    <row r="23" spans="2:4" s="76" customFormat="1" ht="23.25" customHeight="1">
      <c r="B23" s="80" t="s">
        <v>244</v>
      </c>
      <c r="C23" s="113">
        <v>1.8518518518518518E-4</v>
      </c>
      <c r="D23" s="114">
        <v>1.2678288431061802E-2</v>
      </c>
    </row>
    <row r="24" spans="2:4" s="76" customFormat="1" ht="23.25" customHeight="1">
      <c r="B24" s="80" t="s">
        <v>245</v>
      </c>
      <c r="C24" s="113">
        <v>1.7361111111111112E-4</v>
      </c>
      <c r="D24" s="114">
        <v>1.1885895404120441E-2</v>
      </c>
    </row>
    <row r="25" spans="2:4" s="76" customFormat="1" ht="23.25" customHeight="1" thickBot="1">
      <c r="B25" s="116" t="s">
        <v>206</v>
      </c>
      <c r="C25" s="117">
        <v>1.7361111111111112E-4</v>
      </c>
      <c r="D25" s="115">
        <v>1.1885895404120441E-2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>
  <sheetPr codeName="Foglio50"/>
  <dimension ref="B2:D25"/>
  <sheetViews>
    <sheetView showGridLines="0" showZeros="0" view="pageBreakPreview" zoomScaleNormal="9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68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6" customFormat="1" ht="23.25" customHeight="1">
      <c r="B5" s="77" t="s">
        <v>10</v>
      </c>
      <c r="C5" s="78" t="s">
        <v>60</v>
      </c>
      <c r="D5" s="79" t="s">
        <v>5</v>
      </c>
    </row>
    <row r="6" spans="2:4" s="76" customFormat="1" ht="23.25" customHeight="1">
      <c r="B6" s="80" t="s">
        <v>74</v>
      </c>
      <c r="C6" s="81">
        <v>3.9074074074074101E-2</v>
      </c>
      <c r="D6" s="100">
        <v>0.52018489984591698</v>
      </c>
    </row>
    <row r="7" spans="2:4" s="76" customFormat="1" ht="23.25" customHeight="1">
      <c r="B7" s="80" t="s">
        <v>101</v>
      </c>
      <c r="C7" s="81">
        <v>7.1990740740740747E-3</v>
      </c>
      <c r="D7" s="100">
        <v>9.5839753466872096E-2</v>
      </c>
    </row>
    <row r="8" spans="2:4" s="76" customFormat="1" ht="23.25" customHeight="1">
      <c r="B8" s="80" t="s">
        <v>188</v>
      </c>
      <c r="C8" s="81">
        <v>4.9652777777777785E-3</v>
      </c>
      <c r="D8" s="100">
        <v>6.6101694915254236E-2</v>
      </c>
    </row>
    <row r="9" spans="2:4" s="76" customFormat="1" ht="23.25" customHeight="1">
      <c r="B9" s="80" t="s">
        <v>161</v>
      </c>
      <c r="C9" s="81">
        <v>4.178240740740741E-3</v>
      </c>
      <c r="D9" s="100">
        <v>5.562403697996917E-2</v>
      </c>
    </row>
    <row r="10" spans="2:4" s="76" customFormat="1" ht="23.25" customHeight="1">
      <c r="B10" s="80" t="s">
        <v>193</v>
      </c>
      <c r="C10" s="81">
        <v>2.696759259259259E-3</v>
      </c>
      <c r="D10" s="100">
        <v>3.5901386748844362E-2</v>
      </c>
    </row>
    <row r="11" spans="2:4" s="76" customFormat="1" ht="23.25" customHeight="1">
      <c r="B11" s="187" t="s">
        <v>177</v>
      </c>
      <c r="C11" s="81">
        <v>2.1875000000000002E-3</v>
      </c>
      <c r="D11" s="100">
        <v>2.9121725731895219E-2</v>
      </c>
    </row>
    <row r="12" spans="2:4" s="76" customFormat="1" ht="23.25" customHeight="1">
      <c r="B12" s="177" t="s">
        <v>180</v>
      </c>
      <c r="C12" s="81">
        <v>1.6435185185185185E-3</v>
      </c>
      <c r="D12" s="100">
        <v>2.1879815100154076E-2</v>
      </c>
    </row>
    <row r="13" spans="2:4" s="76" customFormat="1" ht="23.25" customHeight="1">
      <c r="B13" s="80" t="s">
        <v>228</v>
      </c>
      <c r="C13" s="81">
        <v>1.4120370370370372E-3</v>
      </c>
      <c r="D13" s="100">
        <v>1.8798151001540829E-2</v>
      </c>
    </row>
    <row r="14" spans="2:4" s="76" customFormat="1" ht="23.25" customHeight="1">
      <c r="B14" s="80" t="s">
        <v>103</v>
      </c>
      <c r="C14" s="81">
        <v>1.1689814814814816E-3</v>
      </c>
      <c r="D14" s="100">
        <v>1.5562403697996916E-2</v>
      </c>
    </row>
    <row r="15" spans="2:4" s="76" customFormat="1" ht="23.25" customHeight="1">
      <c r="B15" s="80" t="s">
        <v>246</v>
      </c>
      <c r="C15" s="81">
        <v>1.1226851851851853E-3</v>
      </c>
      <c r="D15" s="100">
        <v>1.4946070878274266E-2</v>
      </c>
    </row>
    <row r="16" spans="2:4" s="76" customFormat="1" ht="23.25" customHeight="1">
      <c r="B16" s="80" t="s">
        <v>79</v>
      </c>
      <c r="C16" s="81">
        <v>1.0879629629629629E-3</v>
      </c>
      <c r="D16" s="100">
        <v>1.4483821263482275E-2</v>
      </c>
    </row>
    <row r="17" spans="2:4" s="76" customFormat="1" ht="23.25" customHeight="1">
      <c r="B17" s="80" t="s">
        <v>75</v>
      </c>
      <c r="C17" s="81">
        <v>1.0185185185185184E-3</v>
      </c>
      <c r="D17" s="100">
        <v>1.3559322033898299E-2</v>
      </c>
    </row>
    <row r="18" spans="2:4" s="76" customFormat="1" ht="23.25" customHeight="1">
      <c r="B18" s="80" t="s">
        <v>247</v>
      </c>
      <c r="C18" s="81">
        <v>9.6064814814814819E-4</v>
      </c>
      <c r="D18" s="100">
        <v>1.2788906009244989E-2</v>
      </c>
    </row>
    <row r="19" spans="2:4" s="76" customFormat="1" ht="23.25" customHeight="1">
      <c r="B19" s="80" t="s">
        <v>183</v>
      </c>
      <c r="C19" s="81">
        <v>9.3749999999999997E-4</v>
      </c>
      <c r="D19" s="100">
        <v>1.2480739599383664E-2</v>
      </c>
    </row>
    <row r="20" spans="2:4" s="76" customFormat="1" ht="23.25" customHeight="1">
      <c r="B20" s="80" t="s">
        <v>164</v>
      </c>
      <c r="C20" s="81">
        <v>8.449074074074075E-4</v>
      </c>
      <c r="D20" s="100">
        <v>1.1248073959938366E-2</v>
      </c>
    </row>
    <row r="21" spans="2:4" s="76" customFormat="1" ht="23.25" customHeight="1">
      <c r="B21" s="80" t="s">
        <v>102</v>
      </c>
      <c r="C21" s="81">
        <v>7.8703703703703715E-4</v>
      </c>
      <c r="D21" s="100">
        <v>1.0477657935285052E-2</v>
      </c>
    </row>
    <row r="22" spans="2:4" s="76" customFormat="1" ht="23.25" customHeight="1">
      <c r="B22" s="80" t="s">
        <v>162</v>
      </c>
      <c r="C22" s="81">
        <v>7.407407407407407E-4</v>
      </c>
      <c r="D22" s="100">
        <v>9.8613251155624006E-3</v>
      </c>
    </row>
    <row r="23" spans="2:4" s="76" customFormat="1" ht="23.25" customHeight="1">
      <c r="B23" s="80" t="s">
        <v>221</v>
      </c>
      <c r="C23" s="81">
        <v>6.7129629629629625E-4</v>
      </c>
      <c r="D23" s="100">
        <v>8.936825885978425E-3</v>
      </c>
    </row>
    <row r="24" spans="2:4" s="76" customFormat="1" ht="23.25" customHeight="1">
      <c r="B24" s="177" t="s">
        <v>204</v>
      </c>
      <c r="C24" s="81">
        <v>6.4814814814814813E-4</v>
      </c>
      <c r="D24" s="100">
        <v>8.6286594761171009E-3</v>
      </c>
    </row>
    <row r="25" spans="2:4" s="76" customFormat="1" ht="23.25" customHeight="1" thickBot="1">
      <c r="B25" s="83" t="s">
        <v>165</v>
      </c>
      <c r="C25" s="84">
        <v>5.4398148148148144E-4</v>
      </c>
      <c r="D25" s="101">
        <v>7.2419106317411375E-3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>
  <sheetPr codeName="Foglio51"/>
  <dimension ref="B2:D25"/>
  <sheetViews>
    <sheetView showGridLines="0" showZeros="0" view="pageBreakPreview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69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6" customFormat="1" ht="24" customHeight="1">
      <c r="B5" s="77" t="s">
        <v>10</v>
      </c>
      <c r="C5" s="78" t="s">
        <v>60</v>
      </c>
      <c r="D5" s="79" t="s">
        <v>5</v>
      </c>
    </row>
    <row r="6" spans="2:4" s="76" customFormat="1" ht="23.25" customHeight="1">
      <c r="B6" s="80" t="s">
        <v>74</v>
      </c>
      <c r="C6" s="81">
        <v>1.8437500000000002E-2</v>
      </c>
      <c r="D6" s="100">
        <v>0.25631536604987942</v>
      </c>
    </row>
    <row r="7" spans="2:4" s="76" customFormat="1" ht="23.25" customHeight="1">
      <c r="B7" s="80" t="s">
        <v>193</v>
      </c>
      <c r="C7" s="81">
        <v>9.224537037037038E-3</v>
      </c>
      <c r="D7" s="100">
        <v>0.12823813354786809</v>
      </c>
    </row>
    <row r="8" spans="2:4" s="76" customFormat="1" ht="23.25" customHeight="1">
      <c r="B8" s="80" t="s">
        <v>195</v>
      </c>
      <c r="C8" s="81">
        <v>6.4120370370370364E-3</v>
      </c>
      <c r="D8" s="100">
        <v>8.9139179404666147E-2</v>
      </c>
    </row>
    <row r="9" spans="2:4" s="76" customFormat="1" ht="23.25" customHeight="1">
      <c r="B9" s="80" t="s">
        <v>101</v>
      </c>
      <c r="C9" s="81">
        <v>2.8935185185185184E-3</v>
      </c>
      <c r="D9" s="100">
        <v>4.0225261464199524E-2</v>
      </c>
    </row>
    <row r="10" spans="2:4" s="76" customFormat="1" ht="23.25" customHeight="1">
      <c r="B10" s="80" t="s">
        <v>161</v>
      </c>
      <c r="C10" s="81">
        <v>2.8703703703703699E-3</v>
      </c>
      <c r="D10" s="100">
        <v>3.9903459372485926E-2</v>
      </c>
    </row>
    <row r="11" spans="2:4" s="76" customFormat="1" ht="23.25" customHeight="1">
      <c r="B11" s="187" t="s">
        <v>188</v>
      </c>
      <c r="C11" s="81">
        <v>2.2106481481481478E-3</v>
      </c>
      <c r="D11" s="100">
        <v>3.0732099758648431E-2</v>
      </c>
    </row>
    <row r="12" spans="2:4" s="76" customFormat="1" ht="23.25" customHeight="1">
      <c r="B12" s="177" t="s">
        <v>180</v>
      </c>
      <c r="C12" s="81">
        <v>2.0949074074074077E-3</v>
      </c>
      <c r="D12" s="100">
        <v>2.9123089300080462E-2</v>
      </c>
    </row>
    <row r="13" spans="2:4" s="76" customFormat="1" ht="23.25" customHeight="1">
      <c r="B13" s="80" t="s">
        <v>75</v>
      </c>
      <c r="C13" s="81">
        <v>2.0370370370370369E-3</v>
      </c>
      <c r="D13" s="100">
        <v>2.8318584070796463E-2</v>
      </c>
    </row>
    <row r="14" spans="2:4" s="76" customFormat="1" ht="23.25" customHeight="1">
      <c r="B14" s="80" t="s">
        <v>103</v>
      </c>
      <c r="C14" s="81">
        <v>1.7476851851851852E-3</v>
      </c>
      <c r="D14" s="100">
        <v>2.4296057924376516E-2</v>
      </c>
    </row>
    <row r="15" spans="2:4" s="76" customFormat="1" ht="23.25" customHeight="1">
      <c r="B15" s="80" t="s">
        <v>79</v>
      </c>
      <c r="C15" s="81">
        <v>1.5509259259259261E-3</v>
      </c>
      <c r="D15" s="100">
        <v>2.1560740144810946E-2</v>
      </c>
    </row>
    <row r="16" spans="2:4" s="76" customFormat="1" ht="23.25" customHeight="1">
      <c r="B16" s="80" t="s">
        <v>183</v>
      </c>
      <c r="C16" s="81">
        <v>1.423611111111111E-3</v>
      </c>
      <c r="D16" s="100">
        <v>1.9790828640386164E-2</v>
      </c>
    </row>
    <row r="17" spans="2:4" s="76" customFormat="1" ht="23.25" customHeight="1">
      <c r="B17" s="112" t="s">
        <v>201</v>
      </c>
      <c r="C17" s="81">
        <v>1.2962962962962963E-3</v>
      </c>
      <c r="D17" s="100">
        <v>1.8020917135961385E-2</v>
      </c>
    </row>
    <row r="18" spans="2:4" s="76" customFormat="1" ht="23.25" customHeight="1">
      <c r="B18" s="80" t="s">
        <v>196</v>
      </c>
      <c r="C18" s="81">
        <v>1.2731481481481483E-3</v>
      </c>
      <c r="D18" s="100">
        <v>1.7699115044247794E-2</v>
      </c>
    </row>
    <row r="19" spans="2:4" s="76" customFormat="1" ht="23.25" customHeight="1">
      <c r="B19" s="80" t="s">
        <v>202</v>
      </c>
      <c r="C19" s="81">
        <v>1.1921296296296298E-3</v>
      </c>
      <c r="D19" s="100">
        <v>1.6572807723250208E-2</v>
      </c>
    </row>
    <row r="20" spans="2:4" s="76" customFormat="1" ht="23.25" customHeight="1">
      <c r="B20" s="80" t="s">
        <v>246</v>
      </c>
      <c r="C20" s="81">
        <v>1.1342592592592593E-3</v>
      </c>
      <c r="D20" s="100">
        <v>1.5768302493966217E-2</v>
      </c>
    </row>
    <row r="21" spans="2:4" s="76" customFormat="1" ht="23.25" customHeight="1">
      <c r="B21" s="80" t="s">
        <v>102</v>
      </c>
      <c r="C21" s="81">
        <v>1.1226851851851853E-3</v>
      </c>
      <c r="D21" s="100">
        <v>1.5607401448109418E-2</v>
      </c>
    </row>
    <row r="22" spans="2:4" s="76" customFormat="1" ht="23.25" customHeight="1">
      <c r="B22" s="80" t="s">
        <v>78</v>
      </c>
      <c r="C22" s="81">
        <v>1.0532407407407409E-3</v>
      </c>
      <c r="D22" s="100">
        <v>1.4641995172968629E-2</v>
      </c>
    </row>
    <row r="23" spans="2:4" s="76" customFormat="1" ht="23.25" customHeight="1">
      <c r="B23" s="80" t="s">
        <v>248</v>
      </c>
      <c r="C23" s="81">
        <v>1.0300925925925926E-3</v>
      </c>
      <c r="D23" s="100">
        <v>1.4320193081255032E-2</v>
      </c>
    </row>
    <row r="24" spans="2:4" s="76" customFormat="1" ht="23.25" customHeight="1">
      <c r="B24" s="80" t="s">
        <v>241</v>
      </c>
      <c r="C24" s="81">
        <v>9.8379629629629642E-4</v>
      </c>
      <c r="D24" s="100">
        <v>1.367658889782784E-2</v>
      </c>
    </row>
    <row r="25" spans="2:4" s="76" customFormat="1" ht="23.25" customHeight="1" thickBot="1">
      <c r="B25" s="83" t="s">
        <v>199</v>
      </c>
      <c r="C25" s="84">
        <v>9.6064814814814808E-4</v>
      </c>
      <c r="D25" s="101">
        <v>1.3354786806114242E-2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>
  <sheetPr codeName="Foglio52"/>
  <dimension ref="B2:D11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16" t="s">
        <v>70</v>
      </c>
      <c r="C3" s="217"/>
      <c r="D3" s="218"/>
    </row>
    <row r="4" spans="2:4" s="76" customFormat="1" ht="24" customHeight="1">
      <c r="B4" s="219" t="s">
        <v>209</v>
      </c>
      <c r="C4" s="220"/>
      <c r="D4" s="221"/>
    </row>
    <row r="5" spans="2:4" s="76" customFormat="1" ht="24" customHeight="1">
      <c r="B5" s="77" t="s">
        <v>10</v>
      </c>
      <c r="C5" s="78" t="s">
        <v>60</v>
      </c>
      <c r="D5" s="79" t="s">
        <v>5</v>
      </c>
    </row>
    <row r="6" spans="2:4" s="76" customFormat="1" ht="24" customHeight="1">
      <c r="B6" s="80"/>
      <c r="C6" s="102"/>
      <c r="D6" s="103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>
  <sheetPr codeName="Foglio53"/>
  <dimension ref="B2:D25"/>
  <sheetViews>
    <sheetView showGridLines="0" showZeros="0" view="pageBreakPreview" zoomScaleNormal="8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4" customHeight="1">
      <c r="B3" s="225" t="s">
        <v>249</v>
      </c>
      <c r="C3" s="226"/>
      <c r="D3" s="227"/>
    </row>
    <row r="4" spans="2:4" s="76" customFormat="1" ht="24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>
      <c r="B6" s="92" t="s">
        <v>74</v>
      </c>
      <c r="C6" s="93">
        <v>7.060185185185186E-2</v>
      </c>
      <c r="D6" s="94">
        <v>5.991199811424533E-2</v>
      </c>
    </row>
    <row r="7" spans="2:4" s="76" customFormat="1" ht="23.25" customHeight="1">
      <c r="B7" s="92" t="s">
        <v>200</v>
      </c>
      <c r="C7" s="93">
        <v>6.1828703703703622E-2</v>
      </c>
      <c r="D7" s="94">
        <v>5.246719572562264E-2</v>
      </c>
    </row>
    <row r="8" spans="2:4" s="76" customFormat="1" ht="23.25" customHeight="1">
      <c r="B8" s="92" t="s">
        <v>79</v>
      </c>
      <c r="C8" s="93">
        <v>3.5358796296296222E-2</v>
      </c>
      <c r="D8" s="94">
        <v>3.000510725229821E-2</v>
      </c>
    </row>
    <row r="9" spans="2:4" s="76" customFormat="1" ht="23.25" customHeight="1">
      <c r="B9" s="92" t="s">
        <v>164</v>
      </c>
      <c r="C9" s="93">
        <v>3.2581018518518509E-2</v>
      </c>
      <c r="D9" s="94">
        <v>2.7647913883868939E-2</v>
      </c>
    </row>
    <row r="10" spans="2:4" s="76" customFormat="1" ht="23.25" customHeight="1">
      <c r="B10" s="92" t="s">
        <v>189</v>
      </c>
      <c r="C10" s="93">
        <v>2.4224537037037037E-2</v>
      </c>
      <c r="D10" s="94">
        <v>2.0556690500510733E-2</v>
      </c>
    </row>
    <row r="11" spans="2:4" s="76" customFormat="1" ht="23.25" customHeight="1">
      <c r="B11" s="186" t="s">
        <v>188</v>
      </c>
      <c r="C11" s="93">
        <v>2.2175925925925925E-2</v>
      </c>
      <c r="D11" s="94">
        <v>1.8818260391294105E-2</v>
      </c>
    </row>
    <row r="12" spans="2:4" s="76" customFormat="1" ht="23.25" customHeight="1">
      <c r="B12" s="92" t="s">
        <v>199</v>
      </c>
      <c r="C12" s="93">
        <v>2.0208333333333332E-2</v>
      </c>
      <c r="D12" s="94">
        <v>1.7148581755323331E-2</v>
      </c>
    </row>
    <row r="13" spans="2:4" s="76" customFormat="1" ht="23.25" customHeight="1">
      <c r="B13" s="92" t="s">
        <v>205</v>
      </c>
      <c r="C13" s="93">
        <v>2.0046296296296298E-2</v>
      </c>
      <c r="D13" s="94">
        <v>1.7011078808831626E-2</v>
      </c>
    </row>
    <row r="14" spans="2:4" s="76" customFormat="1" ht="23.25" customHeight="1">
      <c r="B14" s="92" t="s">
        <v>250</v>
      </c>
      <c r="C14" s="93">
        <v>1.9398148148148154E-2</v>
      </c>
      <c r="D14" s="94">
        <v>1.6461067022864786E-2</v>
      </c>
    </row>
    <row r="15" spans="2:4" s="76" customFormat="1" ht="23.25" customHeight="1">
      <c r="B15" s="92" t="s">
        <v>195</v>
      </c>
      <c r="C15" s="93">
        <v>1.8993055555555555E-2</v>
      </c>
      <c r="D15" s="94">
        <v>1.6117309656635503E-2</v>
      </c>
    </row>
    <row r="16" spans="2:4" s="76" customFormat="1" ht="23.25" customHeight="1">
      <c r="B16" s="92" t="s">
        <v>251</v>
      </c>
      <c r="C16" s="93">
        <v>1.800925925925926E-2</v>
      </c>
      <c r="D16" s="94">
        <v>1.5282470338650119E-2</v>
      </c>
    </row>
    <row r="17" spans="2:4" s="76" customFormat="1" ht="23.25" customHeight="1">
      <c r="B17" s="92" t="s">
        <v>252</v>
      </c>
      <c r="C17" s="93">
        <v>1.6840277777777777E-2</v>
      </c>
      <c r="D17" s="94">
        <v>1.4290484796102778E-2</v>
      </c>
    </row>
    <row r="18" spans="2:4" s="76" customFormat="1" ht="23.25" customHeight="1">
      <c r="B18" s="92" t="s">
        <v>203</v>
      </c>
      <c r="C18" s="93">
        <v>1.6458333333333332E-2</v>
      </c>
      <c r="D18" s="94">
        <v>1.3966370707943744E-2</v>
      </c>
    </row>
    <row r="19" spans="2:4" s="76" customFormat="1" ht="23.25" customHeight="1">
      <c r="B19" s="92" t="s">
        <v>234</v>
      </c>
      <c r="C19" s="93">
        <v>1.6458333333333328E-2</v>
      </c>
      <c r="D19" s="94">
        <v>1.3966370707943742E-2</v>
      </c>
    </row>
    <row r="20" spans="2:4" s="76" customFormat="1" ht="23.25" customHeight="1">
      <c r="B20" s="92" t="s">
        <v>104</v>
      </c>
      <c r="C20" s="93">
        <v>1.4826388888888887E-2</v>
      </c>
      <c r="D20" s="94">
        <v>1.2581519603991518E-2</v>
      </c>
    </row>
    <row r="21" spans="2:4" s="76" customFormat="1" ht="23.25" customHeight="1">
      <c r="B21" s="92" t="s">
        <v>242</v>
      </c>
      <c r="C21" s="93">
        <v>1.4606481481481482E-2</v>
      </c>
      <c r="D21" s="94">
        <v>1.2394908462324198E-2</v>
      </c>
    </row>
    <row r="22" spans="2:4" s="76" customFormat="1" ht="23.25" customHeight="1">
      <c r="B22" s="92" t="s">
        <v>208</v>
      </c>
      <c r="C22" s="93">
        <v>1.3807870370370371E-2</v>
      </c>
      <c r="D22" s="94">
        <v>1.1717215368900767E-2</v>
      </c>
    </row>
    <row r="23" spans="2:4" s="76" customFormat="1" ht="23.25" customHeight="1">
      <c r="B23" s="92" t="s">
        <v>193</v>
      </c>
      <c r="C23" s="93">
        <v>1.2789351851851852E-2</v>
      </c>
      <c r="D23" s="94">
        <v>1.0852911133810013E-2</v>
      </c>
    </row>
    <row r="24" spans="2:4" s="76" customFormat="1" ht="23.25" customHeight="1">
      <c r="B24" s="92" t="s">
        <v>202</v>
      </c>
      <c r="C24" s="93">
        <v>1.2453703703703703E-2</v>
      </c>
      <c r="D24" s="94">
        <v>1.056808360179147E-2</v>
      </c>
    </row>
    <row r="25" spans="2:4" s="76" customFormat="1" ht="23.25" customHeight="1" thickBot="1">
      <c r="B25" s="95" t="s">
        <v>207</v>
      </c>
      <c r="C25" s="96">
        <v>1.1759259259259254E-2</v>
      </c>
      <c r="D25" s="97">
        <v>9.9787852596841357E-3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>
  <sheetPr codeName="Foglio54"/>
  <dimension ref="B2:D23"/>
  <sheetViews>
    <sheetView showGridLines="0" showZeros="0" view="pageBreakPreview" zoomScaleNormal="9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5" t="s">
        <v>253</v>
      </c>
      <c r="C3" s="226"/>
      <c r="D3" s="227"/>
    </row>
    <row r="4" spans="2:4" ht="23.25" customHeight="1">
      <c r="B4" s="228" t="s">
        <v>209</v>
      </c>
      <c r="C4" s="229"/>
      <c r="D4" s="230"/>
    </row>
    <row r="5" spans="2:4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>
      <c r="B6" s="92" t="s">
        <v>74</v>
      </c>
      <c r="C6" s="93">
        <v>1.1041666666666667E-2</v>
      </c>
      <c r="D6" s="94">
        <v>0.23468634686346865</v>
      </c>
    </row>
    <row r="7" spans="2:4" s="76" customFormat="1" ht="23.25" customHeight="1">
      <c r="B7" s="92" t="s">
        <v>101</v>
      </c>
      <c r="C7" s="93">
        <v>4.9537037037037041E-3</v>
      </c>
      <c r="D7" s="94">
        <v>0.10528905289052891</v>
      </c>
    </row>
    <row r="8" spans="2:4" s="76" customFormat="1" ht="23.25" customHeight="1">
      <c r="B8" s="92" t="s">
        <v>254</v>
      </c>
      <c r="C8" s="93">
        <v>3.7152777777777783E-3</v>
      </c>
      <c r="D8" s="94">
        <v>7.8966789667896692E-2</v>
      </c>
    </row>
    <row r="9" spans="2:4" s="76" customFormat="1" ht="23.25" customHeight="1">
      <c r="B9" s="92" t="s">
        <v>189</v>
      </c>
      <c r="C9" s="93">
        <v>3.1481481481481482E-3</v>
      </c>
      <c r="D9" s="94">
        <v>6.6912669126691263E-2</v>
      </c>
    </row>
    <row r="10" spans="2:4" s="76" customFormat="1" ht="23.25" customHeight="1">
      <c r="B10" s="92" t="s">
        <v>244</v>
      </c>
      <c r="C10" s="93">
        <v>3.0671296296296293E-3</v>
      </c>
      <c r="D10" s="94">
        <v>6.5190651906519057E-2</v>
      </c>
    </row>
    <row r="11" spans="2:4" s="76" customFormat="1" ht="23.25" customHeight="1">
      <c r="B11" s="186" t="s">
        <v>255</v>
      </c>
      <c r="C11" s="93">
        <v>3.0092592592592593E-3</v>
      </c>
      <c r="D11" s="94">
        <v>6.3960639606396058E-2</v>
      </c>
    </row>
    <row r="12" spans="2:4" s="76" customFormat="1" ht="23.25" customHeight="1">
      <c r="B12" s="92" t="s">
        <v>256</v>
      </c>
      <c r="C12" s="182">
        <v>2.8472222222222219E-3</v>
      </c>
      <c r="D12" s="183">
        <v>6.0516605166051653E-2</v>
      </c>
    </row>
    <row r="13" spans="2:4" s="76" customFormat="1" ht="23.25" customHeight="1">
      <c r="B13" s="92" t="s">
        <v>257</v>
      </c>
      <c r="C13" s="182">
        <v>2.1759259259259258E-3</v>
      </c>
      <c r="D13" s="183">
        <v>4.6248462484624844E-2</v>
      </c>
    </row>
    <row r="14" spans="2:4" s="76" customFormat="1" ht="23.25" customHeight="1">
      <c r="B14" s="92" t="s">
        <v>228</v>
      </c>
      <c r="C14" s="182">
        <v>2.0370370370370373E-3</v>
      </c>
      <c r="D14" s="183">
        <v>4.3296432964329647E-2</v>
      </c>
    </row>
    <row r="15" spans="2:4" s="76" customFormat="1" ht="23.25" customHeight="1">
      <c r="B15" s="92" t="s">
        <v>258</v>
      </c>
      <c r="C15" s="182">
        <v>1.8518518518518517E-3</v>
      </c>
      <c r="D15" s="183">
        <v>3.9360393603936034E-2</v>
      </c>
    </row>
    <row r="16" spans="2:4" s="76" customFormat="1" ht="23.25" customHeight="1">
      <c r="B16" s="92" t="s">
        <v>259</v>
      </c>
      <c r="C16" s="182">
        <v>1.6782407407407408E-3</v>
      </c>
      <c r="D16" s="183">
        <v>3.5670356703567038E-2</v>
      </c>
    </row>
    <row r="17" spans="2:4" s="76" customFormat="1" ht="23.25" customHeight="1">
      <c r="B17" s="92" t="s">
        <v>260</v>
      </c>
      <c r="C17" s="182">
        <v>1.6319444444444445E-3</v>
      </c>
      <c r="D17" s="183">
        <v>3.4686346863468637E-2</v>
      </c>
    </row>
    <row r="18" spans="2:4" s="76" customFormat="1" ht="23.25" customHeight="1">
      <c r="B18" s="92" t="s">
        <v>261</v>
      </c>
      <c r="C18" s="182">
        <v>1.4467592592592594E-3</v>
      </c>
      <c r="D18" s="183">
        <v>3.0750307503075034E-2</v>
      </c>
    </row>
    <row r="19" spans="2:4" s="76" customFormat="1" ht="23.25" customHeight="1">
      <c r="B19" s="92" t="s">
        <v>262</v>
      </c>
      <c r="C19" s="182">
        <v>1.2962962962962963E-3</v>
      </c>
      <c r="D19" s="183">
        <v>2.7552275522755226E-2</v>
      </c>
    </row>
    <row r="20" spans="2:4" s="76" customFormat="1" ht="23.25" customHeight="1">
      <c r="B20" s="181" t="s">
        <v>263</v>
      </c>
      <c r="C20" s="182">
        <v>1.0648148148148147E-3</v>
      </c>
      <c r="D20" s="183">
        <v>2.2632226322263218E-2</v>
      </c>
    </row>
    <row r="21" spans="2:4" s="76" customFormat="1" ht="23.25" customHeight="1">
      <c r="B21" s="92" t="s">
        <v>236</v>
      </c>
      <c r="C21" s="182">
        <v>9.0277777777777784E-4</v>
      </c>
      <c r="D21" s="183">
        <v>1.9188191881918819E-2</v>
      </c>
    </row>
    <row r="22" spans="2:4" s="76" customFormat="1" ht="23.25" customHeight="1">
      <c r="B22" s="181" t="s">
        <v>75</v>
      </c>
      <c r="C22" s="182">
        <v>6.7129629629629625E-4</v>
      </c>
      <c r="D22" s="183">
        <v>1.4268142681426814E-2</v>
      </c>
    </row>
    <row r="23" spans="2:4" s="76" customFormat="1" ht="23.25" customHeight="1" thickBot="1">
      <c r="B23" s="95" t="s">
        <v>246</v>
      </c>
      <c r="C23" s="96">
        <v>5.0925925925925921E-4</v>
      </c>
      <c r="D23" s="97">
        <v>1.082410824108241E-2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7"/>
  <dimension ref="B1:K41"/>
  <sheetViews>
    <sheetView showGridLines="0" showZeros="0" zoomScaleSheetLayoutView="110" workbookViewId="0">
      <selection activeCell="M18" sqref="M18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>
      <c r="B3" s="192" t="s">
        <v>48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s="5" customFormat="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5" customFormat="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>
        <v>6.9444444444444444E-5</v>
      </c>
      <c r="D7" s="12">
        <f t="shared" ref="D7:D18" si="0">IFERROR(C7/C$19,0)</f>
        <v>8.7591240875912434E-3</v>
      </c>
      <c r="E7" s="12">
        <f t="shared" ref="E7:E18" si="1">IFERROR(C7/C$30,0)</f>
        <v>1.7177211565989122E-3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6.9444444444444444E-5</v>
      </c>
      <c r="J7" s="12">
        <f t="shared" ref="J7:J18" si="4">IFERROR(I7/I$19,0)</f>
        <v>7.7519379844961239E-3</v>
      </c>
      <c r="K7" s="14">
        <f t="shared" ref="K7:K18" si="5">IFERROR(I7/I$30,0)</f>
        <v>1.6090104585679808E-3</v>
      </c>
    </row>
    <row r="8" spans="2:11" s="5" customFormat="1">
      <c r="B8" s="141" t="s">
        <v>99</v>
      </c>
      <c r="C8" s="11">
        <v>3.2523148148148138E-3</v>
      </c>
      <c r="D8" s="12">
        <f t="shared" si="0"/>
        <v>0.41021897810218971</v>
      </c>
      <c r="E8" s="12">
        <f t="shared" si="1"/>
        <v>8.0446607500715694E-2</v>
      </c>
      <c r="F8" s="11">
        <v>3.9351851851851852E-4</v>
      </c>
      <c r="G8" s="12">
        <f t="shared" si="2"/>
        <v>0.38202247191011235</v>
      </c>
      <c r="H8" s="12">
        <f t="shared" si="3"/>
        <v>0.1440677966101695</v>
      </c>
      <c r="I8" s="11">
        <f t="shared" ref="I8:I18" si="6">C8+F8</f>
        <v>3.6458333333333325E-3</v>
      </c>
      <c r="J8" s="12">
        <f t="shared" si="4"/>
        <v>0.4069767441860464</v>
      </c>
      <c r="K8" s="14">
        <f t="shared" si="5"/>
        <v>8.4473049074818979E-2</v>
      </c>
    </row>
    <row r="9" spans="2:11" s="5" customFormat="1">
      <c r="B9" s="10" t="s">
        <v>50</v>
      </c>
      <c r="C9" s="11">
        <v>3.2523148148148142E-3</v>
      </c>
      <c r="D9" s="12">
        <f t="shared" si="0"/>
        <v>0.41021897810218977</v>
      </c>
      <c r="E9" s="12">
        <f t="shared" si="1"/>
        <v>8.0446607500715708E-2</v>
      </c>
      <c r="F9" s="11">
        <v>2.199074074074074E-4</v>
      </c>
      <c r="G9" s="12">
        <f t="shared" si="2"/>
        <v>0.21348314606741572</v>
      </c>
      <c r="H9" s="12">
        <f t="shared" si="3"/>
        <v>8.050847457627118E-2</v>
      </c>
      <c r="I9" s="11">
        <f t="shared" si="6"/>
        <v>3.4722222222222216E-3</v>
      </c>
      <c r="J9" s="12">
        <f t="shared" si="4"/>
        <v>0.38759689922480611</v>
      </c>
      <c r="K9" s="14">
        <f t="shared" si="5"/>
        <v>8.0450522928399035E-2</v>
      </c>
    </row>
    <row r="10" spans="2:11" s="5" customFormat="1">
      <c r="B10" s="10" t="s">
        <v>11</v>
      </c>
      <c r="C10" s="11">
        <v>9.4907407407407419E-4</v>
      </c>
      <c r="D10" s="12">
        <f t="shared" si="0"/>
        <v>0.11970802919708033</v>
      </c>
      <c r="E10" s="12">
        <f t="shared" si="1"/>
        <v>2.347552247351847E-2</v>
      </c>
      <c r="F10" s="11">
        <v>2.0833333333333335E-4</v>
      </c>
      <c r="G10" s="12">
        <f t="shared" si="2"/>
        <v>0.20224719101123595</v>
      </c>
      <c r="H10" s="12">
        <f t="shared" si="3"/>
        <v>7.6271186440677971E-2</v>
      </c>
      <c r="I10" s="11">
        <f t="shared" si="6"/>
        <v>1.1574074074074076E-3</v>
      </c>
      <c r="J10" s="12">
        <f t="shared" si="4"/>
        <v>0.12919896640826875</v>
      </c>
      <c r="K10" s="14">
        <f t="shared" si="5"/>
        <v>2.681684097613302E-2</v>
      </c>
    </row>
    <row r="11" spans="2:11" s="5" customFormat="1">
      <c r="B11" s="10" t="s">
        <v>12</v>
      </c>
      <c r="C11" s="11">
        <v>1.5046296296296295E-4</v>
      </c>
      <c r="D11" s="12">
        <f t="shared" si="0"/>
        <v>1.8978102189781024E-2</v>
      </c>
      <c r="E11" s="12">
        <f t="shared" si="1"/>
        <v>3.7217291726309764E-3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1.5046296296296295E-4</v>
      </c>
      <c r="J11" s="12">
        <f t="shared" si="4"/>
        <v>1.6795865633074933E-2</v>
      </c>
      <c r="K11" s="14">
        <f t="shared" si="5"/>
        <v>3.4861893268972916E-3</v>
      </c>
    </row>
    <row r="12" spans="2:11" s="5" customFormat="1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/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/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/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184</v>
      </c>
      <c r="C15" s="11">
        <v>3.4722222222222222E-5</v>
      </c>
      <c r="D15" s="12">
        <f t="shared" si="0"/>
        <v>4.3795620437956217E-3</v>
      </c>
      <c r="E15" s="12">
        <f t="shared" si="1"/>
        <v>8.5886057829945609E-4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3.4722222222222222E-5</v>
      </c>
      <c r="J15" s="12">
        <f t="shared" si="4"/>
        <v>3.875968992248062E-3</v>
      </c>
      <c r="K15" s="14">
        <f t="shared" si="5"/>
        <v>8.045052292839904E-4</v>
      </c>
    </row>
    <row r="16" spans="2:11" s="5" customFormat="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/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/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2.1990740740740738E-4</v>
      </c>
      <c r="D18" s="12">
        <f t="shared" si="0"/>
        <v>2.7737226277372264E-2</v>
      </c>
      <c r="E18" s="12">
        <f t="shared" si="1"/>
        <v>5.4394503292298883E-3</v>
      </c>
      <c r="F18" s="11">
        <v>2.0833333333333335E-4</v>
      </c>
      <c r="G18" s="12">
        <f t="shared" si="2"/>
        <v>0.20224719101123595</v>
      </c>
      <c r="H18" s="12">
        <f t="shared" si="3"/>
        <v>7.6271186440677971E-2</v>
      </c>
      <c r="I18" s="11">
        <f t="shared" si="6"/>
        <v>4.2824074074074075E-4</v>
      </c>
      <c r="J18" s="12">
        <f t="shared" si="4"/>
        <v>4.7803617571059429E-2</v>
      </c>
      <c r="K18" s="14">
        <f t="shared" si="5"/>
        <v>9.9222311611692152E-3</v>
      </c>
    </row>
    <row r="19" spans="2:11" s="5" customFormat="1" ht="16.5" thickTop="1" thickBot="1">
      <c r="B19" s="31" t="s">
        <v>3</v>
      </c>
      <c r="C19" s="32">
        <f>SUM(C7:C18)</f>
        <v>7.9282407407407392E-3</v>
      </c>
      <c r="D19" s="33">
        <f>IFERROR(SUM(D7:D18),0)</f>
        <v>1</v>
      </c>
      <c r="E19" s="33">
        <f>IFERROR(SUM(E7:E18),0)</f>
        <v>0.19610649871170907</v>
      </c>
      <c r="F19" s="32">
        <f>SUM(F7:F18)</f>
        <v>1.0300925925925926E-3</v>
      </c>
      <c r="G19" s="33">
        <f>IFERROR(SUM(G7:G18),0)</f>
        <v>1</v>
      </c>
      <c r="H19" s="33">
        <f>IFERROR(SUM(H7:H18),0)</f>
        <v>0.37711864406779666</v>
      </c>
      <c r="I19" s="32">
        <f>SUM(I7:I18)</f>
        <v>8.9583333333333338E-3</v>
      </c>
      <c r="J19" s="33">
        <f>IFERROR(SUM(J7:J18),0)</f>
        <v>0.99999999999999989</v>
      </c>
      <c r="K19" s="34">
        <f>IFERROR(SUM(K7:K18),0)</f>
        <v>0.2075623491552695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1.6087962962962961E-3</v>
      </c>
      <c r="D22" s="19"/>
      <c r="E22" s="12">
        <f>IFERROR(C22/C$30,0)</f>
        <v>3.9793873461208128E-2</v>
      </c>
      <c r="F22" s="11">
        <v>1.3888888888888889E-4</v>
      </c>
      <c r="G22" s="19"/>
      <c r="H22" s="12">
        <f>IFERROR(F22/F$30,0)</f>
        <v>5.0847457627118647E-2</v>
      </c>
      <c r="I22" s="11">
        <f t="shared" ref="I22:I27" si="7">C22+F22</f>
        <v>1.747685185185185E-3</v>
      </c>
      <c r="J22" s="19"/>
      <c r="K22" s="14">
        <f>IFERROR(I22/I$30,0)</f>
        <v>4.0493429873960846E-2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/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/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7.673611111111112E-3</v>
      </c>
      <c r="D25" s="19"/>
      <c r="E25" s="12">
        <f t="shared" si="8"/>
        <v>0.18980818780417982</v>
      </c>
      <c r="F25" s="11">
        <v>9.2592592592592596E-4</v>
      </c>
      <c r="G25" s="19"/>
      <c r="H25" s="12">
        <f t="shared" si="9"/>
        <v>0.33898305084745767</v>
      </c>
      <c r="I25" s="11">
        <f t="shared" si="7"/>
        <v>8.5995370370370375E-3</v>
      </c>
      <c r="J25" s="19"/>
      <c r="K25" s="14">
        <f t="shared" si="10"/>
        <v>0.19924912845266832</v>
      </c>
    </row>
    <row r="26" spans="2:11" s="5" customFormat="1">
      <c r="B26" s="18" t="s">
        <v>19</v>
      </c>
      <c r="C26" s="11">
        <v>2.2916666666666665E-2</v>
      </c>
      <c r="D26" s="19"/>
      <c r="E26" s="12">
        <f t="shared" si="8"/>
        <v>0.56684798167764106</v>
      </c>
      <c r="F26" s="11">
        <v>5.6712962962962967E-4</v>
      </c>
      <c r="G26" s="19"/>
      <c r="H26" s="12">
        <f t="shared" si="9"/>
        <v>0.20762711864406783</v>
      </c>
      <c r="I26" s="11">
        <f t="shared" si="7"/>
        <v>2.3483796296296294E-2</v>
      </c>
      <c r="J26" s="19"/>
      <c r="K26" s="14">
        <f t="shared" si="10"/>
        <v>0.54411370340573884</v>
      </c>
    </row>
    <row r="27" spans="2:11" s="5" customFormat="1" ht="15.75" thickBot="1">
      <c r="B27" s="23" t="s">
        <v>20</v>
      </c>
      <c r="C27" s="20">
        <v>3.0092592592592589E-4</v>
      </c>
      <c r="D27" s="24"/>
      <c r="E27" s="21">
        <f t="shared" si="8"/>
        <v>7.4434583452619527E-3</v>
      </c>
      <c r="F27" s="20">
        <v>6.9444444444444444E-5</v>
      </c>
      <c r="G27" s="24"/>
      <c r="H27" s="21">
        <f t="shared" si="9"/>
        <v>2.5423728813559324E-2</v>
      </c>
      <c r="I27" s="11">
        <f t="shared" si="7"/>
        <v>3.7037037037037035E-4</v>
      </c>
      <c r="J27" s="24"/>
      <c r="K27" s="22">
        <f t="shared" si="10"/>
        <v>8.5813891123625637E-3</v>
      </c>
    </row>
    <row r="28" spans="2:11" s="5" customFormat="1" ht="16.5" thickTop="1" thickBot="1">
      <c r="B28" s="31" t="s">
        <v>3</v>
      </c>
      <c r="C28" s="32">
        <f>SUM(C22:C27)</f>
        <v>3.2500000000000001E-2</v>
      </c>
      <c r="D28" s="33"/>
      <c r="E28" s="33">
        <f>IFERROR(SUM(E22:E27),0)</f>
        <v>0.80389350128829096</v>
      </c>
      <c r="F28" s="32">
        <f>SUM(F22:F27)</f>
        <v>1.701388888888889E-3</v>
      </c>
      <c r="G28" s="33"/>
      <c r="H28" s="33">
        <f>IFERROR(SUM(H22:H27),0)</f>
        <v>0.62288135593220351</v>
      </c>
      <c r="I28" s="32">
        <f>SUM(I22:I27)</f>
        <v>3.4201388888888885E-2</v>
      </c>
      <c r="J28" s="33"/>
      <c r="K28" s="34">
        <f>IFERROR(SUM(K22:K27),0)</f>
        <v>0.79243765084473061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4.0428240740740737E-2</v>
      </c>
      <c r="D30" s="35"/>
      <c r="E30" s="36">
        <f>IFERROR(SUM(E19,E28),0)</f>
        <v>1</v>
      </c>
      <c r="F30" s="32">
        <f>SUM(F19,F28)</f>
        <v>2.7314814814814814E-3</v>
      </c>
      <c r="G30" s="35"/>
      <c r="H30" s="36">
        <f>IFERROR(SUM(H19,H28),0)</f>
        <v>1.0000000000000002</v>
      </c>
      <c r="I30" s="32">
        <f>SUM(I19,I28)</f>
        <v>4.3159722222222217E-2</v>
      </c>
      <c r="J30" s="35"/>
      <c r="K30" s="38">
        <f>IFERROR(SUM(K19,K28),0)</f>
        <v>1</v>
      </c>
    </row>
    <row r="31" spans="2:11" s="5" customFormat="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&amp;R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>
  <sheetPr codeName="Foglio55"/>
  <dimension ref="B2:D12"/>
  <sheetViews>
    <sheetView showGridLines="0" showZeros="0" view="pageBreakPreview" zoomScaleNormal="9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5" t="s">
        <v>264</v>
      </c>
      <c r="C3" s="226"/>
      <c r="D3" s="227"/>
    </row>
    <row r="4" spans="2:4" ht="23.25" customHeight="1" thickBot="1">
      <c r="B4" s="231" t="s">
        <v>209</v>
      </c>
      <c r="C4" s="232"/>
      <c r="D4" s="233"/>
    </row>
    <row r="5" spans="2:4" ht="23.25" customHeight="1">
      <c r="B5" s="169" t="s">
        <v>10</v>
      </c>
      <c r="C5" s="170" t="s">
        <v>60</v>
      </c>
      <c r="D5" s="171" t="s">
        <v>5</v>
      </c>
    </row>
    <row r="6" spans="2:4" ht="23.25" customHeight="1">
      <c r="B6" s="92" t="s">
        <v>236</v>
      </c>
      <c r="C6" s="93">
        <v>4.0740740740740737E-3</v>
      </c>
      <c r="D6" s="94">
        <v>0.2095238095238095</v>
      </c>
    </row>
    <row r="7" spans="2:4" ht="23.25" customHeight="1">
      <c r="B7" s="92" t="s">
        <v>265</v>
      </c>
      <c r="C7" s="93">
        <v>2.9050925925925928E-3</v>
      </c>
      <c r="D7" s="94">
        <v>0.1494047619047619</v>
      </c>
    </row>
    <row r="8" spans="2:4" ht="23.25" customHeight="1">
      <c r="B8" s="92" t="s">
        <v>266</v>
      </c>
      <c r="C8" s="93">
        <v>2.8009259259259259E-3</v>
      </c>
      <c r="D8" s="94">
        <v>0.14404761904761904</v>
      </c>
    </row>
    <row r="9" spans="2:4" ht="23.25" customHeight="1">
      <c r="B9" s="92" t="s">
        <v>267</v>
      </c>
      <c r="C9" s="93">
        <v>2.7546296296296294E-3</v>
      </c>
      <c r="D9" s="94">
        <v>0.14166666666666666</v>
      </c>
    </row>
    <row r="10" spans="2:4" ht="23.25" customHeight="1">
      <c r="B10" s="92" t="s">
        <v>208</v>
      </c>
      <c r="C10" s="93">
        <v>2.4537037037037036E-3</v>
      </c>
      <c r="D10" s="94">
        <v>0.12619047619047619</v>
      </c>
    </row>
    <row r="11" spans="2:4" ht="23.25" customHeight="1">
      <c r="B11" s="186" t="s">
        <v>234</v>
      </c>
      <c r="C11" s="93">
        <v>2.4189814814814812E-3</v>
      </c>
      <c r="D11" s="94">
        <v>0.12440476190476189</v>
      </c>
    </row>
    <row r="12" spans="2:4" s="76" customFormat="1" ht="23.25" customHeight="1" thickBot="1">
      <c r="B12" s="95" t="s">
        <v>268</v>
      </c>
      <c r="C12" s="96">
        <v>2.0370370370370373E-3</v>
      </c>
      <c r="D12" s="97">
        <v>0.10476190476190478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4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>
  <sheetPr codeName="Foglio56"/>
  <dimension ref="B2:D25"/>
  <sheetViews>
    <sheetView showGridLines="0" showZeros="0" view="pageBreakPreview" zoomScaleNormal="9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269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>
      <c r="B6" s="92" t="s">
        <v>74</v>
      </c>
      <c r="C6" s="93">
        <v>2.9710648148148149E-2</v>
      </c>
      <c r="D6" s="94">
        <v>6.2970685637188772E-2</v>
      </c>
    </row>
    <row r="7" spans="2:4" s="76" customFormat="1" ht="23.25" customHeight="1">
      <c r="B7" s="92" t="s">
        <v>193</v>
      </c>
      <c r="C7" s="93">
        <v>2.2418981481481481E-2</v>
      </c>
      <c r="D7" s="94">
        <v>4.7516251686495772E-2</v>
      </c>
    </row>
    <row r="8" spans="2:4" s="76" customFormat="1" ht="23.25" customHeight="1">
      <c r="B8" s="92" t="s">
        <v>190</v>
      </c>
      <c r="C8" s="93">
        <v>2.0509259259259258E-2</v>
      </c>
      <c r="D8" s="94">
        <v>4.3468661842266651E-2</v>
      </c>
    </row>
    <row r="9" spans="2:4" s="76" customFormat="1" ht="23.25" customHeight="1">
      <c r="B9" s="92" t="s">
        <v>195</v>
      </c>
      <c r="C9" s="93">
        <v>1.8379629629629631E-2</v>
      </c>
      <c r="D9" s="94">
        <v>3.8954985894762671E-2</v>
      </c>
    </row>
    <row r="10" spans="2:4" s="76" customFormat="1" ht="23.25" customHeight="1">
      <c r="B10" s="92" t="s">
        <v>188</v>
      </c>
      <c r="C10" s="93">
        <v>1.6539351851851854E-2</v>
      </c>
      <c r="D10" s="94">
        <v>3.5054581135778251E-2</v>
      </c>
    </row>
    <row r="11" spans="2:4" s="76" customFormat="1" ht="23.25" customHeight="1">
      <c r="B11" s="186" t="s">
        <v>221</v>
      </c>
      <c r="C11" s="93">
        <v>1.5138888888888889E-2</v>
      </c>
      <c r="D11" s="94">
        <v>3.2086348583343562E-2</v>
      </c>
    </row>
    <row r="12" spans="2:4" s="76" customFormat="1" ht="23.25" customHeight="1">
      <c r="B12" s="92" t="s">
        <v>162</v>
      </c>
      <c r="C12" s="93">
        <v>1.3958333333333335E-2</v>
      </c>
      <c r="D12" s="94">
        <v>2.9584202134183741E-2</v>
      </c>
    </row>
    <row r="13" spans="2:4" s="76" customFormat="1" ht="23.25" customHeight="1">
      <c r="B13" s="92" t="s">
        <v>102</v>
      </c>
      <c r="C13" s="93">
        <v>1.2939814814814819E-2</v>
      </c>
      <c r="D13" s="94">
        <v>2.7425487550594884E-2</v>
      </c>
    </row>
    <row r="14" spans="2:4" s="76" customFormat="1" ht="23.25" customHeight="1">
      <c r="B14" s="92" t="s">
        <v>189</v>
      </c>
      <c r="C14" s="93">
        <v>1.2418981481481482E-2</v>
      </c>
      <c r="D14" s="94">
        <v>2.6321599411259663E-2</v>
      </c>
    </row>
    <row r="15" spans="2:4" s="76" customFormat="1" ht="23.25" customHeight="1">
      <c r="B15" s="92" t="s">
        <v>205</v>
      </c>
      <c r="C15" s="93">
        <v>1.1631944444444445E-2</v>
      </c>
      <c r="D15" s="94">
        <v>2.465350177848645E-2</v>
      </c>
    </row>
    <row r="16" spans="2:4" s="76" customFormat="1" ht="23.25" customHeight="1">
      <c r="B16" s="92" t="s">
        <v>228</v>
      </c>
      <c r="C16" s="93">
        <v>1.0648148148148148E-2</v>
      </c>
      <c r="D16" s="94">
        <v>2.2568379737519934E-2</v>
      </c>
    </row>
    <row r="17" spans="2:4" s="76" customFormat="1" ht="23.25" customHeight="1">
      <c r="B17" s="92" t="s">
        <v>207</v>
      </c>
      <c r="C17" s="93">
        <v>1.0543981481481482E-2</v>
      </c>
      <c r="D17" s="94">
        <v>2.2347602109652892E-2</v>
      </c>
    </row>
    <row r="18" spans="2:4" s="76" customFormat="1" ht="23.25" customHeight="1">
      <c r="B18" s="92" t="s">
        <v>197</v>
      </c>
      <c r="C18" s="93">
        <v>1.0497685185185186E-2</v>
      </c>
      <c r="D18" s="94">
        <v>2.2249478719489763E-2</v>
      </c>
    </row>
    <row r="19" spans="2:4" s="76" customFormat="1" ht="23.25" customHeight="1">
      <c r="B19" s="92" t="s">
        <v>198</v>
      </c>
      <c r="C19" s="93">
        <v>1.0497685185185185E-2</v>
      </c>
      <c r="D19" s="94">
        <v>2.2249478719489759E-2</v>
      </c>
    </row>
    <row r="20" spans="2:4" s="76" customFormat="1" ht="23.25" customHeight="1">
      <c r="B20" s="92" t="s">
        <v>270</v>
      </c>
      <c r="C20" s="93">
        <v>9.7453703703703695E-3</v>
      </c>
      <c r="D20" s="94">
        <v>2.0654973629338894E-2</v>
      </c>
    </row>
    <row r="21" spans="2:4" s="76" customFormat="1" ht="23.25" customHeight="1">
      <c r="B21" s="92" t="s">
        <v>271</v>
      </c>
      <c r="C21" s="93">
        <v>9.7106481481481505E-3</v>
      </c>
      <c r="D21" s="94">
        <v>2.0581381086716553E-2</v>
      </c>
    </row>
    <row r="22" spans="2:4" s="76" customFormat="1" ht="23.25" customHeight="1">
      <c r="B22" s="92" t="s">
        <v>152</v>
      </c>
      <c r="C22" s="93">
        <v>9.5023148148148141E-3</v>
      </c>
      <c r="D22" s="94">
        <v>2.013982583098246E-2</v>
      </c>
    </row>
    <row r="23" spans="2:4" s="76" customFormat="1" ht="23.25" customHeight="1">
      <c r="B23" s="92" t="s">
        <v>272</v>
      </c>
      <c r="C23" s="93">
        <v>9.3518518518518525E-3</v>
      </c>
      <c r="D23" s="94">
        <v>1.9820924812952292E-2</v>
      </c>
    </row>
    <row r="24" spans="2:4" s="76" customFormat="1" ht="23.25" customHeight="1">
      <c r="B24" s="92" t="s">
        <v>231</v>
      </c>
      <c r="C24" s="93">
        <v>9.3171296296296301E-3</v>
      </c>
      <c r="D24" s="94">
        <v>1.9747332270329942E-2</v>
      </c>
    </row>
    <row r="25" spans="2:4" s="76" customFormat="1" ht="23.25" customHeight="1" thickBot="1">
      <c r="B25" s="118" t="s">
        <v>273</v>
      </c>
      <c r="C25" s="119">
        <v>9.0162037037037034E-3</v>
      </c>
      <c r="D25" s="120">
        <v>1.9109530234269596E-2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>
  <sheetPr codeName="Foglio57"/>
  <dimension ref="B2:D11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274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 thickBot="1">
      <c r="B6" s="95"/>
      <c r="C6" s="96"/>
      <c r="D6" s="97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>
  <sheetPr codeName="Foglio58"/>
  <dimension ref="B2:D11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275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>
      <c r="B6" s="184" t="s">
        <v>276</v>
      </c>
      <c r="C6" s="93">
        <v>1.8171296296296297E-3</v>
      </c>
      <c r="D6" s="94">
        <v>0.86263736263736257</v>
      </c>
    </row>
    <row r="7" spans="2:4" s="76" customFormat="1" ht="23.25" customHeight="1" thickBot="1">
      <c r="B7" s="95" t="s">
        <v>101</v>
      </c>
      <c r="C7" s="96">
        <v>2.8935185185185189E-4</v>
      </c>
      <c r="D7" s="97">
        <v>0.13736263736263737</v>
      </c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24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>
  <sheetPr codeName="Foglio59"/>
  <dimension ref="B2:D19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ht="23.25" customHeight="1">
      <c r="B3" s="225" t="s">
        <v>277</v>
      </c>
      <c r="C3" s="226"/>
      <c r="D3" s="227"/>
    </row>
    <row r="4" spans="2:4" ht="23.25" customHeight="1">
      <c r="B4" s="228" t="s">
        <v>209</v>
      </c>
      <c r="C4" s="229"/>
      <c r="D4" s="230"/>
    </row>
    <row r="5" spans="2:4" ht="23.25" customHeight="1">
      <c r="B5" s="89" t="s">
        <v>10</v>
      </c>
      <c r="C5" s="90" t="s">
        <v>60</v>
      </c>
      <c r="D5" s="91" t="s">
        <v>5</v>
      </c>
    </row>
    <row r="6" spans="2:4" ht="23.25" customHeight="1">
      <c r="B6" s="184" t="s">
        <v>278</v>
      </c>
      <c r="C6" s="93">
        <v>7.8240740740740736E-3</v>
      </c>
      <c r="D6" s="94">
        <v>0.3671917436175991</v>
      </c>
    </row>
    <row r="7" spans="2:4" ht="23.25" customHeight="1">
      <c r="B7" s="92" t="s">
        <v>74</v>
      </c>
      <c r="C7" s="93">
        <v>4.0046296296296297E-3</v>
      </c>
      <c r="D7" s="94">
        <v>0.18794133623030962</v>
      </c>
    </row>
    <row r="8" spans="2:4" ht="23.25" customHeight="1">
      <c r="B8" s="184" t="s">
        <v>279</v>
      </c>
      <c r="C8" s="93">
        <v>2.9166666666666668E-3</v>
      </c>
      <c r="D8" s="94">
        <v>0.13688212927756654</v>
      </c>
    </row>
    <row r="9" spans="2:4" ht="23.25" customHeight="1">
      <c r="B9" s="184" t="s">
        <v>280</v>
      </c>
      <c r="C9" s="93">
        <v>2.0833333333333333E-3</v>
      </c>
      <c r="D9" s="94">
        <v>9.7772949483976107E-2</v>
      </c>
    </row>
    <row r="10" spans="2:4" ht="23.25" customHeight="1">
      <c r="B10" s="92" t="s">
        <v>188</v>
      </c>
      <c r="C10" s="93">
        <v>1.3888888888888889E-3</v>
      </c>
      <c r="D10" s="94">
        <v>6.5181966322650733E-2</v>
      </c>
    </row>
    <row r="11" spans="2:4" ht="23.25" customHeight="1">
      <c r="B11" s="184" t="s">
        <v>180</v>
      </c>
      <c r="C11" s="93">
        <v>1.0532407407407407E-3</v>
      </c>
      <c r="D11" s="94">
        <v>4.9429657794676805E-2</v>
      </c>
    </row>
    <row r="12" spans="2:4" ht="23.25" customHeight="1">
      <c r="B12" s="184" t="s">
        <v>201</v>
      </c>
      <c r="C12" s="93">
        <v>8.6805555555555551E-4</v>
      </c>
      <c r="D12" s="94">
        <v>4.0738728951656707E-2</v>
      </c>
    </row>
    <row r="13" spans="2:4" ht="23.25" customHeight="1">
      <c r="B13" s="184" t="s">
        <v>281</v>
      </c>
      <c r="C13" s="93">
        <v>7.0601851851851847E-4</v>
      </c>
      <c r="D13" s="94">
        <v>3.3134166214014125E-2</v>
      </c>
    </row>
    <row r="14" spans="2:4" ht="23.25" customHeight="1" thickBot="1">
      <c r="B14" s="95" t="s">
        <v>195</v>
      </c>
      <c r="C14" s="119">
        <v>4.6296296296296293E-4</v>
      </c>
      <c r="D14" s="120">
        <v>2.1727322107550243E-2</v>
      </c>
    </row>
    <row r="19" spans="2:2" ht="15.75">
      <c r="B19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>
  <sheetPr codeName="Foglio60"/>
  <dimension ref="B2:D12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282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>
      <c r="B6" s="184" t="s">
        <v>201</v>
      </c>
      <c r="C6" s="93">
        <v>2.7777777777777778E-4</v>
      </c>
      <c r="D6" s="94">
        <v>0.54545454545454553</v>
      </c>
    </row>
    <row r="7" spans="2:4" s="76" customFormat="1" ht="23.25" customHeight="1" thickBot="1">
      <c r="B7" s="95" t="s">
        <v>74</v>
      </c>
      <c r="C7" s="119">
        <v>2.3148148148148146E-4</v>
      </c>
      <c r="D7" s="120">
        <v>0.45454545454545453</v>
      </c>
    </row>
    <row r="12" spans="2:4" ht="15.75">
      <c r="B12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4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>
  <sheetPr codeName="Foglio61"/>
  <dimension ref="B2:D11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283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 thickBot="1">
      <c r="B6" s="172"/>
      <c r="C6" s="173"/>
      <c r="D6" s="174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>
  <sheetPr codeName="Foglio62"/>
  <dimension ref="B2:D11"/>
  <sheetViews>
    <sheetView showGridLines="0" showZeros="0" view="pageBreakPreview" topLeftCell="B1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284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 thickBot="1">
      <c r="B6" s="95"/>
      <c r="C6" s="98"/>
      <c r="D6" s="99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>
  <sheetPr codeName="Foglio63"/>
  <dimension ref="B2:D25"/>
  <sheetViews>
    <sheetView showGridLines="0" showZeros="0" view="pageBreakPreview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285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>
      <c r="B6" s="92" t="s">
        <v>74</v>
      </c>
      <c r="C6" s="93">
        <v>3.1736111111111111E-2</v>
      </c>
      <c r="D6" s="94">
        <v>0.113221570732513</v>
      </c>
    </row>
    <row r="7" spans="2:4" s="76" customFormat="1" ht="23.25" customHeight="1">
      <c r="B7" s="92" t="s">
        <v>163</v>
      </c>
      <c r="C7" s="93">
        <v>2.8078703703703706E-2</v>
      </c>
      <c r="D7" s="94">
        <v>0.10017342472541087</v>
      </c>
    </row>
    <row r="8" spans="2:4" s="76" customFormat="1" ht="23.25" customHeight="1">
      <c r="B8" s="186" t="s">
        <v>221</v>
      </c>
      <c r="C8" s="93">
        <v>1.5439814814814816E-2</v>
      </c>
      <c r="D8" s="94">
        <v>5.5082996118589481E-2</v>
      </c>
    </row>
    <row r="9" spans="2:4" s="76" customFormat="1" ht="23.25" customHeight="1">
      <c r="B9" s="186" t="s">
        <v>286</v>
      </c>
      <c r="C9" s="93">
        <v>1.230324074074074E-2</v>
      </c>
      <c r="D9" s="94">
        <v>4.3892972169460726E-2</v>
      </c>
    </row>
    <row r="10" spans="2:4" s="76" customFormat="1" ht="23.25" customHeight="1">
      <c r="B10" s="92" t="s">
        <v>270</v>
      </c>
      <c r="C10" s="93">
        <v>1.2060185185185186E-2</v>
      </c>
      <c r="D10" s="94">
        <v>4.3025848542406479E-2</v>
      </c>
    </row>
    <row r="11" spans="2:4" s="76" customFormat="1" ht="23.25" customHeight="1">
      <c r="B11" s="92" t="s">
        <v>162</v>
      </c>
      <c r="C11" s="93">
        <v>1.0208333333333333E-2</v>
      </c>
      <c r="D11" s="94">
        <v>3.6419192336278799E-2</v>
      </c>
    </row>
    <row r="12" spans="2:4" s="76" customFormat="1" ht="23.25" customHeight="1">
      <c r="B12" s="92" t="s">
        <v>188</v>
      </c>
      <c r="C12" s="93">
        <v>9.8379629629629633E-3</v>
      </c>
      <c r="D12" s="94">
        <v>3.5097861095053265E-2</v>
      </c>
    </row>
    <row r="13" spans="2:4" s="76" customFormat="1" ht="23.25" customHeight="1">
      <c r="B13" s="92" t="s">
        <v>196</v>
      </c>
      <c r="C13" s="93">
        <v>9.3402777777777772E-3</v>
      </c>
      <c r="D13" s="94">
        <v>3.3322322239656449E-2</v>
      </c>
    </row>
    <row r="14" spans="2:4" s="76" customFormat="1" ht="23.25" customHeight="1">
      <c r="B14" s="92" t="s">
        <v>166</v>
      </c>
      <c r="C14" s="93">
        <v>8.0439814814814818E-3</v>
      </c>
      <c r="D14" s="94">
        <v>2.8697662895367085E-2</v>
      </c>
    </row>
    <row r="15" spans="2:4" s="76" customFormat="1" ht="23.25" customHeight="1">
      <c r="B15" s="92" t="s">
        <v>287</v>
      </c>
      <c r="C15" s="93">
        <v>7.9513888888888898E-3</v>
      </c>
      <c r="D15" s="94">
        <v>2.8367330085060701E-2</v>
      </c>
    </row>
    <row r="16" spans="2:4" s="76" customFormat="1" ht="23.25" customHeight="1">
      <c r="B16" s="92" t="s">
        <v>101</v>
      </c>
      <c r="C16" s="93">
        <v>7.766203703703704E-3</v>
      </c>
      <c r="D16" s="94">
        <v>2.7706664464447934E-2</v>
      </c>
    </row>
    <row r="17" spans="2:4" s="76" customFormat="1" ht="23.25" customHeight="1">
      <c r="B17" s="92" t="s">
        <v>182</v>
      </c>
      <c r="C17" s="93">
        <v>7.5694444444444437E-3</v>
      </c>
      <c r="D17" s="94">
        <v>2.7004707242546864E-2</v>
      </c>
    </row>
    <row r="18" spans="2:4" s="76" customFormat="1" ht="23.25" customHeight="1">
      <c r="B18" s="92" t="s">
        <v>204</v>
      </c>
      <c r="C18" s="93">
        <v>7.0833333333333338E-3</v>
      </c>
      <c r="D18" s="94">
        <v>2.5270459988438354E-2</v>
      </c>
    </row>
    <row r="19" spans="2:4" s="76" customFormat="1" ht="23.25" customHeight="1">
      <c r="B19" s="92" t="s">
        <v>79</v>
      </c>
      <c r="C19" s="93">
        <v>7.083333333333333E-3</v>
      </c>
      <c r="D19" s="94">
        <v>2.5270459988438351E-2</v>
      </c>
    </row>
    <row r="20" spans="2:4" s="76" customFormat="1" ht="23.25" customHeight="1">
      <c r="B20" s="184" t="s">
        <v>201</v>
      </c>
      <c r="C20" s="93">
        <v>6.9444444444444449E-3</v>
      </c>
      <c r="D20" s="94">
        <v>2.4774960772978777E-2</v>
      </c>
    </row>
    <row r="21" spans="2:4" s="76" customFormat="1" ht="23.25" customHeight="1">
      <c r="B21" s="92" t="s">
        <v>203</v>
      </c>
      <c r="C21" s="93">
        <v>6.8402777777777785E-3</v>
      </c>
      <c r="D21" s="94">
        <v>2.4403336361384097E-2</v>
      </c>
    </row>
    <row r="22" spans="2:4" s="76" customFormat="1" ht="23.25" customHeight="1">
      <c r="B22" s="92" t="s">
        <v>208</v>
      </c>
      <c r="C22" s="93">
        <v>6.3310185185185179E-3</v>
      </c>
      <c r="D22" s="94">
        <v>2.2586505904698982E-2</v>
      </c>
    </row>
    <row r="23" spans="2:4" s="76" customFormat="1" ht="23.25" customHeight="1">
      <c r="B23" s="92" t="s">
        <v>236</v>
      </c>
      <c r="C23" s="93">
        <v>6.2384259259259259E-3</v>
      </c>
      <c r="D23" s="94">
        <v>2.2256173094392602E-2</v>
      </c>
    </row>
    <row r="24" spans="2:4" s="76" customFormat="1" ht="23.25" customHeight="1">
      <c r="B24" s="184" t="s">
        <v>246</v>
      </c>
      <c r="C24" s="93">
        <v>6.0069444444444441E-3</v>
      </c>
      <c r="D24" s="94">
        <v>2.1430341068626641E-2</v>
      </c>
    </row>
    <row r="25" spans="2:4" s="76" customFormat="1" ht="23.25" customHeight="1" thickBot="1">
      <c r="B25" s="95" t="s">
        <v>193</v>
      </c>
      <c r="C25" s="96">
        <v>5.7407407407407407E-3</v>
      </c>
      <c r="D25" s="97">
        <v>2.0480634238995789E-2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>
  <sheetPr codeName="Foglio64"/>
  <dimension ref="B2:D19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5" customFormat="1" ht="23.25" customHeight="1">
      <c r="B3" s="225" t="s">
        <v>288</v>
      </c>
      <c r="C3" s="226"/>
      <c r="D3" s="227"/>
    </row>
    <row r="4" spans="2:4" s="75" customFormat="1" ht="23.25" customHeight="1">
      <c r="B4" s="228" t="s">
        <v>209</v>
      </c>
      <c r="C4" s="229"/>
      <c r="D4" s="230"/>
    </row>
    <row r="5" spans="2:4" s="75" customFormat="1" ht="23.25" customHeight="1">
      <c r="B5" s="89" t="s">
        <v>10</v>
      </c>
      <c r="C5" s="90" t="s">
        <v>60</v>
      </c>
      <c r="D5" s="91" t="s">
        <v>5</v>
      </c>
    </row>
    <row r="6" spans="2:4" s="75" customFormat="1" ht="23.25" customHeight="1">
      <c r="B6" s="184" t="s">
        <v>152</v>
      </c>
      <c r="C6" s="93">
        <v>1.0532407407407409E-2</v>
      </c>
      <c r="D6" s="94">
        <v>9.8187311178247735E-2</v>
      </c>
    </row>
    <row r="7" spans="2:4" s="75" customFormat="1" ht="23.25" customHeight="1">
      <c r="B7" s="184" t="s">
        <v>195</v>
      </c>
      <c r="C7" s="93">
        <v>9.8379629629629633E-3</v>
      </c>
      <c r="D7" s="94">
        <v>9.1713422529132491E-2</v>
      </c>
    </row>
    <row r="8" spans="2:4" s="75" customFormat="1" ht="23.25" customHeight="1">
      <c r="B8" s="184" t="s">
        <v>240</v>
      </c>
      <c r="C8" s="93">
        <v>9.0740740740740747E-3</v>
      </c>
      <c r="D8" s="94">
        <v>8.4592145015105744E-2</v>
      </c>
    </row>
    <row r="9" spans="2:4" s="75" customFormat="1" ht="23.25" customHeight="1">
      <c r="B9" s="184" t="s">
        <v>289</v>
      </c>
      <c r="C9" s="93">
        <v>9.0162037037037034E-3</v>
      </c>
      <c r="D9" s="94">
        <v>8.4052654294346121E-2</v>
      </c>
    </row>
    <row r="10" spans="2:4" s="75" customFormat="1" ht="23.25" customHeight="1">
      <c r="B10" s="184" t="s">
        <v>241</v>
      </c>
      <c r="C10" s="93">
        <v>8.564814814814815E-3</v>
      </c>
      <c r="D10" s="94">
        <v>7.9844626672421232E-2</v>
      </c>
    </row>
    <row r="11" spans="2:4" s="75" customFormat="1" ht="23.25" customHeight="1">
      <c r="B11" s="92" t="s">
        <v>290</v>
      </c>
      <c r="C11" s="93">
        <v>8.2870370370370372E-3</v>
      </c>
      <c r="D11" s="94">
        <v>7.7255071212775139E-2</v>
      </c>
    </row>
    <row r="12" spans="2:4" s="75" customFormat="1" ht="23.25" customHeight="1">
      <c r="B12" s="92" t="s">
        <v>202</v>
      </c>
      <c r="C12" s="93">
        <v>7.6388888888888895E-3</v>
      </c>
      <c r="D12" s="94">
        <v>7.1212775140267581E-2</v>
      </c>
    </row>
    <row r="13" spans="2:4" s="75" customFormat="1" ht="23.25" customHeight="1">
      <c r="B13" s="184" t="s">
        <v>206</v>
      </c>
      <c r="C13" s="93">
        <v>7.1990740740740747E-3</v>
      </c>
      <c r="D13" s="94">
        <v>6.7112645662494599E-2</v>
      </c>
    </row>
    <row r="14" spans="2:4" s="75" customFormat="1" ht="23.25" customHeight="1">
      <c r="B14" s="184" t="s">
        <v>199</v>
      </c>
      <c r="C14" s="93">
        <v>7.1064814814814827E-3</v>
      </c>
      <c r="D14" s="94">
        <v>6.624946050927924E-2</v>
      </c>
    </row>
    <row r="15" spans="2:4" s="75" customFormat="1" ht="23.25" customHeight="1">
      <c r="B15" s="184" t="s">
        <v>291</v>
      </c>
      <c r="C15" s="93">
        <v>7.0254629629629634E-3</v>
      </c>
      <c r="D15" s="94">
        <v>6.5494173500215788E-2</v>
      </c>
    </row>
    <row r="16" spans="2:4" s="75" customFormat="1" ht="23.25" customHeight="1">
      <c r="B16" s="92" t="s">
        <v>244</v>
      </c>
      <c r="C16" s="93">
        <v>6.8287037037037032E-3</v>
      </c>
      <c r="D16" s="94">
        <v>6.3659905049633134E-2</v>
      </c>
    </row>
    <row r="17" spans="2:4" s="75" customFormat="1" ht="23.25" customHeight="1">
      <c r="B17" s="92" t="s">
        <v>243</v>
      </c>
      <c r="C17" s="93">
        <v>6.3541666666666677E-3</v>
      </c>
      <c r="D17" s="94">
        <v>5.9236081139404408E-2</v>
      </c>
    </row>
    <row r="18" spans="2:4" s="75" customFormat="1" ht="23.25" customHeight="1">
      <c r="B18" s="184" t="s">
        <v>201</v>
      </c>
      <c r="C18" s="93">
        <v>5.4166666666666669E-3</v>
      </c>
      <c r="D18" s="94">
        <v>5.0496331463098836E-2</v>
      </c>
    </row>
    <row r="19" spans="2:4" s="75" customFormat="1" ht="23.25" customHeight="1" thickBot="1">
      <c r="B19" s="95" t="s">
        <v>245</v>
      </c>
      <c r="C19" s="96">
        <v>4.386574074074074E-3</v>
      </c>
      <c r="D19" s="97">
        <v>4.0893396633577897E-2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4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8"/>
  <dimension ref="B2:K31"/>
  <sheetViews>
    <sheetView showGridLines="0" showZeros="0" zoomScaleSheetLayoutView="110" workbookViewId="0">
      <selection activeCell="B4" sqref="B4:K4"/>
    </sheetView>
  </sheetViews>
  <sheetFormatPr defaultColWidth="8.85546875" defaultRowHeight="1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/>
    <row r="3" spans="2:11" ht="16.5" customHeight="1">
      <c r="B3" s="192" t="s">
        <v>47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>
      <c r="B7" s="10" t="s">
        <v>37</v>
      </c>
      <c r="C7" s="11">
        <v>1.0300925925925926E-3</v>
      </c>
      <c r="D7" s="12">
        <f t="shared" ref="D7:D18" si="0">IFERROR(C7/C$19,0)</f>
        <v>3.8148306900985862E-2</v>
      </c>
      <c r="E7" s="12">
        <f t="shared" ref="E7:E18" si="1">IFERROR(C7/C$30,0)</f>
        <v>7.7776806781438461E-3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1.0300925925925926E-3</v>
      </c>
      <c r="J7" s="12">
        <f t="shared" ref="J7:J18" si="4">IFERROR(I7/I$19,0)</f>
        <v>3.8148306900985862E-2</v>
      </c>
      <c r="K7" s="14">
        <f t="shared" ref="K7:K18" si="5">IFERROR(I7/I$30,0)</f>
        <v>7.7776806781438461E-3</v>
      </c>
    </row>
    <row r="8" spans="2:11">
      <c r="B8" s="141" t="s">
        <v>99</v>
      </c>
      <c r="C8" s="11">
        <v>1.331018518518518E-2</v>
      </c>
      <c r="D8" s="12">
        <f t="shared" si="0"/>
        <v>0.49292756108015418</v>
      </c>
      <c r="E8" s="12">
        <f t="shared" si="1"/>
        <v>0.10049812112208337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1.331018518518518E-2</v>
      </c>
      <c r="J8" s="12">
        <f t="shared" si="4"/>
        <v>0.49292756108015418</v>
      </c>
      <c r="K8" s="14">
        <f t="shared" si="5"/>
        <v>0.10049812112208337</v>
      </c>
    </row>
    <row r="9" spans="2:11">
      <c r="B9" s="10" t="s">
        <v>50</v>
      </c>
      <c r="C9" s="11">
        <v>7.5115740740740742E-3</v>
      </c>
      <c r="D9" s="12">
        <f t="shared" si="0"/>
        <v>0.2781825975139306</v>
      </c>
      <c r="E9" s="12">
        <f t="shared" si="1"/>
        <v>5.6715896181071417E-2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7.5115740740740742E-3</v>
      </c>
      <c r="J9" s="12">
        <f t="shared" si="4"/>
        <v>0.2781825975139306</v>
      </c>
      <c r="K9" s="14">
        <f t="shared" si="5"/>
        <v>5.6715896181071417E-2</v>
      </c>
    </row>
    <row r="10" spans="2:11">
      <c r="B10" s="10" t="s">
        <v>11</v>
      </c>
      <c r="C10" s="11">
        <v>3.5879629629629625E-3</v>
      </c>
      <c r="D10" s="12">
        <f t="shared" si="0"/>
        <v>0.13287612516073724</v>
      </c>
      <c r="E10" s="12">
        <f t="shared" si="1"/>
        <v>2.7090797867692043E-2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3.5879629629629625E-3</v>
      </c>
      <c r="J10" s="12">
        <f t="shared" si="4"/>
        <v>0.13287612516073724</v>
      </c>
      <c r="K10" s="14">
        <f t="shared" si="5"/>
        <v>2.7090797867692043E-2</v>
      </c>
    </row>
    <row r="11" spans="2:11">
      <c r="B11" s="10" t="s">
        <v>12</v>
      </c>
      <c r="C11" s="11">
        <v>3.7037037037037041E-4</v>
      </c>
      <c r="D11" s="12">
        <f t="shared" si="0"/>
        <v>1.3716245177882558E-2</v>
      </c>
      <c r="E11" s="12">
        <f t="shared" si="1"/>
        <v>2.796469457310147E-3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3.7037037037037041E-4</v>
      </c>
      <c r="J11" s="12">
        <f t="shared" si="4"/>
        <v>1.3716245177882558E-2</v>
      </c>
      <c r="K11" s="14">
        <f t="shared" si="5"/>
        <v>2.796469457310147E-3</v>
      </c>
    </row>
    <row r="12" spans="2:11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>
      <c r="B15" s="10" t="s">
        <v>184</v>
      </c>
      <c r="C15" s="11">
        <v>3.8194444444444441E-4</v>
      </c>
      <c r="D15" s="12">
        <f t="shared" si="0"/>
        <v>1.4144877839691384E-2</v>
      </c>
      <c r="E15" s="12">
        <f t="shared" si="1"/>
        <v>2.8838591278510886E-3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3.8194444444444441E-4</v>
      </c>
      <c r="J15" s="12">
        <f t="shared" si="4"/>
        <v>1.4144877839691384E-2</v>
      </c>
      <c r="K15" s="14">
        <f t="shared" si="5"/>
        <v>2.8838591278510886E-3</v>
      </c>
    </row>
    <row r="16" spans="2:1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ht="15.75" thickBot="1">
      <c r="B18" s="10" t="s">
        <v>13</v>
      </c>
      <c r="C18" s="11">
        <v>8.1018518518518495E-4</v>
      </c>
      <c r="D18" s="12">
        <f t="shared" si="0"/>
        <v>3.0004286326618081E-2</v>
      </c>
      <c r="E18" s="12">
        <f t="shared" si="1"/>
        <v>6.1172769378659442E-3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8.1018518518518495E-4</v>
      </c>
      <c r="J18" s="12">
        <f t="shared" si="4"/>
        <v>3.0004286326618081E-2</v>
      </c>
      <c r="K18" s="14">
        <f t="shared" si="5"/>
        <v>6.1172769378659442E-3</v>
      </c>
    </row>
    <row r="19" spans="2:11" ht="16.5" thickTop="1" thickBot="1">
      <c r="B19" s="31" t="s">
        <v>3</v>
      </c>
      <c r="C19" s="32">
        <f>SUM(C7:C18)</f>
        <v>2.7002314814814812E-2</v>
      </c>
      <c r="D19" s="33">
        <f>IFERROR(SUM(D7:D18),0)</f>
        <v>0.99999999999999989</v>
      </c>
      <c r="E19" s="33">
        <f>IFERROR(SUM(E7:E18),0)</f>
        <v>0.20388010137201787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2.7002314814814812E-2</v>
      </c>
      <c r="J19" s="33">
        <f>IFERROR(SUM(J7:J18),0)</f>
        <v>0.99999999999999989</v>
      </c>
      <c r="K19" s="34">
        <f>IFERROR(SUM(K7:K18),0)</f>
        <v>0.20388010137201787</v>
      </c>
    </row>
    <row r="20" spans="2:1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>
      <c r="B22" s="18" t="s">
        <v>15</v>
      </c>
      <c r="C22" s="11">
        <v>8.5416666666666644E-3</v>
      </c>
      <c r="D22" s="19"/>
      <c r="E22" s="12">
        <f>IFERROR(C22/C$30,0)</f>
        <v>6.4493576859215238E-2</v>
      </c>
      <c r="F22" s="11">
        <v>0</v>
      </c>
      <c r="G22" s="19"/>
      <c r="H22" s="12">
        <f>IFERROR(F22/F$30,0)</f>
        <v>0</v>
      </c>
      <c r="I22" s="11">
        <f t="shared" ref="I22:I27" si="7">C22+F22</f>
        <v>8.5416666666666644E-3</v>
      </c>
      <c r="J22" s="19"/>
      <c r="K22" s="14">
        <f>IFERROR(I22/I$30,0)</f>
        <v>6.4493576859215238E-2</v>
      </c>
    </row>
    <row r="23" spans="2:11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>
      <c r="B25" s="18" t="s">
        <v>18</v>
      </c>
      <c r="C25" s="11">
        <v>3.4629629629629628E-2</v>
      </c>
      <c r="D25" s="19"/>
      <c r="E25" s="12">
        <f t="shared" si="8"/>
        <v>0.2614698942584987</v>
      </c>
      <c r="F25" s="11">
        <v>0</v>
      </c>
      <c r="G25" s="19"/>
      <c r="H25" s="12">
        <f t="shared" si="9"/>
        <v>0</v>
      </c>
      <c r="I25" s="11">
        <f t="shared" si="7"/>
        <v>3.4629629629629628E-2</v>
      </c>
      <c r="J25" s="19"/>
      <c r="K25" s="14">
        <f t="shared" si="10"/>
        <v>0.2614698942584987</v>
      </c>
    </row>
    <row r="26" spans="2:11">
      <c r="B26" s="18" t="s">
        <v>19</v>
      </c>
      <c r="C26" s="11">
        <v>6.0092592592592545E-2</v>
      </c>
      <c r="D26" s="19"/>
      <c r="E26" s="12">
        <f t="shared" si="8"/>
        <v>0.45372716944857094</v>
      </c>
      <c r="F26" s="11">
        <v>0</v>
      </c>
      <c r="G26" s="19"/>
      <c r="H26" s="12">
        <f t="shared" si="9"/>
        <v>0</v>
      </c>
      <c r="I26" s="11">
        <f t="shared" si="7"/>
        <v>6.0092592592592545E-2</v>
      </c>
      <c r="J26" s="19"/>
      <c r="K26" s="14">
        <f t="shared" si="10"/>
        <v>0.45372716944857094</v>
      </c>
    </row>
    <row r="27" spans="2:11" ht="15.75" thickBot="1">
      <c r="B27" s="23" t="s">
        <v>20</v>
      </c>
      <c r="C27" s="20">
        <v>2.1759259259259258E-3</v>
      </c>
      <c r="D27" s="24"/>
      <c r="E27" s="21">
        <f t="shared" si="8"/>
        <v>1.6429258061697111E-2</v>
      </c>
      <c r="F27" s="20">
        <v>0</v>
      </c>
      <c r="G27" s="24"/>
      <c r="H27" s="21">
        <f t="shared" si="9"/>
        <v>0</v>
      </c>
      <c r="I27" s="11">
        <f t="shared" si="7"/>
        <v>2.1759259259259258E-3</v>
      </c>
      <c r="J27" s="24"/>
      <c r="K27" s="22">
        <f t="shared" si="10"/>
        <v>1.6429258061697111E-2</v>
      </c>
    </row>
    <row r="28" spans="2:11" ht="16.5" thickTop="1" thickBot="1">
      <c r="B28" s="31" t="s">
        <v>3</v>
      </c>
      <c r="C28" s="32">
        <f>SUM(C22:C27)</f>
        <v>0.10543981481481476</v>
      </c>
      <c r="D28" s="33"/>
      <c r="E28" s="33">
        <f>IFERROR(SUM(E22:E27),0)</f>
        <v>0.79611989862798205</v>
      </c>
      <c r="F28" s="32">
        <f>SUM(F22:F27)</f>
        <v>0</v>
      </c>
      <c r="G28" s="33"/>
      <c r="H28" s="33">
        <f>IFERROR(SUM(H22:H27),0)</f>
        <v>0</v>
      </c>
      <c r="I28" s="32">
        <f>SUM(I22:I27)</f>
        <v>0.10543981481481476</v>
      </c>
      <c r="J28" s="33"/>
      <c r="K28" s="34">
        <f>IFERROR(SUM(K22:K27),0)</f>
        <v>0.79611989862798205</v>
      </c>
    </row>
    <row r="29" spans="2:1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>
      <c r="B30" s="31" t="s">
        <v>6</v>
      </c>
      <c r="C30" s="32">
        <f>SUM(C19,C28)</f>
        <v>0.13244212962962959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0.13244212962962959</v>
      </c>
      <c r="J30" s="35"/>
      <c r="K30" s="38">
        <f>IFERROR(SUM(K19,K28),0)</f>
        <v>0.99999999999999989</v>
      </c>
    </row>
    <row r="31" spans="2:1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>
  <sheetPr codeName="Foglio65"/>
  <dimension ref="B2:D23"/>
  <sheetViews>
    <sheetView showGridLines="0" showZeros="0" view="pageBreakPreview" zoomScaleNormal="8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292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>
      <c r="B6" s="92" t="s">
        <v>102</v>
      </c>
      <c r="C6" s="93">
        <v>8.5069444444444437E-3</v>
      </c>
      <c r="D6" s="94">
        <v>0.12689917127071823</v>
      </c>
    </row>
    <row r="7" spans="2:4" s="76" customFormat="1" ht="23.25" customHeight="1">
      <c r="B7" s="92" t="s">
        <v>74</v>
      </c>
      <c r="C7" s="93">
        <v>8.1944444444444452E-3</v>
      </c>
      <c r="D7" s="94">
        <v>0.1222375690607735</v>
      </c>
    </row>
    <row r="8" spans="2:4" s="76" customFormat="1" ht="23.25" customHeight="1">
      <c r="B8" s="92" t="s">
        <v>162</v>
      </c>
      <c r="C8" s="93">
        <v>7.6388888888888878E-3</v>
      </c>
      <c r="D8" s="94">
        <v>0.11395027624309391</v>
      </c>
    </row>
    <row r="9" spans="2:4" s="76" customFormat="1" ht="23.25" customHeight="1">
      <c r="B9" s="92" t="s">
        <v>228</v>
      </c>
      <c r="C9" s="93">
        <v>5.5787037037037038E-3</v>
      </c>
      <c r="D9" s="94">
        <v>8.3218232044198898E-2</v>
      </c>
    </row>
    <row r="10" spans="2:4" s="76" customFormat="1" ht="23.25" customHeight="1">
      <c r="B10" s="92" t="s">
        <v>79</v>
      </c>
      <c r="C10" s="93">
        <v>5.3935185185185188E-3</v>
      </c>
      <c r="D10" s="94">
        <v>8.0455801104972385E-2</v>
      </c>
    </row>
    <row r="11" spans="2:4" s="76" customFormat="1" ht="23.25" customHeight="1">
      <c r="B11" s="92" t="s">
        <v>180</v>
      </c>
      <c r="C11" s="93">
        <v>5.0578703703703706E-3</v>
      </c>
      <c r="D11" s="94">
        <v>7.5448895027624321E-2</v>
      </c>
    </row>
    <row r="12" spans="2:4" s="76" customFormat="1" ht="23.25" customHeight="1">
      <c r="B12" s="92" t="s">
        <v>295</v>
      </c>
      <c r="C12" s="93">
        <v>4.9652777777777777E-3</v>
      </c>
      <c r="D12" s="94">
        <v>7.4067679558011051E-2</v>
      </c>
    </row>
    <row r="13" spans="2:4" s="76" customFormat="1" ht="23.25" customHeight="1">
      <c r="B13" s="92" t="s">
        <v>179</v>
      </c>
      <c r="C13" s="93">
        <v>4.7800925925925927E-3</v>
      </c>
      <c r="D13" s="94">
        <v>7.1305248618784539E-2</v>
      </c>
    </row>
    <row r="14" spans="2:4" s="76" customFormat="1" ht="23.25" customHeight="1">
      <c r="B14" s="92" t="s">
        <v>247</v>
      </c>
      <c r="C14" s="93">
        <v>3.8078703703703703E-3</v>
      </c>
      <c r="D14" s="94">
        <v>5.6802486187845308E-2</v>
      </c>
    </row>
    <row r="15" spans="2:4" s="76" customFormat="1" ht="23.25" customHeight="1">
      <c r="B15" s="92" t="s">
        <v>195</v>
      </c>
      <c r="C15" s="93">
        <v>2.8124999999999999E-3</v>
      </c>
      <c r="D15" s="94">
        <v>4.1954419889502763E-2</v>
      </c>
    </row>
    <row r="16" spans="2:4" s="76" customFormat="1" ht="23.25" customHeight="1">
      <c r="B16" s="92" t="s">
        <v>246</v>
      </c>
      <c r="C16" s="93">
        <v>2.604166666666667E-3</v>
      </c>
      <c r="D16" s="94">
        <v>3.8846685082872937E-2</v>
      </c>
    </row>
    <row r="17" spans="2:4" s="76" customFormat="1" ht="23.25" customHeight="1">
      <c r="B17" s="92" t="s">
        <v>105</v>
      </c>
      <c r="C17" s="93">
        <v>2.5000000000000001E-3</v>
      </c>
      <c r="D17" s="94">
        <v>3.7292817679558013E-2</v>
      </c>
    </row>
    <row r="18" spans="2:4" s="76" customFormat="1" ht="23.25" customHeight="1">
      <c r="B18" s="92" t="s">
        <v>241</v>
      </c>
      <c r="C18" s="93">
        <v>2.1296296296296298E-3</v>
      </c>
      <c r="D18" s="94">
        <v>3.1767955801104975E-2</v>
      </c>
    </row>
    <row r="19" spans="2:4" s="76" customFormat="1" ht="23.25" customHeight="1">
      <c r="B19" s="92" t="s">
        <v>296</v>
      </c>
      <c r="C19" s="93">
        <v>1.0995370370370371E-3</v>
      </c>
      <c r="D19" s="94">
        <v>1.6401933701657462E-2</v>
      </c>
    </row>
    <row r="20" spans="2:4" s="76" customFormat="1" ht="23.25" customHeight="1">
      <c r="B20" s="92" t="s">
        <v>188</v>
      </c>
      <c r="C20" s="93">
        <v>9.9537037037037042E-4</v>
      </c>
      <c r="D20" s="94">
        <v>1.4848066298342543E-2</v>
      </c>
    </row>
    <row r="21" spans="2:4" s="76" customFormat="1" ht="23.25" customHeight="1">
      <c r="B21" s="92" t="s">
        <v>221</v>
      </c>
      <c r="C21" s="93">
        <v>5.3240740740740744E-4</v>
      </c>
      <c r="D21" s="94">
        <v>7.9419889502762436E-3</v>
      </c>
    </row>
    <row r="22" spans="2:4" s="76" customFormat="1" ht="23.25" customHeight="1">
      <c r="B22" s="92" t="s">
        <v>177</v>
      </c>
      <c r="C22" s="93">
        <v>2.3148148148148146E-4</v>
      </c>
      <c r="D22" s="94">
        <v>3.453038674033149E-3</v>
      </c>
    </row>
    <row r="23" spans="2:4" s="76" customFormat="1" ht="23.25" customHeight="1" thickBot="1">
      <c r="B23" s="118" t="s">
        <v>165</v>
      </c>
      <c r="C23" s="119">
        <v>2.0833333333333335E-4</v>
      </c>
      <c r="D23" s="120">
        <v>3.1077348066298346E-3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>
  <sheetPr codeName="Foglio66"/>
  <dimension ref="B2:D11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293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 thickBot="1">
      <c r="B6" s="95"/>
      <c r="C6" s="96"/>
      <c r="D6" s="97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>
  <sheetPr codeName="Foglio67"/>
  <dimension ref="B2:D11"/>
  <sheetViews>
    <sheetView showGridLines="0" showZeros="0" view="pageBreakPreview" zoomScaleNormal="60" zoomScaleSheetLayoutView="100" workbookViewId="0">
      <selection activeCell="B10" sqref="B10"/>
    </sheetView>
  </sheetViews>
  <sheetFormatPr defaultColWidth="8.85546875" defaultRowHeight="1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/>
    <row r="3" spans="2:4" s="76" customFormat="1" ht="23.25" customHeight="1">
      <c r="B3" s="225" t="s">
        <v>294</v>
      </c>
      <c r="C3" s="226"/>
      <c r="D3" s="227"/>
    </row>
    <row r="4" spans="2:4" s="76" customFormat="1" ht="23.25" customHeight="1">
      <c r="B4" s="228" t="s">
        <v>209</v>
      </c>
      <c r="C4" s="229"/>
      <c r="D4" s="230"/>
    </row>
    <row r="5" spans="2:4" s="76" customFormat="1" ht="23.25" customHeight="1">
      <c r="B5" s="89" t="s">
        <v>10</v>
      </c>
      <c r="C5" s="90" t="s">
        <v>60</v>
      </c>
      <c r="D5" s="91" t="s">
        <v>5</v>
      </c>
    </row>
    <row r="6" spans="2:4" s="76" customFormat="1" ht="23.25" customHeight="1" thickBot="1">
      <c r="B6" s="95"/>
      <c r="C6" s="96"/>
      <c r="D6" s="97"/>
    </row>
    <row r="11" spans="2:4" ht="15.75">
      <c r="B11" s="18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>
  <sheetPr codeName="Foglio69"/>
  <dimension ref="A1:P35"/>
  <sheetViews>
    <sheetView showZeros="0" topLeftCell="A13" workbookViewId="0">
      <selection activeCell="A23" sqref="A23:XFD46"/>
    </sheetView>
  </sheetViews>
  <sheetFormatPr defaultRowHeight="15"/>
  <cols>
    <col min="1" max="1" width="39.28515625" bestFit="1" customWidth="1"/>
    <col min="2" max="2" width="17.140625" customWidth="1"/>
    <col min="14" max="14" width="14.28515625" customWidth="1"/>
    <col min="15" max="15" width="12" customWidth="1"/>
  </cols>
  <sheetData>
    <row r="1" spans="1:16">
      <c r="A1" t="s">
        <v>82</v>
      </c>
      <c r="B1" t="s">
        <v>83</v>
      </c>
      <c r="C1" t="s">
        <v>84</v>
      </c>
      <c r="D1" t="s">
        <v>85</v>
      </c>
      <c r="E1" t="s">
        <v>86</v>
      </c>
      <c r="F1" t="s">
        <v>87</v>
      </c>
      <c r="G1" t="s">
        <v>88</v>
      </c>
      <c r="H1" t="s">
        <v>89</v>
      </c>
      <c r="I1" t="s">
        <v>90</v>
      </c>
      <c r="J1" t="s">
        <v>91</v>
      </c>
      <c r="K1" t="s">
        <v>92</v>
      </c>
      <c r="L1" t="s">
        <v>93</v>
      </c>
      <c r="M1" t="s">
        <v>94</v>
      </c>
      <c r="N1" t="s">
        <v>95</v>
      </c>
      <c r="O1" t="s">
        <v>96</v>
      </c>
      <c r="P1" t="s">
        <v>97</v>
      </c>
    </row>
    <row r="2" spans="1:16">
      <c r="A2" t="s">
        <v>37</v>
      </c>
      <c r="B2">
        <v>0</v>
      </c>
      <c r="C2">
        <v>2.5115740740740745E-3</v>
      </c>
      <c r="D2">
        <v>1.8518518518518518E-4</v>
      </c>
      <c r="E2">
        <v>1.5046296296296297E-4</v>
      </c>
      <c r="F2">
        <v>5.4398148148148144E-4</v>
      </c>
      <c r="G2">
        <v>3.5879629629629635E-4</v>
      </c>
      <c r="H2">
        <v>0</v>
      </c>
      <c r="I2">
        <v>0</v>
      </c>
      <c r="J2">
        <v>0</v>
      </c>
      <c r="K2">
        <v>0</v>
      </c>
      <c r="L2">
        <v>0</v>
      </c>
      <c r="M2">
        <v>4.2476851851851851E-3</v>
      </c>
      <c r="N2">
        <v>9.9537037037037042E-4</v>
      </c>
      <c r="O2">
        <v>1.1226851851851851E-3</v>
      </c>
      <c r="P2">
        <v>4.4444444444444444E-3</v>
      </c>
    </row>
    <row r="3" spans="1:16">
      <c r="A3" t="s">
        <v>99</v>
      </c>
      <c r="B3">
        <v>0</v>
      </c>
      <c r="C3">
        <v>9.9768518518518531E-3</v>
      </c>
      <c r="D3">
        <v>6.1921296296296299E-3</v>
      </c>
      <c r="E3">
        <v>1.0648148148148147E-3</v>
      </c>
      <c r="F3">
        <v>1.4942129629629628E-2</v>
      </c>
      <c r="G3">
        <v>9.5949074074074079E-3</v>
      </c>
      <c r="H3">
        <v>0</v>
      </c>
      <c r="I3">
        <v>0</v>
      </c>
      <c r="J3">
        <v>3.9351851851851852E-4</v>
      </c>
      <c r="K3">
        <v>0</v>
      </c>
      <c r="L3">
        <v>0</v>
      </c>
      <c r="M3">
        <v>2.5983796296296269E-2</v>
      </c>
      <c r="N3">
        <v>4.5370370370370373E-3</v>
      </c>
      <c r="O3">
        <v>6.0763888888888855E-3</v>
      </c>
      <c r="P3">
        <v>1.7372685185185175E-2</v>
      </c>
    </row>
    <row r="4" spans="1:16">
      <c r="A4" t="s">
        <v>50</v>
      </c>
      <c r="B4">
        <v>0</v>
      </c>
      <c r="C4">
        <v>1.1388888888888888E-2</v>
      </c>
      <c r="D4">
        <v>3.3680555555555556E-3</v>
      </c>
      <c r="E4">
        <v>5.9027777777777778E-4</v>
      </c>
      <c r="F4">
        <v>7.5347222222222222E-3</v>
      </c>
      <c r="G4">
        <v>7.060185185185185E-3</v>
      </c>
      <c r="H4">
        <v>0</v>
      </c>
      <c r="I4">
        <v>0</v>
      </c>
      <c r="J4">
        <v>2.199074074074074E-4</v>
      </c>
      <c r="K4">
        <v>0</v>
      </c>
      <c r="L4">
        <v>0</v>
      </c>
      <c r="M4">
        <v>3.340277777777776E-2</v>
      </c>
      <c r="N4">
        <v>4.8611111111111095E-3</v>
      </c>
      <c r="O4">
        <v>7.6388888888888878E-3</v>
      </c>
      <c r="P4">
        <v>1.791666666666665E-2</v>
      </c>
    </row>
    <row r="5" spans="1:16">
      <c r="A5" t="s">
        <v>11</v>
      </c>
      <c r="B5">
        <v>0</v>
      </c>
      <c r="C5">
        <v>9.1782407407407403E-3</v>
      </c>
      <c r="D5">
        <v>3.9351851851851848E-3</v>
      </c>
      <c r="E5">
        <v>1.9212962962962964E-3</v>
      </c>
      <c r="F5">
        <v>1.3761574074074075E-2</v>
      </c>
      <c r="G5">
        <v>1.5277777777777779E-3</v>
      </c>
      <c r="H5">
        <v>0</v>
      </c>
      <c r="I5">
        <v>0</v>
      </c>
      <c r="J5">
        <v>2.0833333333333335E-4</v>
      </c>
      <c r="K5">
        <v>0</v>
      </c>
      <c r="L5">
        <v>0</v>
      </c>
      <c r="M5">
        <v>1.1898148148148149E-2</v>
      </c>
      <c r="N5">
        <v>5.5555555555555549E-3</v>
      </c>
      <c r="O5">
        <v>7.5347222222222196E-3</v>
      </c>
      <c r="P5">
        <v>2.145833333333334E-2</v>
      </c>
    </row>
    <row r="6" spans="1:16">
      <c r="A6" t="s">
        <v>12</v>
      </c>
      <c r="B6">
        <v>0</v>
      </c>
      <c r="C6">
        <v>1.5509259259259261E-3</v>
      </c>
      <c r="D6">
        <v>1.0879629629629629E-3</v>
      </c>
      <c r="E6">
        <v>3.3564814814814812E-4</v>
      </c>
      <c r="F6">
        <v>8.1018518518518516E-4</v>
      </c>
      <c r="I6">
        <v>0</v>
      </c>
      <c r="J6">
        <v>0</v>
      </c>
      <c r="K6">
        <v>0</v>
      </c>
      <c r="L6">
        <v>0</v>
      </c>
      <c r="M6">
        <v>2.673611111111111E-3</v>
      </c>
      <c r="N6">
        <v>6.9444444444444458E-4</v>
      </c>
      <c r="O6">
        <v>6.4814814814814802E-4</v>
      </c>
      <c r="P6">
        <v>2.6736111111111118E-3</v>
      </c>
    </row>
    <row r="7" spans="1:16">
      <c r="A7" t="s">
        <v>159</v>
      </c>
      <c r="B7">
        <v>0</v>
      </c>
      <c r="D7">
        <v>0</v>
      </c>
      <c r="F7">
        <v>1.4814814814814816E-3</v>
      </c>
      <c r="H7">
        <v>0</v>
      </c>
      <c r="I7">
        <v>0</v>
      </c>
      <c r="K7">
        <v>0</v>
      </c>
      <c r="L7">
        <v>0</v>
      </c>
      <c r="M7">
        <v>6.4814814814814813E-4</v>
      </c>
      <c r="N7">
        <v>1.7361111111111112E-4</v>
      </c>
      <c r="P7">
        <v>1.5509259259259259E-3</v>
      </c>
    </row>
    <row r="8" spans="1:16">
      <c r="A8" t="s">
        <v>106</v>
      </c>
      <c r="I8">
        <v>0</v>
      </c>
      <c r="N8">
        <v>0</v>
      </c>
      <c r="P8">
        <v>3.4722222222222222E-5</v>
      </c>
    </row>
    <row r="9" spans="1:16">
      <c r="A9" t="s">
        <v>107</v>
      </c>
      <c r="P9">
        <v>0</v>
      </c>
    </row>
    <row r="10" spans="1:16">
      <c r="A10" t="s">
        <v>175</v>
      </c>
      <c r="C10">
        <v>9.8379629629629642E-4</v>
      </c>
      <c r="D10">
        <v>0</v>
      </c>
      <c r="E10">
        <v>3.3564814814814812E-4</v>
      </c>
      <c r="F10">
        <v>0</v>
      </c>
      <c r="I10">
        <v>0</v>
      </c>
      <c r="J10">
        <v>0</v>
      </c>
      <c r="K10">
        <v>0</v>
      </c>
      <c r="L10">
        <v>0</v>
      </c>
      <c r="M10">
        <v>6.4814814814814813E-4</v>
      </c>
      <c r="N10">
        <v>0</v>
      </c>
      <c r="P10">
        <v>0</v>
      </c>
    </row>
    <row r="11" spans="1:16">
      <c r="A11" t="s">
        <v>176</v>
      </c>
      <c r="P11">
        <v>2.3148148148148149E-4</v>
      </c>
    </row>
    <row r="12" spans="1:16">
      <c r="A12" t="s">
        <v>160</v>
      </c>
    </row>
    <row r="13" spans="1:16">
      <c r="A13" t="s">
        <v>13</v>
      </c>
      <c r="B13">
        <v>0</v>
      </c>
      <c r="C13">
        <v>1.5509259259259259E-3</v>
      </c>
      <c r="D13">
        <v>8.4490740740740728E-4</v>
      </c>
      <c r="E13">
        <v>3.5879629629629629E-4</v>
      </c>
      <c r="F13">
        <v>1.3657407407407406E-2</v>
      </c>
      <c r="G13">
        <v>0</v>
      </c>
      <c r="H13">
        <v>0</v>
      </c>
      <c r="I13">
        <v>0</v>
      </c>
      <c r="J13">
        <v>2.0833333333333335E-4</v>
      </c>
      <c r="K13">
        <v>0</v>
      </c>
      <c r="L13">
        <v>0</v>
      </c>
      <c r="M13">
        <v>2.9976851851851853E-3</v>
      </c>
      <c r="N13">
        <v>1.2847222222222223E-3</v>
      </c>
      <c r="O13">
        <v>3.1944444444444442E-3</v>
      </c>
      <c r="P13">
        <v>6.9791666666666665E-3</v>
      </c>
    </row>
    <row r="14" spans="1:16">
      <c r="A14" t="s">
        <v>15</v>
      </c>
      <c r="B14">
        <v>0</v>
      </c>
      <c r="C14">
        <v>2.8935185185185184E-3</v>
      </c>
      <c r="D14">
        <v>7.1990740740740739E-3</v>
      </c>
      <c r="E14">
        <v>1.0648148148148149E-3</v>
      </c>
      <c r="F14">
        <v>2.5694444444444445E-3</v>
      </c>
      <c r="G14">
        <v>1.7824074074074075E-3</v>
      </c>
      <c r="I14">
        <v>0</v>
      </c>
      <c r="J14">
        <v>1.3888888888888889E-4</v>
      </c>
      <c r="K14">
        <v>0</v>
      </c>
      <c r="L14">
        <v>0</v>
      </c>
      <c r="M14">
        <v>1.0902777777777773E-2</v>
      </c>
      <c r="N14">
        <v>1.4120370370370369E-3</v>
      </c>
      <c r="O14">
        <v>4.1203703703703697E-3</v>
      </c>
      <c r="P14">
        <v>1.5115740740740739E-2</v>
      </c>
    </row>
    <row r="15" spans="1:16">
      <c r="A15" t="s">
        <v>16</v>
      </c>
      <c r="C15">
        <v>1.0300925925925926E-3</v>
      </c>
      <c r="I15">
        <v>0</v>
      </c>
      <c r="K15">
        <v>0</v>
      </c>
      <c r="L15">
        <v>0</v>
      </c>
      <c r="M15">
        <v>0</v>
      </c>
      <c r="N15">
        <v>0</v>
      </c>
      <c r="P15">
        <v>0</v>
      </c>
    </row>
    <row r="16" spans="1:16">
      <c r="A16" t="s">
        <v>17</v>
      </c>
      <c r="C16">
        <v>0</v>
      </c>
      <c r="D16">
        <v>1.4120370370370372E-3</v>
      </c>
      <c r="I16">
        <v>0</v>
      </c>
      <c r="M16">
        <v>2.0717592592592589E-3</v>
      </c>
      <c r="N16">
        <v>0</v>
      </c>
      <c r="P16">
        <v>4.9768518518518521E-4</v>
      </c>
    </row>
    <row r="17" spans="1:16">
      <c r="A17" t="s">
        <v>18</v>
      </c>
      <c r="B17">
        <v>0</v>
      </c>
      <c r="C17">
        <v>1.8437500000000006E-2</v>
      </c>
      <c r="D17">
        <v>3.9074074074074094E-2</v>
      </c>
      <c r="E17">
        <v>6.7129629629629631E-3</v>
      </c>
      <c r="F17">
        <v>1.2164351851851852E-2</v>
      </c>
      <c r="G17">
        <v>1.1192129629629633E-2</v>
      </c>
      <c r="H17">
        <v>0</v>
      </c>
      <c r="I17">
        <v>0</v>
      </c>
      <c r="J17">
        <v>9.2592592592592596E-4</v>
      </c>
      <c r="K17">
        <v>0</v>
      </c>
      <c r="L17">
        <v>0</v>
      </c>
      <c r="M17">
        <v>4.4780092592592594E-2</v>
      </c>
      <c r="N17">
        <v>6.0879629629629617E-3</v>
      </c>
      <c r="O17">
        <v>7.7777777777777793E-3</v>
      </c>
      <c r="P17">
        <v>5.6956018518518572E-2</v>
      </c>
    </row>
    <row r="18" spans="1:16">
      <c r="A18" t="s">
        <v>19</v>
      </c>
      <c r="B18">
        <v>0</v>
      </c>
      <c r="C18">
        <v>1.0370370370370372E-2</v>
      </c>
      <c r="D18">
        <v>1.1817129629629629E-2</v>
      </c>
      <c r="E18">
        <v>1.747685185185185E-3</v>
      </c>
      <c r="F18">
        <v>2.0532407407407399E-2</v>
      </c>
      <c r="G18">
        <v>5.4282407407407413E-3</v>
      </c>
      <c r="H18">
        <v>0</v>
      </c>
      <c r="I18">
        <v>0</v>
      </c>
      <c r="J18">
        <v>5.6712962962962967E-4</v>
      </c>
      <c r="K18">
        <v>0</v>
      </c>
      <c r="L18">
        <v>0</v>
      </c>
      <c r="M18">
        <v>3.8796296296296287E-2</v>
      </c>
      <c r="N18">
        <v>9.5601851851851837E-3</v>
      </c>
      <c r="O18">
        <v>1.1504629629629632E-2</v>
      </c>
      <c r="P18">
        <v>3.3958333333333326E-2</v>
      </c>
    </row>
    <row r="19" spans="1:16">
      <c r="A19" t="s">
        <v>20</v>
      </c>
      <c r="B19">
        <v>0</v>
      </c>
      <c r="C19">
        <v>2.0601851851851853E-3</v>
      </c>
      <c r="D19">
        <v>0</v>
      </c>
      <c r="E19">
        <v>3.2407407407407406E-4</v>
      </c>
      <c r="F19">
        <v>1.9791666666666668E-3</v>
      </c>
      <c r="G19">
        <v>3.7037037037037041E-4</v>
      </c>
      <c r="I19">
        <v>0</v>
      </c>
      <c r="J19">
        <v>6.9444444444444444E-5</v>
      </c>
      <c r="K19">
        <v>0</v>
      </c>
      <c r="L19">
        <v>0</v>
      </c>
      <c r="M19">
        <v>2.0370370370370369E-3</v>
      </c>
      <c r="N19">
        <v>2.4537037037037036E-3</v>
      </c>
      <c r="O19">
        <v>9.0277777777777784E-4</v>
      </c>
      <c r="P19">
        <v>5.7754629629629623E-3</v>
      </c>
    </row>
    <row r="35" spans="1:1">
      <c r="A35" s="17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>
  <sheetPr codeName="Foglio70"/>
  <dimension ref="A1:H27"/>
  <sheetViews>
    <sheetView showZeros="0" workbookViewId="0">
      <selection activeCell="D2" sqref="D2:H19"/>
    </sheetView>
  </sheetViews>
  <sheetFormatPr defaultRowHeight="15"/>
  <cols>
    <col min="1" max="1" width="40.5703125" style="72" bestFit="1" customWidth="1"/>
    <col min="2" max="16384" width="9.140625" style="72"/>
  </cols>
  <sheetData>
    <row r="1" spans="1:8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8">
      <c r="A2" s="72" t="s">
        <v>37</v>
      </c>
      <c r="B2" s="72">
        <v>5.2083333333333339E-3</v>
      </c>
      <c r="C2" s="72">
        <v>1.3541666666666665E-3</v>
      </c>
      <c r="D2" s="73">
        <f>B2/H2</f>
        <v>0.79365079365079372</v>
      </c>
      <c r="E2" s="73">
        <f>C2/H2</f>
        <v>0.20634920634920631</v>
      </c>
      <c r="H2" s="72">
        <f>B2+C2</f>
        <v>6.5625000000000006E-3</v>
      </c>
    </row>
    <row r="3" spans="1:8">
      <c r="A3" s="72" t="s">
        <v>99</v>
      </c>
      <c r="B3" s="72">
        <v>2.7986111111111097E-2</v>
      </c>
      <c r="C3" s="72">
        <v>0</v>
      </c>
      <c r="D3" s="73">
        <f t="shared" ref="D3:D19" si="0">B3/H3</f>
        <v>1</v>
      </c>
      <c r="E3" s="73">
        <f t="shared" ref="E3:E19" si="1">C3/H3</f>
        <v>0</v>
      </c>
      <c r="H3" s="72">
        <f t="shared" ref="H3:H19" si="2">B3+C3</f>
        <v>2.7986111111111097E-2</v>
      </c>
    </row>
    <row r="4" spans="1:8">
      <c r="A4" s="72" t="s">
        <v>50</v>
      </c>
      <c r="B4" s="72">
        <v>2.916666666666665E-2</v>
      </c>
      <c r="C4" s="72">
        <v>1.2499999999999998E-3</v>
      </c>
      <c r="D4" s="73">
        <f t="shared" si="0"/>
        <v>0.95890410958904104</v>
      </c>
      <c r="E4" s="73">
        <f t="shared" si="1"/>
        <v>4.1095890410958916E-2</v>
      </c>
      <c r="H4" s="72">
        <f t="shared" si="2"/>
        <v>3.0416666666666651E-2</v>
      </c>
    </row>
    <row r="5" spans="1:8">
      <c r="A5" s="72" t="s">
        <v>11</v>
      </c>
      <c r="B5" s="72">
        <v>3.4027777777777782E-2</v>
      </c>
      <c r="C5" s="72">
        <v>5.2083333333333333E-4</v>
      </c>
      <c r="D5" s="73">
        <f t="shared" si="0"/>
        <v>0.98492462311557794</v>
      </c>
      <c r="E5" s="73">
        <f t="shared" si="1"/>
        <v>1.507537688442211E-2</v>
      </c>
      <c r="H5" s="72">
        <f t="shared" si="2"/>
        <v>3.4548611111111113E-2</v>
      </c>
    </row>
    <row r="6" spans="1:8">
      <c r="A6" s="72" t="s">
        <v>12</v>
      </c>
      <c r="B6" s="72">
        <v>6.018518518518519E-4</v>
      </c>
      <c r="C6" s="72">
        <v>3.414351851851852E-3</v>
      </c>
      <c r="D6" s="73">
        <f t="shared" si="0"/>
        <v>0.14985590778097982</v>
      </c>
      <c r="E6" s="73">
        <f t="shared" si="1"/>
        <v>0.8501440922190201</v>
      </c>
      <c r="H6" s="72">
        <f t="shared" si="2"/>
        <v>4.0162037037037041E-3</v>
      </c>
    </row>
    <row r="7" spans="1:8">
      <c r="A7" s="72" t="s">
        <v>159</v>
      </c>
      <c r="B7" s="72">
        <v>1.724537037037037E-3</v>
      </c>
      <c r="C7" s="72">
        <v>0</v>
      </c>
      <c r="D7" s="73">
        <f t="shared" si="0"/>
        <v>1</v>
      </c>
      <c r="E7" s="73">
        <f t="shared" si="1"/>
        <v>0</v>
      </c>
      <c r="F7" s="72">
        <v>0</v>
      </c>
      <c r="G7" s="72">
        <v>0</v>
      </c>
      <c r="H7" s="72">
        <f t="shared" si="2"/>
        <v>1.724537037037037E-3</v>
      </c>
    </row>
    <row r="8" spans="1:8">
      <c r="A8" s="72" t="s">
        <v>106</v>
      </c>
      <c r="B8" s="72">
        <v>3.4722222222222222E-5</v>
      </c>
      <c r="C8" s="72">
        <v>0</v>
      </c>
      <c r="D8" s="73">
        <f t="shared" si="0"/>
        <v>1</v>
      </c>
      <c r="E8" s="73">
        <f t="shared" si="1"/>
        <v>0</v>
      </c>
      <c r="F8" s="72">
        <v>0</v>
      </c>
      <c r="G8" s="72">
        <v>0</v>
      </c>
      <c r="H8" s="72">
        <f t="shared" si="2"/>
        <v>3.4722222222222222E-5</v>
      </c>
    </row>
    <row r="9" spans="1:8">
      <c r="A9" s="72" t="s">
        <v>107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</row>
    <row r="10" spans="1:8">
      <c r="A10" s="72" t="s">
        <v>175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v>0</v>
      </c>
      <c r="H10" s="72">
        <f t="shared" si="2"/>
        <v>0</v>
      </c>
    </row>
    <row r="11" spans="1:8">
      <c r="A11" s="72" t="s">
        <v>176</v>
      </c>
      <c r="B11" s="72">
        <v>0</v>
      </c>
      <c r="C11" s="72">
        <v>2.3148148148148149E-4</v>
      </c>
      <c r="D11" s="73">
        <f t="shared" si="0"/>
        <v>0</v>
      </c>
      <c r="E11" s="73">
        <f t="shared" si="1"/>
        <v>1</v>
      </c>
      <c r="F11" s="72">
        <v>0</v>
      </c>
      <c r="G11" s="72">
        <v>0</v>
      </c>
      <c r="H11" s="72">
        <f t="shared" si="2"/>
        <v>2.3148148148148149E-4</v>
      </c>
    </row>
    <row r="12" spans="1:8">
      <c r="A12" s="72" t="s">
        <v>160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</row>
    <row r="13" spans="1:8">
      <c r="A13" s="72" t="s">
        <v>13</v>
      </c>
      <c r="B13" s="72">
        <v>1.1122685185185183E-2</v>
      </c>
      <c r="C13" s="72">
        <v>3.3564814814814818E-4</v>
      </c>
      <c r="D13" s="73">
        <f t="shared" si="0"/>
        <v>0.97070707070707074</v>
      </c>
      <c r="E13" s="73">
        <f t="shared" si="1"/>
        <v>2.9292929292929301E-2</v>
      </c>
      <c r="F13" s="72">
        <v>0</v>
      </c>
      <c r="G13" s="72">
        <v>0</v>
      </c>
      <c r="H13" s="72">
        <f t="shared" si="2"/>
        <v>1.1458333333333331E-2</v>
      </c>
    </row>
    <row r="14" spans="1:8">
      <c r="A14" s="72" t="s">
        <v>15</v>
      </c>
      <c r="B14" s="72">
        <v>2.0648148148148145E-2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v>0</v>
      </c>
      <c r="H14" s="72">
        <f t="shared" si="2"/>
        <v>2.0648148148148145E-2</v>
      </c>
    </row>
    <row r="15" spans="1:8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v>0</v>
      </c>
      <c r="H15" s="72">
        <f t="shared" si="2"/>
        <v>0</v>
      </c>
    </row>
    <row r="16" spans="1:8">
      <c r="A16" s="72" t="s">
        <v>17</v>
      </c>
      <c r="B16" s="72">
        <v>4.9768518518518521E-4</v>
      </c>
      <c r="C16" s="72">
        <v>0</v>
      </c>
      <c r="D16" s="73">
        <f t="shared" si="0"/>
        <v>1</v>
      </c>
      <c r="E16" s="73">
        <f t="shared" si="1"/>
        <v>0</v>
      </c>
      <c r="F16" s="72">
        <v>0</v>
      </c>
      <c r="G16" s="72">
        <v>0</v>
      </c>
      <c r="H16" s="72">
        <f t="shared" si="2"/>
        <v>4.9768518518518521E-4</v>
      </c>
    </row>
    <row r="17" spans="1:8">
      <c r="A17" s="72" t="s">
        <v>18</v>
      </c>
      <c r="B17" s="72">
        <v>7.082175925925932E-2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v>0</v>
      </c>
      <c r="H17" s="72">
        <f t="shared" si="2"/>
        <v>7.082175925925932E-2</v>
      </c>
    </row>
    <row r="18" spans="1:8">
      <c r="A18" s="72" t="s">
        <v>19</v>
      </c>
      <c r="B18" s="72">
        <v>3.2465277777777773E-2</v>
      </c>
      <c r="C18" s="72">
        <v>2.2557870370370367E-2</v>
      </c>
      <c r="D18" s="73">
        <f t="shared" si="0"/>
        <v>0.5900294488851493</v>
      </c>
      <c r="E18" s="73">
        <f t="shared" si="1"/>
        <v>0.40997055111485065</v>
      </c>
      <c r="F18" s="72">
        <v>0</v>
      </c>
      <c r="G18" s="72">
        <v>0</v>
      </c>
      <c r="H18" s="72">
        <f t="shared" si="2"/>
        <v>5.502314814814814E-2</v>
      </c>
    </row>
    <row r="19" spans="1:8">
      <c r="A19" s="72" t="s">
        <v>20</v>
      </c>
      <c r="B19" s="72">
        <v>9.1319444444444443E-3</v>
      </c>
      <c r="C19" s="72">
        <v>0</v>
      </c>
      <c r="D19" s="73">
        <f t="shared" si="0"/>
        <v>1</v>
      </c>
      <c r="E19" s="73">
        <f t="shared" si="1"/>
        <v>0</v>
      </c>
      <c r="F19" s="72">
        <v>0</v>
      </c>
      <c r="G19" s="72">
        <v>0</v>
      </c>
      <c r="H19" s="72">
        <f t="shared" si="2"/>
        <v>9.1319444444444443E-3</v>
      </c>
    </row>
    <row r="26" spans="1:8" s="176" customFormat="1"/>
    <row r="27" spans="1:8" s="176" customFormat="1"/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>
  <sheetPr codeName="Foglio71"/>
  <dimension ref="A1:BI45"/>
  <sheetViews>
    <sheetView showZeros="0" topLeftCell="A16" workbookViewId="0">
      <selection activeCell="A26" sqref="A26:K45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0</v>
      </c>
      <c r="D2" s="73" t="e">
        <f>B2/F2</f>
        <v>#DIV/0!</v>
      </c>
      <c r="E2" s="73" t="e">
        <f>C2/F2</f>
        <v>#DIV/0!</v>
      </c>
      <c r="F2" s="72">
        <f>B2+C2</f>
        <v>0</v>
      </c>
    </row>
    <row r="3" spans="1:10">
      <c r="A3" s="72" t="s">
        <v>99</v>
      </c>
      <c r="B3" s="72">
        <v>3.9351851851851852E-4</v>
      </c>
      <c r="D3" s="73">
        <f t="shared" ref="D3:D19" si="0">B3/F3</f>
        <v>1</v>
      </c>
      <c r="E3" s="73">
        <f t="shared" ref="E3:E19" si="1">C3/F3</f>
        <v>0</v>
      </c>
      <c r="F3" s="72">
        <f t="shared" ref="F3:F19" si="2">B3+C3</f>
        <v>3.9351851851851852E-4</v>
      </c>
    </row>
    <row r="4" spans="1:10">
      <c r="A4" s="72" t="s">
        <v>50</v>
      </c>
      <c r="B4" s="72">
        <v>2.199074074074074E-4</v>
      </c>
      <c r="D4" s="73">
        <f t="shared" si="0"/>
        <v>1</v>
      </c>
      <c r="E4" s="73">
        <f t="shared" si="1"/>
        <v>0</v>
      </c>
      <c r="F4" s="72">
        <f t="shared" si="2"/>
        <v>2.199074074074074E-4</v>
      </c>
    </row>
    <row r="5" spans="1:10">
      <c r="A5" s="72" t="s">
        <v>11</v>
      </c>
      <c r="B5" s="72">
        <v>2.0833333333333335E-4</v>
      </c>
      <c r="D5" s="73">
        <f t="shared" si="0"/>
        <v>1</v>
      </c>
      <c r="E5" s="73">
        <f t="shared" si="1"/>
        <v>0</v>
      </c>
      <c r="F5" s="72">
        <f t="shared" si="2"/>
        <v>2.0833333333333335E-4</v>
      </c>
    </row>
    <row r="6" spans="1:10">
      <c r="A6" s="72" t="s">
        <v>12</v>
      </c>
      <c r="B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>
      <c r="A7" s="72" t="s">
        <v>159</v>
      </c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0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2.0833333333333335E-4</v>
      </c>
      <c r="D13" s="73">
        <f t="shared" si="0"/>
        <v>1</v>
      </c>
      <c r="E13" s="73">
        <f t="shared" si="1"/>
        <v>0</v>
      </c>
      <c r="F13" s="72">
        <f t="shared" si="2"/>
        <v>2.0833333333333335E-4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1.3888888888888889E-4</v>
      </c>
      <c r="D14" s="73">
        <f t="shared" si="0"/>
        <v>1</v>
      </c>
      <c r="E14" s="73">
        <f t="shared" si="1"/>
        <v>0</v>
      </c>
      <c r="F14" s="72">
        <f t="shared" si="2"/>
        <v>1.3888888888888889E-4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53">
      <c r="A17" s="72" t="s">
        <v>18</v>
      </c>
      <c r="B17" s="72">
        <v>9.2592592592592596E-4</v>
      </c>
      <c r="D17" s="73">
        <f t="shared" si="0"/>
        <v>1</v>
      </c>
      <c r="E17" s="73">
        <f t="shared" si="1"/>
        <v>0</v>
      </c>
      <c r="F17" s="72">
        <f t="shared" si="2"/>
        <v>9.2592592592592596E-4</v>
      </c>
      <c r="G17" s="72">
        <v>0</v>
      </c>
      <c r="H17" s="72">
        <v>0</v>
      </c>
      <c r="I17" s="72">
        <v>0</v>
      </c>
      <c r="J17" s="72">
        <v>0</v>
      </c>
    </row>
    <row r="18" spans="1:53">
      <c r="A18" s="72" t="s">
        <v>19</v>
      </c>
      <c r="B18" s="72">
        <v>5.6712962962962967E-4</v>
      </c>
      <c r="D18" s="73">
        <f t="shared" si="0"/>
        <v>1</v>
      </c>
      <c r="E18" s="73">
        <f t="shared" si="1"/>
        <v>0</v>
      </c>
      <c r="F18" s="72">
        <f t="shared" si="2"/>
        <v>5.6712962962962967E-4</v>
      </c>
      <c r="G18" s="72">
        <v>0</v>
      </c>
      <c r="H18" s="72">
        <v>0</v>
      </c>
      <c r="I18" s="72">
        <v>0</v>
      </c>
      <c r="J18" s="72">
        <v>0</v>
      </c>
    </row>
    <row r="19" spans="1:53">
      <c r="A19" s="72" t="s">
        <v>20</v>
      </c>
      <c r="B19" s="72">
        <v>6.9444444444444444E-5</v>
      </c>
      <c r="D19" s="73">
        <f t="shared" si="0"/>
        <v>1</v>
      </c>
      <c r="E19" s="73">
        <f t="shared" si="1"/>
        <v>0</v>
      </c>
      <c r="F19" s="72">
        <f t="shared" si="2"/>
        <v>6.9444444444444444E-5</v>
      </c>
      <c r="G19" s="72">
        <v>0</v>
      </c>
      <c r="H19" s="72">
        <v>0</v>
      </c>
      <c r="I19" s="72">
        <v>0</v>
      </c>
      <c r="J19" s="72">
        <v>0</v>
      </c>
    </row>
    <row r="26" spans="1:53" s="176" customFormat="1"/>
    <row r="27" spans="1:53" s="176" customFormat="1"/>
    <row r="28" spans="1:53">
      <c r="AP28" s="72">
        <v>0</v>
      </c>
      <c r="AU28" s="72">
        <v>0</v>
      </c>
    </row>
    <row r="29" spans="1:53">
      <c r="AP29" s="72">
        <v>0</v>
      </c>
    </row>
    <row r="30" spans="1:53">
      <c r="V30" s="72">
        <v>0</v>
      </c>
      <c r="W30" s="72">
        <v>0</v>
      </c>
      <c r="X30" s="72">
        <v>0</v>
      </c>
      <c r="AP30" s="72">
        <v>0</v>
      </c>
      <c r="AU30" s="72">
        <v>0</v>
      </c>
    </row>
    <row r="31" spans="1:53">
      <c r="V31" s="72">
        <v>0</v>
      </c>
      <c r="W31" s="72">
        <v>0</v>
      </c>
      <c r="X31" s="72">
        <v>0</v>
      </c>
      <c r="AF31" s="72">
        <v>0</v>
      </c>
      <c r="AP31" s="72">
        <v>0</v>
      </c>
      <c r="AU31" s="72">
        <v>0</v>
      </c>
    </row>
    <row r="32" spans="1:53">
      <c r="AP32" s="72">
        <v>0</v>
      </c>
      <c r="AX32" s="72">
        <v>0</v>
      </c>
      <c r="AY32" s="72">
        <v>0</v>
      </c>
      <c r="AZ32" s="72">
        <v>0</v>
      </c>
      <c r="BA32" s="72">
        <v>0</v>
      </c>
    </row>
    <row r="33" spans="21:61">
      <c r="W33" s="72">
        <v>0</v>
      </c>
      <c r="X33" s="72">
        <v>0</v>
      </c>
      <c r="AP33" s="72">
        <v>0</v>
      </c>
    </row>
    <row r="34" spans="21:61">
      <c r="AP34" s="72">
        <v>0</v>
      </c>
    </row>
    <row r="35" spans="21:61">
      <c r="AM35" s="72">
        <v>0</v>
      </c>
    </row>
    <row r="36" spans="21:61">
      <c r="AY36" s="72">
        <v>0</v>
      </c>
      <c r="BA36" s="72">
        <v>0</v>
      </c>
      <c r="BI36" s="72">
        <v>0</v>
      </c>
    </row>
    <row r="39" spans="21:61">
      <c r="U39" s="72">
        <v>0</v>
      </c>
      <c r="W39" s="72">
        <v>0</v>
      </c>
      <c r="X39" s="72">
        <v>0</v>
      </c>
      <c r="Y39" s="72">
        <v>0</v>
      </c>
      <c r="AC39" s="72">
        <v>0</v>
      </c>
      <c r="AM39" s="72">
        <v>0</v>
      </c>
      <c r="AR39" s="72">
        <v>0</v>
      </c>
      <c r="AW39" s="72">
        <v>0</v>
      </c>
      <c r="AY39" s="72">
        <v>0</v>
      </c>
      <c r="BA39" s="72">
        <v>0</v>
      </c>
      <c r="BB39" s="72">
        <v>0</v>
      </c>
      <c r="BI39" s="72">
        <v>0</v>
      </c>
    </row>
    <row r="40" spans="21:61">
      <c r="W40" s="72">
        <v>0</v>
      </c>
      <c r="X40" s="72">
        <v>0</v>
      </c>
      <c r="AY40" s="72">
        <v>0</v>
      </c>
      <c r="BA40" s="72">
        <v>0</v>
      </c>
      <c r="BI40" s="72">
        <v>0</v>
      </c>
    </row>
    <row r="41" spans="21:61">
      <c r="V41" s="72">
        <v>0</v>
      </c>
      <c r="X41" s="72">
        <v>0</v>
      </c>
    </row>
    <row r="42" spans="21:61">
      <c r="W42" s="72">
        <v>0</v>
      </c>
      <c r="X42" s="72">
        <v>0</v>
      </c>
      <c r="AP42" s="72">
        <v>0</v>
      </c>
    </row>
    <row r="43" spans="21:61">
      <c r="W43" s="72">
        <v>0</v>
      </c>
      <c r="X43" s="72">
        <v>0</v>
      </c>
      <c r="AY43" s="72">
        <v>0</v>
      </c>
      <c r="BA43" s="72">
        <v>0</v>
      </c>
      <c r="BI43" s="72">
        <v>0</v>
      </c>
    </row>
    <row r="44" spans="21:61">
      <c r="U44" s="72">
        <v>0</v>
      </c>
      <c r="V44" s="72">
        <v>0</v>
      </c>
      <c r="W44" s="72">
        <v>0</v>
      </c>
      <c r="X44" s="72">
        <v>0</v>
      </c>
      <c r="Y44" s="72">
        <v>0</v>
      </c>
      <c r="AC44" s="72">
        <v>0</v>
      </c>
      <c r="AH44" s="72">
        <v>0</v>
      </c>
      <c r="AM44" s="72">
        <v>0</v>
      </c>
      <c r="AR44" s="72">
        <v>0</v>
      </c>
      <c r="AW44" s="72">
        <v>0</v>
      </c>
      <c r="AX44" s="72">
        <v>0</v>
      </c>
      <c r="AY44" s="72">
        <v>0</v>
      </c>
      <c r="BA44" s="72">
        <v>0</v>
      </c>
      <c r="BB44" s="72">
        <v>0</v>
      </c>
      <c r="BH44" s="72">
        <v>0</v>
      </c>
      <c r="BI44" s="72">
        <v>0</v>
      </c>
    </row>
    <row r="45" spans="21:61">
      <c r="W45" s="72">
        <v>0</v>
      </c>
      <c r="X45" s="72">
        <v>0</v>
      </c>
      <c r="AY45" s="72">
        <v>0</v>
      </c>
      <c r="BA45" s="72">
        <v>0</v>
      </c>
      <c r="BD45" s="72">
        <v>0</v>
      </c>
      <c r="BI45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>
  <sheetPr codeName="Foglio72"/>
  <dimension ref="A1:H26"/>
  <sheetViews>
    <sheetView showZeros="0" topLeftCell="A13" workbookViewId="0">
      <selection activeCell="A25" sqref="A25:H44"/>
    </sheetView>
  </sheetViews>
  <sheetFormatPr defaultRowHeight="15"/>
  <cols>
    <col min="1" max="16384" width="9.140625" style="72"/>
  </cols>
  <sheetData>
    <row r="1" spans="1:7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7">
      <c r="A2" s="72" t="s">
        <v>37</v>
      </c>
      <c r="B2" s="72">
        <v>6.5972222222222235E-4</v>
      </c>
      <c r="C2" s="72">
        <v>2.4305555555555552E-4</v>
      </c>
      <c r="D2" s="73">
        <f>B2/G2</f>
        <v>0.73076923076923084</v>
      </c>
      <c r="E2" s="73">
        <f>C2/G2</f>
        <v>0.26923076923076916</v>
      </c>
      <c r="G2" s="72">
        <f>B2+C2</f>
        <v>9.0277777777777784E-4</v>
      </c>
    </row>
    <row r="3" spans="1:7">
      <c r="A3" s="72" t="s">
        <v>99</v>
      </c>
      <c r="B3" s="72">
        <v>2.3946759259259258E-2</v>
      </c>
      <c r="C3" s="72">
        <v>5.9027777777777778E-4</v>
      </c>
      <c r="D3" s="73">
        <f t="shared" ref="D3:D19" si="0">B3/G3</f>
        <v>0.97594339622641513</v>
      </c>
      <c r="E3" s="73">
        <f t="shared" ref="E3:E19" si="1">C3/G3</f>
        <v>2.4056603773584907E-2</v>
      </c>
      <c r="G3" s="72">
        <f t="shared" ref="G3:G19" si="2">B3+C3</f>
        <v>2.4537037037037034E-2</v>
      </c>
    </row>
    <row r="4" spans="1:7">
      <c r="A4" s="72" t="s">
        <v>50</v>
      </c>
      <c r="B4" s="72">
        <v>1.3414351851851851E-2</v>
      </c>
      <c r="C4" s="72">
        <v>1.1805555555555554E-3</v>
      </c>
      <c r="D4" s="73">
        <f t="shared" si="0"/>
        <v>0.91911181601903247</v>
      </c>
      <c r="E4" s="73">
        <f t="shared" si="1"/>
        <v>8.0888183980967476E-2</v>
      </c>
      <c r="G4" s="72">
        <f t="shared" si="2"/>
        <v>1.4594907407407407E-2</v>
      </c>
    </row>
    <row r="5" spans="1:7">
      <c r="A5" s="72" t="s">
        <v>11</v>
      </c>
      <c r="B5" s="72">
        <v>1.4444444444444444E-2</v>
      </c>
      <c r="C5" s="72">
        <v>8.4490740740740739E-4</v>
      </c>
      <c r="D5" s="73">
        <f t="shared" si="0"/>
        <v>0.94473883421650262</v>
      </c>
      <c r="E5" s="73">
        <f t="shared" si="1"/>
        <v>5.5261165783497351E-2</v>
      </c>
      <c r="G5" s="72">
        <f t="shared" si="2"/>
        <v>1.5289351851851851E-2</v>
      </c>
    </row>
    <row r="6" spans="1:7">
      <c r="A6" s="72" t="s">
        <v>12</v>
      </c>
      <c r="B6" s="72">
        <v>0</v>
      </c>
      <c r="C6" s="72">
        <v>8.1018518518518516E-4</v>
      </c>
      <c r="D6" s="73">
        <f t="shared" si="0"/>
        <v>0</v>
      </c>
      <c r="E6" s="73">
        <f t="shared" si="1"/>
        <v>1</v>
      </c>
      <c r="G6" s="72">
        <f t="shared" si="2"/>
        <v>8.1018518518518516E-4</v>
      </c>
    </row>
    <row r="7" spans="1:7">
      <c r="A7" s="72" t="s">
        <v>159</v>
      </c>
      <c r="B7" s="72">
        <v>1.4814814814814816E-3</v>
      </c>
      <c r="C7" s="72">
        <v>0</v>
      </c>
      <c r="D7" s="73">
        <f t="shared" si="0"/>
        <v>1</v>
      </c>
      <c r="E7" s="73">
        <f t="shared" si="1"/>
        <v>0</v>
      </c>
      <c r="F7" s="72">
        <v>0</v>
      </c>
      <c r="G7" s="72">
        <f t="shared" si="2"/>
        <v>1.4814814814814816E-3</v>
      </c>
    </row>
    <row r="8" spans="1:7">
      <c r="A8" s="72" t="s">
        <v>106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</row>
    <row r="9" spans="1:7">
      <c r="A9" s="72" t="s">
        <v>107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</row>
    <row r="10" spans="1:7">
      <c r="A10" s="72" t="s">
        <v>175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</row>
    <row r="11" spans="1:7">
      <c r="A11" s="72" t="s">
        <v>176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</row>
    <row r="12" spans="1:7">
      <c r="A12" s="72" t="s">
        <v>160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</row>
    <row r="13" spans="1:7">
      <c r="A13" s="72" t="s">
        <v>13</v>
      </c>
      <c r="B13" s="72">
        <v>1.3090277777777777E-2</v>
      </c>
      <c r="C13" s="72">
        <v>5.6712962962962956E-4</v>
      </c>
      <c r="D13" s="73">
        <f t="shared" si="0"/>
        <v>0.95847457627118648</v>
      </c>
      <c r="E13" s="73">
        <f t="shared" si="1"/>
        <v>4.1525423728813557E-2</v>
      </c>
      <c r="F13" s="72">
        <v>0</v>
      </c>
      <c r="G13" s="72">
        <f t="shared" si="2"/>
        <v>1.3657407407407406E-2</v>
      </c>
    </row>
    <row r="14" spans="1:7">
      <c r="A14" s="72" t="s">
        <v>15</v>
      </c>
      <c r="B14" s="72">
        <v>4.3518518518518515E-3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4.3518518518518515E-3</v>
      </c>
    </row>
    <row r="15" spans="1:7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</row>
    <row r="16" spans="1:7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</row>
    <row r="17" spans="1:8">
      <c r="A17" s="72" t="s">
        <v>18</v>
      </c>
      <c r="B17" s="72">
        <v>2.3356481481481485E-2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2.3356481481481485E-2</v>
      </c>
    </row>
    <row r="18" spans="1:8">
      <c r="A18" s="72" t="s">
        <v>19</v>
      </c>
      <c r="B18" s="72">
        <v>1.9108796296296294E-2</v>
      </c>
      <c r="C18" s="72">
        <v>6.851851851851852E-3</v>
      </c>
      <c r="D18" s="73">
        <f t="shared" si="0"/>
        <v>0.73606776638430671</v>
      </c>
      <c r="E18" s="73">
        <f t="shared" si="1"/>
        <v>0.26393223361569329</v>
      </c>
      <c r="F18" s="72">
        <v>0</v>
      </c>
      <c r="G18" s="72">
        <f t="shared" si="2"/>
        <v>2.5960648148148146E-2</v>
      </c>
    </row>
    <row r="19" spans="1:8">
      <c r="A19" s="72" t="s">
        <v>20</v>
      </c>
      <c r="B19" s="72">
        <v>2.3495370370370371E-3</v>
      </c>
      <c r="C19" s="72">
        <v>0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2.3495370370370371E-3</v>
      </c>
    </row>
    <row r="25" spans="1:8">
      <c r="A25" s="176"/>
      <c r="B25" s="176"/>
      <c r="C25" s="176"/>
      <c r="D25" s="176"/>
      <c r="E25" s="176"/>
      <c r="F25" s="176"/>
      <c r="G25" s="176"/>
      <c r="H25" s="176"/>
    </row>
    <row r="26" spans="1:8">
      <c r="A26" s="176"/>
      <c r="B26" s="176"/>
      <c r="C26" s="176"/>
      <c r="D26" s="176"/>
      <c r="E26" s="176"/>
      <c r="F26" s="176"/>
      <c r="G26" s="176"/>
      <c r="H26" s="176"/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>
  <sheetPr codeName="Foglio73"/>
  <dimension ref="A1:J19"/>
  <sheetViews>
    <sheetView showZeros="0" workbookViewId="0">
      <selection activeCell="A23" sqref="A23:XFD44"/>
    </sheetView>
  </sheetViews>
  <sheetFormatPr defaultRowHeight="15"/>
  <cols>
    <col min="1" max="1" width="24.7109375" style="72" customWidth="1"/>
    <col min="2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4.2476851851851851E-3</v>
      </c>
      <c r="D2" s="73">
        <f>B2/F2</f>
        <v>1</v>
      </c>
      <c r="E2" s="73">
        <f>C2/F2</f>
        <v>0</v>
      </c>
      <c r="F2" s="72">
        <f>B2+C2</f>
        <v>4.2476851851851851E-3</v>
      </c>
    </row>
    <row r="3" spans="1:10">
      <c r="A3" s="72" t="s">
        <v>99</v>
      </c>
      <c r="B3" s="72">
        <v>2.5983796296296269E-2</v>
      </c>
      <c r="D3" s="73">
        <f t="shared" ref="D3:D19" si="0">B3/F3</f>
        <v>1</v>
      </c>
      <c r="E3" s="73">
        <f t="shared" ref="E3:E19" si="1">C3/F3</f>
        <v>0</v>
      </c>
      <c r="F3" s="72">
        <f t="shared" ref="F3:F19" si="2">B3+C3</f>
        <v>2.5983796296296269E-2</v>
      </c>
    </row>
    <row r="4" spans="1:10">
      <c r="A4" s="72" t="s">
        <v>50</v>
      </c>
      <c r="B4" s="72">
        <v>3.340277777777776E-2</v>
      </c>
      <c r="C4" s="72">
        <v>0</v>
      </c>
      <c r="D4" s="73">
        <f t="shared" si="0"/>
        <v>1</v>
      </c>
      <c r="E4" s="73">
        <f t="shared" si="1"/>
        <v>0</v>
      </c>
      <c r="F4" s="72">
        <f t="shared" si="2"/>
        <v>3.340277777777776E-2</v>
      </c>
    </row>
    <row r="5" spans="1:10">
      <c r="A5" s="72" t="s">
        <v>11</v>
      </c>
      <c r="B5" s="72">
        <v>1.1898148148148149E-2</v>
      </c>
      <c r="D5" s="73">
        <f t="shared" si="0"/>
        <v>1</v>
      </c>
      <c r="E5" s="73">
        <f t="shared" si="1"/>
        <v>0</v>
      </c>
      <c r="F5" s="72">
        <f t="shared" si="2"/>
        <v>1.1898148148148149E-2</v>
      </c>
    </row>
    <row r="6" spans="1:10">
      <c r="A6" s="72" t="s">
        <v>12</v>
      </c>
      <c r="B6" s="72">
        <v>9.7222222222222219E-4</v>
      </c>
      <c r="C6" s="72">
        <v>1.7013888888888888E-3</v>
      </c>
      <c r="D6" s="73">
        <f t="shared" si="0"/>
        <v>0.36363636363636365</v>
      </c>
      <c r="E6" s="73">
        <f t="shared" si="1"/>
        <v>0.63636363636363635</v>
      </c>
      <c r="F6" s="72">
        <f t="shared" si="2"/>
        <v>2.673611111111111E-3</v>
      </c>
    </row>
    <row r="7" spans="1:10">
      <c r="A7" s="72" t="s">
        <v>159</v>
      </c>
      <c r="B7" s="72">
        <v>6.4814814814814813E-4</v>
      </c>
      <c r="D7" s="73">
        <f t="shared" si="0"/>
        <v>1</v>
      </c>
      <c r="E7" s="73">
        <f t="shared" si="1"/>
        <v>0</v>
      </c>
      <c r="F7" s="72">
        <f t="shared" si="2"/>
        <v>6.4814814814814813E-4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6.4814814814814813E-4</v>
      </c>
      <c r="D10" s="73">
        <f t="shared" si="0"/>
        <v>1</v>
      </c>
      <c r="E10" s="73">
        <f t="shared" si="1"/>
        <v>0</v>
      </c>
      <c r="F10" s="72">
        <f t="shared" si="2"/>
        <v>6.4814814814814813E-4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1.9791666666666668E-3</v>
      </c>
      <c r="C13" s="72">
        <v>1.0185185185185184E-3</v>
      </c>
      <c r="D13" s="73">
        <f t="shared" si="0"/>
        <v>0.66023166023166024</v>
      </c>
      <c r="E13" s="73">
        <f t="shared" si="1"/>
        <v>0.33976833976833976</v>
      </c>
      <c r="F13" s="72">
        <f t="shared" si="2"/>
        <v>2.9976851851851853E-3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1.0902777777777773E-2</v>
      </c>
      <c r="D14" s="73">
        <f t="shared" si="0"/>
        <v>1</v>
      </c>
      <c r="E14" s="73">
        <f t="shared" si="1"/>
        <v>0</v>
      </c>
      <c r="F14" s="72">
        <f t="shared" si="2"/>
        <v>1.0902777777777773E-2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2.0717592592592589E-3</v>
      </c>
      <c r="D16" s="73">
        <f t="shared" si="0"/>
        <v>1</v>
      </c>
      <c r="E16" s="73">
        <f t="shared" si="1"/>
        <v>0</v>
      </c>
      <c r="F16" s="72">
        <f t="shared" si="2"/>
        <v>2.0717592592592589E-3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4.4780092592592594E-2</v>
      </c>
      <c r="D17" s="73">
        <f t="shared" si="0"/>
        <v>1</v>
      </c>
      <c r="E17" s="73">
        <f t="shared" si="1"/>
        <v>0</v>
      </c>
      <c r="F17" s="72">
        <f t="shared" si="2"/>
        <v>4.4780092592592594E-2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2.7766203703703696E-2</v>
      </c>
      <c r="C18" s="72">
        <v>1.1030092592592588E-2</v>
      </c>
      <c r="D18" s="73">
        <f t="shared" si="0"/>
        <v>0.71569212410501193</v>
      </c>
      <c r="E18" s="73">
        <f t="shared" si="1"/>
        <v>0.28430787589498802</v>
      </c>
      <c r="F18" s="72">
        <f t="shared" si="2"/>
        <v>3.8796296296296287E-2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2.0370370370370369E-3</v>
      </c>
      <c r="D19" s="73">
        <f t="shared" si="0"/>
        <v>1</v>
      </c>
      <c r="E19" s="73">
        <f t="shared" si="1"/>
        <v>0</v>
      </c>
      <c r="F19" s="72">
        <f t="shared" si="2"/>
        <v>2.0370370370370369E-3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>
  <sheetPr codeName="Foglio75"/>
  <dimension ref="A1:J27"/>
  <sheetViews>
    <sheetView showZeros="0" workbookViewId="0">
      <selection activeCell="H26" sqref="H26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C2" s="72">
        <v>1.5046296296296297E-4</v>
      </c>
      <c r="D2" s="73">
        <f>B2/F2</f>
        <v>0</v>
      </c>
      <c r="E2" s="73">
        <f>C2/F2</f>
        <v>1</v>
      </c>
      <c r="F2" s="72">
        <f>B2+C2</f>
        <v>1.5046296296296297E-4</v>
      </c>
    </row>
    <row r="3" spans="1:10">
      <c r="A3" s="72" t="s">
        <v>99</v>
      </c>
      <c r="B3" s="72">
        <v>9.3749999999999997E-4</v>
      </c>
      <c r="C3" s="72">
        <v>1.273148148148148E-4</v>
      </c>
      <c r="D3" s="73">
        <f t="shared" ref="D3:D19" si="0">B3/F3</f>
        <v>0.88043478260869557</v>
      </c>
      <c r="E3" s="73">
        <f t="shared" ref="E3:E19" si="1">C3/F3</f>
        <v>0.11956521739130432</v>
      </c>
      <c r="F3" s="72">
        <f t="shared" ref="F3:F19" si="2">B3+C3</f>
        <v>1.0648148148148149E-3</v>
      </c>
    </row>
    <row r="4" spans="1:10">
      <c r="A4" s="72" t="s">
        <v>50</v>
      </c>
      <c r="B4" s="72">
        <v>5.9027777777777778E-4</v>
      </c>
      <c r="D4" s="73">
        <f t="shared" si="0"/>
        <v>1</v>
      </c>
      <c r="E4" s="73">
        <f t="shared" si="1"/>
        <v>0</v>
      </c>
      <c r="F4" s="72">
        <f t="shared" si="2"/>
        <v>5.9027777777777778E-4</v>
      </c>
    </row>
    <row r="5" spans="1:10">
      <c r="A5" s="72" t="s">
        <v>11</v>
      </c>
      <c r="B5" s="72">
        <v>1.9212962962962964E-3</v>
      </c>
      <c r="D5" s="73">
        <f t="shared" si="0"/>
        <v>1</v>
      </c>
      <c r="E5" s="73">
        <f t="shared" si="1"/>
        <v>0</v>
      </c>
      <c r="F5" s="72">
        <f t="shared" si="2"/>
        <v>1.9212962962962964E-3</v>
      </c>
    </row>
    <row r="6" spans="1:10">
      <c r="A6" s="72" t="s">
        <v>12</v>
      </c>
      <c r="B6" s="72">
        <v>3.3564814814814812E-4</v>
      </c>
      <c r="D6" s="73">
        <f t="shared" si="0"/>
        <v>1</v>
      </c>
      <c r="E6" s="73">
        <f t="shared" si="1"/>
        <v>0</v>
      </c>
      <c r="F6" s="72">
        <f t="shared" si="2"/>
        <v>3.3564814814814812E-4</v>
      </c>
    </row>
    <row r="7" spans="1:10">
      <c r="A7" s="72" t="s">
        <v>159</v>
      </c>
      <c r="D7" s="73" t="e">
        <f t="shared" si="0"/>
        <v>#DIV/0!</v>
      </c>
      <c r="E7" s="73" t="e">
        <f t="shared" si="1"/>
        <v>#DIV/0!</v>
      </c>
      <c r="F7" s="72">
        <f t="shared" si="2"/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f t="shared" si="2"/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3.3564814814814812E-4</v>
      </c>
      <c r="D10" s="73">
        <f t="shared" si="0"/>
        <v>1</v>
      </c>
      <c r="E10" s="73">
        <f t="shared" si="1"/>
        <v>0</v>
      </c>
      <c r="F10" s="72">
        <f t="shared" si="2"/>
        <v>3.3564814814814812E-4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D11" s="73" t="e">
        <f t="shared" si="0"/>
        <v>#DIV/0!</v>
      </c>
      <c r="E11" s="73" t="e">
        <f t="shared" si="1"/>
        <v>#DIV/0!</v>
      </c>
      <c r="F11" s="72">
        <f t="shared" si="2"/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3.5879629629629629E-4</v>
      </c>
      <c r="D13" s="73">
        <f t="shared" si="0"/>
        <v>1</v>
      </c>
      <c r="E13" s="73">
        <f t="shared" si="1"/>
        <v>0</v>
      </c>
      <c r="F13" s="72">
        <f t="shared" si="2"/>
        <v>3.5879629629629629E-4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1.0648148148148149E-3</v>
      </c>
      <c r="D14" s="73">
        <f t="shared" si="0"/>
        <v>1</v>
      </c>
      <c r="E14" s="73">
        <f t="shared" si="1"/>
        <v>0</v>
      </c>
      <c r="F14" s="72">
        <f t="shared" si="2"/>
        <v>1.0648148148148149E-3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f t="shared" si="2"/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6.7129629629629631E-3</v>
      </c>
      <c r="D17" s="73">
        <f t="shared" si="0"/>
        <v>1</v>
      </c>
      <c r="E17" s="73">
        <f t="shared" si="1"/>
        <v>0</v>
      </c>
      <c r="F17" s="72">
        <f t="shared" si="2"/>
        <v>6.7129629629629631E-3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9.2592592592592585E-4</v>
      </c>
      <c r="C18" s="72">
        <v>8.2175925925925927E-4</v>
      </c>
      <c r="D18" s="73">
        <f t="shared" si="0"/>
        <v>0.5298013245033113</v>
      </c>
      <c r="E18" s="73">
        <f t="shared" si="1"/>
        <v>0.47019867549668881</v>
      </c>
      <c r="F18" s="72">
        <f t="shared" si="2"/>
        <v>1.747685185185185E-3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3.2407407407407406E-4</v>
      </c>
      <c r="D19" s="73">
        <f t="shared" si="0"/>
        <v>1</v>
      </c>
      <c r="E19" s="73">
        <f t="shared" si="1"/>
        <v>0</v>
      </c>
      <c r="F19" s="72">
        <f t="shared" si="2"/>
        <v>3.2407407407407406E-4</v>
      </c>
      <c r="G19" s="72">
        <v>0</v>
      </c>
      <c r="H19" s="72">
        <v>0</v>
      </c>
      <c r="I19" s="72">
        <v>0</v>
      </c>
      <c r="J19" s="72">
        <v>0</v>
      </c>
    </row>
    <row r="26" spans="1:10">
      <c r="A26" s="176"/>
      <c r="B26" s="176"/>
      <c r="C26" s="176"/>
      <c r="D26" s="176"/>
      <c r="E26" s="176"/>
      <c r="F26" s="176"/>
    </row>
    <row r="27" spans="1:10">
      <c r="A27" s="176"/>
      <c r="B27" s="176"/>
      <c r="C27" s="176"/>
      <c r="D27" s="176"/>
      <c r="E27" s="176"/>
      <c r="F27" s="176"/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>
  <sheetPr codeName="Foglio76"/>
  <dimension ref="A1:J26"/>
  <sheetViews>
    <sheetView showZeros="0" topLeftCell="A16" workbookViewId="0">
      <selection activeCell="A25" sqref="A25:E44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1.8518518518518518E-4</v>
      </c>
      <c r="C2" s="72">
        <v>0</v>
      </c>
      <c r="D2" s="73">
        <f>B2/G2</f>
        <v>1</v>
      </c>
      <c r="E2" s="73">
        <f>C2/G2</f>
        <v>0</v>
      </c>
      <c r="G2" s="72">
        <f>B2+C2</f>
        <v>1.8518518518518518E-4</v>
      </c>
    </row>
    <row r="3" spans="1:10">
      <c r="A3" s="72" t="s">
        <v>99</v>
      </c>
      <c r="B3" s="72">
        <v>6.1921296296296299E-3</v>
      </c>
      <c r="C3" s="72">
        <v>0</v>
      </c>
      <c r="D3" s="73">
        <f t="shared" ref="D3:D18" si="0">B3/G3</f>
        <v>1</v>
      </c>
      <c r="E3" s="73">
        <f t="shared" ref="E3:E18" si="1">C3/G3</f>
        <v>0</v>
      </c>
      <c r="G3" s="72">
        <f t="shared" ref="G3:G19" si="2">B3+C3</f>
        <v>6.1921296296296299E-3</v>
      </c>
    </row>
    <row r="4" spans="1:10">
      <c r="A4" s="72" t="s">
        <v>50</v>
      </c>
      <c r="B4" s="72">
        <v>3.3680555555555556E-3</v>
      </c>
      <c r="C4" s="72">
        <v>0</v>
      </c>
      <c r="D4" s="73">
        <f t="shared" si="0"/>
        <v>1</v>
      </c>
      <c r="E4" s="73">
        <f t="shared" si="1"/>
        <v>0</v>
      </c>
      <c r="G4" s="72">
        <f t="shared" si="2"/>
        <v>3.3680555555555556E-3</v>
      </c>
    </row>
    <row r="5" spans="1:10">
      <c r="A5" s="72" t="s">
        <v>11</v>
      </c>
      <c r="B5" s="72">
        <v>3.9351851851851848E-3</v>
      </c>
      <c r="D5" s="73">
        <f t="shared" si="0"/>
        <v>1</v>
      </c>
      <c r="E5" s="73">
        <f t="shared" si="1"/>
        <v>0</v>
      </c>
      <c r="G5" s="72">
        <f t="shared" si="2"/>
        <v>3.9351851851851848E-3</v>
      </c>
    </row>
    <row r="6" spans="1:10">
      <c r="A6" s="72" t="s">
        <v>12</v>
      </c>
      <c r="C6" s="72">
        <v>1.0879629629629629E-3</v>
      </c>
      <c r="D6" s="73">
        <f t="shared" si="0"/>
        <v>0</v>
      </c>
      <c r="E6" s="73">
        <f t="shared" si="1"/>
        <v>1</v>
      </c>
      <c r="G6" s="72">
        <f t="shared" si="2"/>
        <v>1.0879629629629629E-3</v>
      </c>
    </row>
    <row r="7" spans="1:10">
      <c r="A7" s="72" t="s">
        <v>159</v>
      </c>
      <c r="B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8.4490740740740728E-4</v>
      </c>
      <c r="D13" s="73">
        <f t="shared" si="0"/>
        <v>1</v>
      </c>
      <c r="E13" s="73">
        <f t="shared" si="1"/>
        <v>0</v>
      </c>
      <c r="F13" s="72">
        <v>0</v>
      </c>
      <c r="G13" s="72">
        <f t="shared" si="2"/>
        <v>8.4490740740740728E-4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7.1990740740740739E-3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7.1990740740740739E-3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1.4120370370370372E-3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1.4120370370370372E-3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3.9074074074074094E-2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3.9074074074074094E-2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9.6296296296296303E-3</v>
      </c>
      <c r="C18" s="72">
        <v>2.1875000000000002E-3</v>
      </c>
      <c r="D18" s="73">
        <f t="shared" si="0"/>
        <v>0.81488736532810968</v>
      </c>
      <c r="E18" s="73">
        <f t="shared" si="1"/>
        <v>0.18511263467189032</v>
      </c>
      <c r="F18" s="72">
        <v>0</v>
      </c>
      <c r="G18" s="72">
        <f t="shared" si="2"/>
        <v>1.1817129629629631E-2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D19" s="73" t="e">
        <f>B19/G19</f>
        <v>#DIV/0!</v>
      </c>
      <c r="E19" s="73" t="e">
        <f>C19/G19</f>
        <v>#DIV/0!</v>
      </c>
      <c r="G19" s="72">
        <f t="shared" si="2"/>
        <v>0</v>
      </c>
    </row>
    <row r="25" spans="1:10">
      <c r="A25" s="176"/>
      <c r="B25" s="176"/>
      <c r="C25" s="176"/>
      <c r="D25" s="176"/>
      <c r="E25" s="176"/>
      <c r="F25" s="176"/>
    </row>
    <row r="26" spans="1:10">
      <c r="A26" s="176"/>
      <c r="B26" s="176"/>
      <c r="C26" s="176"/>
      <c r="D26" s="176"/>
      <c r="E26" s="176"/>
      <c r="F26" s="176"/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9"/>
  <dimension ref="B1:K66"/>
  <sheetViews>
    <sheetView showGridLines="0" showZeros="0" zoomScaleSheetLayoutView="110" workbookViewId="0">
      <selection activeCell="C22" sqref="C22:C27"/>
    </sheetView>
  </sheetViews>
  <sheetFormatPr defaultColWidth="8.85546875" defaultRowHeight="1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>
      <c r="C1" s="6"/>
      <c r="D1" s="6"/>
      <c r="E1" s="6"/>
      <c r="F1" s="6"/>
      <c r="H1" s="6"/>
    </row>
    <row r="2" spans="2:11" s="5" customFormat="1" ht="15.75" thickBot="1">
      <c r="C2" s="6"/>
      <c r="D2" s="6"/>
      <c r="E2" s="6"/>
      <c r="F2" s="6"/>
      <c r="H2" s="6"/>
    </row>
    <row r="3" spans="2:11" s="5" customFormat="1" ht="16.5" customHeight="1">
      <c r="B3" s="192" t="s">
        <v>38</v>
      </c>
      <c r="C3" s="193"/>
      <c r="D3" s="193"/>
      <c r="E3" s="193"/>
      <c r="F3" s="193"/>
      <c r="G3" s="193"/>
      <c r="H3" s="193"/>
      <c r="I3" s="193"/>
      <c r="J3" s="193"/>
      <c r="K3" s="194"/>
    </row>
    <row r="4" spans="2:11" s="5" customFormat="1" ht="15.75" thickBot="1">
      <c r="B4" s="195" t="s">
        <v>209</v>
      </c>
      <c r="C4" s="196"/>
      <c r="D4" s="196"/>
      <c r="E4" s="196"/>
      <c r="F4" s="196"/>
      <c r="G4" s="196"/>
      <c r="H4" s="196"/>
      <c r="I4" s="196"/>
      <c r="J4" s="196"/>
      <c r="K4" s="197"/>
    </row>
    <row r="5" spans="2:11" s="5" customFormat="1">
      <c r="B5" s="39"/>
      <c r="C5" s="198" t="s">
        <v>25</v>
      </c>
      <c r="D5" s="198"/>
      <c r="E5" s="198"/>
      <c r="F5" s="198" t="s">
        <v>26</v>
      </c>
      <c r="G5" s="198"/>
      <c r="H5" s="198"/>
      <c r="I5" s="198" t="s">
        <v>27</v>
      </c>
      <c r="J5" s="198"/>
      <c r="K5" s="199"/>
    </row>
    <row r="6" spans="2:11" s="5" customFormat="1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>
      <c r="B7" s="10" t="s">
        <v>37</v>
      </c>
      <c r="C7" s="11"/>
      <c r="D7" s="12">
        <f t="shared" ref="D7:D18" si="0">IFERROR(C7/C$19,0)</f>
        <v>0</v>
      </c>
      <c r="E7" s="12">
        <f t="shared" ref="E7:E18" si="1">IFERROR(C7/C$30,0)</f>
        <v>0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f>C7+F7</f>
        <v>0</v>
      </c>
      <c r="J7" s="12">
        <f t="shared" ref="J7:J18" si="4">IFERROR(I7/I$19,0)</f>
        <v>0</v>
      </c>
      <c r="K7" s="14">
        <f t="shared" ref="K7:K18" si="5">IFERROR(I7/I$30,0)</f>
        <v>0</v>
      </c>
    </row>
    <row r="8" spans="2:11" s="5" customFormat="1">
      <c r="B8" s="141" t="s">
        <v>99</v>
      </c>
      <c r="C8" s="11">
        <v>1.5509259259259256E-3</v>
      </c>
      <c r="D8" s="12">
        <f t="shared" si="0"/>
        <v>0.62616822429906538</v>
      </c>
      <c r="E8" s="12">
        <f t="shared" si="1"/>
        <v>5.4493696624644171E-2</v>
      </c>
      <c r="F8" s="11">
        <v>0</v>
      </c>
      <c r="G8" s="12">
        <f t="shared" si="2"/>
        <v>0</v>
      </c>
      <c r="H8" s="12">
        <f t="shared" si="3"/>
        <v>0</v>
      </c>
      <c r="I8" s="11">
        <f t="shared" ref="I8:I18" si="6">C8+F8</f>
        <v>1.5509259259259256E-3</v>
      </c>
      <c r="J8" s="12">
        <f t="shared" si="4"/>
        <v>0.62616822429906538</v>
      </c>
      <c r="K8" s="14">
        <f t="shared" si="5"/>
        <v>5.4493696624644171E-2</v>
      </c>
    </row>
    <row r="9" spans="2:11" s="5" customFormat="1">
      <c r="B9" s="10" t="s">
        <v>50</v>
      </c>
      <c r="C9" s="11">
        <v>3.1249999999999995E-4</v>
      </c>
      <c r="D9" s="12">
        <f t="shared" si="0"/>
        <v>0.12616822429906541</v>
      </c>
      <c r="E9" s="12">
        <f t="shared" si="1"/>
        <v>1.0980073200488005E-2</v>
      </c>
      <c r="F9" s="11">
        <v>0</v>
      </c>
      <c r="G9" s="12">
        <f t="shared" si="2"/>
        <v>0</v>
      </c>
      <c r="H9" s="12">
        <f t="shared" si="3"/>
        <v>0</v>
      </c>
      <c r="I9" s="11">
        <f t="shared" si="6"/>
        <v>3.1249999999999995E-4</v>
      </c>
      <c r="J9" s="12">
        <f t="shared" si="4"/>
        <v>0.12616822429906541</v>
      </c>
      <c r="K9" s="14">
        <f t="shared" si="5"/>
        <v>1.0980073200488005E-2</v>
      </c>
    </row>
    <row r="10" spans="2:11" s="5" customFormat="1">
      <c r="B10" s="10" t="s">
        <v>11</v>
      </c>
      <c r="C10" s="11">
        <v>1.8518518518518518E-4</v>
      </c>
      <c r="D10" s="12">
        <f t="shared" si="0"/>
        <v>7.4766355140186924E-2</v>
      </c>
      <c r="E10" s="12">
        <f t="shared" si="1"/>
        <v>6.5067100447336332E-3</v>
      </c>
      <c r="F10" s="11">
        <v>0</v>
      </c>
      <c r="G10" s="12">
        <f t="shared" si="2"/>
        <v>0</v>
      </c>
      <c r="H10" s="12">
        <f t="shared" si="3"/>
        <v>0</v>
      </c>
      <c r="I10" s="11">
        <f t="shared" si="6"/>
        <v>1.8518518518518518E-4</v>
      </c>
      <c r="J10" s="12">
        <f t="shared" si="4"/>
        <v>7.4766355140186924E-2</v>
      </c>
      <c r="K10" s="14">
        <f t="shared" si="5"/>
        <v>6.5067100447336332E-3</v>
      </c>
    </row>
    <row r="11" spans="2:11" s="5" customFormat="1">
      <c r="B11" s="10" t="s">
        <v>12</v>
      </c>
      <c r="C11" s="11"/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f t="shared" si="6"/>
        <v>0</v>
      </c>
      <c r="J11" s="12">
        <f t="shared" si="4"/>
        <v>0</v>
      </c>
      <c r="K11" s="14">
        <f t="shared" si="5"/>
        <v>0</v>
      </c>
    </row>
    <row r="12" spans="2:11" s="5" customFormat="1">
      <c r="B12" s="10" t="s">
        <v>159</v>
      </c>
      <c r="C12" s="11"/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f t="shared" si="6"/>
        <v>0</v>
      </c>
      <c r="J12" s="12">
        <f t="shared" si="4"/>
        <v>0</v>
      </c>
      <c r="K12" s="14">
        <f t="shared" si="5"/>
        <v>0</v>
      </c>
    </row>
    <row r="13" spans="2:11" s="5" customFormat="1">
      <c r="B13" s="10" t="s">
        <v>106</v>
      </c>
      <c r="C13" s="11"/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f t="shared" si="6"/>
        <v>0</v>
      </c>
      <c r="J13" s="12">
        <f t="shared" si="4"/>
        <v>0</v>
      </c>
      <c r="K13" s="14">
        <f t="shared" si="5"/>
        <v>0</v>
      </c>
    </row>
    <row r="14" spans="2:11" s="5" customFormat="1">
      <c r="B14" s="10" t="s">
        <v>107</v>
      </c>
      <c r="C14" s="11"/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f t="shared" si="6"/>
        <v>0</v>
      </c>
      <c r="J14" s="12">
        <f t="shared" si="4"/>
        <v>0</v>
      </c>
      <c r="K14" s="14">
        <f t="shared" si="5"/>
        <v>0</v>
      </c>
    </row>
    <row r="15" spans="2:11" s="5" customFormat="1">
      <c r="B15" s="10" t="s">
        <v>184</v>
      </c>
      <c r="C15" s="11"/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f t="shared" si="6"/>
        <v>0</v>
      </c>
      <c r="J15" s="12">
        <f t="shared" si="4"/>
        <v>0</v>
      </c>
      <c r="K15" s="14">
        <f t="shared" si="5"/>
        <v>0</v>
      </c>
    </row>
    <row r="16" spans="2:11" s="5" customFormat="1">
      <c r="B16" s="10" t="s">
        <v>176</v>
      </c>
      <c r="C16" s="11"/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f t="shared" si="6"/>
        <v>0</v>
      </c>
      <c r="J16" s="12">
        <f t="shared" si="4"/>
        <v>0</v>
      </c>
      <c r="K16" s="14">
        <f t="shared" si="5"/>
        <v>0</v>
      </c>
    </row>
    <row r="17" spans="2:11" s="5" customFormat="1">
      <c r="B17" s="10" t="s">
        <v>160</v>
      </c>
      <c r="C17" s="11"/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f t="shared" si="6"/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>
      <c r="B18" s="10" t="s">
        <v>13</v>
      </c>
      <c r="C18" s="11">
        <v>4.2824074074074075E-4</v>
      </c>
      <c r="D18" s="12">
        <f t="shared" si="0"/>
        <v>0.17289719626168226</v>
      </c>
      <c r="E18" s="12">
        <f t="shared" si="1"/>
        <v>1.5046766978446527E-2</v>
      </c>
      <c r="F18" s="11">
        <v>0</v>
      </c>
      <c r="G18" s="12">
        <f t="shared" si="2"/>
        <v>0</v>
      </c>
      <c r="H18" s="12">
        <f t="shared" si="3"/>
        <v>0</v>
      </c>
      <c r="I18" s="11">
        <f t="shared" si="6"/>
        <v>4.2824074074074075E-4</v>
      </c>
      <c r="J18" s="12">
        <f t="shared" si="4"/>
        <v>0.17289719626168226</v>
      </c>
      <c r="K18" s="14">
        <f t="shared" si="5"/>
        <v>1.5046766978446527E-2</v>
      </c>
    </row>
    <row r="19" spans="2:11" s="5" customFormat="1" ht="16.5" thickTop="1" thickBot="1">
      <c r="B19" s="31" t="s">
        <v>3</v>
      </c>
      <c r="C19" s="32">
        <f>SUM(C7:C18)</f>
        <v>2.4768518518518516E-3</v>
      </c>
      <c r="D19" s="33">
        <f>IFERROR(SUM(D7:D18),0)</f>
        <v>1</v>
      </c>
      <c r="E19" s="33">
        <f>IFERROR(SUM(E7:E18),0)</f>
        <v>8.7027246848312326E-2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2.4768518518518516E-3</v>
      </c>
      <c r="J19" s="33">
        <f>IFERROR(SUM(J7:J18),0)</f>
        <v>1</v>
      </c>
      <c r="K19" s="34">
        <f>IFERROR(SUM(K7:K18),0)</f>
        <v>8.7027246848312326E-2</v>
      </c>
    </row>
    <row r="20" spans="2:11" s="5" customFormat="1" ht="15.75" thickTop="1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>
      <c r="B21" s="7" t="s">
        <v>14</v>
      </c>
      <c r="C21" s="8" t="s">
        <v>56</v>
      </c>
      <c r="D21" s="16" t="s">
        <v>5</v>
      </c>
      <c r="E21" s="16" t="s">
        <v>5</v>
      </c>
      <c r="F21" s="8" t="s">
        <v>56</v>
      </c>
      <c r="G21" s="16" t="s">
        <v>5</v>
      </c>
      <c r="H21" s="16" t="s">
        <v>5</v>
      </c>
      <c r="I21" s="8" t="s">
        <v>56</v>
      </c>
      <c r="J21" s="16" t="s">
        <v>5</v>
      </c>
      <c r="K21" s="17" t="s">
        <v>5</v>
      </c>
    </row>
    <row r="22" spans="2:11" s="5" customFormat="1">
      <c r="B22" s="18" t="s">
        <v>15</v>
      </c>
      <c r="C22" s="11">
        <v>1.1111111111111111E-3</v>
      </c>
      <c r="D22" s="19"/>
      <c r="E22" s="12">
        <f>IFERROR(C22/C$30,0)</f>
        <v>3.9040260268401801E-2</v>
      </c>
      <c r="F22" s="11">
        <v>0</v>
      </c>
      <c r="G22" s="19"/>
      <c r="H22" s="12">
        <f>IFERROR(F22/F$30,0)</f>
        <v>0</v>
      </c>
      <c r="I22" s="11">
        <f t="shared" ref="I22:I27" si="7">C22+F22</f>
        <v>1.1111111111111111E-3</v>
      </c>
      <c r="J22" s="19"/>
      <c r="K22" s="14">
        <f>IFERROR(I22/I$30,0)</f>
        <v>3.9040260268401801E-2</v>
      </c>
    </row>
    <row r="23" spans="2:11" s="5" customFormat="1">
      <c r="B23" s="18" t="s">
        <v>16</v>
      </c>
      <c r="C23" s="11"/>
      <c r="D23" s="19"/>
      <c r="E23" s="12">
        <f t="shared" ref="E23:E27" si="8">IFERROR(C23/C$30,0)</f>
        <v>0</v>
      </c>
      <c r="F23" s="11">
        <v>0</v>
      </c>
      <c r="G23" s="19"/>
      <c r="H23" s="12">
        <f t="shared" ref="H23:H27" si="9">IFERROR(F23/F$30,0)</f>
        <v>0</v>
      </c>
      <c r="I23" s="11">
        <f t="shared" si="7"/>
        <v>0</v>
      </c>
      <c r="J23" s="19"/>
      <c r="K23" s="14">
        <f t="shared" ref="K23:K27" si="10">IFERROR(I23/I$30,0)</f>
        <v>0</v>
      </c>
    </row>
    <row r="24" spans="2:11" s="5" customFormat="1">
      <c r="B24" s="18" t="s">
        <v>17</v>
      </c>
      <c r="C24" s="11"/>
      <c r="D24" s="19"/>
      <c r="E24" s="12">
        <f t="shared" si="8"/>
        <v>0</v>
      </c>
      <c r="F24" s="11">
        <v>0</v>
      </c>
      <c r="G24" s="19"/>
      <c r="H24" s="12">
        <f t="shared" si="9"/>
        <v>0</v>
      </c>
      <c r="I24" s="11">
        <f t="shared" si="7"/>
        <v>0</v>
      </c>
      <c r="J24" s="19"/>
      <c r="K24" s="14">
        <f t="shared" si="10"/>
        <v>0</v>
      </c>
    </row>
    <row r="25" spans="2:11" s="5" customFormat="1">
      <c r="B25" s="18" t="s">
        <v>18</v>
      </c>
      <c r="C25" s="11">
        <v>7.8240740740740753E-3</v>
      </c>
      <c r="D25" s="19"/>
      <c r="E25" s="12">
        <f t="shared" si="8"/>
        <v>0.27490849938999606</v>
      </c>
      <c r="F25" s="11">
        <v>0</v>
      </c>
      <c r="G25" s="19"/>
      <c r="H25" s="12">
        <f t="shared" si="9"/>
        <v>0</v>
      </c>
      <c r="I25" s="11">
        <f t="shared" si="7"/>
        <v>7.8240740740740753E-3</v>
      </c>
      <c r="J25" s="19"/>
      <c r="K25" s="14">
        <f t="shared" si="10"/>
        <v>0.27490849938999606</v>
      </c>
    </row>
    <row r="26" spans="2:11" s="5" customFormat="1">
      <c r="B26" s="18" t="s">
        <v>19</v>
      </c>
      <c r="C26" s="11">
        <v>1.7048611111111101E-2</v>
      </c>
      <c r="D26" s="19"/>
      <c r="E26" s="12">
        <f t="shared" si="8"/>
        <v>0.59902399349328972</v>
      </c>
      <c r="F26" s="11">
        <v>0</v>
      </c>
      <c r="G26" s="19"/>
      <c r="H26" s="12">
        <f t="shared" si="9"/>
        <v>0</v>
      </c>
      <c r="I26" s="11">
        <f t="shared" si="7"/>
        <v>1.7048611111111101E-2</v>
      </c>
      <c r="J26" s="19"/>
      <c r="K26" s="14">
        <f t="shared" si="10"/>
        <v>0.59902399349328972</v>
      </c>
    </row>
    <row r="27" spans="2:11" s="5" customFormat="1" ht="15.75" thickBot="1">
      <c r="B27" s="23" t="s">
        <v>20</v>
      </c>
      <c r="C27" s="20"/>
      <c r="D27" s="24"/>
      <c r="E27" s="21">
        <f t="shared" si="8"/>
        <v>0</v>
      </c>
      <c r="F27" s="20">
        <v>0</v>
      </c>
      <c r="G27" s="24"/>
      <c r="H27" s="21">
        <f t="shared" si="9"/>
        <v>0</v>
      </c>
      <c r="I27" s="11">
        <f t="shared" si="7"/>
        <v>0</v>
      </c>
      <c r="J27" s="24"/>
      <c r="K27" s="22">
        <f t="shared" si="10"/>
        <v>0</v>
      </c>
    </row>
    <row r="28" spans="2:11" s="5" customFormat="1" ht="16.5" thickTop="1" thickBot="1">
      <c r="B28" s="31" t="s">
        <v>3</v>
      </c>
      <c r="C28" s="32">
        <f>SUM(C22:C27)</f>
        <v>2.598379629629629E-2</v>
      </c>
      <c r="D28" s="33"/>
      <c r="E28" s="33">
        <f>IFERROR(SUM(E22:E27),0)</f>
        <v>0.91297275315168758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2.598379629629629E-2</v>
      </c>
      <c r="J28" s="33"/>
      <c r="K28" s="34">
        <f>IFERROR(SUM(K22:K27),0)</f>
        <v>0.91297275315168758</v>
      </c>
    </row>
    <row r="29" spans="2:11" s="5" customFormat="1" ht="16.5" thickTop="1" thickBot="1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>
      <c r="B30" s="31" t="s">
        <v>6</v>
      </c>
      <c r="C30" s="32">
        <f>SUM(C19,C28)</f>
        <v>2.8460648148148141E-2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2.8460648148148141E-2</v>
      </c>
      <c r="J30" s="35"/>
      <c r="K30" s="38">
        <f>IFERROR(SUM(K19,K28),0)</f>
        <v>0.99999999999999989</v>
      </c>
    </row>
    <row r="31" spans="2:11" s="5" customFormat="1" ht="66" customHeight="1" thickTop="1" thickBot="1">
      <c r="B31" s="189" t="s">
        <v>153</v>
      </c>
      <c r="C31" s="190"/>
      <c r="D31" s="190"/>
      <c r="E31" s="190"/>
      <c r="F31" s="190"/>
      <c r="G31" s="190"/>
      <c r="H31" s="190"/>
      <c r="I31" s="190"/>
      <c r="J31" s="190"/>
      <c r="K31" s="191"/>
    </row>
    <row r="32" spans="2:11" s="5" customFormat="1">
      <c r="C32" s="6"/>
      <c r="D32" s="6"/>
      <c r="E32" s="6"/>
      <c r="F32" s="6"/>
      <c r="H32" s="6"/>
    </row>
    <row r="33" spans="3:8" s="5" customFormat="1">
      <c r="C33" s="6"/>
      <c r="D33" s="6"/>
      <c r="E33" s="6"/>
      <c r="F33" s="6"/>
      <c r="H33" s="6"/>
    </row>
    <row r="34" spans="3:8" s="5" customFormat="1">
      <c r="C34" s="6"/>
      <c r="D34" s="6"/>
      <c r="E34" s="6"/>
      <c r="F34" s="6"/>
      <c r="H34" s="6"/>
    </row>
    <row r="35" spans="3:8" s="5" customFormat="1">
      <c r="C35" s="6"/>
      <c r="D35" s="6"/>
      <c r="E35" s="6"/>
      <c r="F35" s="6"/>
      <c r="H35" s="6"/>
    </row>
    <row r="36" spans="3:8" s="5" customFormat="1">
      <c r="C36" s="6"/>
      <c r="D36" s="6"/>
      <c r="E36" s="6"/>
      <c r="F36" s="6"/>
      <c r="H36" s="6"/>
    </row>
    <row r="37" spans="3:8" s="5" customFormat="1">
      <c r="C37" s="6"/>
      <c r="D37" s="6"/>
      <c r="E37" s="6"/>
      <c r="F37" s="6"/>
      <c r="H37" s="6"/>
    </row>
    <row r="38" spans="3:8" s="5" customFormat="1">
      <c r="C38" s="6"/>
      <c r="D38" s="6"/>
      <c r="E38" s="6"/>
      <c r="F38" s="6"/>
      <c r="H38" s="6"/>
    </row>
    <row r="39" spans="3:8" s="5" customFormat="1">
      <c r="C39" s="6"/>
      <c r="D39" s="6"/>
      <c r="E39" s="6"/>
      <c r="F39" s="6"/>
      <c r="H39" s="6"/>
    </row>
    <row r="40" spans="3:8" s="5" customFormat="1">
      <c r="C40" s="6"/>
      <c r="D40" s="6"/>
      <c r="E40" s="6"/>
      <c r="F40" s="6"/>
      <c r="H40" s="6"/>
    </row>
    <row r="41" spans="3:8" s="5" customFormat="1">
      <c r="C41" s="6"/>
      <c r="D41" s="6"/>
      <c r="E41" s="6"/>
      <c r="F41" s="6"/>
      <c r="H41" s="6"/>
    </row>
    <row r="42" spans="3:8" s="5" customFormat="1">
      <c r="C42" s="6"/>
      <c r="D42" s="6"/>
      <c r="E42" s="6"/>
      <c r="F42" s="6"/>
      <c r="H42" s="6"/>
    </row>
    <row r="43" spans="3:8" s="5" customFormat="1">
      <c r="C43" s="6"/>
      <c r="D43" s="6"/>
      <c r="E43" s="6"/>
      <c r="F43" s="6"/>
      <c r="H43" s="6"/>
    </row>
    <row r="44" spans="3:8" s="5" customFormat="1">
      <c r="C44" s="6"/>
      <c r="D44" s="6"/>
      <c r="E44" s="6"/>
      <c r="F44" s="6"/>
      <c r="H44" s="6"/>
    </row>
    <row r="45" spans="3:8" s="5" customFormat="1">
      <c r="C45" s="6"/>
      <c r="D45" s="6"/>
      <c r="E45" s="6"/>
      <c r="F45" s="6"/>
      <c r="H45" s="6"/>
    </row>
    <row r="46" spans="3:8" s="5" customFormat="1">
      <c r="C46" s="6"/>
      <c r="D46" s="6"/>
      <c r="E46" s="6"/>
      <c r="F46" s="6"/>
      <c r="H46" s="6"/>
    </row>
    <row r="47" spans="3:8" s="5" customFormat="1">
      <c r="C47" s="6"/>
      <c r="D47" s="6"/>
      <c r="E47" s="6"/>
      <c r="F47" s="6"/>
      <c r="H47" s="6"/>
    </row>
    <row r="48" spans="3:8" s="5" customFormat="1">
      <c r="C48" s="6"/>
      <c r="D48" s="6"/>
      <c r="E48" s="6"/>
      <c r="F48" s="6"/>
      <c r="H48" s="6"/>
    </row>
    <row r="49" spans="3:8" s="5" customFormat="1">
      <c r="C49" s="6"/>
      <c r="D49" s="6"/>
      <c r="E49" s="6"/>
      <c r="F49" s="6"/>
      <c r="H49" s="6"/>
    </row>
    <row r="50" spans="3:8" s="5" customFormat="1">
      <c r="C50" s="6"/>
      <c r="D50" s="6"/>
      <c r="E50" s="6"/>
      <c r="F50" s="6"/>
      <c r="H50" s="6"/>
    </row>
    <row r="51" spans="3:8" s="5" customFormat="1">
      <c r="C51" s="6"/>
      <c r="D51" s="6"/>
      <c r="E51" s="6"/>
      <c r="F51" s="6"/>
      <c r="H51" s="6"/>
    </row>
    <row r="52" spans="3:8" s="5" customFormat="1">
      <c r="C52" s="6"/>
      <c r="D52" s="6"/>
      <c r="E52" s="6"/>
      <c r="F52" s="6"/>
      <c r="H52" s="6"/>
    </row>
    <row r="53" spans="3:8" s="5" customFormat="1">
      <c r="C53" s="6"/>
      <c r="D53" s="6"/>
      <c r="E53" s="6"/>
      <c r="F53" s="6"/>
      <c r="H53" s="6"/>
    </row>
    <row r="54" spans="3:8" s="5" customFormat="1">
      <c r="C54" s="6"/>
      <c r="D54" s="6"/>
      <c r="E54" s="6"/>
      <c r="F54" s="6"/>
      <c r="H54" s="6"/>
    </row>
    <row r="55" spans="3:8" s="5" customFormat="1">
      <c r="C55" s="6"/>
      <c r="D55" s="6"/>
      <c r="E55" s="6"/>
      <c r="F55" s="6"/>
      <c r="H55" s="6"/>
    </row>
    <row r="56" spans="3:8" s="5" customFormat="1">
      <c r="C56" s="6"/>
      <c r="D56" s="6"/>
      <c r="E56" s="6"/>
      <c r="F56" s="6"/>
      <c r="H56" s="6"/>
    </row>
    <row r="57" spans="3:8" s="5" customFormat="1">
      <c r="C57" s="6"/>
      <c r="D57" s="6"/>
      <c r="E57" s="6"/>
      <c r="F57" s="6"/>
      <c r="H57" s="6"/>
    </row>
    <row r="58" spans="3:8" s="5" customFormat="1">
      <c r="C58" s="6"/>
      <c r="D58" s="6"/>
      <c r="E58" s="6"/>
      <c r="F58" s="6"/>
      <c r="H58" s="6"/>
    </row>
    <row r="59" spans="3:8" s="5" customFormat="1">
      <c r="C59" s="6"/>
      <c r="D59" s="6"/>
      <c r="E59" s="6"/>
      <c r="F59" s="6"/>
      <c r="H59" s="6"/>
    </row>
    <row r="60" spans="3:8" s="5" customFormat="1">
      <c r="C60" s="6"/>
      <c r="D60" s="6"/>
      <c r="E60" s="6"/>
      <c r="F60" s="6"/>
      <c r="H60" s="6"/>
    </row>
    <row r="61" spans="3:8" s="5" customFormat="1">
      <c r="C61" s="6"/>
      <c r="D61" s="6"/>
      <c r="E61" s="6"/>
      <c r="F61" s="6"/>
      <c r="H61" s="6"/>
    </row>
    <row r="62" spans="3:8" s="5" customFormat="1">
      <c r="C62" s="6"/>
      <c r="D62" s="6"/>
      <c r="E62" s="6"/>
      <c r="F62" s="6"/>
      <c r="H62" s="6"/>
    </row>
    <row r="63" spans="3:8" s="5" customFormat="1">
      <c r="C63" s="6"/>
      <c r="D63" s="6"/>
      <c r="E63" s="6"/>
      <c r="F63" s="6"/>
      <c r="H63" s="6"/>
    </row>
    <row r="64" spans="3:8" s="5" customFormat="1">
      <c r="C64" s="6"/>
      <c r="D64" s="6"/>
      <c r="E64" s="6"/>
      <c r="F64" s="6"/>
      <c r="H64" s="6"/>
    </row>
    <row r="65" spans="3:8" s="5" customFormat="1">
      <c r="C65" s="6"/>
      <c r="D65" s="6"/>
      <c r="E65" s="6"/>
      <c r="F65" s="6"/>
      <c r="H65" s="6"/>
    </row>
    <row r="66" spans="3:8" s="5" customFormat="1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>
  <sheetPr codeName="Foglio77"/>
  <dimension ref="A1:J26"/>
  <sheetViews>
    <sheetView showZeros="0" topLeftCell="A13" workbookViewId="0">
      <selection activeCell="A25" sqref="A25:F49"/>
    </sheetView>
  </sheetViews>
  <sheetFormatPr defaultRowHeight="15"/>
  <cols>
    <col min="1" max="1" width="21" style="72" customWidth="1"/>
    <col min="2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1.2962962962962963E-3</v>
      </c>
      <c r="C2" s="72">
        <v>1.2152777777777778E-3</v>
      </c>
      <c r="D2" s="73">
        <f>B2/G2</f>
        <v>0.5161290322580645</v>
      </c>
      <c r="E2" s="73">
        <f>C2/G2</f>
        <v>0.4838709677419355</v>
      </c>
      <c r="G2" s="72">
        <f>B2+C2</f>
        <v>2.5115740740740741E-3</v>
      </c>
    </row>
    <row r="3" spans="1:10">
      <c r="A3" s="72" t="s">
        <v>99</v>
      </c>
      <c r="B3" s="72">
        <v>9.9768518518518531E-3</v>
      </c>
      <c r="C3" s="72">
        <v>0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9.9768518518518531E-3</v>
      </c>
    </row>
    <row r="4" spans="1:10">
      <c r="A4" s="72" t="s">
        <v>50</v>
      </c>
      <c r="B4" s="72">
        <v>1.1388888888888888E-2</v>
      </c>
      <c r="C4" s="72">
        <v>0</v>
      </c>
      <c r="D4" s="73">
        <f t="shared" si="0"/>
        <v>1</v>
      </c>
      <c r="E4" s="73">
        <f t="shared" si="1"/>
        <v>0</v>
      </c>
      <c r="G4" s="72">
        <f t="shared" si="2"/>
        <v>1.1388888888888888E-2</v>
      </c>
    </row>
    <row r="5" spans="1:10">
      <c r="A5" s="72" t="s">
        <v>11</v>
      </c>
      <c r="B5" s="72">
        <v>9.1782407407407403E-3</v>
      </c>
      <c r="C5" s="72">
        <v>0</v>
      </c>
      <c r="D5" s="73">
        <f t="shared" si="0"/>
        <v>1</v>
      </c>
      <c r="E5" s="73">
        <f t="shared" si="1"/>
        <v>0</v>
      </c>
      <c r="G5" s="72">
        <f t="shared" si="2"/>
        <v>9.1782407407407403E-3</v>
      </c>
    </row>
    <row r="6" spans="1:10">
      <c r="A6" s="72" t="s">
        <v>12</v>
      </c>
      <c r="C6" s="72">
        <v>1.5509259259259261E-3</v>
      </c>
      <c r="D6" s="73">
        <f t="shared" si="0"/>
        <v>0</v>
      </c>
      <c r="E6" s="73">
        <f t="shared" si="1"/>
        <v>1</v>
      </c>
      <c r="G6" s="72">
        <f t="shared" si="2"/>
        <v>1.5509259259259261E-3</v>
      </c>
    </row>
    <row r="7" spans="1:10">
      <c r="A7" s="72" t="s">
        <v>159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9.8379629629629642E-4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9.8379629629629642E-4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1.5509259259259259E-3</v>
      </c>
      <c r="D13" s="73">
        <f t="shared" si="0"/>
        <v>1</v>
      </c>
      <c r="E13" s="73">
        <f t="shared" si="1"/>
        <v>0</v>
      </c>
      <c r="F13" s="72">
        <v>0</v>
      </c>
      <c r="G13" s="72">
        <f t="shared" si="2"/>
        <v>1.5509259259259259E-3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2.8935185185185184E-3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2.8935185185185184E-3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C15" s="72">
        <v>1.0300925925925926E-3</v>
      </c>
      <c r="D15" s="73">
        <f t="shared" si="0"/>
        <v>0</v>
      </c>
      <c r="E15" s="73">
        <f t="shared" si="1"/>
        <v>1</v>
      </c>
      <c r="F15" s="72">
        <v>0</v>
      </c>
      <c r="G15" s="72">
        <f t="shared" si="2"/>
        <v>1.0300925925925926E-3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1.8437500000000006E-2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1.8437500000000006E-2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7.8240740740740736E-3</v>
      </c>
      <c r="C18" s="72">
        <v>2.5462962962962961E-3</v>
      </c>
      <c r="D18" s="73">
        <f t="shared" si="0"/>
        <v>0.7544642857142857</v>
      </c>
      <c r="E18" s="73">
        <f t="shared" si="1"/>
        <v>0.24553571428571427</v>
      </c>
      <c r="F18" s="72">
        <v>0</v>
      </c>
      <c r="G18" s="72">
        <f t="shared" si="2"/>
        <v>1.037037037037037E-2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2.0601851851851853E-3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2.0601851851851853E-3</v>
      </c>
      <c r="H19" s="72">
        <v>0</v>
      </c>
      <c r="I19" s="72">
        <v>0</v>
      </c>
      <c r="J19" s="72">
        <v>0</v>
      </c>
    </row>
    <row r="25" spans="1:10">
      <c r="A25" s="176"/>
      <c r="B25" s="176"/>
      <c r="C25" s="176"/>
      <c r="D25" s="176"/>
      <c r="E25" s="176"/>
    </row>
    <row r="26" spans="1:10">
      <c r="A26" s="176"/>
      <c r="B26" s="176"/>
      <c r="C26" s="176"/>
      <c r="D26" s="176"/>
      <c r="E26" s="176"/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>
  <sheetPr codeName="Foglio78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99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50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159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>
  <sheetPr codeName="Foglio79"/>
  <dimension ref="A1:J26"/>
  <sheetViews>
    <sheetView showZeros="0" workbookViewId="0">
      <selection activeCell="A23" sqref="A23:XFD48"/>
    </sheetView>
  </sheetViews>
  <sheetFormatPr defaultRowHeight="15"/>
  <cols>
    <col min="1" max="1" width="17.85546875" style="72" customWidth="1"/>
    <col min="2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5.9618055555555487E-2</v>
      </c>
      <c r="C2" s="72">
        <v>1.7291666666666667E-2</v>
      </c>
      <c r="D2" s="73">
        <f>B2/G2</f>
        <v>0.77516930022573338</v>
      </c>
      <c r="E2" s="73">
        <f>C2/G2</f>
        <v>0.22483069977426656</v>
      </c>
      <c r="G2" s="72">
        <f>B2+C2</f>
        <v>7.6909722222222157E-2</v>
      </c>
    </row>
    <row r="3" spans="1:10">
      <c r="A3" s="72" t="s">
        <v>99</v>
      </c>
      <c r="B3" s="72">
        <v>9.1875000000000082E-2</v>
      </c>
      <c r="C3" s="72">
        <v>5.9837962962962961E-3</v>
      </c>
      <c r="D3" s="73">
        <f t="shared" ref="D3:D19" si="0">B3/G3</f>
        <v>0.93885274985215861</v>
      </c>
      <c r="E3" s="73">
        <f t="shared" ref="E3:E19" si="1">C3/G3</f>
        <v>6.1147250147841462E-2</v>
      </c>
      <c r="G3" s="72">
        <f t="shared" ref="G3:G19" si="2">B3+C3</f>
        <v>9.7858796296296374E-2</v>
      </c>
    </row>
    <row r="4" spans="1:10">
      <c r="A4" s="72" t="s">
        <v>50</v>
      </c>
      <c r="B4" s="72">
        <v>8.8009259259259301E-2</v>
      </c>
      <c r="C4" s="72">
        <v>2.5393518518518513E-2</v>
      </c>
      <c r="D4" s="73">
        <f t="shared" si="0"/>
        <v>0.77607675035721591</v>
      </c>
      <c r="E4" s="73">
        <f t="shared" si="1"/>
        <v>0.22392324964278412</v>
      </c>
      <c r="G4" s="72">
        <f t="shared" si="2"/>
        <v>0.11340277777777781</v>
      </c>
    </row>
    <row r="5" spans="1:10">
      <c r="A5" s="72" t="s">
        <v>11</v>
      </c>
      <c r="B5" s="72">
        <v>0.28263888888888944</v>
      </c>
      <c r="C5" s="72">
        <v>3.9999999999999987E-2</v>
      </c>
      <c r="D5" s="73">
        <f t="shared" si="0"/>
        <v>0.87602238484718065</v>
      </c>
      <c r="E5" s="73">
        <f t="shared" si="1"/>
        <v>0.12397761515281938</v>
      </c>
      <c r="G5" s="72">
        <f t="shared" si="2"/>
        <v>0.32263888888888942</v>
      </c>
    </row>
    <row r="6" spans="1:10">
      <c r="A6" s="72" t="s">
        <v>12</v>
      </c>
      <c r="B6" s="72">
        <v>9.6643518518518511E-3</v>
      </c>
      <c r="C6" s="72">
        <v>5.2499999999999887E-2</v>
      </c>
      <c r="D6" s="73">
        <f t="shared" si="0"/>
        <v>0.15546453174455438</v>
      </c>
      <c r="E6" s="73">
        <f t="shared" si="1"/>
        <v>0.84453546825544568</v>
      </c>
      <c r="G6" s="72">
        <f t="shared" si="2"/>
        <v>6.2164351851851735E-2</v>
      </c>
    </row>
    <row r="7" spans="1:10">
      <c r="A7" s="72" t="s">
        <v>159</v>
      </c>
      <c r="B7" s="72">
        <v>2.9965277777777768E-2</v>
      </c>
      <c r="C7" s="72">
        <v>9.7222222222222206E-3</v>
      </c>
      <c r="D7" s="73">
        <f t="shared" si="0"/>
        <v>0.75503062117235342</v>
      </c>
      <c r="E7" s="73">
        <f t="shared" si="1"/>
        <v>0.24496937882764658</v>
      </c>
      <c r="F7" s="72">
        <v>0</v>
      </c>
      <c r="G7" s="72">
        <f t="shared" si="2"/>
        <v>3.9687499999999987E-2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1.0740740740740738E-2</v>
      </c>
      <c r="C8" s="72">
        <v>0</v>
      </c>
      <c r="D8" s="73">
        <f t="shared" si="0"/>
        <v>1</v>
      </c>
      <c r="E8" s="73">
        <f t="shared" si="1"/>
        <v>0</v>
      </c>
      <c r="F8" s="72">
        <v>0</v>
      </c>
      <c r="G8" s="72">
        <f t="shared" si="2"/>
        <v>1.0740740740740738E-2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1.5671296296296287E-2</v>
      </c>
      <c r="C9" s="72">
        <v>0</v>
      </c>
      <c r="D9" s="73">
        <f t="shared" si="0"/>
        <v>1</v>
      </c>
      <c r="E9" s="73">
        <f t="shared" si="1"/>
        <v>0</v>
      </c>
      <c r="F9" s="72">
        <v>0</v>
      </c>
      <c r="G9" s="72">
        <f t="shared" si="2"/>
        <v>1.5671296296296287E-2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7.4884259259259244E-3</v>
      </c>
      <c r="C10" s="72">
        <v>0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7.4884259259259244E-3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B11" s="72">
        <v>0</v>
      </c>
      <c r="C11" s="72">
        <v>9.6990740740740735E-3</v>
      </c>
      <c r="D11" s="73">
        <f t="shared" si="0"/>
        <v>0</v>
      </c>
      <c r="E11" s="73">
        <f t="shared" si="1"/>
        <v>1</v>
      </c>
      <c r="F11" s="72">
        <v>0</v>
      </c>
      <c r="G11" s="72">
        <f t="shared" si="2"/>
        <v>9.6990740740740735E-3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0.13165509259259248</v>
      </c>
      <c r="C13" s="72">
        <v>9.3287037037037036E-3</v>
      </c>
      <c r="D13" s="73">
        <f t="shared" si="0"/>
        <v>0.9338313767342582</v>
      </c>
      <c r="E13" s="73">
        <f t="shared" si="1"/>
        <v>6.6168623265741786E-2</v>
      </c>
      <c r="F13" s="72">
        <v>0</v>
      </c>
      <c r="G13" s="72">
        <f t="shared" si="2"/>
        <v>0.14098379629629618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6.3310185185185188E-3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6.3310185185185188E-3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5.0925925925925932E-4</v>
      </c>
      <c r="D15" s="73">
        <f t="shared" si="0"/>
        <v>0</v>
      </c>
      <c r="E15" s="73">
        <f t="shared" si="1"/>
        <v>1</v>
      </c>
      <c r="F15" s="72">
        <v>0</v>
      </c>
      <c r="G15" s="72">
        <f t="shared" si="2"/>
        <v>5.0925925925925932E-4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8.4606481481481494E-3</v>
      </c>
      <c r="C16" s="72">
        <v>0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8.4606481481481494E-3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8.1643518518518532E-2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8.1643518518518532E-2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0.15100694444444451</v>
      </c>
      <c r="C18" s="72">
        <v>7.6446759259259242E-2</v>
      </c>
      <c r="D18" s="73">
        <f t="shared" si="0"/>
        <v>0.66390189293710578</v>
      </c>
      <c r="E18" s="73">
        <f t="shared" si="1"/>
        <v>0.33609810706289417</v>
      </c>
      <c r="F18" s="72">
        <v>0</v>
      </c>
      <c r="G18" s="72">
        <f t="shared" si="2"/>
        <v>0.22745370370370377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2.3275462962962973E-2</v>
      </c>
      <c r="C19" s="72">
        <v>0</v>
      </c>
      <c r="D19" s="73">
        <f t="shared" si="0"/>
        <v>1</v>
      </c>
      <c r="E19" s="73">
        <f t="shared" si="1"/>
        <v>0</v>
      </c>
      <c r="G19" s="72">
        <f t="shared" si="2"/>
        <v>2.3275462962962973E-2</v>
      </c>
    </row>
    <row r="25" spans="1:10" s="176" customFormat="1"/>
    <row r="26" spans="1:10" s="176" customFormat="1"/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>
  <sheetPr codeName="Foglio80"/>
  <dimension ref="A1:J27"/>
  <sheetViews>
    <sheetView showZeros="0" workbookViewId="0">
      <selection activeCell="A25" sqref="A25:G48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0</v>
      </c>
      <c r="C2" s="72">
        <v>0</v>
      </c>
      <c r="D2" s="73" t="e">
        <f>B2/H2</f>
        <v>#DIV/0!</v>
      </c>
      <c r="E2" s="73" t="e">
        <f>C2/H2</f>
        <v>#DIV/0!</v>
      </c>
      <c r="H2" s="72">
        <f>B2+C2</f>
        <v>0</v>
      </c>
    </row>
    <row r="3" spans="1:10">
      <c r="A3" s="72" t="s">
        <v>99</v>
      </c>
      <c r="B3" s="72">
        <v>1.8518518518518519E-3</v>
      </c>
      <c r="C3" s="72">
        <v>0</v>
      </c>
      <c r="D3" s="73">
        <f t="shared" ref="D3:D19" si="0">B3/H3</f>
        <v>1</v>
      </c>
      <c r="E3" s="73">
        <f t="shared" ref="E3:E19" si="1">C3/H3</f>
        <v>0</v>
      </c>
      <c r="H3" s="72">
        <f t="shared" ref="H3:H19" si="2">B3+C3</f>
        <v>1.8518518518518519E-3</v>
      </c>
    </row>
    <row r="4" spans="1:10">
      <c r="A4" s="72" t="s">
        <v>50</v>
      </c>
      <c r="B4" s="72">
        <v>7.8240740740740736E-3</v>
      </c>
      <c r="C4" s="72">
        <v>0</v>
      </c>
      <c r="D4" s="73">
        <f t="shared" si="0"/>
        <v>1</v>
      </c>
      <c r="E4" s="73">
        <f t="shared" si="1"/>
        <v>0</v>
      </c>
      <c r="H4" s="72">
        <f t="shared" si="2"/>
        <v>7.8240740740740736E-3</v>
      </c>
    </row>
    <row r="5" spans="1:10">
      <c r="A5" s="72" t="s">
        <v>11</v>
      </c>
      <c r="B5" s="72">
        <v>2.1990740740740738E-3</v>
      </c>
      <c r="C5" s="72">
        <v>0</v>
      </c>
      <c r="D5" s="73">
        <f t="shared" si="0"/>
        <v>1</v>
      </c>
      <c r="E5" s="73">
        <f t="shared" si="1"/>
        <v>0</v>
      </c>
      <c r="H5" s="72">
        <f t="shared" si="2"/>
        <v>2.1990740740740738E-3</v>
      </c>
    </row>
    <row r="6" spans="1:10">
      <c r="A6" s="72" t="s">
        <v>12</v>
      </c>
      <c r="B6" s="72">
        <v>2.0833333333333333E-3</v>
      </c>
      <c r="C6" s="72">
        <v>0</v>
      </c>
      <c r="D6" s="73">
        <f t="shared" si="0"/>
        <v>1</v>
      </c>
      <c r="E6" s="73">
        <f t="shared" si="1"/>
        <v>0</v>
      </c>
      <c r="H6" s="72">
        <f t="shared" si="2"/>
        <v>2.0833333333333333E-3</v>
      </c>
    </row>
    <row r="7" spans="1:10">
      <c r="A7" s="72" t="s">
        <v>159</v>
      </c>
      <c r="B7" s="72">
        <v>0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  <c r="H7" s="72">
        <f t="shared" si="2"/>
        <v>0</v>
      </c>
      <c r="I7" s="72">
        <v>0</v>
      </c>
      <c r="J7" s="72">
        <v>0</v>
      </c>
    </row>
    <row r="8" spans="1:10">
      <c r="A8" s="72" t="s">
        <v>106</v>
      </c>
      <c r="B8" s="72">
        <v>0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f t="shared" si="2"/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  <c r="I9" s="72">
        <v>0</v>
      </c>
      <c r="J9" s="72">
        <v>0</v>
      </c>
    </row>
    <row r="10" spans="1:10">
      <c r="A10" s="72" t="s">
        <v>175</v>
      </c>
      <c r="B10" s="72">
        <v>7.0601851851851847E-4</v>
      </c>
      <c r="C10" s="72">
        <v>0</v>
      </c>
      <c r="D10" s="73">
        <f t="shared" si="0"/>
        <v>1</v>
      </c>
      <c r="E10" s="73">
        <f t="shared" si="1"/>
        <v>0</v>
      </c>
      <c r="F10" s="72">
        <v>0</v>
      </c>
      <c r="G10" s="72">
        <v>0</v>
      </c>
      <c r="H10" s="72">
        <f t="shared" si="2"/>
        <v>7.0601851851851847E-4</v>
      </c>
      <c r="I10" s="72">
        <v>0</v>
      </c>
      <c r="J10" s="72">
        <v>0</v>
      </c>
    </row>
    <row r="11" spans="1:10">
      <c r="A11" s="72" t="s">
        <v>176</v>
      </c>
      <c r="B11" s="72">
        <v>0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  <c r="I11" s="72">
        <v>0</v>
      </c>
      <c r="J11" s="72">
        <v>0</v>
      </c>
    </row>
    <row r="12" spans="1:10">
      <c r="A12" s="72" t="s">
        <v>160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  <c r="I12" s="72">
        <v>0</v>
      </c>
      <c r="J12" s="72">
        <v>0</v>
      </c>
    </row>
    <row r="13" spans="1:10">
      <c r="A13" s="72" t="s">
        <v>13</v>
      </c>
      <c r="B13" s="72">
        <v>4.7337962962962967E-3</v>
      </c>
      <c r="C13" s="72">
        <v>0</v>
      </c>
      <c r="D13" s="73">
        <f t="shared" si="0"/>
        <v>1</v>
      </c>
      <c r="E13" s="73">
        <f t="shared" si="1"/>
        <v>0</v>
      </c>
      <c r="F13" s="72">
        <v>0</v>
      </c>
      <c r="G13" s="72">
        <v>0</v>
      </c>
      <c r="H13" s="72">
        <f t="shared" si="2"/>
        <v>4.7337962962962967E-3</v>
      </c>
      <c r="I13" s="72">
        <v>0</v>
      </c>
      <c r="J13" s="72">
        <v>0</v>
      </c>
    </row>
    <row r="14" spans="1:10">
      <c r="A14" s="72" t="s">
        <v>15</v>
      </c>
      <c r="B14" s="72">
        <v>2.8935185185185189E-4</v>
      </c>
      <c r="C14" s="72">
        <v>0</v>
      </c>
      <c r="D14" s="73">
        <f t="shared" si="0"/>
        <v>1</v>
      </c>
      <c r="E14" s="73">
        <f t="shared" si="1"/>
        <v>0</v>
      </c>
      <c r="F14" s="72">
        <v>0</v>
      </c>
      <c r="G14" s="72">
        <v>0</v>
      </c>
      <c r="H14" s="72">
        <f t="shared" si="2"/>
        <v>2.8935185185185189E-4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v>0</v>
      </c>
      <c r="H15" s="72">
        <f t="shared" si="2"/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f t="shared" si="2"/>
        <v>0</v>
      </c>
      <c r="I16" s="72">
        <v>0</v>
      </c>
      <c r="J16" s="72">
        <v>0</v>
      </c>
    </row>
    <row r="17" spans="1:10">
      <c r="A17" s="72" t="s">
        <v>18</v>
      </c>
      <c r="B17" s="72">
        <v>4.2361111111111115E-3</v>
      </c>
      <c r="C17" s="72">
        <v>0</v>
      </c>
      <c r="D17" s="73">
        <f t="shared" si="0"/>
        <v>1</v>
      </c>
      <c r="E17" s="73">
        <f t="shared" si="1"/>
        <v>0</v>
      </c>
      <c r="F17" s="72">
        <v>0</v>
      </c>
      <c r="G17" s="72">
        <v>0</v>
      </c>
      <c r="H17" s="72">
        <f t="shared" si="2"/>
        <v>4.2361111111111115E-3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3" t="e">
        <f t="shared" si="0"/>
        <v>#DIV/0!</v>
      </c>
      <c r="E18" s="73" t="e">
        <f t="shared" si="1"/>
        <v>#DIV/0!</v>
      </c>
      <c r="F18" s="72">
        <v>0</v>
      </c>
      <c r="G18" s="72">
        <v>0</v>
      </c>
      <c r="H18" s="72">
        <f t="shared" si="2"/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v>0</v>
      </c>
      <c r="H19" s="72">
        <f t="shared" si="2"/>
        <v>0</v>
      </c>
      <c r="I19" s="72">
        <v>0</v>
      </c>
      <c r="J19" s="72">
        <v>0</v>
      </c>
    </row>
    <row r="26" spans="1:10" s="176" customFormat="1"/>
    <row r="27" spans="1:10" s="176" customFormat="1"/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>
  <sheetPr codeName="Foglio81"/>
  <dimension ref="A1:J26"/>
  <sheetViews>
    <sheetView showZeros="0" topLeftCell="A13" workbookViewId="0">
      <selection activeCell="A25" sqref="A25:G46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5.462962962962962E-3</v>
      </c>
      <c r="D2" s="73">
        <f>B2/G2</f>
        <v>1</v>
      </c>
      <c r="E2" s="73">
        <f>C2/G2</f>
        <v>0</v>
      </c>
      <c r="G2" s="72">
        <f>B2+C2</f>
        <v>5.462962962962962E-3</v>
      </c>
    </row>
    <row r="3" spans="1:10">
      <c r="A3" s="72" t="s">
        <v>99</v>
      </c>
      <c r="B3" s="72">
        <v>1.3067129629629632E-2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1.3067129629629632E-2</v>
      </c>
    </row>
    <row r="4" spans="1:10">
      <c r="A4" s="72" t="s">
        <v>50</v>
      </c>
      <c r="B4" s="72">
        <v>1.0023148148148147E-2</v>
      </c>
      <c r="D4" s="73">
        <f t="shared" si="0"/>
        <v>1</v>
      </c>
      <c r="E4" s="73">
        <f t="shared" si="1"/>
        <v>0</v>
      </c>
      <c r="G4" s="72">
        <f t="shared" si="2"/>
        <v>1.0023148148148147E-2</v>
      </c>
    </row>
    <row r="5" spans="1:10">
      <c r="A5" s="72" t="s">
        <v>11</v>
      </c>
      <c r="B5" s="72">
        <v>4.5648148148148146E-2</v>
      </c>
      <c r="C5" s="72">
        <v>5.2083333333333333E-4</v>
      </c>
      <c r="D5" s="73">
        <f t="shared" si="0"/>
        <v>0.98871897718726498</v>
      </c>
      <c r="E5" s="73">
        <f t="shared" si="1"/>
        <v>1.1281022812735022E-2</v>
      </c>
      <c r="G5" s="72">
        <f t="shared" si="2"/>
        <v>4.6168981481481478E-2</v>
      </c>
    </row>
    <row r="6" spans="1:10">
      <c r="A6" s="72" t="s">
        <v>12</v>
      </c>
      <c r="C6" s="72">
        <v>7.083333333333333E-3</v>
      </c>
      <c r="D6" s="73">
        <f t="shared" si="0"/>
        <v>0</v>
      </c>
      <c r="E6" s="73">
        <f t="shared" si="1"/>
        <v>1</v>
      </c>
      <c r="G6" s="72">
        <f t="shared" si="2"/>
        <v>7.083333333333333E-3</v>
      </c>
    </row>
    <row r="7" spans="1:10">
      <c r="A7" s="72" t="s">
        <v>159</v>
      </c>
      <c r="B7" s="72">
        <v>2.8587962962962964E-2</v>
      </c>
      <c r="D7" s="73">
        <f t="shared" si="0"/>
        <v>1</v>
      </c>
      <c r="E7" s="73">
        <f t="shared" si="1"/>
        <v>0</v>
      </c>
      <c r="F7" s="72">
        <v>0</v>
      </c>
      <c r="G7" s="72">
        <f t="shared" si="2"/>
        <v>2.8587962962962964E-2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2.675925925925926E-2</v>
      </c>
      <c r="D13" s="73">
        <f t="shared" si="0"/>
        <v>1</v>
      </c>
      <c r="E13" s="73">
        <f t="shared" si="1"/>
        <v>0</v>
      </c>
      <c r="F13" s="72">
        <v>0</v>
      </c>
      <c r="G13" s="72">
        <f t="shared" si="2"/>
        <v>2.675925925925926E-2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7.766203703703704E-3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7.766203703703704E-3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3.1736111111111111E-2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3.1736111111111111E-2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5.3298611111111144E-2</v>
      </c>
      <c r="C18" s="72">
        <v>3.3437500000000002E-2</v>
      </c>
      <c r="D18" s="73">
        <f t="shared" si="0"/>
        <v>0.61449159327461977</v>
      </c>
      <c r="E18" s="73">
        <f t="shared" si="1"/>
        <v>0.38550840672538011</v>
      </c>
      <c r="F18" s="72">
        <v>0</v>
      </c>
      <c r="G18" s="72">
        <f t="shared" si="2"/>
        <v>8.6736111111111153E-2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1.6909722222222222E-2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1.6909722222222222E-2</v>
      </c>
      <c r="H19" s="72">
        <v>0</v>
      </c>
      <c r="I19" s="72">
        <v>0</v>
      </c>
      <c r="J19" s="72">
        <v>0</v>
      </c>
    </row>
    <row r="25" spans="1:10" s="176" customFormat="1"/>
    <row r="26" spans="1:10" s="176" customFormat="1"/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>
  <sheetPr codeName="Foglio82"/>
  <dimension ref="A1:J26"/>
  <sheetViews>
    <sheetView showZeros="0" topLeftCell="A16" workbookViewId="0">
      <selection activeCell="A24" sqref="A24:XFD49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9.8611111111111122E-3</v>
      </c>
      <c r="C2" s="72">
        <v>2.199074074074074E-4</v>
      </c>
      <c r="D2" s="73">
        <f>B2/G2</f>
        <v>0.97818599311136611</v>
      </c>
      <c r="E2" s="73">
        <f>C2/G2</f>
        <v>2.181400688863375E-2</v>
      </c>
      <c r="G2" s="72">
        <f>B2+C2</f>
        <v>1.008101851851852E-2</v>
      </c>
    </row>
    <row r="3" spans="1:10">
      <c r="A3" s="72" t="s">
        <v>99</v>
      </c>
      <c r="B3" s="72">
        <v>7.3900462962963001E-2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7.3900462962963001E-2</v>
      </c>
    </row>
    <row r="4" spans="1:10">
      <c r="A4" s="72" t="s">
        <v>50</v>
      </c>
      <c r="B4" s="72">
        <v>3.3842592592592591E-2</v>
      </c>
      <c r="C4" s="72">
        <v>8.3217592592592596E-3</v>
      </c>
      <c r="D4" s="73">
        <f t="shared" si="0"/>
        <v>0.80263519077683232</v>
      </c>
      <c r="E4" s="73">
        <f t="shared" si="1"/>
        <v>0.19736480922316774</v>
      </c>
      <c r="G4" s="72">
        <f t="shared" si="2"/>
        <v>4.2164351851851849E-2</v>
      </c>
    </row>
    <row r="5" spans="1:10">
      <c r="A5" s="72" t="s">
        <v>11</v>
      </c>
      <c r="B5" s="72">
        <v>7.366898148148146E-2</v>
      </c>
      <c r="C5" s="72">
        <v>4.5949074074074069E-3</v>
      </c>
      <c r="D5" s="73">
        <f t="shared" si="0"/>
        <v>0.94128955930198166</v>
      </c>
      <c r="E5" s="73">
        <f t="shared" si="1"/>
        <v>5.8710440698018347E-2</v>
      </c>
      <c r="G5" s="72">
        <f t="shared" si="2"/>
        <v>7.8263888888888869E-2</v>
      </c>
    </row>
    <row r="6" spans="1:10">
      <c r="A6" s="72" t="s">
        <v>12</v>
      </c>
      <c r="C6" s="72">
        <v>1.6087962962962961E-3</v>
      </c>
      <c r="D6" s="73">
        <f t="shared" si="0"/>
        <v>0</v>
      </c>
      <c r="E6" s="73">
        <f t="shared" si="1"/>
        <v>1</v>
      </c>
      <c r="G6" s="72">
        <f t="shared" si="2"/>
        <v>1.6087962962962961E-3</v>
      </c>
    </row>
    <row r="7" spans="1:10">
      <c r="A7" s="72" t="s">
        <v>159</v>
      </c>
      <c r="B7" s="72">
        <v>3.2407407407407406E-4</v>
      </c>
      <c r="C7" s="72">
        <v>1.0949074074074073E-2</v>
      </c>
      <c r="D7" s="73">
        <f t="shared" si="0"/>
        <v>2.8747433264887066E-2</v>
      </c>
      <c r="E7" s="73">
        <f t="shared" si="1"/>
        <v>0.97125256673511295</v>
      </c>
      <c r="F7" s="72">
        <v>0</v>
      </c>
      <c r="G7" s="72">
        <f t="shared" si="2"/>
        <v>1.1273148148148147E-2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1.1354166666666669E-2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1.1354166666666669E-2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3.543981481481482E-2</v>
      </c>
      <c r="C13" s="72">
        <v>5.3240740740740744E-4</v>
      </c>
      <c r="D13" s="73">
        <f t="shared" si="0"/>
        <v>0.9851994851994853</v>
      </c>
      <c r="E13" s="73">
        <f t="shared" si="1"/>
        <v>1.4800514800514801E-2</v>
      </c>
      <c r="F13" s="72">
        <v>0</v>
      </c>
      <c r="G13" s="72">
        <f t="shared" si="2"/>
        <v>3.5972222222222225E-2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3.402777777777778E-3</v>
      </c>
      <c r="D14" s="73">
        <f t="shared" si="0"/>
        <v>1</v>
      </c>
      <c r="E14" s="73">
        <f t="shared" si="1"/>
        <v>0</v>
      </c>
      <c r="F14" s="72">
        <v>0</v>
      </c>
      <c r="G14" s="72">
        <f t="shared" si="2"/>
        <v>3.402777777777778E-3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1.0648148148148148E-2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1.0648148148148148E-2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2.9710648148148149E-2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2.9710648148148149E-2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0.11442129629629634</v>
      </c>
      <c r="C18" s="72">
        <v>4.7569444444444435E-2</v>
      </c>
      <c r="D18" s="73">
        <f t="shared" si="0"/>
        <v>0.70634466990568745</v>
      </c>
      <c r="E18" s="73">
        <f t="shared" si="1"/>
        <v>0.29365533009431255</v>
      </c>
      <c r="F18" s="72">
        <v>0</v>
      </c>
      <c r="G18" s="72">
        <f t="shared" si="2"/>
        <v>0.16199074074074077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1.4467592592592592E-3</v>
      </c>
      <c r="D19" s="73">
        <f t="shared" si="0"/>
        <v>1</v>
      </c>
      <c r="E19" s="73">
        <f t="shared" si="1"/>
        <v>0</v>
      </c>
      <c r="F19" s="72">
        <v>0</v>
      </c>
      <c r="G19" s="72">
        <f t="shared" si="2"/>
        <v>1.4467592592592592E-3</v>
      </c>
      <c r="H19" s="72">
        <v>0</v>
      </c>
      <c r="I19" s="72">
        <v>0</v>
      </c>
      <c r="J19" s="72">
        <v>0</v>
      </c>
    </row>
    <row r="25" spans="1:10" s="176" customFormat="1"/>
    <row r="26" spans="1:10" s="176" customFormat="1"/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>
  <sheetPr codeName="Foglio84"/>
  <dimension ref="A1:J27"/>
  <sheetViews>
    <sheetView showZeros="0" topLeftCell="A13" workbookViewId="0">
      <selection activeCell="A26" sqref="A26:G45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D2" s="73" t="e">
        <f>B2/H2</f>
        <v>#DIV/0!</v>
      </c>
      <c r="E2" s="73" t="e">
        <f>C2/H2</f>
        <v>#DIV/0!</v>
      </c>
      <c r="H2" s="72">
        <f>B2+C2</f>
        <v>0</v>
      </c>
    </row>
    <row r="3" spans="1:10">
      <c r="A3" s="72" t="s">
        <v>99</v>
      </c>
      <c r="B3" s="72">
        <v>1.7037037037037038E-2</v>
      </c>
      <c r="C3" s="72">
        <v>9.0162037037037034E-3</v>
      </c>
      <c r="D3" s="73">
        <f t="shared" ref="D3:D19" si="0">B3/H3</f>
        <v>0.65393158596179479</v>
      </c>
      <c r="E3" s="73">
        <f t="shared" ref="E3:E19" si="1">C3/H3</f>
        <v>0.34606841403820521</v>
      </c>
      <c r="H3" s="72">
        <f t="shared" ref="H3:H19" si="2">B3+C3</f>
        <v>2.6053240740740741E-2</v>
      </c>
    </row>
    <row r="4" spans="1:10">
      <c r="A4" s="72" t="s">
        <v>50</v>
      </c>
      <c r="B4" s="72">
        <v>2.0312500000000001E-2</v>
      </c>
      <c r="D4" s="73">
        <f t="shared" si="0"/>
        <v>1</v>
      </c>
      <c r="E4" s="73">
        <f t="shared" si="1"/>
        <v>0</v>
      </c>
      <c r="H4" s="72">
        <f t="shared" si="2"/>
        <v>2.0312500000000001E-2</v>
      </c>
    </row>
    <row r="5" spans="1:10">
      <c r="A5" s="72" t="s">
        <v>11</v>
      </c>
      <c r="B5" s="72">
        <v>2.913194444444445E-2</v>
      </c>
      <c r="D5" s="73">
        <f t="shared" si="0"/>
        <v>1</v>
      </c>
      <c r="E5" s="73">
        <f t="shared" si="1"/>
        <v>0</v>
      </c>
      <c r="H5" s="72">
        <f t="shared" si="2"/>
        <v>2.913194444444445E-2</v>
      </c>
    </row>
    <row r="6" spans="1:10">
      <c r="A6" s="72" t="s">
        <v>12</v>
      </c>
      <c r="B6" s="72">
        <v>9.0740740740740747E-3</v>
      </c>
      <c r="D6" s="73">
        <f t="shared" si="0"/>
        <v>1</v>
      </c>
      <c r="E6" s="73">
        <f t="shared" si="1"/>
        <v>0</v>
      </c>
      <c r="H6" s="72">
        <f t="shared" si="2"/>
        <v>9.0740740740740747E-3</v>
      </c>
    </row>
    <row r="7" spans="1:10">
      <c r="A7" s="72" t="s">
        <v>159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v>0</v>
      </c>
      <c r="H7" s="72">
        <f t="shared" si="2"/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v>0</v>
      </c>
      <c r="H8" s="72">
        <f t="shared" si="2"/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v>0</v>
      </c>
      <c r="H9" s="72">
        <f t="shared" si="2"/>
        <v>0</v>
      </c>
      <c r="I9" s="72">
        <v>0</v>
      </c>
      <c r="J9" s="72">
        <v>0</v>
      </c>
    </row>
    <row r="10" spans="1:10">
      <c r="A10" s="72" t="s">
        <v>175</v>
      </c>
      <c r="B10" s="72">
        <v>8.564814814814815E-3</v>
      </c>
      <c r="D10" s="73">
        <f t="shared" si="0"/>
        <v>1</v>
      </c>
      <c r="E10" s="73">
        <f t="shared" si="1"/>
        <v>0</v>
      </c>
      <c r="F10" s="72">
        <v>0</v>
      </c>
      <c r="G10" s="72">
        <v>0</v>
      </c>
      <c r="H10" s="72">
        <f t="shared" si="2"/>
        <v>8.564814814814815E-3</v>
      </c>
      <c r="I10" s="72">
        <v>0</v>
      </c>
      <c r="J10" s="72">
        <v>0</v>
      </c>
    </row>
    <row r="11" spans="1:10">
      <c r="A11" s="72" t="s">
        <v>176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v>0</v>
      </c>
      <c r="H11" s="72">
        <f t="shared" si="2"/>
        <v>0</v>
      </c>
      <c r="I11" s="72">
        <v>0</v>
      </c>
      <c r="J11" s="72">
        <v>0</v>
      </c>
    </row>
    <row r="12" spans="1:10">
      <c r="A12" s="72" t="s">
        <v>160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v>0</v>
      </c>
      <c r="H12" s="72">
        <f t="shared" si="2"/>
        <v>0</v>
      </c>
      <c r="I12" s="72">
        <v>0</v>
      </c>
      <c r="J12" s="72">
        <v>0</v>
      </c>
    </row>
    <row r="13" spans="1:10">
      <c r="A13" s="72" t="s">
        <v>13</v>
      </c>
      <c r="B13" s="72">
        <v>1.4131944444444445E-2</v>
      </c>
      <c r="D13" s="73">
        <f t="shared" si="0"/>
        <v>1</v>
      </c>
      <c r="E13" s="73">
        <f t="shared" si="1"/>
        <v>0</v>
      </c>
      <c r="F13" s="72">
        <v>0</v>
      </c>
      <c r="G13" s="72">
        <v>0</v>
      </c>
      <c r="H13" s="72">
        <f t="shared" si="2"/>
        <v>1.4131944444444445E-2</v>
      </c>
      <c r="I13" s="72">
        <v>0</v>
      </c>
      <c r="J13" s="72">
        <v>0</v>
      </c>
    </row>
    <row r="14" spans="1:10">
      <c r="A14" s="72" t="s">
        <v>15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v>0</v>
      </c>
      <c r="H14" s="72">
        <f t="shared" si="2"/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v>0</v>
      </c>
      <c r="H15" s="72">
        <f t="shared" si="2"/>
        <v>0</v>
      </c>
      <c r="I15" s="72">
        <v>0</v>
      </c>
      <c r="J15" s="72">
        <v>0</v>
      </c>
    </row>
    <row r="16" spans="1:10">
      <c r="A16" s="72" t="s">
        <v>17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v>0</v>
      </c>
      <c r="H16" s="72">
        <f t="shared" si="2"/>
        <v>0</v>
      </c>
      <c r="I16" s="72">
        <v>0</v>
      </c>
      <c r="J16" s="72">
        <v>0</v>
      </c>
    </row>
    <row r="17" spans="1:10">
      <c r="A17" s="72" t="s">
        <v>18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v>0</v>
      </c>
      <c r="H17" s="72">
        <f t="shared" si="2"/>
        <v>0</v>
      </c>
      <c r="I17" s="72">
        <v>0</v>
      </c>
      <c r="J17" s="72">
        <v>0</v>
      </c>
    </row>
    <row r="18" spans="1:10">
      <c r="A18" s="72" t="s">
        <v>19</v>
      </c>
      <c r="D18" s="73" t="e">
        <f t="shared" si="0"/>
        <v>#DIV/0!</v>
      </c>
      <c r="E18" s="73" t="e">
        <f t="shared" si="1"/>
        <v>#DIV/0!</v>
      </c>
      <c r="F18" s="72">
        <v>0</v>
      </c>
      <c r="G18" s="72">
        <v>0</v>
      </c>
      <c r="H18" s="72">
        <f t="shared" si="2"/>
        <v>0</v>
      </c>
      <c r="I18" s="72">
        <v>0</v>
      </c>
      <c r="J18" s="72">
        <v>0</v>
      </c>
    </row>
    <row r="19" spans="1:10">
      <c r="A19" s="72" t="s">
        <v>20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v>0</v>
      </c>
      <c r="H19" s="72">
        <f t="shared" si="2"/>
        <v>0</v>
      </c>
    </row>
    <row r="26" spans="1:10">
      <c r="A26" s="176"/>
      <c r="B26" s="176"/>
      <c r="C26" s="176"/>
      <c r="D26" s="176"/>
      <c r="E26" s="176"/>
      <c r="F26" s="176"/>
      <c r="G26" s="176"/>
    </row>
    <row r="27" spans="1:10">
      <c r="A27" s="176"/>
      <c r="B27" s="176"/>
      <c r="C27" s="176"/>
      <c r="D27" s="176"/>
      <c r="E27" s="176"/>
      <c r="F27" s="176"/>
      <c r="G27" s="176"/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>
  <sheetPr codeName="Foglio85"/>
  <dimension ref="A1:J25"/>
  <sheetViews>
    <sheetView showZeros="0" topLeftCell="A16" workbookViewId="0">
      <selection activeCell="A23" sqref="A23:G49"/>
    </sheetView>
  </sheetViews>
  <sheetFormatPr defaultRowHeight="15"/>
  <cols>
    <col min="1" max="1" width="17.140625" style="72" customWidth="1"/>
    <col min="2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1.0995370370370371E-3</v>
      </c>
      <c r="D2" s="73">
        <f>B2/G2</f>
        <v>1</v>
      </c>
      <c r="E2" s="73">
        <f>C2/G2</f>
        <v>0</v>
      </c>
      <c r="G2" s="72">
        <f>B2+C2</f>
        <v>1.0995370370370371E-3</v>
      </c>
    </row>
    <row r="3" spans="1:10">
      <c r="A3" s="72" t="s">
        <v>99</v>
      </c>
      <c r="B3" s="72">
        <v>1.2314814814814815E-2</v>
      </c>
      <c r="D3" s="73">
        <f t="shared" ref="D3:D19" si="0">B3/G3</f>
        <v>1</v>
      </c>
      <c r="E3" s="73">
        <f t="shared" ref="E3:E19" si="1">C3/G3</f>
        <v>0</v>
      </c>
      <c r="G3" s="72">
        <f t="shared" ref="G3:G19" si="2">B3+C3</f>
        <v>1.2314814814814815E-2</v>
      </c>
    </row>
    <row r="4" spans="1:10">
      <c r="A4" s="72" t="s">
        <v>50</v>
      </c>
      <c r="B4" s="72">
        <v>2.0833333333333335E-4</v>
      </c>
      <c r="C4" s="72">
        <v>2.5000000000000001E-3</v>
      </c>
      <c r="D4" s="73">
        <f t="shared" si="0"/>
        <v>7.6923076923076927E-2</v>
      </c>
      <c r="E4" s="73">
        <f t="shared" si="1"/>
        <v>0.92307692307692302</v>
      </c>
      <c r="G4" s="72">
        <f t="shared" si="2"/>
        <v>2.7083333333333334E-3</v>
      </c>
    </row>
    <row r="5" spans="1:10">
      <c r="A5" s="72" t="s">
        <v>11</v>
      </c>
      <c r="B5" s="72">
        <v>1.2627314814814815E-2</v>
      </c>
      <c r="D5" s="73">
        <f t="shared" si="0"/>
        <v>1</v>
      </c>
      <c r="E5" s="73">
        <f t="shared" si="1"/>
        <v>0</v>
      </c>
      <c r="G5" s="72">
        <f t="shared" si="2"/>
        <v>1.2627314814814815E-2</v>
      </c>
    </row>
    <row r="6" spans="1:10">
      <c r="A6" s="72" t="s">
        <v>12</v>
      </c>
      <c r="C6" s="72">
        <v>5.3935185185185188E-3</v>
      </c>
      <c r="D6" s="73">
        <f t="shared" si="0"/>
        <v>0</v>
      </c>
      <c r="E6" s="73">
        <f t="shared" si="1"/>
        <v>1</v>
      </c>
      <c r="G6" s="72">
        <f t="shared" si="2"/>
        <v>5.3935185185185188E-3</v>
      </c>
    </row>
    <row r="7" spans="1:10">
      <c r="A7" s="72" t="s">
        <v>159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2.1296296296296298E-3</v>
      </c>
      <c r="D10" s="73">
        <f t="shared" si="0"/>
        <v>1</v>
      </c>
      <c r="E10" s="73">
        <f t="shared" si="1"/>
        <v>0</v>
      </c>
      <c r="F10" s="72">
        <v>0</v>
      </c>
      <c r="G10" s="72">
        <f t="shared" si="2"/>
        <v>2.1296296296296298E-3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f t="shared" si="2"/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5.5787037037037038E-3</v>
      </c>
      <c r="D16" s="73">
        <f t="shared" si="0"/>
        <v>1</v>
      </c>
      <c r="E16" s="73">
        <f t="shared" si="1"/>
        <v>0</v>
      </c>
      <c r="F16" s="72">
        <v>0</v>
      </c>
      <c r="G16" s="72">
        <f t="shared" si="2"/>
        <v>5.5787037037037038E-3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8.1944444444444452E-3</v>
      </c>
      <c r="D17" s="73">
        <f t="shared" si="0"/>
        <v>1</v>
      </c>
      <c r="E17" s="73">
        <f t="shared" si="1"/>
        <v>0</v>
      </c>
      <c r="F17" s="72">
        <v>0</v>
      </c>
      <c r="G17" s="72">
        <f t="shared" si="2"/>
        <v>8.1944444444444452E-3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8.4027777777777764E-3</v>
      </c>
      <c r="C18" s="72">
        <v>8.5879629629629639E-3</v>
      </c>
      <c r="D18" s="73">
        <f t="shared" si="0"/>
        <v>0.49455040871934597</v>
      </c>
      <c r="E18" s="73">
        <f t="shared" si="1"/>
        <v>0.50544959128065403</v>
      </c>
      <c r="G18" s="72">
        <f t="shared" si="2"/>
        <v>1.699074074074074E-2</v>
      </c>
    </row>
    <row r="19" spans="1:10">
      <c r="A19" s="72" t="s">
        <v>20</v>
      </c>
      <c r="D19" s="73" t="e">
        <f t="shared" si="0"/>
        <v>#DIV/0!</v>
      </c>
      <c r="E19" s="73" t="e">
        <f t="shared" si="1"/>
        <v>#DIV/0!</v>
      </c>
      <c r="G19" s="72">
        <f t="shared" si="2"/>
        <v>0</v>
      </c>
    </row>
    <row r="24" spans="1:10">
      <c r="A24" s="176"/>
      <c r="B24" s="176"/>
      <c r="C24" s="176"/>
      <c r="D24" s="176"/>
      <c r="E24" s="176"/>
      <c r="F24" s="176"/>
      <c r="G24" s="176"/>
    </row>
    <row r="25" spans="1:10">
      <c r="A25" s="176"/>
      <c r="B25" s="176"/>
      <c r="C25" s="176"/>
      <c r="D25" s="176"/>
      <c r="E25" s="176"/>
      <c r="F25" s="176"/>
      <c r="G25" s="176"/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>
  <sheetPr codeName="Foglio86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>
      <c r="A3" s="72" t="s">
        <v>99</v>
      </c>
      <c r="B3" s="72">
        <v>0</v>
      </c>
      <c r="C3" s="72">
        <v>0</v>
      </c>
      <c r="D3" s="73">
        <v>0</v>
      </c>
      <c r="E3" s="73">
        <v>0</v>
      </c>
    </row>
    <row r="4" spans="1:10">
      <c r="A4" s="72" t="s">
        <v>50</v>
      </c>
      <c r="B4" s="72">
        <v>0</v>
      </c>
      <c r="C4" s="72">
        <v>0</v>
      </c>
      <c r="D4" s="73">
        <v>0</v>
      </c>
      <c r="E4" s="73">
        <v>0</v>
      </c>
    </row>
    <row r="5" spans="1:10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>
      <c r="A7" s="72" t="s">
        <v>159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>
  <sheetPr codeName="Foglio87"/>
  <dimension ref="A1:J19"/>
  <sheetViews>
    <sheetView showZeros="0" workbookViewId="0">
      <selection activeCell="B2" sqref="B2:B12"/>
    </sheetView>
  </sheetViews>
  <sheetFormatPr defaultRowHeight="15"/>
  <cols>
    <col min="1" max="16384" width="9.140625" style="72"/>
  </cols>
  <sheetData>
    <row r="1" spans="1:10">
      <c r="A1" s="72" t="s">
        <v>57</v>
      </c>
      <c r="B1" s="72" t="s">
        <v>58</v>
      </c>
      <c r="C1" s="72" t="s">
        <v>59</v>
      </c>
      <c r="D1" s="72" t="s">
        <v>80</v>
      </c>
      <c r="E1" s="72" t="s">
        <v>81</v>
      </c>
    </row>
    <row r="2" spans="1:10">
      <c r="A2" s="72" t="s">
        <v>37</v>
      </c>
      <c r="C2" s="72">
        <v>0</v>
      </c>
      <c r="D2" s="73" t="e">
        <f>B2/G2</f>
        <v>#DIV/0!</v>
      </c>
      <c r="E2" s="73" t="e">
        <f>C2/G2</f>
        <v>#DIV/0!</v>
      </c>
      <c r="G2" s="72">
        <f>B2+C2</f>
        <v>0</v>
      </c>
    </row>
    <row r="3" spans="1:10">
      <c r="A3" s="72" t="s">
        <v>99</v>
      </c>
      <c r="C3" s="72">
        <v>0</v>
      </c>
      <c r="D3" s="73" t="e">
        <f t="shared" ref="D3:D19" si="0">B3/G3</f>
        <v>#DIV/0!</v>
      </c>
      <c r="E3" s="73" t="e">
        <f t="shared" ref="E3:E19" si="1">C3/G3</f>
        <v>#DIV/0!</v>
      </c>
      <c r="G3" s="72">
        <f t="shared" ref="G3:G19" si="2">B3+C3</f>
        <v>0</v>
      </c>
    </row>
    <row r="4" spans="1:10">
      <c r="A4" s="72" t="s">
        <v>50</v>
      </c>
      <c r="C4" s="72">
        <v>0</v>
      </c>
      <c r="D4" s="73" t="e">
        <f t="shared" si="0"/>
        <v>#DIV/0!</v>
      </c>
      <c r="E4" s="73" t="e">
        <f t="shared" si="1"/>
        <v>#DIV/0!</v>
      </c>
      <c r="G4" s="72">
        <f t="shared" si="2"/>
        <v>0</v>
      </c>
    </row>
    <row r="5" spans="1:10">
      <c r="A5" s="72" t="s">
        <v>11</v>
      </c>
      <c r="C5" s="72">
        <v>0</v>
      </c>
      <c r="D5" s="73" t="e">
        <f t="shared" si="0"/>
        <v>#DIV/0!</v>
      </c>
      <c r="E5" s="73" t="e">
        <f t="shared" si="1"/>
        <v>#DIV/0!</v>
      </c>
      <c r="G5" s="72">
        <f t="shared" si="2"/>
        <v>0</v>
      </c>
    </row>
    <row r="6" spans="1:10">
      <c r="A6" s="72" t="s">
        <v>12</v>
      </c>
      <c r="C6" s="72">
        <v>0</v>
      </c>
      <c r="D6" s="73" t="e">
        <f t="shared" si="0"/>
        <v>#DIV/0!</v>
      </c>
      <c r="E6" s="73" t="e">
        <f t="shared" si="1"/>
        <v>#DIV/0!</v>
      </c>
      <c r="G6" s="72">
        <f t="shared" si="2"/>
        <v>0</v>
      </c>
    </row>
    <row r="7" spans="1:10">
      <c r="A7" s="72" t="s">
        <v>159</v>
      </c>
      <c r="C7" s="72">
        <v>0</v>
      </c>
      <c r="D7" s="73" t="e">
        <f t="shared" si="0"/>
        <v>#DIV/0!</v>
      </c>
      <c r="E7" s="73" t="e">
        <f t="shared" si="1"/>
        <v>#DIV/0!</v>
      </c>
      <c r="F7" s="72">
        <v>0</v>
      </c>
      <c r="G7" s="72">
        <f t="shared" si="2"/>
        <v>0</v>
      </c>
      <c r="H7" s="72">
        <v>0</v>
      </c>
      <c r="I7" s="72">
        <v>0</v>
      </c>
      <c r="J7" s="72">
        <v>0</v>
      </c>
    </row>
    <row r="8" spans="1:10">
      <c r="A8" s="72" t="s">
        <v>106</v>
      </c>
      <c r="C8" s="72">
        <v>0</v>
      </c>
      <c r="D8" s="73" t="e">
        <f t="shared" si="0"/>
        <v>#DIV/0!</v>
      </c>
      <c r="E8" s="73" t="e">
        <f t="shared" si="1"/>
        <v>#DIV/0!</v>
      </c>
      <c r="F8" s="72">
        <v>0</v>
      </c>
      <c r="G8" s="72">
        <f t="shared" si="2"/>
        <v>0</v>
      </c>
      <c r="H8" s="72">
        <v>0</v>
      </c>
      <c r="I8" s="72">
        <v>0</v>
      </c>
      <c r="J8" s="72">
        <v>0</v>
      </c>
    </row>
    <row r="9" spans="1:10">
      <c r="A9" s="72" t="s">
        <v>107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v>0</v>
      </c>
      <c r="G9" s="72">
        <f t="shared" si="2"/>
        <v>0</v>
      </c>
      <c r="H9" s="72">
        <v>0</v>
      </c>
      <c r="I9" s="72">
        <v>0</v>
      </c>
      <c r="J9" s="72">
        <v>0</v>
      </c>
    </row>
    <row r="10" spans="1:10">
      <c r="A10" s="72" t="s">
        <v>175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v>0</v>
      </c>
      <c r="G10" s="72">
        <f t="shared" si="2"/>
        <v>0</v>
      </c>
      <c r="H10" s="72">
        <v>0</v>
      </c>
      <c r="I10" s="72">
        <v>0</v>
      </c>
      <c r="J10" s="72">
        <v>0</v>
      </c>
    </row>
    <row r="11" spans="1:10">
      <c r="A11" s="72" t="s">
        <v>176</v>
      </c>
      <c r="C11" s="72">
        <v>0</v>
      </c>
      <c r="D11" s="73" t="e">
        <f t="shared" si="0"/>
        <v>#DIV/0!</v>
      </c>
      <c r="E11" s="73" t="e">
        <f t="shared" si="1"/>
        <v>#DIV/0!</v>
      </c>
      <c r="F11" s="72">
        <v>0</v>
      </c>
      <c r="G11" s="72">
        <f t="shared" si="2"/>
        <v>0</v>
      </c>
      <c r="H11" s="72">
        <v>0</v>
      </c>
      <c r="I11" s="72">
        <v>0</v>
      </c>
      <c r="J11" s="72">
        <v>0</v>
      </c>
    </row>
    <row r="12" spans="1:10">
      <c r="A12" s="72" t="s">
        <v>160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v>0</v>
      </c>
      <c r="G12" s="72">
        <f t="shared" si="2"/>
        <v>0</v>
      </c>
      <c r="H12" s="72">
        <v>0</v>
      </c>
      <c r="I12" s="72">
        <v>0</v>
      </c>
      <c r="J12" s="72">
        <v>0</v>
      </c>
    </row>
    <row r="13" spans="1:10">
      <c r="A13" s="72" t="s">
        <v>13</v>
      </c>
      <c r="B13" s="72">
        <v>0</v>
      </c>
      <c r="C13" s="72">
        <v>0</v>
      </c>
      <c r="D13" s="73" t="e">
        <f t="shared" si="0"/>
        <v>#DIV/0!</v>
      </c>
      <c r="E13" s="73" t="e">
        <f t="shared" si="1"/>
        <v>#DIV/0!</v>
      </c>
      <c r="F13" s="72">
        <v>0</v>
      </c>
      <c r="G13" s="72">
        <f t="shared" si="2"/>
        <v>0</v>
      </c>
      <c r="H13" s="72">
        <v>0</v>
      </c>
      <c r="I13" s="72">
        <v>0</v>
      </c>
      <c r="J13" s="72">
        <v>0</v>
      </c>
    </row>
    <row r="14" spans="1:10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v>0</v>
      </c>
      <c r="G14" s="72">
        <f t="shared" si="2"/>
        <v>0</v>
      </c>
      <c r="H14" s="72">
        <v>0</v>
      </c>
      <c r="I14" s="72">
        <v>0</v>
      </c>
      <c r="J14" s="72">
        <v>0</v>
      </c>
    </row>
    <row r="15" spans="1:10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v>0</v>
      </c>
      <c r="G15" s="72">
        <f t="shared" si="2"/>
        <v>0</v>
      </c>
      <c r="H15" s="72">
        <v>0</v>
      </c>
      <c r="I15" s="72">
        <v>0</v>
      </c>
      <c r="J15" s="72">
        <v>0</v>
      </c>
    </row>
    <row r="16" spans="1:10">
      <c r="A16" s="72" t="s">
        <v>17</v>
      </c>
      <c r="B16" s="72">
        <v>0</v>
      </c>
      <c r="C16" s="72">
        <v>0</v>
      </c>
      <c r="D16" s="73" t="e">
        <f t="shared" si="0"/>
        <v>#DIV/0!</v>
      </c>
      <c r="E16" s="73" t="e">
        <f t="shared" si="1"/>
        <v>#DIV/0!</v>
      </c>
      <c r="F16" s="72">
        <v>0</v>
      </c>
      <c r="G16" s="72">
        <f t="shared" si="2"/>
        <v>0</v>
      </c>
      <c r="H16" s="72">
        <v>0</v>
      </c>
      <c r="I16" s="72">
        <v>0</v>
      </c>
      <c r="J16" s="72">
        <v>0</v>
      </c>
    </row>
    <row r="17" spans="1:10">
      <c r="A17" s="72" t="s">
        <v>18</v>
      </c>
      <c r="B17" s="72">
        <v>0</v>
      </c>
      <c r="C17" s="72">
        <v>0</v>
      </c>
      <c r="D17" s="73" t="e">
        <f t="shared" si="0"/>
        <v>#DIV/0!</v>
      </c>
      <c r="E17" s="73" t="e">
        <f t="shared" si="1"/>
        <v>#DIV/0!</v>
      </c>
      <c r="F17" s="72">
        <v>0</v>
      </c>
      <c r="G17" s="72">
        <f t="shared" si="2"/>
        <v>0</v>
      </c>
      <c r="H17" s="72">
        <v>0</v>
      </c>
      <c r="I17" s="72">
        <v>0</v>
      </c>
      <c r="J17" s="72">
        <v>0</v>
      </c>
    </row>
    <row r="18" spans="1:10">
      <c r="A18" s="72" t="s">
        <v>19</v>
      </c>
      <c r="B18" s="72">
        <v>0</v>
      </c>
      <c r="C18" s="72">
        <v>0</v>
      </c>
      <c r="D18" s="73" t="e">
        <f t="shared" si="0"/>
        <v>#DIV/0!</v>
      </c>
      <c r="E18" s="73" t="e">
        <f t="shared" si="1"/>
        <v>#DIV/0!</v>
      </c>
      <c r="F18" s="72">
        <v>0</v>
      </c>
      <c r="G18" s="72">
        <f t="shared" si="2"/>
        <v>0</v>
      </c>
      <c r="H18" s="72">
        <v>0</v>
      </c>
      <c r="I18" s="72">
        <v>0</v>
      </c>
      <c r="J18" s="72">
        <v>0</v>
      </c>
    </row>
    <row r="19" spans="1:10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v>0</v>
      </c>
      <c r="G19" s="72">
        <f t="shared" si="2"/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19</vt:i4>
      </vt:variant>
    </vt:vector>
  </HeadingPairs>
  <TitlesOfParts>
    <vt:vector size="135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  <vt:lpstr>'Pagina 58'!Area_stampa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 Roscini</cp:lastModifiedBy>
  <cp:lastPrinted>2020-02-13T18:05:37Z</cp:lastPrinted>
  <dcterms:created xsi:type="dcterms:W3CDTF">2015-07-28T09:23:17Z</dcterms:created>
  <dcterms:modified xsi:type="dcterms:W3CDTF">2020-04-17T21:07:42Z</dcterms:modified>
</cp:coreProperties>
</file>