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heets/sheet13.xml" ContentType="application/vnd.openxmlformats-officedocument.spreadsheetml.chartshee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8.xml" ContentType="application/vnd.openxmlformats-officedocument.spreadsheetml.worksheet+xml"/>
  <Override PartName="/xl/drawings/drawing13.xml" ContentType="application/vnd.openxmlformats-officedocument.drawing+xml"/>
  <Override PartName="/xl/chartsheets/sheet4.xml" ContentType="application/vnd.openxmlformats-officedocument.spreadsheetml.chart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83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Override PartName="/xl/worksheets/sheet72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4.xml" ContentType="application/vnd.openxmlformats-officedocument.spreadsheetml.chart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99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heets/sheet5.xml" ContentType="application/vnd.openxmlformats-officedocument.spreadsheetml.chart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chartsheets/sheet6.xml" ContentType="application/vnd.openxmlformats-officedocument.spreadsheetml.chartsheet+xml"/>
  <Override PartName="/xl/worksheets/sheet89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drawings/drawing11.xml" ContentType="application/vnd.openxmlformats-officedocument.drawing+xml"/>
  <Override PartName="/xl/chartsheets/sheet2.xml" ContentType="application/vnd.openxmlformats-officedocument.spreadsheetml.chart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charts/chart14.xml" ContentType="application/vnd.openxmlformats-officedocument.drawingml.char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74.xml" ContentType="application/vnd.openxmlformats-officedocument.spreadsheetml.worksheet+xml"/>
  <Override PartName="/xl/worksheets/sheet92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81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23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4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Questa_cartella_di_lavoro" autoCompressPictures="0"/>
  <bookViews>
    <workbookView xWindow="-120" yWindow="-120" windowWidth="21840" windowHeight="1374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'B3'!$A$1:$K$31</definedName>
    <definedName name="_xlnm.Print_Area" localSheetId="37">'B4'!$A$1:$K$31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  <definedName name="_xlnm.Print_Area" localSheetId="69">'Pagina 58'!$A$1:$D$25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314"/>
  <c r="D19" s="1"/>
  <c r="E19"/>
  <c r="H18"/>
  <c r="D18" s="1"/>
  <c r="H17"/>
  <c r="E17"/>
  <c r="D17"/>
  <c r="H16"/>
  <c r="E16" s="1"/>
  <c r="D16"/>
  <c r="H15"/>
  <c r="D15" s="1"/>
  <c r="E15"/>
  <c r="H14"/>
  <c r="D14" s="1"/>
  <c r="H13"/>
  <c r="E13"/>
  <c r="D13"/>
  <c r="H12"/>
  <c r="E12" s="1"/>
  <c r="D12"/>
  <c r="H11"/>
  <c r="D11" s="1"/>
  <c r="E11"/>
  <c r="H10"/>
  <c r="D10" s="1"/>
  <c r="H9"/>
  <c r="E9"/>
  <c r="D9"/>
  <c r="H8"/>
  <c r="E8" s="1"/>
  <c r="D8"/>
  <c r="H7"/>
  <c r="D7" s="1"/>
  <c r="E7"/>
  <c r="H6"/>
  <c r="E6" s="1"/>
  <c r="D6"/>
  <c r="H5"/>
  <c r="E5"/>
  <c r="D5"/>
  <c r="H4"/>
  <c r="E4" s="1"/>
  <c r="D4"/>
  <c r="H3"/>
  <c r="D3" s="1"/>
  <c r="E3"/>
  <c r="H2"/>
  <c r="D2" s="1"/>
  <c r="E2" l="1"/>
  <c r="E10"/>
  <c r="E14"/>
  <c r="E18"/>
  <c r="H19" i="312" l="1"/>
  <c r="E19" s="1"/>
  <c r="D19"/>
  <c r="H18"/>
  <c r="E18" s="1"/>
  <c r="D18"/>
  <c r="H17"/>
  <c r="D17" s="1"/>
  <c r="H16"/>
  <c r="D16" s="1"/>
  <c r="H15"/>
  <c r="E15" s="1"/>
  <c r="H14"/>
  <c r="E14" s="1"/>
  <c r="H13"/>
  <c r="D13" s="1"/>
  <c r="H12"/>
  <c r="D12" s="1"/>
  <c r="H11"/>
  <c r="D11" s="1"/>
  <c r="H10"/>
  <c r="E10" s="1"/>
  <c r="H9"/>
  <c r="D9" s="1"/>
  <c r="H8"/>
  <c r="D8" s="1"/>
  <c r="H7"/>
  <c r="D7" s="1"/>
  <c r="H6"/>
  <c r="E6" s="1"/>
  <c r="D6"/>
  <c r="H5"/>
  <c r="D5" s="1"/>
  <c r="H4"/>
  <c r="D4" s="1"/>
  <c r="H3"/>
  <c r="D3" s="1"/>
  <c r="E3"/>
  <c r="H2"/>
  <c r="E2" s="1"/>
  <c r="D2"/>
  <c r="H19" i="308"/>
  <c r="D19" s="1"/>
  <c r="H18"/>
  <c r="E18" s="1"/>
  <c r="H17"/>
  <c r="D17" s="1"/>
  <c r="H16"/>
  <c r="E16" s="1"/>
  <c r="H15"/>
  <c r="D15" s="1"/>
  <c r="H14"/>
  <c r="E14" s="1"/>
  <c r="D14"/>
  <c r="H13"/>
  <c r="D13" s="1"/>
  <c r="H12"/>
  <c r="E12" s="1"/>
  <c r="H11"/>
  <c r="D11" s="1"/>
  <c r="H10"/>
  <c r="E10" s="1"/>
  <c r="H9"/>
  <c r="D9" s="1"/>
  <c r="H8"/>
  <c r="E8" s="1"/>
  <c r="H7"/>
  <c r="D7" s="1"/>
  <c r="H6"/>
  <c r="D6" s="1"/>
  <c r="H5"/>
  <c r="D5" s="1"/>
  <c r="H4"/>
  <c r="E4" s="1"/>
  <c r="H3"/>
  <c r="D3" s="1"/>
  <c r="H2"/>
  <c r="E2" s="1"/>
  <c r="D15" i="312" l="1"/>
  <c r="D14"/>
  <c r="E7"/>
  <c r="D10"/>
  <c r="E11"/>
  <c r="D2" i="308"/>
  <c r="D10"/>
  <c r="E13"/>
  <c r="E3"/>
  <c r="D18"/>
  <c r="E9"/>
  <c r="E5"/>
  <c r="E7"/>
  <c r="E11"/>
  <c r="E15"/>
  <c r="E17"/>
  <c r="E19"/>
  <c r="E4" i="312"/>
  <c r="E8"/>
  <c r="E12"/>
  <c r="E16"/>
  <c r="E5"/>
  <c r="E9"/>
  <c r="E13"/>
  <c r="E17"/>
  <c r="D4" i="308"/>
  <c r="D8"/>
  <c r="D12"/>
  <c r="D16"/>
  <c r="E6"/>
  <c r="D9" i="315"/>
  <c r="D13"/>
  <c r="E13"/>
  <c r="D14"/>
  <c r="E14"/>
  <c r="D15"/>
  <c r="E15"/>
  <c r="D16"/>
  <c r="E16"/>
  <c r="D17"/>
  <c r="E17"/>
  <c r="D18"/>
  <c r="E18"/>
  <c r="D19"/>
  <c r="E19"/>
  <c r="G3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E11" s="1"/>
  <c r="G12"/>
  <c r="E12" s="1"/>
  <c r="G13"/>
  <c r="G14"/>
  <c r="G15"/>
  <c r="G16"/>
  <c r="G17"/>
  <c r="G18"/>
  <c r="G19"/>
  <c r="G2"/>
  <c r="D2" s="1"/>
  <c r="G3" i="313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D11" s="1"/>
  <c r="G12"/>
  <c r="E12" s="1"/>
  <c r="G13"/>
  <c r="D13" s="1"/>
  <c r="G14"/>
  <c r="E14" s="1"/>
  <c r="G15"/>
  <c r="D15" s="1"/>
  <c r="G16"/>
  <c r="E16" s="1"/>
  <c r="G17"/>
  <c r="E17" s="1"/>
  <c r="G18"/>
  <c r="E18" s="1"/>
  <c r="G19"/>
  <c r="D19" s="1"/>
  <c r="G2"/>
  <c r="D2" s="1"/>
  <c r="G3" i="309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E11" s="1"/>
  <c r="G12"/>
  <c r="E12" s="1"/>
  <c r="G13"/>
  <c r="E13" s="1"/>
  <c r="G14"/>
  <c r="E14" s="1"/>
  <c r="G15"/>
  <c r="E15" s="1"/>
  <c r="G16"/>
  <c r="E16" s="1"/>
  <c r="G17"/>
  <c r="E17" s="1"/>
  <c r="G18"/>
  <c r="E18" s="1"/>
  <c r="G19"/>
  <c r="E19" s="1"/>
  <c r="G2"/>
  <c r="D2" s="1"/>
  <c r="G3" i="310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D11" s="1"/>
  <c r="G12"/>
  <c r="E12" s="1"/>
  <c r="G13"/>
  <c r="E13" s="1"/>
  <c r="G14"/>
  <c r="E14" s="1"/>
  <c r="G15"/>
  <c r="E15" s="1"/>
  <c r="G16"/>
  <c r="E16" s="1"/>
  <c r="G17"/>
  <c r="E17" s="1"/>
  <c r="G18"/>
  <c r="E18" s="1"/>
  <c r="G19"/>
  <c r="E19" s="1"/>
  <c r="G2"/>
  <c r="D2" s="1"/>
  <c r="G3" i="307"/>
  <c r="E3" s="1"/>
  <c r="G4"/>
  <c r="E4" s="1"/>
  <c r="G5"/>
  <c r="E5" s="1"/>
  <c r="G6"/>
  <c r="E6" s="1"/>
  <c r="G7"/>
  <c r="D7" s="1"/>
  <c r="G8"/>
  <c r="E8" s="1"/>
  <c r="G9"/>
  <c r="E9" s="1"/>
  <c r="G10"/>
  <c r="E10" s="1"/>
  <c r="G11"/>
  <c r="E11" s="1"/>
  <c r="G12"/>
  <c r="E12" s="1"/>
  <c r="G13"/>
  <c r="E13" s="1"/>
  <c r="G14"/>
  <c r="E14" s="1"/>
  <c r="G15"/>
  <c r="E15" s="1"/>
  <c r="G16"/>
  <c r="E16" s="1"/>
  <c r="G17"/>
  <c r="E17" s="1"/>
  <c r="G18"/>
  <c r="E18" s="1"/>
  <c r="G19"/>
  <c r="E19" s="1"/>
  <c r="G2"/>
  <c r="D2" s="1"/>
  <c r="G3" i="305"/>
  <c r="E3" s="1"/>
  <c r="G4"/>
  <c r="E4" s="1"/>
  <c r="G5"/>
  <c r="E5" s="1"/>
  <c r="G6"/>
  <c r="E6" s="1"/>
  <c r="G7"/>
  <c r="D7" s="1"/>
  <c r="G8"/>
  <c r="E8" s="1"/>
  <c r="G9"/>
  <c r="E9" s="1"/>
  <c r="G10"/>
  <c r="E10" s="1"/>
  <c r="G11"/>
  <c r="E11" s="1"/>
  <c r="G12"/>
  <c r="E12" s="1"/>
  <c r="G13"/>
  <c r="E13" s="1"/>
  <c r="G14"/>
  <c r="D14" s="1"/>
  <c r="G15"/>
  <c r="E15" s="1"/>
  <c r="G16"/>
  <c r="D16" s="1"/>
  <c r="G17"/>
  <c r="E17" s="1"/>
  <c r="G18"/>
  <c r="D18" s="1"/>
  <c r="G19"/>
  <c r="E19" s="1"/>
  <c r="G2"/>
  <c r="D2" s="1"/>
  <c r="G3" i="304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E11" s="1"/>
  <c r="G12"/>
  <c r="E12" s="1"/>
  <c r="G13"/>
  <c r="E13" s="1"/>
  <c r="G14"/>
  <c r="D14" s="1"/>
  <c r="G15"/>
  <c r="D15" s="1"/>
  <c r="G16"/>
  <c r="D16" s="1"/>
  <c r="G17"/>
  <c r="E17" s="1"/>
  <c r="G18"/>
  <c r="D18" s="1"/>
  <c r="G19"/>
  <c r="E19" s="1"/>
  <c r="G2"/>
  <c r="D2" s="1"/>
  <c r="F3" i="303"/>
  <c r="D3" s="1"/>
  <c r="F4"/>
  <c r="E4" s="1"/>
  <c r="F5"/>
  <c r="D5" s="1"/>
  <c r="F6"/>
  <c r="E6" s="1"/>
  <c r="F7"/>
  <c r="D7" s="1"/>
  <c r="F8"/>
  <c r="E8" s="1"/>
  <c r="F9"/>
  <c r="D9" s="1"/>
  <c r="F10"/>
  <c r="E10" s="1"/>
  <c r="F11"/>
  <c r="D11" s="1"/>
  <c r="F12"/>
  <c r="E12" s="1"/>
  <c r="F13"/>
  <c r="D13" s="1"/>
  <c r="F14"/>
  <c r="E14" s="1"/>
  <c r="F15"/>
  <c r="D15" s="1"/>
  <c r="F16"/>
  <c r="E16" s="1"/>
  <c r="F17"/>
  <c r="D17" s="1"/>
  <c r="F18"/>
  <c r="E18" s="1"/>
  <c r="F19"/>
  <c r="D19" s="1"/>
  <c r="F2"/>
  <c r="D2" s="1"/>
  <c r="G3" i="300"/>
  <c r="E3" s="1"/>
  <c r="G4"/>
  <c r="D4" s="1"/>
  <c r="G5"/>
  <c r="E5" s="1"/>
  <c r="G6"/>
  <c r="D6" s="1"/>
  <c r="G7"/>
  <c r="E7" s="1"/>
  <c r="G8"/>
  <c r="D8" s="1"/>
  <c r="G9"/>
  <c r="E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"/>
  <c r="E2" s="1"/>
  <c r="F3" i="299"/>
  <c r="D3" s="1"/>
  <c r="F4"/>
  <c r="E4" s="1"/>
  <c r="F5"/>
  <c r="D5" s="1"/>
  <c r="F6"/>
  <c r="E6" s="1"/>
  <c r="F7"/>
  <c r="D7" s="1"/>
  <c r="F8"/>
  <c r="E8" s="1"/>
  <c r="F9"/>
  <c r="D9" s="1"/>
  <c r="F10"/>
  <c r="E10" s="1"/>
  <c r="F11"/>
  <c r="D11" s="1"/>
  <c r="F12"/>
  <c r="E12" s="1"/>
  <c r="F13"/>
  <c r="D13" s="1"/>
  <c r="F14"/>
  <c r="E14" s="1"/>
  <c r="F15"/>
  <c r="D15" s="1"/>
  <c r="F16"/>
  <c r="E16" s="1"/>
  <c r="F17"/>
  <c r="D17" s="1"/>
  <c r="F18"/>
  <c r="E18" s="1"/>
  <c r="F19"/>
  <c r="D19" s="1"/>
  <c r="F2"/>
  <c r="D2" s="1"/>
  <c r="F3" i="301"/>
  <c r="E3" s="1"/>
  <c r="F4"/>
  <c r="D4" s="1"/>
  <c r="F5"/>
  <c r="E5" s="1"/>
  <c r="F6"/>
  <c r="D6" s="1"/>
  <c r="F7"/>
  <c r="E7" s="1"/>
  <c r="F8"/>
  <c r="D8" s="1"/>
  <c r="F9"/>
  <c r="E9" s="1"/>
  <c r="F10"/>
  <c r="D10" s="1"/>
  <c r="F11"/>
  <c r="E11" s="1"/>
  <c r="F12"/>
  <c r="D12" s="1"/>
  <c r="F13"/>
  <c r="E13" s="1"/>
  <c r="F14"/>
  <c r="D14" s="1"/>
  <c r="F15"/>
  <c r="E15" s="1"/>
  <c r="F16"/>
  <c r="D16" s="1"/>
  <c r="F17"/>
  <c r="E17" s="1"/>
  <c r="F18"/>
  <c r="D18" s="1"/>
  <c r="F19"/>
  <c r="E19" s="1"/>
  <c r="F2"/>
  <c r="E2" s="1"/>
  <c r="H3" i="298"/>
  <c r="D3" s="1"/>
  <c r="H4"/>
  <c r="E4" s="1"/>
  <c r="H5"/>
  <c r="D5" s="1"/>
  <c r="H6"/>
  <c r="E6" s="1"/>
  <c r="H7"/>
  <c r="D7" s="1"/>
  <c r="H8"/>
  <c r="D8" s="1"/>
  <c r="H9"/>
  <c r="D9" s="1"/>
  <c r="H10"/>
  <c r="E10" s="1"/>
  <c r="H11"/>
  <c r="D11" s="1"/>
  <c r="H12"/>
  <c r="D12" s="1"/>
  <c r="H13"/>
  <c r="D13" s="1"/>
  <c r="H14"/>
  <c r="E14" s="1"/>
  <c r="H15"/>
  <c r="D15" s="1"/>
  <c r="H16"/>
  <c r="D16" s="1"/>
  <c r="H17"/>
  <c r="D17" s="1"/>
  <c r="H18"/>
  <c r="E18" s="1"/>
  <c r="H19"/>
  <c r="D19" s="1"/>
  <c r="H2"/>
  <c r="E2" s="1"/>
  <c r="C19" i="181"/>
  <c r="D7" s="1"/>
  <c r="I27" i="260"/>
  <c r="I26"/>
  <c r="I25"/>
  <c r="I24"/>
  <c r="I23"/>
  <c r="I22"/>
  <c r="I8"/>
  <c r="I9"/>
  <c r="I10"/>
  <c r="I11"/>
  <c r="I12"/>
  <c r="I13"/>
  <c r="I14"/>
  <c r="I15"/>
  <c r="I16"/>
  <c r="I17"/>
  <c r="I18"/>
  <c r="I7"/>
  <c r="I27" i="259"/>
  <c r="I26"/>
  <c r="I25"/>
  <c r="I24"/>
  <c r="I23"/>
  <c r="I22"/>
  <c r="I8"/>
  <c r="I9"/>
  <c r="I10"/>
  <c r="I11"/>
  <c r="I12"/>
  <c r="I13"/>
  <c r="I14"/>
  <c r="I15"/>
  <c r="I16"/>
  <c r="I17"/>
  <c r="I18"/>
  <c r="I7"/>
  <c r="I27" i="257"/>
  <c r="I26"/>
  <c r="I25"/>
  <c r="I24"/>
  <c r="I23"/>
  <c r="I22"/>
  <c r="I8"/>
  <c r="I9"/>
  <c r="I10"/>
  <c r="I11"/>
  <c r="I12"/>
  <c r="I13"/>
  <c r="I14"/>
  <c r="I15"/>
  <c r="I16"/>
  <c r="I17"/>
  <c r="I18"/>
  <c r="I7"/>
  <c r="I27" i="256"/>
  <c r="I26"/>
  <c r="I25"/>
  <c r="I24"/>
  <c r="I23"/>
  <c r="I22"/>
  <c r="I8"/>
  <c r="I9"/>
  <c r="I10"/>
  <c r="I11"/>
  <c r="I12"/>
  <c r="I13"/>
  <c r="I14"/>
  <c r="I15"/>
  <c r="I16"/>
  <c r="I17"/>
  <c r="I18"/>
  <c r="I7"/>
  <c r="I27" i="255"/>
  <c r="I26"/>
  <c r="I25"/>
  <c r="I24"/>
  <c r="I23"/>
  <c r="I22"/>
  <c r="I8"/>
  <c r="I9"/>
  <c r="I10"/>
  <c r="I11"/>
  <c r="I12"/>
  <c r="I13"/>
  <c r="I14"/>
  <c r="I15"/>
  <c r="I16"/>
  <c r="I17"/>
  <c r="I18"/>
  <c r="I7"/>
  <c r="I27" i="251"/>
  <c r="I26"/>
  <c r="I25"/>
  <c r="I24"/>
  <c r="I23"/>
  <c r="I22"/>
  <c r="I8"/>
  <c r="I9"/>
  <c r="I10"/>
  <c r="I11"/>
  <c r="I12"/>
  <c r="I13"/>
  <c r="I14"/>
  <c r="I15"/>
  <c r="I16"/>
  <c r="I17"/>
  <c r="I18"/>
  <c r="I7"/>
  <c r="I27" i="246"/>
  <c r="I26"/>
  <c r="I25"/>
  <c r="I24"/>
  <c r="I23"/>
  <c r="I22"/>
  <c r="I8"/>
  <c r="I9"/>
  <c r="I10"/>
  <c r="I11"/>
  <c r="I12"/>
  <c r="I13"/>
  <c r="I14"/>
  <c r="I15"/>
  <c r="I16"/>
  <c r="I17"/>
  <c r="I18"/>
  <c r="I7"/>
  <c r="I27" i="244"/>
  <c r="I26"/>
  <c r="I25"/>
  <c r="I24"/>
  <c r="I23"/>
  <c r="I22"/>
  <c r="I8"/>
  <c r="I9"/>
  <c r="I10"/>
  <c r="I11"/>
  <c r="I12"/>
  <c r="I13"/>
  <c r="I14"/>
  <c r="I15"/>
  <c r="I16"/>
  <c r="I17"/>
  <c r="I18"/>
  <c r="I7"/>
  <c r="I27" i="242"/>
  <c r="I26"/>
  <c r="I25"/>
  <c r="I24"/>
  <c r="I23"/>
  <c r="I22"/>
  <c r="I8"/>
  <c r="I9"/>
  <c r="I10"/>
  <c r="I11"/>
  <c r="I12"/>
  <c r="I13"/>
  <c r="I14"/>
  <c r="I15"/>
  <c r="I16"/>
  <c r="I17"/>
  <c r="I18"/>
  <c r="I7"/>
  <c r="I27" i="249"/>
  <c r="I26"/>
  <c r="I25"/>
  <c r="I24"/>
  <c r="I23"/>
  <c r="I22"/>
  <c r="I8"/>
  <c r="I9"/>
  <c r="I10"/>
  <c r="I11"/>
  <c r="I12"/>
  <c r="I13"/>
  <c r="I14"/>
  <c r="I15"/>
  <c r="I16"/>
  <c r="I17"/>
  <c r="I18"/>
  <c r="I7"/>
  <c r="I27" i="245"/>
  <c r="I26"/>
  <c r="I25"/>
  <c r="I24"/>
  <c r="I23"/>
  <c r="I22"/>
  <c r="I8"/>
  <c r="I9"/>
  <c r="I10"/>
  <c r="I11"/>
  <c r="I12"/>
  <c r="I13"/>
  <c r="I14"/>
  <c r="I15"/>
  <c r="I16"/>
  <c r="I17"/>
  <c r="I18"/>
  <c r="I7"/>
  <c r="I27" i="241"/>
  <c r="I26"/>
  <c r="I25"/>
  <c r="I24"/>
  <c r="I23"/>
  <c r="I22"/>
  <c r="I8"/>
  <c r="I9"/>
  <c r="I10"/>
  <c r="I11"/>
  <c r="I12"/>
  <c r="I13"/>
  <c r="I14"/>
  <c r="I15"/>
  <c r="I16"/>
  <c r="I17"/>
  <c r="I18"/>
  <c r="I7"/>
  <c r="I27" i="248"/>
  <c r="I26"/>
  <c r="I25"/>
  <c r="I24"/>
  <c r="I23"/>
  <c r="I22"/>
  <c r="I8"/>
  <c r="I9"/>
  <c r="I10"/>
  <c r="I11"/>
  <c r="I12"/>
  <c r="I13"/>
  <c r="I14"/>
  <c r="I15"/>
  <c r="I16"/>
  <c r="I17"/>
  <c r="I18"/>
  <c r="I7"/>
  <c r="I27" i="250"/>
  <c r="I26"/>
  <c r="I25"/>
  <c r="I24"/>
  <c r="I23"/>
  <c r="I22"/>
  <c r="I8"/>
  <c r="I9"/>
  <c r="I10"/>
  <c r="I11"/>
  <c r="I12"/>
  <c r="I13"/>
  <c r="I14"/>
  <c r="I15"/>
  <c r="I16"/>
  <c r="I17"/>
  <c r="I18"/>
  <c r="I7"/>
  <c r="I27" i="247"/>
  <c r="I26"/>
  <c r="I25"/>
  <c r="I24"/>
  <c r="I23"/>
  <c r="I22"/>
  <c r="I8"/>
  <c r="I9"/>
  <c r="I10"/>
  <c r="I11"/>
  <c r="I12"/>
  <c r="I13"/>
  <c r="I14"/>
  <c r="I15"/>
  <c r="I16"/>
  <c r="I17"/>
  <c r="I18"/>
  <c r="I7"/>
  <c r="I23" i="243"/>
  <c r="I24"/>
  <c r="I25"/>
  <c r="I26"/>
  <c r="I27"/>
  <c r="I22"/>
  <c r="I8"/>
  <c r="I9"/>
  <c r="I10"/>
  <c r="I11"/>
  <c r="I12"/>
  <c r="I13"/>
  <c r="I14"/>
  <c r="I15"/>
  <c r="I16"/>
  <c r="I17"/>
  <c r="I18"/>
  <c r="I7"/>
  <c r="I27" i="240"/>
  <c r="I26"/>
  <c r="I25"/>
  <c r="I24"/>
  <c r="I23"/>
  <c r="I22"/>
  <c r="I18"/>
  <c r="I8"/>
  <c r="I9"/>
  <c r="I10"/>
  <c r="I11"/>
  <c r="I12"/>
  <c r="I13"/>
  <c r="I14"/>
  <c r="I15"/>
  <c r="I16"/>
  <c r="I17"/>
  <c r="I7"/>
  <c r="E13" i="313" l="1"/>
  <c r="D5"/>
  <c r="D19" i="307"/>
  <c r="D3"/>
  <c r="E7"/>
  <c r="D8" i="304"/>
  <c r="D6" i="303"/>
  <c r="D14"/>
  <c r="E17" i="300"/>
  <c r="D5" i="315"/>
  <c r="D7"/>
  <c r="D17" i="313"/>
  <c r="D9"/>
  <c r="D3"/>
  <c r="D7"/>
  <c r="E19"/>
  <c r="E15"/>
  <c r="E11"/>
  <c r="E2"/>
  <c r="D18"/>
  <c r="D16"/>
  <c r="D14"/>
  <c r="D12"/>
  <c r="D10"/>
  <c r="D8"/>
  <c r="D6"/>
  <c r="D4"/>
  <c r="D5" i="309"/>
  <c r="D5" i="310"/>
  <c r="D7"/>
  <c r="D13" i="307"/>
  <c r="D15"/>
  <c r="D9"/>
  <c r="D11"/>
  <c r="D5"/>
  <c r="D17"/>
  <c r="D10"/>
  <c r="D4"/>
  <c r="E2"/>
  <c r="D18"/>
  <c r="D16"/>
  <c r="D14"/>
  <c r="D12"/>
  <c r="D8"/>
  <c r="D6"/>
  <c r="E14" i="305"/>
  <c r="D8" i="303"/>
  <c r="D16"/>
  <c r="D18"/>
  <c r="D10"/>
  <c r="E2"/>
  <c r="D12"/>
  <c r="D4"/>
  <c r="E19"/>
  <c r="E17"/>
  <c r="E15"/>
  <c r="E13"/>
  <c r="E11"/>
  <c r="E9"/>
  <c r="E7"/>
  <c r="E5"/>
  <c r="E3"/>
  <c r="E19" i="300"/>
  <c r="E13"/>
  <c r="E4"/>
  <c r="D2"/>
  <c r="E15"/>
  <c r="E8"/>
  <c r="E12"/>
  <c r="E16"/>
  <c r="E11"/>
  <c r="D9"/>
  <c r="D7"/>
  <c r="D5"/>
  <c r="D3"/>
  <c r="E14"/>
  <c r="E6"/>
  <c r="E18"/>
  <c r="E10"/>
  <c r="D14" i="299"/>
  <c r="D6"/>
  <c r="D16"/>
  <c r="D8"/>
  <c r="D18"/>
  <c r="D10"/>
  <c r="E2"/>
  <c r="D12"/>
  <c r="D4"/>
  <c r="E19"/>
  <c r="E17"/>
  <c r="E15"/>
  <c r="E13"/>
  <c r="E11"/>
  <c r="E9"/>
  <c r="E7"/>
  <c r="E5"/>
  <c r="E3"/>
  <c r="E16" i="301"/>
  <c r="D2"/>
  <c r="E4"/>
  <c r="E8"/>
  <c r="E12"/>
  <c r="D19"/>
  <c r="D17"/>
  <c r="D15"/>
  <c r="D13"/>
  <c r="D11"/>
  <c r="D9"/>
  <c r="D7"/>
  <c r="D5"/>
  <c r="D3"/>
  <c r="E18"/>
  <c r="E14"/>
  <c r="E10"/>
  <c r="E6"/>
  <c r="E5" i="298"/>
  <c r="E9"/>
  <c r="E13"/>
  <c r="E17"/>
  <c r="E3"/>
  <c r="E19"/>
  <c r="E15"/>
  <c r="E11"/>
  <c r="E7"/>
  <c r="D2"/>
  <c r="E16"/>
  <c r="E12"/>
  <c r="E8"/>
  <c r="D18"/>
  <c r="D14"/>
  <c r="D10"/>
  <c r="D6"/>
  <c r="D4"/>
  <c r="D11" i="315"/>
  <c r="D3"/>
  <c r="E2"/>
  <c r="D12"/>
  <c r="D10"/>
  <c r="D8"/>
  <c r="D6"/>
  <c r="D4"/>
  <c r="D14" i="309"/>
  <c r="D16"/>
  <c r="D18"/>
  <c r="D7"/>
  <c r="D9"/>
  <c r="D13"/>
  <c r="D19"/>
  <c r="D17"/>
  <c r="D15"/>
  <c r="D11"/>
  <c r="D3"/>
  <c r="E2"/>
  <c r="D12"/>
  <c r="D10"/>
  <c r="D8"/>
  <c r="D6"/>
  <c r="D4"/>
  <c r="D14" i="310"/>
  <c r="D18"/>
  <c r="D16"/>
  <c r="D9"/>
  <c r="D13"/>
  <c r="D19"/>
  <c r="D17"/>
  <c r="D15"/>
  <c r="D3"/>
  <c r="E11"/>
  <c r="E2"/>
  <c r="D12"/>
  <c r="D10"/>
  <c r="D8"/>
  <c r="D6"/>
  <c r="D4"/>
  <c r="E16" i="305"/>
  <c r="E18"/>
  <c r="D5"/>
  <c r="D9"/>
  <c r="D13"/>
  <c r="D19"/>
  <c r="D17"/>
  <c r="D15"/>
  <c r="D11"/>
  <c r="D3"/>
  <c r="E7"/>
  <c r="E2"/>
  <c r="D12"/>
  <c r="D10"/>
  <c r="D8"/>
  <c r="D6"/>
  <c r="D4"/>
  <c r="D19" i="304"/>
  <c r="E16"/>
  <c r="D17"/>
  <c r="E18"/>
  <c r="E15"/>
  <c r="E14"/>
  <c r="E2"/>
  <c r="D10"/>
  <c r="D12"/>
  <c r="D4"/>
  <c r="D6"/>
  <c r="D13"/>
  <c r="D11"/>
  <c r="D9"/>
  <c r="D7"/>
  <c r="D5"/>
  <c r="D3"/>
  <c r="E19" i="365"/>
  <c r="F19"/>
  <c r="I19" i="363"/>
  <c r="D19" i="365" l="1"/>
  <c r="L13" i="254" l="1"/>
  <c r="L14"/>
  <c r="L13" i="253"/>
  <c r="L14"/>
  <c r="L13" i="252"/>
  <c r="L13" i="362" l="1"/>
  <c r="L14"/>
  <c r="L15"/>
  <c r="I19" i="240" l="1"/>
  <c r="I28"/>
  <c r="L23" i="239"/>
  <c r="L24"/>
  <c r="L25"/>
  <c r="L26"/>
  <c r="L27"/>
  <c r="L22"/>
  <c r="L18"/>
  <c r="L17"/>
  <c r="L15"/>
  <c r="L16"/>
  <c r="L13"/>
  <c r="L14"/>
  <c r="L8"/>
  <c r="L9"/>
  <c r="L10"/>
  <c r="L11"/>
  <c r="L12"/>
  <c r="L23" i="238"/>
  <c r="L24"/>
  <c r="L25"/>
  <c r="L26"/>
  <c r="L27"/>
  <c r="L8"/>
  <c r="L9"/>
  <c r="L10"/>
  <c r="L11"/>
  <c r="L12"/>
  <c r="L13"/>
  <c r="L14"/>
  <c r="L15"/>
  <c r="L16"/>
  <c r="L17"/>
  <c r="L18"/>
  <c r="L23" i="237"/>
  <c r="L24"/>
  <c r="L25"/>
  <c r="L26"/>
  <c r="L27"/>
  <c r="L13"/>
  <c r="L14"/>
  <c r="L15"/>
  <c r="L16"/>
  <c r="L17"/>
  <c r="L18"/>
  <c r="L8"/>
  <c r="L9"/>
  <c r="L10"/>
  <c r="L11"/>
  <c r="L12"/>
  <c r="K8" i="363" l="1"/>
  <c r="K9"/>
  <c r="K10"/>
  <c r="K11"/>
  <c r="K12"/>
  <c r="K13"/>
  <c r="K14"/>
  <c r="K15"/>
  <c r="K16"/>
  <c r="K17"/>
  <c r="K18"/>
  <c r="K8" i="364"/>
  <c r="K9"/>
  <c r="K10"/>
  <c r="K11"/>
  <c r="K12"/>
  <c r="K13"/>
  <c r="K14"/>
  <c r="K15"/>
  <c r="K16"/>
  <c r="K17"/>
  <c r="K18"/>
  <c r="K8" i="365"/>
  <c r="K9"/>
  <c r="K10"/>
  <c r="K11"/>
  <c r="K12"/>
  <c r="K13"/>
  <c r="K14"/>
  <c r="K15"/>
  <c r="K16"/>
  <c r="K17"/>
  <c r="K18"/>
  <c r="K8" i="366"/>
  <c r="K9"/>
  <c r="K10"/>
  <c r="K11"/>
  <c r="K12"/>
  <c r="K13"/>
  <c r="K14"/>
  <c r="K15"/>
  <c r="K16"/>
  <c r="K17"/>
  <c r="K18"/>
  <c r="K8" i="367"/>
  <c r="K9"/>
  <c r="K10"/>
  <c r="K11"/>
  <c r="K12"/>
  <c r="K13"/>
  <c r="K14"/>
  <c r="K15"/>
  <c r="K16"/>
  <c r="K17"/>
  <c r="K18"/>
  <c r="K8" i="368"/>
  <c r="K9"/>
  <c r="K10"/>
  <c r="K11"/>
  <c r="K12"/>
  <c r="K13"/>
  <c r="K14"/>
  <c r="K15"/>
  <c r="K16"/>
  <c r="K17"/>
  <c r="K18"/>
  <c r="K8" i="369"/>
  <c r="K9"/>
  <c r="K10"/>
  <c r="K11"/>
  <c r="K12"/>
  <c r="K13"/>
  <c r="K14"/>
  <c r="K15"/>
  <c r="K16"/>
  <c r="K17"/>
  <c r="K18"/>
  <c r="K8" i="370"/>
  <c r="K9"/>
  <c r="K10"/>
  <c r="K11"/>
  <c r="K12"/>
  <c r="K13"/>
  <c r="K14"/>
  <c r="K15"/>
  <c r="K16"/>
  <c r="K17"/>
  <c r="K18"/>
  <c r="K8" i="371"/>
  <c r="K9"/>
  <c r="K10"/>
  <c r="K11"/>
  <c r="K12"/>
  <c r="K13"/>
  <c r="K14"/>
  <c r="K15"/>
  <c r="K16"/>
  <c r="K17"/>
  <c r="K18"/>
  <c r="K8" i="372"/>
  <c r="K9"/>
  <c r="K10"/>
  <c r="K11"/>
  <c r="K12"/>
  <c r="K13"/>
  <c r="K14"/>
  <c r="K15"/>
  <c r="K16"/>
  <c r="K17"/>
  <c r="K18"/>
  <c r="K8" i="373"/>
  <c r="K9"/>
  <c r="K10"/>
  <c r="K11"/>
  <c r="K12"/>
  <c r="K13"/>
  <c r="K14"/>
  <c r="K15"/>
  <c r="K16"/>
  <c r="K17"/>
  <c r="K18"/>
  <c r="K8" i="374"/>
  <c r="K9"/>
  <c r="K10"/>
  <c r="K11"/>
  <c r="K12"/>
  <c r="K13"/>
  <c r="K14"/>
  <c r="K15"/>
  <c r="K16"/>
  <c r="K17"/>
  <c r="K18"/>
  <c r="K8" i="375"/>
  <c r="K9"/>
  <c r="K10"/>
  <c r="K11"/>
  <c r="K12"/>
  <c r="K13"/>
  <c r="K14"/>
  <c r="K15"/>
  <c r="K16"/>
  <c r="K17"/>
  <c r="K18"/>
  <c r="K8" i="376"/>
  <c r="K9"/>
  <c r="K10"/>
  <c r="K11"/>
  <c r="K12"/>
  <c r="K13"/>
  <c r="K14"/>
  <c r="K15"/>
  <c r="K16"/>
  <c r="K17"/>
  <c r="K18"/>
  <c r="K8" i="377"/>
  <c r="K9"/>
  <c r="K10"/>
  <c r="K11"/>
  <c r="K12"/>
  <c r="K13"/>
  <c r="K14"/>
  <c r="K15"/>
  <c r="K16"/>
  <c r="K17"/>
  <c r="K18"/>
  <c r="I8" i="175"/>
  <c r="I9"/>
  <c r="I10"/>
  <c r="I11"/>
  <c r="I12"/>
  <c r="I13"/>
  <c r="I14"/>
  <c r="I15"/>
  <c r="I16"/>
  <c r="I17"/>
  <c r="I18"/>
  <c r="I8" i="179"/>
  <c r="I9"/>
  <c r="I10"/>
  <c r="I11"/>
  <c r="I12"/>
  <c r="I13"/>
  <c r="I14"/>
  <c r="I15"/>
  <c r="I16"/>
  <c r="I17"/>
  <c r="I18"/>
  <c r="I8" i="182"/>
  <c r="I9"/>
  <c r="I10"/>
  <c r="I11"/>
  <c r="I12"/>
  <c r="I13"/>
  <c r="I14"/>
  <c r="I15"/>
  <c r="I16"/>
  <c r="I17"/>
  <c r="I18"/>
  <c r="I8" i="180"/>
  <c r="I9"/>
  <c r="I10"/>
  <c r="I11"/>
  <c r="I12"/>
  <c r="I13"/>
  <c r="I14"/>
  <c r="I15"/>
  <c r="I16"/>
  <c r="I17"/>
  <c r="I18"/>
  <c r="I8" i="173"/>
  <c r="I9"/>
  <c r="I10"/>
  <c r="I11"/>
  <c r="I12"/>
  <c r="I13"/>
  <c r="I14"/>
  <c r="I15"/>
  <c r="I16"/>
  <c r="I17"/>
  <c r="I18"/>
  <c r="I8" i="177"/>
  <c r="I9"/>
  <c r="I10"/>
  <c r="I11"/>
  <c r="I12"/>
  <c r="I13"/>
  <c r="I14"/>
  <c r="I15"/>
  <c r="I16"/>
  <c r="I17"/>
  <c r="I18"/>
  <c r="I8" i="181"/>
  <c r="I9"/>
  <c r="I10"/>
  <c r="I11"/>
  <c r="I12"/>
  <c r="I13"/>
  <c r="I14"/>
  <c r="I15"/>
  <c r="I16"/>
  <c r="I17"/>
  <c r="I18"/>
  <c r="I8" i="174"/>
  <c r="I9"/>
  <c r="I10"/>
  <c r="I11"/>
  <c r="I12"/>
  <c r="I13"/>
  <c r="I14"/>
  <c r="I15"/>
  <c r="I16"/>
  <c r="I17"/>
  <c r="I18"/>
  <c r="I8" i="176"/>
  <c r="I9"/>
  <c r="I10"/>
  <c r="I11"/>
  <c r="I12"/>
  <c r="I13"/>
  <c r="I14"/>
  <c r="I15"/>
  <c r="I16"/>
  <c r="I17"/>
  <c r="I18"/>
  <c r="I8" i="178"/>
  <c r="I9"/>
  <c r="I10"/>
  <c r="I11"/>
  <c r="I12"/>
  <c r="I13"/>
  <c r="I14"/>
  <c r="I15"/>
  <c r="I16"/>
  <c r="I17"/>
  <c r="I18"/>
  <c r="I8" i="183"/>
  <c r="I9"/>
  <c r="I10"/>
  <c r="I11"/>
  <c r="I12"/>
  <c r="I13"/>
  <c r="I14"/>
  <c r="I15"/>
  <c r="I16"/>
  <c r="I17"/>
  <c r="I18"/>
  <c r="I8" i="172"/>
  <c r="I9"/>
  <c r="I10"/>
  <c r="I11"/>
  <c r="I12"/>
  <c r="I13"/>
  <c r="I14"/>
  <c r="I15"/>
  <c r="I16"/>
  <c r="I17"/>
  <c r="I18"/>
  <c r="I23" i="183" l="1"/>
  <c r="I24"/>
  <c r="I25"/>
  <c r="I26"/>
  <c r="I27"/>
  <c r="I22"/>
  <c r="I7"/>
  <c r="I23" i="178"/>
  <c r="I24"/>
  <c r="I25"/>
  <c r="I26"/>
  <c r="I27"/>
  <c r="I22"/>
  <c r="I7"/>
  <c r="I23" i="176"/>
  <c r="I24"/>
  <c r="I25"/>
  <c r="I26"/>
  <c r="I27"/>
  <c r="I22"/>
  <c r="I7"/>
  <c r="I23" i="174"/>
  <c r="I24"/>
  <c r="I25"/>
  <c r="I26"/>
  <c r="I27"/>
  <c r="I22"/>
  <c r="I7"/>
  <c r="I23" i="181"/>
  <c r="I24"/>
  <c r="I25"/>
  <c r="I26"/>
  <c r="I27"/>
  <c r="I22"/>
  <c r="I7"/>
  <c r="I23" i="177"/>
  <c r="I24"/>
  <c r="I25"/>
  <c r="I26"/>
  <c r="I27"/>
  <c r="I22"/>
  <c r="I7"/>
  <c r="I23" i="173"/>
  <c r="I24"/>
  <c r="I25"/>
  <c r="I26"/>
  <c r="I27"/>
  <c r="I22"/>
  <c r="I7"/>
  <c r="I23" i="180"/>
  <c r="I24"/>
  <c r="I25"/>
  <c r="I26"/>
  <c r="I27"/>
  <c r="I22"/>
  <c r="I7"/>
  <c r="I23" i="182"/>
  <c r="I24"/>
  <c r="I25"/>
  <c r="I26"/>
  <c r="I27"/>
  <c r="I22"/>
  <c r="I7"/>
  <c r="I23" i="179"/>
  <c r="I24"/>
  <c r="I25"/>
  <c r="I26"/>
  <c r="I27"/>
  <c r="I22"/>
  <c r="I7"/>
  <c r="I23" i="175"/>
  <c r="I24"/>
  <c r="I25"/>
  <c r="I26"/>
  <c r="I27"/>
  <c r="I22"/>
  <c r="I7"/>
  <c r="I23" i="172"/>
  <c r="I24"/>
  <c r="I25"/>
  <c r="I26"/>
  <c r="I27"/>
  <c r="I22"/>
  <c r="I7"/>
  <c r="I19" i="175" l="1"/>
  <c r="J7" l="1"/>
  <c r="J12"/>
  <c r="J18"/>
  <c r="J15"/>
  <c r="J17"/>
  <c r="J13"/>
  <c r="J8"/>
  <c r="J10"/>
  <c r="J11"/>
  <c r="J14"/>
  <c r="J9"/>
  <c r="J16"/>
  <c r="I28" i="183"/>
  <c r="F28"/>
  <c r="C28"/>
  <c r="I19"/>
  <c r="F19"/>
  <c r="C19"/>
  <c r="I28" i="178"/>
  <c r="F28"/>
  <c r="C28"/>
  <c r="I19"/>
  <c r="F19"/>
  <c r="C19"/>
  <c r="I28" i="176"/>
  <c r="F28"/>
  <c r="C28"/>
  <c r="I19"/>
  <c r="F19"/>
  <c r="C19"/>
  <c r="I28" i="174"/>
  <c r="F28"/>
  <c r="C28"/>
  <c r="I19"/>
  <c r="F19"/>
  <c r="C19"/>
  <c r="I28" i="181"/>
  <c r="F28"/>
  <c r="C28"/>
  <c r="I19"/>
  <c r="F19"/>
  <c r="C19" i="180"/>
  <c r="F19"/>
  <c r="I19"/>
  <c r="C28"/>
  <c r="F28"/>
  <c r="I28"/>
  <c r="I28" i="177"/>
  <c r="F28"/>
  <c r="C28"/>
  <c r="I19"/>
  <c r="F19"/>
  <c r="C19"/>
  <c r="I28" i="173"/>
  <c r="F28"/>
  <c r="C28"/>
  <c r="I19"/>
  <c r="F19"/>
  <c r="C19"/>
  <c r="I28" i="182"/>
  <c r="F28"/>
  <c r="C28"/>
  <c r="I19"/>
  <c r="F19"/>
  <c r="C19"/>
  <c r="K27" i="365"/>
  <c r="D28"/>
  <c r="D30" s="1"/>
  <c r="E28"/>
  <c r="E30" s="1"/>
  <c r="F28"/>
  <c r="F30" s="1"/>
  <c r="G28"/>
  <c r="G30" s="1"/>
  <c r="H28"/>
  <c r="H30" s="1"/>
  <c r="I28"/>
  <c r="I30" s="1"/>
  <c r="J28"/>
  <c r="J30" s="1"/>
  <c r="C28"/>
  <c r="C30" s="1"/>
  <c r="D28" i="364"/>
  <c r="E28"/>
  <c r="F28"/>
  <c r="G28"/>
  <c r="H28"/>
  <c r="I28"/>
  <c r="J28"/>
  <c r="C28"/>
  <c r="D19"/>
  <c r="E19"/>
  <c r="F19"/>
  <c r="G19"/>
  <c r="H19"/>
  <c r="I19"/>
  <c r="J19"/>
  <c r="C19"/>
  <c r="D28" i="363"/>
  <c r="E28"/>
  <c r="F28"/>
  <c r="G28"/>
  <c r="H28"/>
  <c r="I28"/>
  <c r="J28"/>
  <c r="C28"/>
  <c r="D19"/>
  <c r="E19"/>
  <c r="F19"/>
  <c r="G19"/>
  <c r="H19"/>
  <c r="J19"/>
  <c r="C19"/>
  <c r="G8" i="183" l="1"/>
  <c r="G12"/>
  <c r="G16"/>
  <c r="G9"/>
  <c r="G13"/>
  <c r="G10"/>
  <c r="G14"/>
  <c r="G17"/>
  <c r="G11"/>
  <c r="G15"/>
  <c r="G18"/>
  <c r="D8"/>
  <c r="D12"/>
  <c r="D16"/>
  <c r="D13"/>
  <c r="D9"/>
  <c r="D10"/>
  <c r="D14"/>
  <c r="D17"/>
  <c r="D11"/>
  <c r="D15"/>
  <c r="D18"/>
  <c r="J18"/>
  <c r="J14"/>
  <c r="J9"/>
  <c r="J15"/>
  <c r="J10"/>
  <c r="J16"/>
  <c r="J11"/>
  <c r="J12"/>
  <c r="J17"/>
  <c r="J13"/>
  <c r="J8"/>
  <c r="G8" i="178"/>
  <c r="G12"/>
  <c r="G16"/>
  <c r="G9"/>
  <c r="G13"/>
  <c r="G10"/>
  <c r="G14"/>
  <c r="G17"/>
  <c r="G11"/>
  <c r="G15"/>
  <c r="G18"/>
  <c r="D9"/>
  <c r="D13"/>
  <c r="D12"/>
  <c r="D10"/>
  <c r="D14"/>
  <c r="D17"/>
  <c r="D16"/>
  <c r="D11"/>
  <c r="D15"/>
  <c r="D18"/>
  <c r="D8"/>
  <c r="J18"/>
  <c r="J8"/>
  <c r="J15"/>
  <c r="J17"/>
  <c r="J13"/>
  <c r="J16"/>
  <c r="J11"/>
  <c r="J14"/>
  <c r="J9"/>
  <c r="J12"/>
  <c r="J10"/>
  <c r="G8" i="176"/>
  <c r="G12"/>
  <c r="G16"/>
  <c r="G9"/>
  <c r="G10"/>
  <c r="G17"/>
  <c r="G11"/>
  <c r="G18"/>
  <c r="G13"/>
  <c r="G14"/>
  <c r="G15"/>
  <c r="D8"/>
  <c r="D12"/>
  <c r="D16"/>
  <c r="D17"/>
  <c r="D15"/>
  <c r="D9"/>
  <c r="D13"/>
  <c r="D14"/>
  <c r="D11"/>
  <c r="D10"/>
  <c r="D18"/>
  <c r="J11"/>
  <c r="J15"/>
  <c r="J18"/>
  <c r="J9"/>
  <c r="J17"/>
  <c r="J16"/>
  <c r="J12"/>
  <c r="J10"/>
  <c r="J8"/>
  <c r="J14"/>
  <c r="J13"/>
  <c r="G8" i="174"/>
  <c r="G12"/>
  <c r="G16"/>
  <c r="G9"/>
  <c r="G13"/>
  <c r="G10"/>
  <c r="G14"/>
  <c r="G17"/>
  <c r="G11"/>
  <c r="G15"/>
  <c r="G18"/>
  <c r="D16"/>
  <c r="D9"/>
  <c r="D13"/>
  <c r="D10"/>
  <c r="D14"/>
  <c r="D17"/>
  <c r="D8"/>
  <c r="D11"/>
  <c r="D15"/>
  <c r="D18"/>
  <c r="D12"/>
  <c r="J18"/>
  <c r="J15"/>
  <c r="J17"/>
  <c r="J13"/>
  <c r="J16"/>
  <c r="J12"/>
  <c r="J11"/>
  <c r="J14"/>
  <c r="J9"/>
  <c r="J8"/>
  <c r="J10"/>
  <c r="G9" i="181"/>
  <c r="G13"/>
  <c r="G16"/>
  <c r="G10"/>
  <c r="G14"/>
  <c r="G17"/>
  <c r="G12"/>
  <c r="G11"/>
  <c r="G15"/>
  <c r="G18"/>
  <c r="G8"/>
  <c r="D8"/>
  <c r="D12"/>
  <c r="D16"/>
  <c r="D9"/>
  <c r="D13"/>
  <c r="D10"/>
  <c r="D14"/>
  <c r="D17"/>
  <c r="D11"/>
  <c r="D15"/>
  <c r="D18"/>
  <c r="J18"/>
  <c r="J14"/>
  <c r="J9"/>
  <c r="J15"/>
  <c r="J10"/>
  <c r="J11"/>
  <c r="J12"/>
  <c r="J16"/>
  <c r="J17"/>
  <c r="J13"/>
  <c r="J8"/>
  <c r="G8" i="177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18"/>
  <c r="J14"/>
  <c r="J9"/>
  <c r="J15"/>
  <c r="J10"/>
  <c r="J16"/>
  <c r="J11"/>
  <c r="J12"/>
  <c r="J17"/>
  <c r="J13"/>
  <c r="J8"/>
  <c r="G16" i="173"/>
  <c r="G9"/>
  <c r="G13"/>
  <c r="G10"/>
  <c r="G14"/>
  <c r="G17"/>
  <c r="G12"/>
  <c r="G11"/>
  <c r="G15"/>
  <c r="G18"/>
  <c r="G8"/>
  <c r="D9"/>
  <c r="D13"/>
  <c r="D15"/>
  <c r="D12"/>
  <c r="D10"/>
  <c r="D14"/>
  <c r="D17"/>
  <c r="D11"/>
  <c r="D18"/>
  <c r="D8"/>
  <c r="D16"/>
  <c r="J18"/>
  <c r="J16"/>
  <c r="J15"/>
  <c r="J12"/>
  <c r="J14"/>
  <c r="J10"/>
  <c r="J17"/>
  <c r="J13"/>
  <c r="J8"/>
  <c r="J11"/>
  <c r="J9"/>
  <c r="G8" i="180"/>
  <c r="G12"/>
  <c r="G16"/>
  <c r="G9"/>
  <c r="G13"/>
  <c r="G10"/>
  <c r="G14"/>
  <c r="G17"/>
  <c r="G11"/>
  <c r="G15"/>
  <c r="G18"/>
  <c r="D7"/>
  <c r="D8"/>
  <c r="D12"/>
  <c r="D16"/>
  <c r="D9"/>
  <c r="D13"/>
  <c r="D10"/>
  <c r="D14"/>
  <c r="D17"/>
  <c r="D11"/>
  <c r="D15"/>
  <c r="D18"/>
  <c r="J7"/>
  <c r="J18"/>
  <c r="J14"/>
  <c r="J9"/>
  <c r="J15"/>
  <c r="J10"/>
  <c r="J16"/>
  <c r="J11"/>
  <c r="J12"/>
  <c r="J17"/>
  <c r="J13"/>
  <c r="J8"/>
  <c r="G9" i="182"/>
  <c r="G13"/>
  <c r="G16"/>
  <c r="G10"/>
  <c r="G14"/>
  <c r="G17"/>
  <c r="G12"/>
  <c r="G11"/>
  <c r="G15"/>
  <c r="G18"/>
  <c r="G8"/>
  <c r="J16"/>
  <c r="J11"/>
  <c r="J12"/>
  <c r="J18"/>
  <c r="J15"/>
  <c r="J17"/>
  <c r="J13"/>
  <c r="J8"/>
  <c r="J14"/>
  <c r="J9"/>
  <c r="J10"/>
  <c r="D9"/>
  <c r="D13"/>
  <c r="D16"/>
  <c r="D10"/>
  <c r="D14"/>
  <c r="D17"/>
  <c r="D12"/>
  <c r="D11"/>
  <c r="D15"/>
  <c r="D18"/>
  <c r="D8"/>
  <c r="I30" i="183"/>
  <c r="K25" s="1"/>
  <c r="I30" i="176"/>
  <c r="J7" i="183"/>
  <c r="J7" i="178"/>
  <c r="I30" i="181"/>
  <c r="J7"/>
  <c r="I30" i="182"/>
  <c r="C30" i="180"/>
  <c r="F30"/>
  <c r="H22" s="1"/>
  <c r="I30" i="174"/>
  <c r="K24" s="1"/>
  <c r="I30" i="178"/>
  <c r="K22" s="1"/>
  <c r="J7" i="182"/>
  <c r="I30" i="173"/>
  <c r="G7" i="176"/>
  <c r="D7" i="182"/>
  <c r="F30" i="183"/>
  <c r="C30"/>
  <c r="G7"/>
  <c r="D7"/>
  <c r="F30" i="178"/>
  <c r="G7"/>
  <c r="C30"/>
  <c r="D7"/>
  <c r="J7" i="176"/>
  <c r="D7"/>
  <c r="C30"/>
  <c r="F30"/>
  <c r="G7" i="174"/>
  <c r="J7"/>
  <c r="D7"/>
  <c r="F30"/>
  <c r="C30"/>
  <c r="F30" i="181"/>
  <c r="G7"/>
  <c r="C30"/>
  <c r="E7" s="1"/>
  <c r="I30" i="177"/>
  <c r="G7"/>
  <c r="J7"/>
  <c r="D7"/>
  <c r="G7" i="173"/>
  <c r="J7"/>
  <c r="D7"/>
  <c r="G7" i="180"/>
  <c r="I30"/>
  <c r="C30" i="182"/>
  <c r="F30" i="177"/>
  <c r="C30"/>
  <c r="F30" i="173"/>
  <c r="C30"/>
  <c r="G7" i="182"/>
  <c r="F30"/>
  <c r="J28" i="377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6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5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4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3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2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1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0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9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8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7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6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K26" i="365"/>
  <c r="K25"/>
  <c r="K24"/>
  <c r="K23"/>
  <c r="K22"/>
  <c r="K7"/>
  <c r="H30" i="364"/>
  <c r="C30"/>
  <c r="K27"/>
  <c r="K26"/>
  <c r="K25"/>
  <c r="K24"/>
  <c r="K23"/>
  <c r="K22"/>
  <c r="J30"/>
  <c r="G30"/>
  <c r="F30"/>
  <c r="K7"/>
  <c r="J30" i="363"/>
  <c r="K7"/>
  <c r="F30"/>
  <c r="K27"/>
  <c r="K26"/>
  <c r="K25"/>
  <c r="K24"/>
  <c r="K23"/>
  <c r="K22"/>
  <c r="I28" i="179"/>
  <c r="F28"/>
  <c r="C28"/>
  <c r="I19"/>
  <c r="F19"/>
  <c r="C19"/>
  <c r="C28" i="175"/>
  <c r="C19"/>
  <c r="F28"/>
  <c r="F19"/>
  <c r="F19" i="172"/>
  <c r="I28"/>
  <c r="F28"/>
  <c r="C28"/>
  <c r="I19"/>
  <c r="C19"/>
  <c r="I28" i="362"/>
  <c r="F28"/>
  <c r="C28"/>
  <c r="L27"/>
  <c r="L26"/>
  <c r="L25"/>
  <c r="L24"/>
  <c r="L23"/>
  <c r="L22"/>
  <c r="I19"/>
  <c r="F19"/>
  <c r="C19"/>
  <c r="L18"/>
  <c r="L16"/>
  <c r="L12"/>
  <c r="L11"/>
  <c r="L10"/>
  <c r="L9"/>
  <c r="L8"/>
  <c r="L7"/>
  <c r="I28" i="260"/>
  <c r="F28"/>
  <c r="C28"/>
  <c r="I19"/>
  <c r="F19"/>
  <c r="C19"/>
  <c r="I28" i="259"/>
  <c r="F28"/>
  <c r="C28"/>
  <c r="I19"/>
  <c r="F19"/>
  <c r="C19"/>
  <c r="I28" i="257"/>
  <c r="F28"/>
  <c r="C28"/>
  <c r="I19"/>
  <c r="F19"/>
  <c r="C19"/>
  <c r="I28" i="256"/>
  <c r="F28"/>
  <c r="C28"/>
  <c r="I19"/>
  <c r="F19"/>
  <c r="C19"/>
  <c r="I28" i="255"/>
  <c r="F28"/>
  <c r="C28"/>
  <c r="I19"/>
  <c r="F19"/>
  <c r="C19"/>
  <c r="I28" i="254"/>
  <c r="F28"/>
  <c r="C28"/>
  <c r="L27"/>
  <c r="L26"/>
  <c r="L25"/>
  <c r="L24"/>
  <c r="L23"/>
  <c r="L22"/>
  <c r="I19"/>
  <c r="F19"/>
  <c r="C19"/>
  <c r="D7" s="1"/>
  <c r="L18"/>
  <c r="L16"/>
  <c r="L15"/>
  <c r="L12"/>
  <c r="L11"/>
  <c r="L10"/>
  <c r="L9"/>
  <c r="L8"/>
  <c r="L7"/>
  <c r="I28" i="253"/>
  <c r="F28"/>
  <c r="C28"/>
  <c r="L27"/>
  <c r="L26"/>
  <c r="L25"/>
  <c r="L24"/>
  <c r="L23"/>
  <c r="L22"/>
  <c r="I19"/>
  <c r="F19"/>
  <c r="C19"/>
  <c r="L18"/>
  <c r="L16"/>
  <c r="L15"/>
  <c r="L12"/>
  <c r="L11"/>
  <c r="L10"/>
  <c r="L9"/>
  <c r="L8"/>
  <c r="L7"/>
  <c r="I28" i="252"/>
  <c r="F28"/>
  <c r="C28"/>
  <c r="L27"/>
  <c r="L26"/>
  <c r="L25"/>
  <c r="L24"/>
  <c r="L23"/>
  <c r="L22"/>
  <c r="I19"/>
  <c r="F19"/>
  <c r="C19"/>
  <c r="L18"/>
  <c r="L16"/>
  <c r="L15"/>
  <c r="L12"/>
  <c r="L11"/>
  <c r="L10"/>
  <c r="L9"/>
  <c r="L8"/>
  <c r="L7"/>
  <c r="I28" i="251"/>
  <c r="F28"/>
  <c r="C28"/>
  <c r="I19"/>
  <c r="F19"/>
  <c r="C19"/>
  <c r="I28" i="246"/>
  <c r="F28"/>
  <c r="C28"/>
  <c r="I19"/>
  <c r="F19"/>
  <c r="C19"/>
  <c r="I28" i="244"/>
  <c r="F28"/>
  <c r="C28"/>
  <c r="I19"/>
  <c r="F19"/>
  <c r="C19"/>
  <c r="I28" i="242"/>
  <c r="F28"/>
  <c r="C28"/>
  <c r="I19"/>
  <c r="F19"/>
  <c r="C19"/>
  <c r="I28" i="249"/>
  <c r="F28"/>
  <c r="C28"/>
  <c r="I19"/>
  <c r="F19"/>
  <c r="C19"/>
  <c r="I28" i="245"/>
  <c r="F28"/>
  <c r="C28"/>
  <c r="I19"/>
  <c r="F19"/>
  <c r="C19"/>
  <c r="I28" i="241"/>
  <c r="F28"/>
  <c r="C28"/>
  <c r="I19"/>
  <c r="F19"/>
  <c r="C19"/>
  <c r="I28" i="248"/>
  <c r="F28"/>
  <c r="C28"/>
  <c r="I19"/>
  <c r="F19"/>
  <c r="C19"/>
  <c r="I28" i="250"/>
  <c r="F28"/>
  <c r="C28"/>
  <c r="I19"/>
  <c r="F19"/>
  <c r="C19"/>
  <c r="I28" i="247"/>
  <c r="F28"/>
  <c r="C28"/>
  <c r="I19"/>
  <c r="F19"/>
  <c r="C19"/>
  <c r="I28" i="243"/>
  <c r="F28"/>
  <c r="C28"/>
  <c r="I19"/>
  <c r="F19"/>
  <c r="C19"/>
  <c r="I28" i="239"/>
  <c r="F28"/>
  <c r="C28"/>
  <c r="I19"/>
  <c r="F19"/>
  <c r="C19"/>
  <c r="L7"/>
  <c r="I28" i="238"/>
  <c r="F28"/>
  <c r="C28"/>
  <c r="L22"/>
  <c r="L28" s="1"/>
  <c r="I19"/>
  <c r="F19"/>
  <c r="C19"/>
  <c r="L7"/>
  <c r="D19" i="181" l="1"/>
  <c r="H7" i="180"/>
  <c r="K22" i="183"/>
  <c r="H23" i="180"/>
  <c r="H27"/>
  <c r="H26"/>
  <c r="K23" i="183"/>
  <c r="K26"/>
  <c r="H8"/>
  <c r="H12"/>
  <c r="H16"/>
  <c r="H9"/>
  <c r="H13"/>
  <c r="H10"/>
  <c r="H14"/>
  <c r="H17"/>
  <c r="H11"/>
  <c r="H15"/>
  <c r="H18"/>
  <c r="K15"/>
  <c r="K11"/>
  <c r="K13"/>
  <c r="K17"/>
  <c r="K16"/>
  <c r="K14"/>
  <c r="K9"/>
  <c r="K12"/>
  <c r="K10"/>
  <c r="K18"/>
  <c r="K8"/>
  <c r="E8"/>
  <c r="E12"/>
  <c r="E16"/>
  <c r="E9"/>
  <c r="E13"/>
  <c r="E10"/>
  <c r="E14"/>
  <c r="E17"/>
  <c r="E11"/>
  <c r="E15"/>
  <c r="E18"/>
  <c r="K24"/>
  <c r="K27"/>
  <c r="K7"/>
  <c r="H8" i="178"/>
  <c r="H12"/>
  <c r="H16"/>
  <c r="H9"/>
  <c r="H13"/>
  <c r="H10"/>
  <c r="H14"/>
  <c r="H17"/>
  <c r="H11"/>
  <c r="H15"/>
  <c r="H18"/>
  <c r="E9"/>
  <c r="E13"/>
  <c r="E12"/>
  <c r="E10"/>
  <c r="E14"/>
  <c r="E17"/>
  <c r="E8"/>
  <c r="E11"/>
  <c r="E15"/>
  <c r="E18"/>
  <c r="E16"/>
  <c r="K26"/>
  <c r="K18"/>
  <c r="K17"/>
  <c r="K15"/>
  <c r="K14"/>
  <c r="K13"/>
  <c r="K12"/>
  <c r="K16"/>
  <c r="K11"/>
  <c r="K10"/>
  <c r="K9"/>
  <c r="K8"/>
  <c r="H8" i="176"/>
  <c r="H12"/>
  <c r="H16"/>
  <c r="H13"/>
  <c r="H14"/>
  <c r="H15"/>
  <c r="H9"/>
  <c r="H10"/>
  <c r="H17"/>
  <c r="H11"/>
  <c r="H18"/>
  <c r="K7"/>
  <c r="K15"/>
  <c r="K18"/>
  <c r="K8"/>
  <c r="K17"/>
  <c r="K16"/>
  <c r="K11"/>
  <c r="K12"/>
  <c r="K10"/>
  <c r="K14"/>
  <c r="K13"/>
  <c r="K9"/>
  <c r="E8"/>
  <c r="E12"/>
  <c r="E16"/>
  <c r="E17"/>
  <c r="E15"/>
  <c r="E9"/>
  <c r="E13"/>
  <c r="E11"/>
  <c r="E10"/>
  <c r="E14"/>
  <c r="E18"/>
  <c r="H8" i="174"/>
  <c r="H12"/>
  <c r="H16"/>
  <c r="H9"/>
  <c r="H13"/>
  <c r="H10"/>
  <c r="H14"/>
  <c r="H17"/>
  <c r="H11"/>
  <c r="H15"/>
  <c r="H18"/>
  <c r="K15"/>
  <c r="K10"/>
  <c r="K16"/>
  <c r="K11"/>
  <c r="K12"/>
  <c r="K18"/>
  <c r="K9"/>
  <c r="K17"/>
  <c r="K13"/>
  <c r="K8"/>
  <c r="K14"/>
  <c r="E8"/>
  <c r="E9"/>
  <c r="E13"/>
  <c r="E12"/>
  <c r="E10"/>
  <c r="E14"/>
  <c r="E17"/>
  <c r="E11"/>
  <c r="E15"/>
  <c r="E18"/>
  <c r="E16"/>
  <c r="H9" i="181"/>
  <c r="H13"/>
  <c r="H8"/>
  <c r="H10"/>
  <c r="H14"/>
  <c r="H17"/>
  <c r="H16"/>
  <c r="H11"/>
  <c r="H15"/>
  <c r="H18"/>
  <c r="H12"/>
  <c r="K27"/>
  <c r="K18"/>
  <c r="K14"/>
  <c r="K9"/>
  <c r="K10"/>
  <c r="K15"/>
  <c r="K16"/>
  <c r="K11"/>
  <c r="K12"/>
  <c r="K17"/>
  <c r="K13"/>
  <c r="K8"/>
  <c r="E8"/>
  <c r="E12"/>
  <c r="E16"/>
  <c r="E9"/>
  <c r="E13"/>
  <c r="E10"/>
  <c r="E14"/>
  <c r="E17"/>
  <c r="E11"/>
  <c r="E15"/>
  <c r="E18"/>
  <c r="H8" i="177"/>
  <c r="H12"/>
  <c r="H16"/>
  <c r="H9"/>
  <c r="H13"/>
  <c r="H10"/>
  <c r="H14"/>
  <c r="H17"/>
  <c r="H11"/>
  <c r="H15"/>
  <c r="H18"/>
  <c r="K25"/>
  <c r="K18"/>
  <c r="K14"/>
  <c r="K9"/>
  <c r="K15"/>
  <c r="K10"/>
  <c r="K16"/>
  <c r="K11"/>
  <c r="K12"/>
  <c r="K17"/>
  <c r="K13"/>
  <c r="K8"/>
  <c r="E8"/>
  <c r="E12"/>
  <c r="E16"/>
  <c r="E9"/>
  <c r="E13"/>
  <c r="E10"/>
  <c r="E14"/>
  <c r="E17"/>
  <c r="E11"/>
  <c r="E15"/>
  <c r="E18"/>
  <c r="H9" i="173"/>
  <c r="H13"/>
  <c r="H10"/>
  <c r="H14"/>
  <c r="H17"/>
  <c r="H12"/>
  <c r="H11"/>
  <c r="H15"/>
  <c r="H18"/>
  <c r="H8"/>
  <c r="H16"/>
  <c r="E9"/>
  <c r="E13"/>
  <c r="E15"/>
  <c r="E18"/>
  <c r="E12"/>
  <c r="E16"/>
  <c r="E10"/>
  <c r="E14"/>
  <c r="E17"/>
  <c r="E11"/>
  <c r="E8"/>
  <c r="K23"/>
  <c r="K8"/>
  <c r="K18"/>
  <c r="K17"/>
  <c r="K13"/>
  <c r="K15"/>
  <c r="K16"/>
  <c r="K10"/>
  <c r="K11"/>
  <c r="K14"/>
  <c r="K9"/>
  <c r="K12"/>
  <c r="H24" i="180"/>
  <c r="H8"/>
  <c r="H12"/>
  <c r="H16"/>
  <c r="H9"/>
  <c r="H13"/>
  <c r="H10"/>
  <c r="H14"/>
  <c r="H17"/>
  <c r="H11"/>
  <c r="H15"/>
  <c r="H18"/>
  <c r="E27"/>
  <c r="E8"/>
  <c r="E12"/>
  <c r="E16"/>
  <c r="E9"/>
  <c r="E13"/>
  <c r="E10"/>
  <c r="E14"/>
  <c r="E17"/>
  <c r="E11"/>
  <c r="E15"/>
  <c r="E18"/>
  <c r="K18"/>
  <c r="K14"/>
  <c r="K9"/>
  <c r="K15"/>
  <c r="K10"/>
  <c r="K16"/>
  <c r="K11"/>
  <c r="K12"/>
  <c r="K17"/>
  <c r="K13"/>
  <c r="K8"/>
  <c r="H8" i="182"/>
  <c r="H12"/>
  <c r="H16"/>
  <c r="H9"/>
  <c r="H13"/>
  <c r="H10"/>
  <c r="H14"/>
  <c r="H17"/>
  <c r="H11"/>
  <c r="H15"/>
  <c r="H18"/>
  <c r="E9"/>
  <c r="E13"/>
  <c r="E8"/>
  <c r="E10"/>
  <c r="E14"/>
  <c r="E17"/>
  <c r="E16"/>
  <c r="E11"/>
  <c r="E15"/>
  <c r="E18"/>
  <c r="E12"/>
  <c r="K23"/>
  <c r="K18"/>
  <c r="K8"/>
  <c r="K15"/>
  <c r="K17"/>
  <c r="K13"/>
  <c r="K11"/>
  <c r="K14"/>
  <c r="K9"/>
  <c r="K12"/>
  <c r="K16"/>
  <c r="K10"/>
  <c r="G8" i="179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18"/>
  <c r="J14"/>
  <c r="J9"/>
  <c r="J10"/>
  <c r="J12"/>
  <c r="J15"/>
  <c r="J16"/>
  <c r="J11"/>
  <c r="J17"/>
  <c r="J13"/>
  <c r="J8"/>
  <c r="G8" i="175"/>
  <c r="G12"/>
  <c r="G16"/>
  <c r="G9"/>
  <c r="G13"/>
  <c r="G10"/>
  <c r="G14"/>
  <c r="G17"/>
  <c r="G11"/>
  <c r="G15"/>
  <c r="G18"/>
  <c r="D9"/>
  <c r="D13"/>
  <c r="D16"/>
  <c r="D10"/>
  <c r="D14"/>
  <c r="D17"/>
  <c r="D12"/>
  <c r="D11"/>
  <c r="D15"/>
  <c r="D18"/>
  <c r="D8"/>
  <c r="G8" i="172"/>
  <c r="G12"/>
  <c r="G16"/>
  <c r="G18"/>
  <c r="G9"/>
  <c r="G13"/>
  <c r="G11"/>
  <c r="G10"/>
  <c r="G14"/>
  <c r="G17"/>
  <c r="G15"/>
  <c r="J18"/>
  <c r="J14"/>
  <c r="J9"/>
  <c r="J15"/>
  <c r="J10"/>
  <c r="J16"/>
  <c r="J11"/>
  <c r="J12"/>
  <c r="J13"/>
  <c r="J17"/>
  <c r="J8"/>
  <c r="D8"/>
  <c r="D12"/>
  <c r="D16"/>
  <c r="D9"/>
  <c r="D13"/>
  <c r="D10"/>
  <c r="D14"/>
  <c r="D17"/>
  <c r="D11"/>
  <c r="D15"/>
  <c r="D18"/>
  <c r="J8" i="362"/>
  <c r="J12"/>
  <c r="J16"/>
  <c r="J9"/>
  <c r="J13"/>
  <c r="J10"/>
  <c r="J14"/>
  <c r="J17"/>
  <c r="J11"/>
  <c r="J15"/>
  <c r="J18"/>
  <c r="G9"/>
  <c r="G13"/>
  <c r="G8"/>
  <c r="G16"/>
  <c r="G10"/>
  <c r="G14"/>
  <c r="G17"/>
  <c r="G11"/>
  <c r="G15"/>
  <c r="G18"/>
  <c r="G12"/>
  <c r="D8"/>
  <c r="D12"/>
  <c r="D16"/>
  <c r="D17"/>
  <c r="D18"/>
  <c r="D9"/>
  <c r="D13"/>
  <c r="D14"/>
  <c r="D15"/>
  <c r="D10"/>
  <c r="D11"/>
  <c r="J8" i="260"/>
  <c r="J12"/>
  <c r="J16"/>
  <c r="J9"/>
  <c r="J13"/>
  <c r="J15"/>
  <c r="J10"/>
  <c r="J14"/>
  <c r="J17"/>
  <c r="J11"/>
  <c r="J18"/>
  <c r="D8"/>
  <c r="D12"/>
  <c r="D16"/>
  <c r="D9"/>
  <c r="D13"/>
  <c r="D10"/>
  <c r="D14"/>
  <c r="D17"/>
  <c r="D11"/>
  <c r="D15"/>
  <c r="D18"/>
  <c r="G8"/>
  <c r="G12"/>
  <c r="G16"/>
  <c r="G9"/>
  <c r="G13"/>
  <c r="G10"/>
  <c r="G14"/>
  <c r="G17"/>
  <c r="G11"/>
  <c r="G15"/>
  <c r="G18"/>
  <c r="J8" i="259"/>
  <c r="J12"/>
  <c r="J16"/>
  <c r="J9"/>
  <c r="J13"/>
  <c r="J10"/>
  <c r="J14"/>
  <c r="J17"/>
  <c r="J11"/>
  <c r="J15"/>
  <c r="J18"/>
  <c r="D8"/>
  <c r="D12"/>
  <c r="D16"/>
  <c r="D10"/>
  <c r="D15"/>
  <c r="D9"/>
  <c r="D13"/>
  <c r="D14"/>
  <c r="D18"/>
  <c r="D17"/>
  <c r="D11"/>
  <c r="G9"/>
  <c r="G13"/>
  <c r="G16"/>
  <c r="G10"/>
  <c r="G14"/>
  <c r="G17"/>
  <c r="G12"/>
  <c r="G11"/>
  <c r="G15"/>
  <c r="G18"/>
  <c r="G8"/>
  <c r="J8" i="257"/>
  <c r="J12"/>
  <c r="J16"/>
  <c r="J9"/>
  <c r="J13"/>
  <c r="J10"/>
  <c r="J14"/>
  <c r="J17"/>
  <c r="J11"/>
  <c r="J15"/>
  <c r="J18"/>
  <c r="D8"/>
  <c r="D12"/>
  <c r="D16"/>
  <c r="D9"/>
  <c r="D13"/>
  <c r="D10"/>
  <c r="D14"/>
  <c r="D17"/>
  <c r="D11"/>
  <c r="D15"/>
  <c r="D18"/>
  <c r="G8"/>
  <c r="G12"/>
  <c r="G16"/>
  <c r="G11"/>
  <c r="G9"/>
  <c r="G13"/>
  <c r="G18"/>
  <c r="G10"/>
  <c r="G14"/>
  <c r="G17"/>
  <c r="G15"/>
  <c r="J8" i="256"/>
  <c r="J12"/>
  <c r="J16"/>
  <c r="J15"/>
  <c r="J9"/>
  <c r="J13"/>
  <c r="J11"/>
  <c r="J10"/>
  <c r="J14"/>
  <c r="J17"/>
  <c r="J18"/>
  <c r="D8"/>
  <c r="D12"/>
  <c r="D16"/>
  <c r="D9"/>
  <c r="D13"/>
  <c r="D10"/>
  <c r="D14"/>
  <c r="D17"/>
  <c r="D11"/>
  <c r="D15"/>
  <c r="D18"/>
  <c r="G8"/>
  <c r="G12"/>
  <c r="G16"/>
  <c r="G9"/>
  <c r="G13"/>
  <c r="G10"/>
  <c r="G14"/>
  <c r="G17"/>
  <c r="G11"/>
  <c r="G15"/>
  <c r="G18"/>
  <c r="J8" i="255"/>
  <c r="J12"/>
  <c r="J16"/>
  <c r="J9"/>
  <c r="J13"/>
  <c r="J10"/>
  <c r="J14"/>
  <c r="J17"/>
  <c r="J11"/>
  <c r="J15"/>
  <c r="J18"/>
  <c r="D8"/>
  <c r="D12"/>
  <c r="D16"/>
  <c r="D18"/>
  <c r="D9"/>
  <c r="D13"/>
  <c r="D15"/>
  <c r="D10"/>
  <c r="D14"/>
  <c r="D17"/>
  <c r="D11"/>
  <c r="G8"/>
  <c r="G12"/>
  <c r="G16"/>
  <c r="G9"/>
  <c r="G13"/>
  <c r="G10"/>
  <c r="G14"/>
  <c r="G17"/>
  <c r="G11"/>
  <c r="G15"/>
  <c r="G18"/>
  <c r="J8" i="254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18"/>
  <c r="D9"/>
  <c r="D13"/>
  <c r="D15"/>
  <c r="D10"/>
  <c r="D14"/>
  <c r="D17"/>
  <c r="D11"/>
  <c r="J8" i="253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52"/>
  <c r="J12"/>
  <c r="J16"/>
  <c r="J9"/>
  <c r="J13"/>
  <c r="J10"/>
  <c r="J14"/>
  <c r="J17"/>
  <c r="J11"/>
  <c r="J15"/>
  <c r="J18"/>
  <c r="G8"/>
  <c r="G12"/>
  <c r="G16"/>
  <c r="G9"/>
  <c r="G13"/>
  <c r="G15"/>
  <c r="G10"/>
  <c r="G14"/>
  <c r="G17"/>
  <c r="G11"/>
  <c r="G18"/>
  <c r="D8"/>
  <c r="D12"/>
  <c r="D16"/>
  <c r="D9"/>
  <c r="D13"/>
  <c r="D10"/>
  <c r="D14"/>
  <c r="D17"/>
  <c r="D11"/>
  <c r="D15"/>
  <c r="D18"/>
  <c r="J7" i="251"/>
  <c r="J8"/>
  <c r="J12"/>
  <c r="J16"/>
  <c r="J9"/>
  <c r="J13"/>
  <c r="J10"/>
  <c r="J14"/>
  <c r="J17"/>
  <c r="J11"/>
  <c r="J15"/>
  <c r="J18"/>
  <c r="G8"/>
  <c r="G12"/>
  <c r="G16"/>
  <c r="G9"/>
  <c r="G13"/>
  <c r="G15"/>
  <c r="G18"/>
  <c r="G10"/>
  <c r="G14"/>
  <c r="G17"/>
  <c r="G11"/>
  <c r="D9"/>
  <c r="D13"/>
  <c r="D12"/>
  <c r="D10"/>
  <c r="D14"/>
  <c r="D17"/>
  <c r="D16"/>
  <c r="D11"/>
  <c r="D15"/>
  <c r="D18"/>
  <c r="D8"/>
  <c r="J8" i="246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9"/>
  <c r="D13"/>
  <c r="D12"/>
  <c r="D10"/>
  <c r="D14"/>
  <c r="D17"/>
  <c r="D8"/>
  <c r="D11"/>
  <c r="D15"/>
  <c r="D18"/>
  <c r="D16"/>
  <c r="J8" i="244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2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9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9"/>
  <c r="D13"/>
  <c r="D10"/>
  <c r="D14"/>
  <c r="D17"/>
  <c r="D8"/>
  <c r="D11"/>
  <c r="D15"/>
  <c r="D18"/>
  <c r="D12"/>
  <c r="D16"/>
  <c r="J8" i="245"/>
  <c r="J9"/>
  <c r="J13"/>
  <c r="J10"/>
  <c r="J14"/>
  <c r="J17"/>
  <c r="J16"/>
  <c r="J11"/>
  <c r="J15"/>
  <c r="J18"/>
  <c r="J12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1"/>
  <c r="J12"/>
  <c r="J16"/>
  <c r="J9"/>
  <c r="J13"/>
  <c r="J10"/>
  <c r="J14"/>
  <c r="J17"/>
  <c r="J11"/>
  <c r="J15"/>
  <c r="J18"/>
  <c r="G8"/>
  <c r="G9"/>
  <c r="G13"/>
  <c r="G10"/>
  <c r="G14"/>
  <c r="G17"/>
  <c r="G16"/>
  <c r="G11"/>
  <c r="G15"/>
  <c r="G18"/>
  <c r="G12"/>
  <c r="D8"/>
  <c r="D12"/>
  <c r="D16"/>
  <c r="D9"/>
  <c r="D13"/>
  <c r="D15"/>
  <c r="D10"/>
  <c r="D14"/>
  <c r="D17"/>
  <c r="D11"/>
  <c r="D18"/>
  <c r="J8" i="248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18"/>
  <c r="D9"/>
  <c r="D13"/>
  <c r="D15"/>
  <c r="D10"/>
  <c r="D14"/>
  <c r="D17"/>
  <c r="D11"/>
  <c r="J8" i="250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7"/>
  <c r="J12"/>
  <c r="J16"/>
  <c r="J9"/>
  <c r="J13"/>
  <c r="J10"/>
  <c r="J14"/>
  <c r="J17"/>
  <c r="J11"/>
  <c r="J15"/>
  <c r="J18"/>
  <c r="G9"/>
  <c r="G13"/>
  <c r="G12"/>
  <c r="G10"/>
  <c r="G14"/>
  <c r="G17"/>
  <c r="G8"/>
  <c r="G16"/>
  <c r="G11"/>
  <c r="G15"/>
  <c r="G18"/>
  <c r="D9"/>
  <c r="D13"/>
  <c r="D8"/>
  <c r="D10"/>
  <c r="D14"/>
  <c r="D17"/>
  <c r="D12"/>
  <c r="D11"/>
  <c r="D15"/>
  <c r="D18"/>
  <c r="D16"/>
  <c r="J8" i="243"/>
  <c r="J12"/>
  <c r="J16"/>
  <c r="J9"/>
  <c r="J13"/>
  <c r="J10"/>
  <c r="J14"/>
  <c r="J17"/>
  <c r="J11"/>
  <c r="J15"/>
  <c r="J18"/>
  <c r="G8"/>
  <c r="G12"/>
  <c r="G16"/>
  <c r="G11"/>
  <c r="G18"/>
  <c r="G9"/>
  <c r="G13"/>
  <c r="G10"/>
  <c r="G14"/>
  <c r="G17"/>
  <c r="G15"/>
  <c r="D8"/>
  <c r="D12"/>
  <c r="D16"/>
  <c r="D18"/>
  <c r="D9"/>
  <c r="D13"/>
  <c r="D11"/>
  <c r="D10"/>
  <c r="D14"/>
  <c r="D17"/>
  <c r="D15"/>
  <c r="J7" i="239"/>
  <c r="J8"/>
  <c r="J12"/>
  <c r="J16"/>
  <c r="J13"/>
  <c r="J10"/>
  <c r="J14"/>
  <c r="J17"/>
  <c r="J9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38"/>
  <c r="J12"/>
  <c r="J16"/>
  <c r="J9"/>
  <c r="J13"/>
  <c r="J10"/>
  <c r="J14"/>
  <c r="J17"/>
  <c r="J11"/>
  <c r="J15"/>
  <c r="J18"/>
  <c r="G9"/>
  <c r="G13"/>
  <c r="G12"/>
  <c r="G16"/>
  <c r="G10"/>
  <c r="G14"/>
  <c r="G17"/>
  <c r="G8"/>
  <c r="G11"/>
  <c r="G15"/>
  <c r="G18"/>
  <c r="D8"/>
  <c r="D12"/>
  <c r="D16"/>
  <c r="D9"/>
  <c r="D13"/>
  <c r="D10"/>
  <c r="D14"/>
  <c r="D17"/>
  <c r="D11"/>
  <c r="D15"/>
  <c r="D18"/>
  <c r="D7"/>
  <c r="K23" i="174"/>
  <c r="K22"/>
  <c r="K25"/>
  <c r="K27" i="176"/>
  <c r="C30" i="250"/>
  <c r="E22" s="1"/>
  <c r="K22" i="176"/>
  <c r="E22" i="180"/>
  <c r="K26" i="176"/>
  <c r="K24" i="181"/>
  <c r="K24" i="176"/>
  <c r="K25"/>
  <c r="K26" i="181"/>
  <c r="K23" i="176"/>
  <c r="K25" i="181"/>
  <c r="K23"/>
  <c r="K7"/>
  <c r="K22"/>
  <c r="K27" i="177"/>
  <c r="H25" i="180"/>
  <c r="K27" i="182"/>
  <c r="K25"/>
  <c r="K7"/>
  <c r="K26"/>
  <c r="D7" i="362"/>
  <c r="G7" i="239"/>
  <c r="G7" i="238"/>
  <c r="J19" i="182"/>
  <c r="K24"/>
  <c r="K22"/>
  <c r="J19" i="183"/>
  <c r="K25" i="178"/>
  <c r="K24"/>
  <c r="K23"/>
  <c r="K7"/>
  <c r="K27"/>
  <c r="J19"/>
  <c r="K26" i="174"/>
  <c r="K27"/>
  <c r="J19" i="181"/>
  <c r="K23" i="177"/>
  <c r="K24"/>
  <c r="K26"/>
  <c r="K22"/>
  <c r="J7" i="172"/>
  <c r="I30" i="249"/>
  <c r="E25" i="180"/>
  <c r="E24"/>
  <c r="E7"/>
  <c r="E23"/>
  <c r="E26"/>
  <c r="C30" i="251"/>
  <c r="C30" i="242"/>
  <c r="E22" s="1"/>
  <c r="J7" i="250"/>
  <c r="J7" i="247"/>
  <c r="D7" i="243"/>
  <c r="G7" i="175"/>
  <c r="J7" i="260"/>
  <c r="J7" i="244"/>
  <c r="J7" i="243"/>
  <c r="K7" i="173"/>
  <c r="D7" i="239"/>
  <c r="D7" i="250"/>
  <c r="I30" i="242"/>
  <c r="K7" s="1"/>
  <c r="I30" i="255"/>
  <c r="K27" s="1"/>
  <c r="K24" i="173"/>
  <c r="K27"/>
  <c r="J19"/>
  <c r="I30" i="179"/>
  <c r="J7"/>
  <c r="C30" i="243"/>
  <c r="J7" i="245"/>
  <c r="K22" i="173"/>
  <c r="J19" i="177"/>
  <c r="K7" i="174"/>
  <c r="D7" i="246"/>
  <c r="C30" i="254"/>
  <c r="E22" s="1"/>
  <c r="K26" i="173"/>
  <c r="K25"/>
  <c r="J19" i="180"/>
  <c r="I30" i="260"/>
  <c r="K27" s="1"/>
  <c r="J7" i="257"/>
  <c r="I30" i="256"/>
  <c r="K26" s="1"/>
  <c r="J7"/>
  <c r="G7" i="253"/>
  <c r="D7"/>
  <c r="E30" i="377"/>
  <c r="I30"/>
  <c r="F30" i="376"/>
  <c r="J30"/>
  <c r="F30" i="373"/>
  <c r="J30"/>
  <c r="E30"/>
  <c r="I30"/>
  <c r="F30" i="372"/>
  <c r="J30"/>
  <c r="E30" i="369"/>
  <c r="I30"/>
  <c r="F30" i="368"/>
  <c r="J30"/>
  <c r="C30" i="367"/>
  <c r="G30"/>
  <c r="D19" i="180"/>
  <c r="E23" i="182"/>
  <c r="E22"/>
  <c r="D19"/>
  <c r="E26"/>
  <c r="G7" i="179"/>
  <c r="D7"/>
  <c r="G7" i="172"/>
  <c r="C30" i="257"/>
  <c r="E26" s="1"/>
  <c r="I30" i="246"/>
  <c r="K23" s="1"/>
  <c r="J7" i="242"/>
  <c r="J7" i="248"/>
  <c r="F30" i="238"/>
  <c r="H27" s="1"/>
  <c r="C30"/>
  <c r="D19" i="183"/>
  <c r="H26"/>
  <c r="H22"/>
  <c r="H27"/>
  <c r="H23"/>
  <c r="H7"/>
  <c r="H24"/>
  <c r="H25"/>
  <c r="E25"/>
  <c r="E23"/>
  <c r="E24"/>
  <c r="E26"/>
  <c r="E22"/>
  <c r="E27"/>
  <c r="E7"/>
  <c r="G19"/>
  <c r="G19" i="178"/>
  <c r="E25"/>
  <c r="E26"/>
  <c r="E22"/>
  <c r="E24"/>
  <c r="E7"/>
  <c r="E27"/>
  <c r="E23"/>
  <c r="D19"/>
  <c r="H26"/>
  <c r="H22"/>
  <c r="H25"/>
  <c r="H27"/>
  <c r="H23"/>
  <c r="H7"/>
  <c r="H24"/>
  <c r="H7" i="176"/>
  <c r="J19"/>
  <c r="E7"/>
  <c r="H26"/>
  <c r="H22"/>
  <c r="H24"/>
  <c r="H25"/>
  <c r="H27"/>
  <c r="H23"/>
  <c r="G19"/>
  <c r="D19"/>
  <c r="E25"/>
  <c r="E23"/>
  <c r="E26"/>
  <c r="E22"/>
  <c r="E27"/>
  <c r="E24"/>
  <c r="E7" i="174"/>
  <c r="J19"/>
  <c r="H7"/>
  <c r="G19"/>
  <c r="D19"/>
  <c r="E25"/>
  <c r="E27"/>
  <c r="E24"/>
  <c r="E26"/>
  <c r="E22"/>
  <c r="E23"/>
  <c r="H26"/>
  <c r="H22"/>
  <c r="H24"/>
  <c r="H27"/>
  <c r="H23"/>
  <c r="H25"/>
  <c r="G19" i="181"/>
  <c r="H26"/>
  <c r="H22"/>
  <c r="H27"/>
  <c r="H23"/>
  <c r="H7"/>
  <c r="H24"/>
  <c r="H25"/>
  <c r="E25"/>
  <c r="E23"/>
  <c r="E24"/>
  <c r="E26"/>
  <c r="E22"/>
  <c r="E27"/>
  <c r="H7" i="177"/>
  <c r="E7"/>
  <c r="K7"/>
  <c r="E7" i="173"/>
  <c r="H7"/>
  <c r="K25" i="180"/>
  <c r="K22"/>
  <c r="K26"/>
  <c r="K7"/>
  <c r="K24"/>
  <c r="K23"/>
  <c r="K27"/>
  <c r="G19"/>
  <c r="E7" i="182"/>
  <c r="E27"/>
  <c r="E24"/>
  <c r="E25"/>
  <c r="D19" i="177"/>
  <c r="H26"/>
  <c r="H22"/>
  <c r="H25"/>
  <c r="H27"/>
  <c r="H23"/>
  <c r="H24"/>
  <c r="G19"/>
  <c r="E25"/>
  <c r="E23"/>
  <c r="E26"/>
  <c r="E22"/>
  <c r="E27"/>
  <c r="E24"/>
  <c r="D19" i="173"/>
  <c r="H26"/>
  <c r="H22"/>
  <c r="H25"/>
  <c r="H27"/>
  <c r="H23"/>
  <c r="H24"/>
  <c r="G19"/>
  <c r="E25"/>
  <c r="E23"/>
  <c r="E26"/>
  <c r="E22"/>
  <c r="E27"/>
  <c r="E24"/>
  <c r="G19" i="182"/>
  <c r="H26"/>
  <c r="H22"/>
  <c r="H27"/>
  <c r="H23"/>
  <c r="H7"/>
  <c r="H24"/>
  <c r="H25"/>
  <c r="E30" i="374"/>
  <c r="I30"/>
  <c r="C30" i="376"/>
  <c r="G30"/>
  <c r="F30" i="377"/>
  <c r="J30"/>
  <c r="E30" i="366"/>
  <c r="I30"/>
  <c r="D30" i="367"/>
  <c r="F30" i="369"/>
  <c r="J30"/>
  <c r="E30" i="370"/>
  <c r="I30"/>
  <c r="K28" i="364"/>
  <c r="K28" i="363"/>
  <c r="K28" i="365"/>
  <c r="F30" i="366"/>
  <c r="J30"/>
  <c r="D30" i="368"/>
  <c r="H30"/>
  <c r="F30" i="370"/>
  <c r="J30"/>
  <c r="E30" i="371"/>
  <c r="I30"/>
  <c r="F30" i="374"/>
  <c r="J30"/>
  <c r="E30" i="375"/>
  <c r="I30"/>
  <c r="H30" i="376"/>
  <c r="F30" i="367"/>
  <c r="J30"/>
  <c r="E30" i="368"/>
  <c r="I30"/>
  <c r="F30" i="371"/>
  <c r="J30"/>
  <c r="I30" i="372"/>
  <c r="F30" i="375"/>
  <c r="J30"/>
  <c r="K19" i="363"/>
  <c r="K19" i="364"/>
  <c r="F30" i="179"/>
  <c r="F30" i="362"/>
  <c r="H25" s="1"/>
  <c r="I30" i="257"/>
  <c r="J7" i="255"/>
  <c r="I30" i="248"/>
  <c r="K27" s="1"/>
  <c r="I30" i="250"/>
  <c r="D7" i="247"/>
  <c r="C30" i="239"/>
  <c r="C30" i="179"/>
  <c r="C30" i="175"/>
  <c r="E23" s="1"/>
  <c r="G7" i="362"/>
  <c r="L19" i="254"/>
  <c r="G7"/>
  <c r="F30" i="253"/>
  <c r="L19" i="252"/>
  <c r="I30" i="251"/>
  <c r="K26" s="1"/>
  <c r="J7" i="246"/>
  <c r="I30" i="244"/>
  <c r="J7" i="249"/>
  <c r="I30" i="241"/>
  <c r="D7"/>
  <c r="C30"/>
  <c r="E26" s="1"/>
  <c r="I30" i="247"/>
  <c r="I30" i="243"/>
  <c r="L28" i="239"/>
  <c r="F30"/>
  <c r="L19" i="238"/>
  <c r="C30" i="377"/>
  <c r="G30"/>
  <c r="K28"/>
  <c r="K19"/>
  <c r="D30"/>
  <c r="H30"/>
  <c r="K19" i="376"/>
  <c r="D30"/>
  <c r="K28"/>
  <c r="E30"/>
  <c r="I30"/>
  <c r="C30" i="375"/>
  <c r="G30"/>
  <c r="K28"/>
  <c r="K19"/>
  <c r="D30"/>
  <c r="H30"/>
  <c r="C30" i="374"/>
  <c r="G30"/>
  <c r="K28"/>
  <c r="K19"/>
  <c r="D30"/>
  <c r="H30"/>
  <c r="C30" i="373"/>
  <c r="G30"/>
  <c r="K28"/>
  <c r="K19"/>
  <c r="D30"/>
  <c r="H30"/>
  <c r="C30" i="372"/>
  <c r="G30"/>
  <c r="K28"/>
  <c r="E30"/>
  <c r="K19"/>
  <c r="D30"/>
  <c r="H30"/>
  <c r="C30" i="371"/>
  <c r="G30"/>
  <c r="K28"/>
  <c r="K19"/>
  <c r="D30"/>
  <c r="H30"/>
  <c r="C30" i="370"/>
  <c r="G30"/>
  <c r="K28"/>
  <c r="K19"/>
  <c r="D30"/>
  <c r="H30"/>
  <c r="C30" i="369"/>
  <c r="G30"/>
  <c r="K28"/>
  <c r="K19"/>
  <c r="D30"/>
  <c r="H30"/>
  <c r="C30" i="368"/>
  <c r="G30"/>
  <c r="K28"/>
  <c r="K19"/>
  <c r="K28" i="367"/>
  <c r="K19"/>
  <c r="H30"/>
  <c r="E30"/>
  <c r="I30"/>
  <c r="C30" i="366"/>
  <c r="G30"/>
  <c r="K28"/>
  <c r="K19"/>
  <c r="D30"/>
  <c r="H30"/>
  <c r="K19" i="365"/>
  <c r="D30" i="364"/>
  <c r="E30"/>
  <c r="I30"/>
  <c r="E30" i="363"/>
  <c r="I30"/>
  <c r="C30"/>
  <c r="G30"/>
  <c r="D30"/>
  <c r="H30"/>
  <c r="D7" i="175"/>
  <c r="F30"/>
  <c r="I28"/>
  <c r="I30" s="1"/>
  <c r="I30" i="172"/>
  <c r="C30"/>
  <c r="F30"/>
  <c r="D7"/>
  <c r="C30" i="362"/>
  <c r="L19"/>
  <c r="L28"/>
  <c r="I30"/>
  <c r="J7"/>
  <c r="C30" i="260"/>
  <c r="D7"/>
  <c r="F30"/>
  <c r="G7"/>
  <c r="J7" i="259"/>
  <c r="I30"/>
  <c r="F30"/>
  <c r="G7"/>
  <c r="C30"/>
  <c r="D7"/>
  <c r="D7" i="257"/>
  <c r="F30"/>
  <c r="G7"/>
  <c r="C30" i="256"/>
  <c r="F30"/>
  <c r="G7"/>
  <c r="D7"/>
  <c r="F30" i="255"/>
  <c r="G7"/>
  <c r="C30"/>
  <c r="D7"/>
  <c r="L28" i="254"/>
  <c r="F30"/>
  <c r="I30"/>
  <c r="J7"/>
  <c r="C30" i="253"/>
  <c r="L19"/>
  <c r="L28"/>
  <c r="I30"/>
  <c r="J7"/>
  <c r="F30" i="252"/>
  <c r="G7"/>
  <c r="C30"/>
  <c r="I30"/>
  <c r="L28"/>
  <c r="D7"/>
  <c r="J7"/>
  <c r="D7" i="251"/>
  <c r="G7"/>
  <c r="F30"/>
  <c r="C30" i="246"/>
  <c r="F30"/>
  <c r="K26"/>
  <c r="G7"/>
  <c r="C30" i="244"/>
  <c r="F30"/>
  <c r="G7"/>
  <c r="D7"/>
  <c r="D7" i="242"/>
  <c r="F30"/>
  <c r="G7"/>
  <c r="F30" i="249"/>
  <c r="G7"/>
  <c r="C30"/>
  <c r="D7"/>
  <c r="I30" i="245"/>
  <c r="C30"/>
  <c r="F30"/>
  <c r="G7"/>
  <c r="D7"/>
  <c r="J7" i="241"/>
  <c r="F30"/>
  <c r="G7"/>
  <c r="K23" i="248"/>
  <c r="F30"/>
  <c r="C30"/>
  <c r="G7"/>
  <c r="D7"/>
  <c r="F30" i="250"/>
  <c r="G7"/>
  <c r="G7" i="247"/>
  <c r="F30"/>
  <c r="C30"/>
  <c r="F30" i="243"/>
  <c r="G7"/>
  <c r="L19" i="239"/>
  <c r="I30"/>
  <c r="I30" i="238"/>
  <c r="J7"/>
  <c r="C19" i="171"/>
  <c r="L8"/>
  <c r="L9"/>
  <c r="L10"/>
  <c r="L11"/>
  <c r="L12"/>
  <c r="L15"/>
  <c r="L16"/>
  <c r="L18"/>
  <c r="K25" i="246" l="1"/>
  <c r="E19" i="181"/>
  <c r="E25" i="250"/>
  <c r="E27"/>
  <c r="K22" i="260"/>
  <c r="E25" i="254"/>
  <c r="K7" i="246"/>
  <c r="K22"/>
  <c r="K24"/>
  <c r="K28" s="1"/>
  <c r="K27"/>
  <c r="K22" i="248"/>
  <c r="K7"/>
  <c r="K26"/>
  <c r="K25"/>
  <c r="K24"/>
  <c r="E23" i="254"/>
  <c r="E7"/>
  <c r="E24"/>
  <c r="E24" i="242"/>
  <c r="E27" i="254"/>
  <c r="E26"/>
  <c r="E23" i="250"/>
  <c r="E26"/>
  <c r="E28" s="1"/>
  <c r="E7"/>
  <c r="E24"/>
  <c r="H28" i="180"/>
  <c r="K24" i="251"/>
  <c r="K27"/>
  <c r="K28" i="174"/>
  <c r="M12" i="254"/>
  <c r="M13"/>
  <c r="M14"/>
  <c r="M7" i="253"/>
  <c r="M14"/>
  <c r="M13"/>
  <c r="M16" i="252"/>
  <c r="M13"/>
  <c r="M18" i="362"/>
  <c r="M13"/>
  <c r="M15"/>
  <c r="M14"/>
  <c r="K28" i="183"/>
  <c r="D19" i="254"/>
  <c r="M17" i="239"/>
  <c r="M10"/>
  <c r="M16"/>
  <c r="M14"/>
  <c r="M8"/>
  <c r="M12"/>
  <c r="M15"/>
  <c r="M13"/>
  <c r="M11"/>
  <c r="M9"/>
  <c r="M18"/>
  <c r="M10" i="238"/>
  <c r="M9"/>
  <c r="M12"/>
  <c r="M17"/>
  <c r="M15"/>
  <c r="M18"/>
  <c r="M14"/>
  <c r="M13"/>
  <c r="M16"/>
  <c r="M8"/>
  <c r="M11"/>
  <c r="H19" i="180"/>
  <c r="D19" i="238"/>
  <c r="L30"/>
  <c r="N24" s="1"/>
  <c r="K19" i="183"/>
  <c r="K25" i="255"/>
  <c r="K24"/>
  <c r="E26" i="242"/>
  <c r="E23"/>
  <c r="E27"/>
  <c r="E25"/>
  <c r="E7"/>
  <c r="H23" i="238"/>
  <c r="H22"/>
  <c r="H8" i="179"/>
  <c r="H12"/>
  <c r="H16"/>
  <c r="H9"/>
  <c r="H13"/>
  <c r="H10"/>
  <c r="H14"/>
  <c r="H17"/>
  <c r="H11"/>
  <c r="H15"/>
  <c r="H18"/>
  <c r="K18"/>
  <c r="K14"/>
  <c r="K9"/>
  <c r="K16"/>
  <c r="K15"/>
  <c r="K10"/>
  <c r="K11"/>
  <c r="K12"/>
  <c r="K17"/>
  <c r="K13"/>
  <c r="K8"/>
  <c r="E8"/>
  <c r="E12"/>
  <c r="E16"/>
  <c r="E9"/>
  <c r="E13"/>
  <c r="E10"/>
  <c r="E14"/>
  <c r="E17"/>
  <c r="E11"/>
  <c r="E15"/>
  <c r="E18"/>
  <c r="H23" i="175"/>
  <c r="H8"/>
  <c r="H12"/>
  <c r="H16"/>
  <c r="H9"/>
  <c r="H13"/>
  <c r="H10"/>
  <c r="H14"/>
  <c r="H17"/>
  <c r="H11"/>
  <c r="H15"/>
  <c r="H18"/>
  <c r="K18"/>
  <c r="K15"/>
  <c r="K17"/>
  <c r="K13"/>
  <c r="K16"/>
  <c r="K11"/>
  <c r="K14"/>
  <c r="K9"/>
  <c r="K8"/>
  <c r="K10"/>
  <c r="K12"/>
  <c r="E25"/>
  <c r="E9"/>
  <c r="E13"/>
  <c r="E8"/>
  <c r="E10"/>
  <c r="E14"/>
  <c r="E17"/>
  <c r="E12"/>
  <c r="E11"/>
  <c r="E15"/>
  <c r="E18"/>
  <c r="E16"/>
  <c r="H8" i="172"/>
  <c r="H12"/>
  <c r="H16"/>
  <c r="H18"/>
  <c r="H9"/>
  <c r="H13"/>
  <c r="H11"/>
  <c r="H10"/>
  <c r="H14"/>
  <c r="H17"/>
  <c r="H15"/>
  <c r="E8"/>
  <c r="E12"/>
  <c r="E16"/>
  <c r="E9"/>
  <c r="E13"/>
  <c r="E10"/>
  <c r="E14"/>
  <c r="E17"/>
  <c r="E11"/>
  <c r="E15"/>
  <c r="E18"/>
  <c r="K23"/>
  <c r="K18"/>
  <c r="K14"/>
  <c r="K9"/>
  <c r="K15"/>
  <c r="K10"/>
  <c r="K16"/>
  <c r="K11"/>
  <c r="K12"/>
  <c r="K17"/>
  <c r="K13"/>
  <c r="K8"/>
  <c r="K8" i="362"/>
  <c r="K12"/>
  <c r="K16"/>
  <c r="K9"/>
  <c r="K13"/>
  <c r="K10"/>
  <c r="K14"/>
  <c r="K17"/>
  <c r="K11"/>
  <c r="K15"/>
  <c r="K18"/>
  <c r="H7"/>
  <c r="H24"/>
  <c r="H8"/>
  <c r="H9"/>
  <c r="H13"/>
  <c r="H12"/>
  <c r="H10"/>
  <c r="H14"/>
  <c r="H17"/>
  <c r="H11"/>
  <c r="H15"/>
  <c r="H18"/>
  <c r="H16"/>
  <c r="H23"/>
  <c r="H22"/>
  <c r="H27"/>
  <c r="H26"/>
  <c r="E23"/>
  <c r="E8"/>
  <c r="E12"/>
  <c r="E16"/>
  <c r="E17"/>
  <c r="E15"/>
  <c r="E9"/>
  <c r="E13"/>
  <c r="E14"/>
  <c r="E18"/>
  <c r="E10"/>
  <c r="E11"/>
  <c r="D8" i="171"/>
  <c r="D12"/>
  <c r="D16"/>
  <c r="D10"/>
  <c r="D14"/>
  <c r="D17"/>
  <c r="D13"/>
  <c r="D11"/>
  <c r="D15"/>
  <c r="D18"/>
  <c r="D9"/>
  <c r="K23" i="260"/>
  <c r="K8"/>
  <c r="K12"/>
  <c r="K16"/>
  <c r="K18"/>
  <c r="K9"/>
  <c r="K13"/>
  <c r="K15"/>
  <c r="K10"/>
  <c r="K14"/>
  <c r="K17"/>
  <c r="K11"/>
  <c r="E26"/>
  <c r="E8"/>
  <c r="E12"/>
  <c r="E16"/>
  <c r="E9"/>
  <c r="E13"/>
  <c r="E10"/>
  <c r="E14"/>
  <c r="E17"/>
  <c r="E11"/>
  <c r="E15"/>
  <c r="E18"/>
  <c r="H8"/>
  <c r="H12"/>
  <c r="H16"/>
  <c r="H9"/>
  <c r="H13"/>
  <c r="H10"/>
  <c r="H14"/>
  <c r="H17"/>
  <c r="H11"/>
  <c r="H15"/>
  <c r="H18"/>
  <c r="K8" i="259"/>
  <c r="K12"/>
  <c r="K16"/>
  <c r="K9"/>
  <c r="K13"/>
  <c r="K10"/>
  <c r="K14"/>
  <c r="K17"/>
  <c r="K11"/>
  <c r="K15"/>
  <c r="K18"/>
  <c r="E8"/>
  <c r="E12"/>
  <c r="E16"/>
  <c r="E15"/>
  <c r="E9"/>
  <c r="E13"/>
  <c r="E18"/>
  <c r="E10"/>
  <c r="E14"/>
  <c r="E17"/>
  <c r="E11"/>
  <c r="H9"/>
  <c r="H13"/>
  <c r="H12"/>
  <c r="H10"/>
  <c r="H14"/>
  <c r="H17"/>
  <c r="H16"/>
  <c r="H11"/>
  <c r="H15"/>
  <c r="H18"/>
  <c r="H8"/>
  <c r="K8" i="257"/>
  <c r="K12"/>
  <c r="K16"/>
  <c r="K9"/>
  <c r="K13"/>
  <c r="K10"/>
  <c r="K14"/>
  <c r="K17"/>
  <c r="K11"/>
  <c r="K15"/>
  <c r="K18"/>
  <c r="E22"/>
  <c r="E8"/>
  <c r="E12"/>
  <c r="E16"/>
  <c r="E9"/>
  <c r="E13"/>
  <c r="E10"/>
  <c r="E14"/>
  <c r="E17"/>
  <c r="E11"/>
  <c r="E15"/>
  <c r="E18"/>
  <c r="H8"/>
  <c r="H12"/>
  <c r="H16"/>
  <c r="H15"/>
  <c r="H9"/>
  <c r="H13"/>
  <c r="H18"/>
  <c r="H10"/>
  <c r="H14"/>
  <c r="H17"/>
  <c r="H11"/>
  <c r="K7" i="256"/>
  <c r="K23"/>
  <c r="K8"/>
  <c r="K12"/>
  <c r="K16"/>
  <c r="K9"/>
  <c r="K13"/>
  <c r="K10"/>
  <c r="K14"/>
  <c r="K17"/>
  <c r="K11"/>
  <c r="K15"/>
  <c r="K18"/>
  <c r="E8"/>
  <c r="E12"/>
  <c r="E16"/>
  <c r="E9"/>
  <c r="E13"/>
  <c r="E10"/>
  <c r="E14"/>
  <c r="E17"/>
  <c r="E11"/>
  <c r="E15"/>
  <c r="E18"/>
  <c r="H8"/>
  <c r="H12"/>
  <c r="H16"/>
  <c r="H9"/>
  <c r="H13"/>
  <c r="H10"/>
  <c r="H14"/>
  <c r="H17"/>
  <c r="H11"/>
  <c r="H15"/>
  <c r="H18"/>
  <c r="K23" i="255"/>
  <c r="K8"/>
  <c r="K12"/>
  <c r="K16"/>
  <c r="K9"/>
  <c r="K13"/>
  <c r="K10"/>
  <c r="K14"/>
  <c r="K17"/>
  <c r="K11"/>
  <c r="K15"/>
  <c r="K18"/>
  <c r="E8"/>
  <c r="E12"/>
  <c r="E16"/>
  <c r="E18"/>
  <c r="E9"/>
  <c r="E13"/>
  <c r="E15"/>
  <c r="E10"/>
  <c r="E14"/>
  <c r="E17"/>
  <c r="E11"/>
  <c r="H8"/>
  <c r="H12"/>
  <c r="H16"/>
  <c r="H9"/>
  <c r="H13"/>
  <c r="H10"/>
  <c r="H14"/>
  <c r="H17"/>
  <c r="H11"/>
  <c r="H15"/>
  <c r="H18"/>
  <c r="K8" i="254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11"/>
  <c r="E9"/>
  <c r="E13"/>
  <c r="E15"/>
  <c r="E10"/>
  <c r="E14"/>
  <c r="E17"/>
  <c r="E18"/>
  <c r="K8" i="253"/>
  <c r="K12"/>
  <c r="K16"/>
  <c r="K9"/>
  <c r="K13"/>
  <c r="K10"/>
  <c r="K14"/>
  <c r="K17"/>
  <c r="K11"/>
  <c r="K15"/>
  <c r="K18"/>
  <c r="H22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52"/>
  <c r="K12"/>
  <c r="K16"/>
  <c r="K9"/>
  <c r="K13"/>
  <c r="K10"/>
  <c r="K14"/>
  <c r="K17"/>
  <c r="K11"/>
  <c r="K15"/>
  <c r="K18"/>
  <c r="H22"/>
  <c r="H8"/>
  <c r="H12"/>
  <c r="H16"/>
  <c r="H9"/>
  <c r="H13"/>
  <c r="H11"/>
  <c r="H10"/>
  <c r="H14"/>
  <c r="H17"/>
  <c r="H15"/>
  <c r="H18"/>
  <c r="E8"/>
  <c r="E12"/>
  <c r="E16"/>
  <c r="E9"/>
  <c r="E13"/>
  <c r="E10"/>
  <c r="E14"/>
  <c r="E17"/>
  <c r="E11"/>
  <c r="E15"/>
  <c r="E18"/>
  <c r="K25" i="251"/>
  <c r="K8"/>
  <c r="K12"/>
  <c r="K16"/>
  <c r="K9"/>
  <c r="K13"/>
  <c r="K10"/>
  <c r="K14"/>
  <c r="K17"/>
  <c r="K11"/>
  <c r="K15"/>
  <c r="K18"/>
  <c r="K22"/>
  <c r="K7"/>
  <c r="K23"/>
  <c r="H8"/>
  <c r="H12"/>
  <c r="H16"/>
  <c r="H9"/>
  <c r="H13"/>
  <c r="H10"/>
  <c r="H14"/>
  <c r="H17"/>
  <c r="H11"/>
  <c r="H15"/>
  <c r="H18"/>
  <c r="E9"/>
  <c r="E13"/>
  <c r="E16"/>
  <c r="E10"/>
  <c r="E14"/>
  <c r="E17"/>
  <c r="E12"/>
  <c r="E11"/>
  <c r="E15"/>
  <c r="E18"/>
  <c r="E8"/>
  <c r="E22"/>
  <c r="E25"/>
  <c r="K8" i="246"/>
  <c r="K12"/>
  <c r="K16"/>
  <c r="K9"/>
  <c r="K13"/>
  <c r="K10"/>
  <c r="K14"/>
  <c r="K17"/>
  <c r="K11"/>
  <c r="K15"/>
  <c r="K18"/>
  <c r="H7"/>
  <c r="H8"/>
  <c r="H12"/>
  <c r="H16"/>
  <c r="H9"/>
  <c r="H13"/>
  <c r="H10"/>
  <c r="H14"/>
  <c r="H17"/>
  <c r="H11"/>
  <c r="H15"/>
  <c r="H18"/>
  <c r="E25"/>
  <c r="E8"/>
  <c r="E9"/>
  <c r="E13"/>
  <c r="E16"/>
  <c r="E10"/>
  <c r="E14"/>
  <c r="E17"/>
  <c r="E11"/>
  <c r="E15"/>
  <c r="E18"/>
  <c r="E12"/>
  <c r="K26" i="244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22" i="242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49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9"/>
  <c r="E13"/>
  <c r="E10"/>
  <c r="E14"/>
  <c r="E17"/>
  <c r="E12"/>
  <c r="E16"/>
  <c r="E11"/>
  <c r="E15"/>
  <c r="E18"/>
  <c r="E8"/>
  <c r="K27" i="245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23" i="241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25"/>
  <c r="E24"/>
  <c r="E7"/>
  <c r="E22"/>
  <c r="E27"/>
  <c r="E23"/>
  <c r="E8"/>
  <c r="E12"/>
  <c r="E16"/>
  <c r="E18"/>
  <c r="E9"/>
  <c r="E13"/>
  <c r="E11"/>
  <c r="E10"/>
  <c r="E14"/>
  <c r="E17"/>
  <c r="E15"/>
  <c r="K8" i="24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5"/>
  <c r="E10"/>
  <c r="E14"/>
  <c r="E17"/>
  <c r="E11"/>
  <c r="E18"/>
  <c r="K8" i="250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47"/>
  <c r="K12"/>
  <c r="K16"/>
  <c r="K9"/>
  <c r="K13"/>
  <c r="K10"/>
  <c r="K14"/>
  <c r="K17"/>
  <c r="K11"/>
  <c r="K15"/>
  <c r="K18"/>
  <c r="H8"/>
  <c r="H9"/>
  <c r="H13"/>
  <c r="H10"/>
  <c r="H14"/>
  <c r="H17"/>
  <c r="H16"/>
  <c r="H11"/>
  <c r="H15"/>
  <c r="H18"/>
  <c r="H12"/>
  <c r="E8"/>
  <c r="E9"/>
  <c r="E13"/>
  <c r="E10"/>
  <c r="E14"/>
  <c r="E17"/>
  <c r="E12"/>
  <c r="E11"/>
  <c r="E15"/>
  <c r="E18"/>
  <c r="E16"/>
  <c r="K23" i="243"/>
  <c r="K8"/>
  <c r="K12"/>
  <c r="K16"/>
  <c r="K9"/>
  <c r="K13"/>
  <c r="K10"/>
  <c r="K14"/>
  <c r="K17"/>
  <c r="K11"/>
  <c r="K15"/>
  <c r="K18"/>
  <c r="H8"/>
  <c r="H12"/>
  <c r="H16"/>
  <c r="H15"/>
  <c r="H9"/>
  <c r="H13"/>
  <c r="H10"/>
  <c r="H14"/>
  <c r="H17"/>
  <c r="H11"/>
  <c r="H18"/>
  <c r="E8"/>
  <c r="E12"/>
  <c r="E16"/>
  <c r="E9"/>
  <c r="E13"/>
  <c r="E10"/>
  <c r="E14"/>
  <c r="E17"/>
  <c r="E11"/>
  <c r="E15"/>
  <c r="E18"/>
  <c r="K8" i="239"/>
  <c r="K12"/>
  <c r="K16"/>
  <c r="K9"/>
  <c r="K10"/>
  <c r="K14"/>
  <c r="K17"/>
  <c r="K13"/>
  <c r="K11"/>
  <c r="K15"/>
  <c r="K18"/>
  <c r="H8"/>
  <c r="H12"/>
  <c r="H16"/>
  <c r="H9"/>
  <c r="H13"/>
  <c r="H10"/>
  <c r="H14"/>
  <c r="H17"/>
  <c r="H11"/>
  <c r="H15"/>
  <c r="H18"/>
  <c r="E26"/>
  <c r="E8"/>
  <c r="E12"/>
  <c r="E16"/>
  <c r="E9"/>
  <c r="E13"/>
  <c r="E10"/>
  <c r="E14"/>
  <c r="E17"/>
  <c r="E11"/>
  <c r="E15"/>
  <c r="E18"/>
  <c r="K8" i="238"/>
  <c r="K12"/>
  <c r="K16"/>
  <c r="K9"/>
  <c r="K13"/>
  <c r="K10"/>
  <c r="K14"/>
  <c r="K17"/>
  <c r="K11"/>
  <c r="K15"/>
  <c r="K18"/>
  <c r="H7"/>
  <c r="H25"/>
  <c r="H26"/>
  <c r="H24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26" i="242"/>
  <c r="K23"/>
  <c r="K23" i="257"/>
  <c r="E23" i="239"/>
  <c r="K7" i="243"/>
  <c r="K27" i="242"/>
  <c r="H26" i="253"/>
  <c r="K28" i="176"/>
  <c r="E23" i="251"/>
  <c r="E23" i="257"/>
  <c r="K27" i="243"/>
  <c r="K25" i="250"/>
  <c r="K25" i="242"/>
  <c r="E27" i="251"/>
  <c r="E7"/>
  <c r="K27" i="257"/>
  <c r="E27"/>
  <c r="E25"/>
  <c r="K26" i="260"/>
  <c r="K24"/>
  <c r="E26" i="251"/>
  <c r="E24" i="257"/>
  <c r="K27" i="241"/>
  <c r="K24" i="242"/>
  <c r="E24" i="251"/>
  <c r="E7" i="257"/>
  <c r="K7" i="260"/>
  <c r="M7" i="362"/>
  <c r="H30" i="180"/>
  <c r="K19" i="176"/>
  <c r="K28" i="181"/>
  <c r="K19"/>
  <c r="D19" i="243"/>
  <c r="G19" i="238"/>
  <c r="K28" i="178"/>
  <c r="K28" i="177"/>
  <c r="K19" i="182"/>
  <c r="K28"/>
  <c r="J19" i="179"/>
  <c r="G19"/>
  <c r="J19" i="172"/>
  <c r="K26" i="257"/>
  <c r="H23" i="253"/>
  <c r="H27"/>
  <c r="H25"/>
  <c r="H24"/>
  <c r="H7"/>
  <c r="M10" i="252"/>
  <c r="L30"/>
  <c r="M11"/>
  <c r="M15"/>
  <c r="M9"/>
  <c r="M18"/>
  <c r="M12"/>
  <c r="M7"/>
  <c r="K24" i="244"/>
  <c r="K25"/>
  <c r="K7"/>
  <c r="K22"/>
  <c r="K27"/>
  <c r="K23"/>
  <c r="K23" i="249"/>
  <c r="K26"/>
  <c r="K7"/>
  <c r="K27"/>
  <c r="K22"/>
  <c r="K24"/>
  <c r="K25"/>
  <c r="K24" i="241"/>
  <c r="K24" i="250"/>
  <c r="K22" i="247"/>
  <c r="K26"/>
  <c r="K23"/>
  <c r="K24"/>
  <c r="K27"/>
  <c r="K25"/>
  <c r="K7"/>
  <c r="K25" i="243"/>
  <c r="K22"/>
  <c r="K24"/>
  <c r="K26"/>
  <c r="E24"/>
  <c r="E22"/>
  <c r="E23"/>
  <c r="E26"/>
  <c r="E7"/>
  <c r="E27"/>
  <c r="E25"/>
  <c r="H23" i="239"/>
  <c r="H25"/>
  <c r="H24"/>
  <c r="E25"/>
  <c r="E24"/>
  <c r="E7"/>
  <c r="E27"/>
  <c r="E22"/>
  <c r="K19" i="178"/>
  <c r="K19" i="174"/>
  <c r="K19" i="173"/>
  <c r="K28"/>
  <c r="K7" i="172"/>
  <c r="K25"/>
  <c r="K24"/>
  <c r="K26"/>
  <c r="K27"/>
  <c r="E28" i="180"/>
  <c r="E19"/>
  <c r="J19" i="245"/>
  <c r="D19" i="179"/>
  <c r="H26" i="252"/>
  <c r="G19" i="239"/>
  <c r="E25" i="238"/>
  <c r="M7"/>
  <c r="K22" i="250"/>
  <c r="K23"/>
  <c r="K22" i="255"/>
  <c r="K7"/>
  <c r="K25" i="256"/>
  <c r="E26" i="362"/>
  <c r="E22" i="175"/>
  <c r="E27"/>
  <c r="J19" i="244"/>
  <c r="J19" i="251"/>
  <c r="G19" i="175"/>
  <c r="J19" i="256"/>
  <c r="K19" i="177"/>
  <c r="J19" i="175"/>
  <c r="E22" i="238"/>
  <c r="E23"/>
  <c r="H26" i="239"/>
  <c r="H7"/>
  <c r="E26" i="238"/>
  <c r="E24"/>
  <c r="E27"/>
  <c r="J19" i="250"/>
  <c r="K7"/>
  <c r="K26"/>
  <c r="K27"/>
  <c r="J19" i="246"/>
  <c r="K26" i="255"/>
  <c r="K27" i="256"/>
  <c r="D19" i="362"/>
  <c r="E26" i="175"/>
  <c r="E24"/>
  <c r="D19" i="250"/>
  <c r="E28" i="178"/>
  <c r="K26" i="179"/>
  <c r="K25"/>
  <c r="K23"/>
  <c r="K27"/>
  <c r="K7"/>
  <c r="K24"/>
  <c r="K22"/>
  <c r="H27" i="239"/>
  <c r="E7" i="238"/>
  <c r="D19" i="239"/>
  <c r="H22"/>
  <c r="D19" i="247"/>
  <c r="E23" i="252"/>
  <c r="K22" i="256"/>
  <c r="K22" i="172"/>
  <c r="E7" i="175"/>
  <c r="J19" i="248"/>
  <c r="K25" i="260"/>
  <c r="E27"/>
  <c r="K24" i="257"/>
  <c r="K22"/>
  <c r="K7"/>
  <c r="K25"/>
  <c r="K24" i="256"/>
  <c r="J19" i="255"/>
  <c r="M15" i="254"/>
  <c r="M18"/>
  <c r="M16"/>
  <c r="M11"/>
  <c r="M7"/>
  <c r="M8"/>
  <c r="M10"/>
  <c r="M9"/>
  <c r="L30"/>
  <c r="M8" i="252"/>
  <c r="K30" i="365"/>
  <c r="E28" i="183"/>
  <c r="E19" i="182"/>
  <c r="E28"/>
  <c r="H25" i="179"/>
  <c r="H7"/>
  <c r="H26"/>
  <c r="H27"/>
  <c r="H23"/>
  <c r="H24"/>
  <c r="H22"/>
  <c r="E25"/>
  <c r="E26"/>
  <c r="E27"/>
  <c r="E7"/>
  <c r="E23"/>
  <c r="E24"/>
  <c r="E22"/>
  <c r="G19" i="362"/>
  <c r="J19" i="260"/>
  <c r="E25" i="253"/>
  <c r="E26" i="252"/>
  <c r="J19" i="242"/>
  <c r="K25" i="241"/>
  <c r="K7"/>
  <c r="K26"/>
  <c r="K22"/>
  <c r="H28" i="183"/>
  <c r="E19"/>
  <c r="H19"/>
  <c r="E19" i="178"/>
  <c r="H19"/>
  <c r="H28"/>
  <c r="H19" i="176"/>
  <c r="E28"/>
  <c r="H28"/>
  <c r="E19"/>
  <c r="E19" i="174"/>
  <c r="E28"/>
  <c r="H19"/>
  <c r="H28"/>
  <c r="H28" i="181"/>
  <c r="H19"/>
  <c r="E28"/>
  <c r="E28" i="177"/>
  <c r="E28" i="173"/>
  <c r="K19" i="180"/>
  <c r="K28"/>
  <c r="H28" i="177"/>
  <c r="H19"/>
  <c r="E19"/>
  <c r="H28" i="173"/>
  <c r="E19"/>
  <c r="H19"/>
  <c r="H19" i="182"/>
  <c r="H28"/>
  <c r="K30" i="367"/>
  <c r="K30" i="371"/>
  <c r="K30" i="368"/>
  <c r="K30" i="370"/>
  <c r="K30" i="372"/>
  <c r="K30" i="374"/>
  <c r="K30" i="369"/>
  <c r="K30" i="377"/>
  <c r="K30" i="366"/>
  <c r="K30" i="373"/>
  <c r="K30" i="375"/>
  <c r="K30" i="376"/>
  <c r="H24" i="175"/>
  <c r="H7"/>
  <c r="M11" i="362"/>
  <c r="E24"/>
  <c r="K22" i="259"/>
  <c r="K7"/>
  <c r="K27"/>
  <c r="K26"/>
  <c r="J19" i="257"/>
  <c r="E7" i="253"/>
  <c r="E22"/>
  <c r="D19"/>
  <c r="H25" i="252"/>
  <c r="E22"/>
  <c r="E25"/>
  <c r="E24"/>
  <c r="J19" i="247"/>
  <c r="K30" i="363"/>
  <c r="H26" i="175"/>
  <c r="H27"/>
  <c r="H22"/>
  <c r="H25"/>
  <c r="M12" i="362"/>
  <c r="M10"/>
  <c r="M8"/>
  <c r="E7"/>
  <c r="E25"/>
  <c r="E27"/>
  <c r="E23" i="260"/>
  <c r="E25"/>
  <c r="E7"/>
  <c r="E22"/>
  <c r="E24"/>
  <c r="K25" i="259"/>
  <c r="K24"/>
  <c r="K23"/>
  <c r="M8" i="253"/>
  <c r="L30"/>
  <c r="M9"/>
  <c r="M16"/>
  <c r="M15"/>
  <c r="G19"/>
  <c r="E23"/>
  <c r="E27"/>
  <c r="E24"/>
  <c r="E26"/>
  <c r="H24" i="252"/>
  <c r="H7"/>
  <c r="D19" i="246"/>
  <c r="E26"/>
  <c r="J19" i="249"/>
  <c r="K24" i="245"/>
  <c r="K26"/>
  <c r="D19" i="241"/>
  <c r="J19" i="243"/>
  <c r="J19" i="239"/>
  <c r="K30" i="364"/>
  <c r="D19" i="175"/>
  <c r="K23"/>
  <c r="K7"/>
  <c r="K22"/>
  <c r="K26"/>
  <c r="K25"/>
  <c r="K27"/>
  <c r="K24"/>
  <c r="H26" i="172"/>
  <c r="H22"/>
  <c r="H7"/>
  <c r="H24"/>
  <c r="H25"/>
  <c r="H27"/>
  <c r="H23"/>
  <c r="D19"/>
  <c r="E25"/>
  <c r="E27"/>
  <c r="E23"/>
  <c r="E24"/>
  <c r="E7"/>
  <c r="E26"/>
  <c r="E22"/>
  <c r="G19"/>
  <c r="M16" i="362"/>
  <c r="L30"/>
  <c r="E22"/>
  <c r="M9"/>
  <c r="K25"/>
  <c r="K22"/>
  <c r="K24"/>
  <c r="K26"/>
  <c r="K27"/>
  <c r="K23"/>
  <c r="K7"/>
  <c r="J19"/>
  <c r="D19" i="260"/>
  <c r="H26"/>
  <c r="H22"/>
  <c r="H27"/>
  <c r="H23"/>
  <c r="H7"/>
  <c r="H25"/>
  <c r="H24"/>
  <c r="G19"/>
  <c r="G19" i="259"/>
  <c r="J19"/>
  <c r="H26"/>
  <c r="H22"/>
  <c r="H24"/>
  <c r="H25"/>
  <c r="H27"/>
  <c r="H23"/>
  <c r="H7"/>
  <c r="D19"/>
  <c r="E25"/>
  <c r="E27"/>
  <c r="E23"/>
  <c r="E24"/>
  <c r="E26"/>
  <c r="E22"/>
  <c r="E7"/>
  <c r="D19" i="257"/>
  <c r="H26"/>
  <c r="H22"/>
  <c r="H27"/>
  <c r="H23"/>
  <c r="H7"/>
  <c r="H25"/>
  <c r="H24"/>
  <c r="G19"/>
  <c r="E25" i="256"/>
  <c r="E23"/>
  <c r="E26"/>
  <c r="E22"/>
  <c r="E27"/>
  <c r="E24"/>
  <c r="E7"/>
  <c r="D19"/>
  <c r="G19"/>
  <c r="H26"/>
  <c r="H22"/>
  <c r="H25"/>
  <c r="H27"/>
  <c r="H23"/>
  <c r="H7"/>
  <c r="H24"/>
  <c r="E25" i="255"/>
  <c r="E23"/>
  <c r="E24"/>
  <c r="E26"/>
  <c r="E22"/>
  <c r="E7"/>
  <c r="E27"/>
  <c r="G19"/>
  <c r="D19"/>
  <c r="H26"/>
  <c r="H22"/>
  <c r="H27"/>
  <c r="H23"/>
  <c r="H7"/>
  <c r="H24"/>
  <c r="H25"/>
  <c r="G19" i="254"/>
  <c r="J19"/>
  <c r="K25"/>
  <c r="K26"/>
  <c r="K22"/>
  <c r="K7"/>
  <c r="K24"/>
  <c r="K27"/>
  <c r="K23"/>
  <c r="H26"/>
  <c r="H22"/>
  <c r="H27"/>
  <c r="H23"/>
  <c r="H25"/>
  <c r="H7"/>
  <c r="H24"/>
  <c r="M11" i="253"/>
  <c r="M18"/>
  <c r="M10"/>
  <c r="M12"/>
  <c r="J19"/>
  <c r="K25"/>
  <c r="K7"/>
  <c r="K24"/>
  <c r="K27"/>
  <c r="K23"/>
  <c r="K26"/>
  <c r="K22"/>
  <c r="G19" i="252"/>
  <c r="H23"/>
  <c r="H27"/>
  <c r="E27"/>
  <c r="E7"/>
  <c r="K25"/>
  <c r="K24"/>
  <c r="K7"/>
  <c r="K27"/>
  <c r="K23"/>
  <c r="K26"/>
  <c r="K22"/>
  <c r="J19"/>
  <c r="D19"/>
  <c r="D19" i="251"/>
  <c r="G19"/>
  <c r="H26"/>
  <c r="H22"/>
  <c r="H25"/>
  <c r="H27"/>
  <c r="H23"/>
  <c r="H7"/>
  <c r="H24"/>
  <c r="H26" i="246"/>
  <c r="H27"/>
  <c r="E23"/>
  <c r="E24"/>
  <c r="H22"/>
  <c r="H23"/>
  <c r="H24"/>
  <c r="E27"/>
  <c r="H25"/>
  <c r="E7"/>
  <c r="E22"/>
  <c r="G19"/>
  <c r="E25" i="244"/>
  <c r="E23"/>
  <c r="E24"/>
  <c r="E7"/>
  <c r="E26"/>
  <c r="E22"/>
  <c r="E27"/>
  <c r="D19"/>
  <c r="G19"/>
  <c r="H26"/>
  <c r="H22"/>
  <c r="H27"/>
  <c r="H23"/>
  <c r="H7"/>
  <c r="H24"/>
  <c r="H25"/>
  <c r="D19" i="242"/>
  <c r="G19"/>
  <c r="H26"/>
  <c r="H22"/>
  <c r="H27"/>
  <c r="H23"/>
  <c r="H7"/>
  <c r="H24"/>
  <c r="H25"/>
  <c r="D19" i="249"/>
  <c r="H26"/>
  <c r="H22"/>
  <c r="H24"/>
  <c r="H27"/>
  <c r="H23"/>
  <c r="H7"/>
  <c r="H25"/>
  <c r="G19"/>
  <c r="E25"/>
  <c r="E27"/>
  <c r="E24"/>
  <c r="E26"/>
  <c r="E22"/>
  <c r="E23"/>
  <c r="E7"/>
  <c r="K25" i="245"/>
  <c r="K22"/>
  <c r="K23"/>
  <c r="K7"/>
  <c r="E25"/>
  <c r="E23"/>
  <c r="E24"/>
  <c r="E7"/>
  <c r="E26"/>
  <c r="E22"/>
  <c r="E27"/>
  <c r="D19"/>
  <c r="G19"/>
  <c r="H26"/>
  <c r="H22"/>
  <c r="H27"/>
  <c r="H23"/>
  <c r="H7"/>
  <c r="H24"/>
  <c r="H25"/>
  <c r="G19" i="241"/>
  <c r="H26"/>
  <c r="H22"/>
  <c r="H25"/>
  <c r="H27"/>
  <c r="H23"/>
  <c r="H7"/>
  <c r="H24"/>
  <c r="J19"/>
  <c r="G19" i="248"/>
  <c r="E25"/>
  <c r="E27"/>
  <c r="E23"/>
  <c r="E7"/>
  <c r="E26"/>
  <c r="E22"/>
  <c r="E24"/>
  <c r="D19"/>
  <c r="H26"/>
  <c r="H22"/>
  <c r="H24"/>
  <c r="H25"/>
  <c r="H27"/>
  <c r="H23"/>
  <c r="H7"/>
  <c r="G19" i="250"/>
  <c r="H26"/>
  <c r="H22"/>
  <c r="H27"/>
  <c r="H23"/>
  <c r="H7"/>
  <c r="H25"/>
  <c r="H24"/>
  <c r="E25" i="247"/>
  <c r="E26"/>
  <c r="E22"/>
  <c r="E24"/>
  <c r="E27"/>
  <c r="E23"/>
  <c r="E7"/>
  <c r="G19"/>
  <c r="H26"/>
  <c r="H22"/>
  <c r="H25"/>
  <c r="H27"/>
  <c r="H23"/>
  <c r="H7"/>
  <c r="H24"/>
  <c r="H26" i="243"/>
  <c r="H22"/>
  <c r="H27"/>
  <c r="H23"/>
  <c r="H7"/>
  <c r="H24"/>
  <c r="H25"/>
  <c r="G19"/>
  <c r="K24" i="239"/>
  <c r="K7"/>
  <c r="K25"/>
  <c r="K27"/>
  <c r="K23"/>
  <c r="K26"/>
  <c r="K22"/>
  <c r="L30"/>
  <c r="M7"/>
  <c r="K25" i="238"/>
  <c r="K26"/>
  <c r="K24"/>
  <c r="K27"/>
  <c r="K23"/>
  <c r="K22"/>
  <c r="K7"/>
  <c r="J19"/>
  <c r="E28" i="254" l="1"/>
  <c r="K28" i="248"/>
  <c r="E28" i="257"/>
  <c r="K30" i="174"/>
  <c r="E19" i="254"/>
  <c r="K28" i="251"/>
  <c r="K30" s="1"/>
  <c r="K30" i="183"/>
  <c r="K19" i="251"/>
  <c r="K19" i="248"/>
  <c r="E19" i="250"/>
  <c r="E30" s="1"/>
  <c r="N11" i="254"/>
  <c r="N14"/>
  <c r="N13"/>
  <c r="N11" i="253"/>
  <c r="N14"/>
  <c r="N13"/>
  <c r="N9" i="252"/>
  <c r="N13"/>
  <c r="N8" i="362"/>
  <c r="N13"/>
  <c r="N15"/>
  <c r="N14"/>
  <c r="H28"/>
  <c r="N16" i="239"/>
  <c r="N14"/>
  <c r="N8"/>
  <c r="N17"/>
  <c r="N10"/>
  <c r="N12"/>
  <c r="N15"/>
  <c r="N13"/>
  <c r="N11"/>
  <c r="N9"/>
  <c r="N18"/>
  <c r="N10" i="238"/>
  <c r="N9"/>
  <c r="N12"/>
  <c r="N17"/>
  <c r="N15"/>
  <c r="N14"/>
  <c r="N13"/>
  <c r="N16"/>
  <c r="N8"/>
  <c r="N11"/>
  <c r="N18"/>
  <c r="N26" i="254"/>
  <c r="K19" i="246"/>
  <c r="K30" s="1"/>
  <c r="E28" i="242"/>
  <c r="E28" i="241"/>
  <c r="H28" i="238"/>
  <c r="E30" i="178"/>
  <c r="H19" i="362"/>
  <c r="K28" i="242"/>
  <c r="H19" i="238"/>
  <c r="K30" i="177"/>
  <c r="N10" i="252"/>
  <c r="N18"/>
  <c r="E28" i="251"/>
  <c r="E19" i="242"/>
  <c r="E19" i="241"/>
  <c r="K30" i="176"/>
  <c r="K28" i="260"/>
  <c r="E28" i="175"/>
  <c r="K28" i="250"/>
  <c r="E28" i="239"/>
  <c r="K30" i="181"/>
  <c r="E19" i="257"/>
  <c r="E30" s="1"/>
  <c r="K19" i="242"/>
  <c r="E19" i="251"/>
  <c r="N23" i="252"/>
  <c r="M19"/>
  <c r="K30" i="182"/>
  <c r="K19" i="255"/>
  <c r="N12" i="252"/>
  <c r="N15"/>
  <c r="N24"/>
  <c r="N10" i="253"/>
  <c r="N26"/>
  <c r="E30" i="180"/>
  <c r="K19" i="250"/>
  <c r="N7" i="252"/>
  <c r="N22"/>
  <c r="N16"/>
  <c r="N11"/>
  <c r="N25"/>
  <c r="H28" i="253"/>
  <c r="N8" i="252"/>
  <c r="N26"/>
  <c r="N27"/>
  <c r="K30" i="178"/>
  <c r="K28" i="243"/>
  <c r="K28" i="244"/>
  <c r="K30" i="173"/>
  <c r="K19" i="256"/>
  <c r="K28" i="255"/>
  <c r="N15" i="253"/>
  <c r="N8"/>
  <c r="N9"/>
  <c r="H19"/>
  <c r="N12"/>
  <c r="N22"/>
  <c r="E28" i="252"/>
  <c r="K19" i="244"/>
  <c r="K19" i="249"/>
  <c r="K28"/>
  <c r="K19" i="247"/>
  <c r="K28"/>
  <c r="K19" i="243"/>
  <c r="E19"/>
  <c r="E28"/>
  <c r="H19" i="239"/>
  <c r="E19"/>
  <c r="N22" i="238"/>
  <c r="E19" i="175"/>
  <c r="K19" i="172"/>
  <c r="K28"/>
  <c r="K19" i="241"/>
  <c r="H28" i="239"/>
  <c r="N18" i="253"/>
  <c r="N7"/>
  <c r="M19" i="238"/>
  <c r="E28"/>
  <c r="E19"/>
  <c r="K28" i="259"/>
  <c r="K28" i="245"/>
  <c r="K28" i="241"/>
  <c r="N26" i="238"/>
  <c r="N7"/>
  <c r="N23"/>
  <c r="N25"/>
  <c r="N27"/>
  <c r="E28" i="253"/>
  <c r="K19" i="260"/>
  <c r="E28" i="362"/>
  <c r="E30" i="177"/>
  <c r="K30" i="180"/>
  <c r="H30" i="183"/>
  <c r="K28" i="256"/>
  <c r="H30" i="177"/>
  <c r="H30" i="181"/>
  <c r="E30" i="183"/>
  <c r="H28" i="179"/>
  <c r="E30" i="182"/>
  <c r="K28" i="179"/>
  <c r="K19"/>
  <c r="E19" i="260"/>
  <c r="E28"/>
  <c r="K19" i="257"/>
  <c r="K28"/>
  <c r="N18" i="254"/>
  <c r="M19"/>
  <c r="N8"/>
  <c r="N24"/>
  <c r="N25"/>
  <c r="N7"/>
  <c r="N12"/>
  <c r="N9"/>
  <c r="N16"/>
  <c r="N27"/>
  <c r="N22"/>
  <c r="N10"/>
  <c r="N15"/>
  <c r="N23"/>
  <c r="N24" i="253"/>
  <c r="N25"/>
  <c r="N23"/>
  <c r="N27"/>
  <c r="E30" i="173"/>
  <c r="E28" i="179"/>
  <c r="E19"/>
  <c r="H19" i="175"/>
  <c r="H30" i="178"/>
  <c r="H30" i="176"/>
  <c r="E30"/>
  <c r="H30" i="174"/>
  <c r="E30"/>
  <c r="E30" i="181"/>
  <c r="H30" i="173"/>
  <c r="H30" i="182"/>
  <c r="N23" i="362"/>
  <c r="E30" i="254"/>
  <c r="N16" i="253"/>
  <c r="E28" i="246"/>
  <c r="E28" i="245"/>
  <c r="H28" i="175"/>
  <c r="N27" i="362"/>
  <c r="N10"/>
  <c r="N16"/>
  <c r="N18"/>
  <c r="M19"/>
  <c r="N7"/>
  <c r="N11"/>
  <c r="N26"/>
  <c r="N9"/>
  <c r="E19"/>
  <c r="K19" i="259"/>
  <c r="E28" i="255"/>
  <c r="M19" i="253"/>
  <c r="E19"/>
  <c r="H19" i="252"/>
  <c r="H28"/>
  <c r="E19"/>
  <c r="H19" i="246"/>
  <c r="H28"/>
  <c r="E19"/>
  <c r="E28" i="249"/>
  <c r="K19" i="245"/>
  <c r="H19" i="241"/>
  <c r="H28"/>
  <c r="H30" i="238"/>
  <c r="K19" i="175"/>
  <c r="K28"/>
  <c r="E19" i="172"/>
  <c r="H19"/>
  <c r="E28"/>
  <c r="H28"/>
  <c r="N25" i="362"/>
  <c r="N22"/>
  <c r="N12"/>
  <c r="N24"/>
  <c r="K28"/>
  <c r="K19"/>
  <c r="H19" i="260"/>
  <c r="H28"/>
  <c r="H28" i="259"/>
  <c r="E19"/>
  <c r="E28"/>
  <c r="H19"/>
  <c r="H28" i="257"/>
  <c r="H19"/>
  <c r="E28" i="256"/>
  <c r="H19"/>
  <c r="H28"/>
  <c r="E19"/>
  <c r="H19" i="255"/>
  <c r="E19"/>
  <c r="H28"/>
  <c r="K28" i="254"/>
  <c r="H28"/>
  <c r="K19"/>
  <c r="H19"/>
  <c r="K28" i="253"/>
  <c r="K19"/>
  <c r="K28" i="252"/>
  <c r="K19"/>
  <c r="H19" i="251"/>
  <c r="H28"/>
  <c r="H19" i="244"/>
  <c r="E19"/>
  <c r="H28"/>
  <c r="E28"/>
  <c r="H28" i="242"/>
  <c r="H19"/>
  <c r="H19" i="249"/>
  <c r="H28"/>
  <c r="E19"/>
  <c r="H28" i="245"/>
  <c r="E19"/>
  <c r="H19"/>
  <c r="E19" i="248"/>
  <c r="H19"/>
  <c r="H28"/>
  <c r="E28"/>
  <c r="H19" i="250"/>
  <c r="H28"/>
  <c r="H19" i="247"/>
  <c r="E28"/>
  <c r="H28"/>
  <c r="E19"/>
  <c r="H19" i="243"/>
  <c r="H28"/>
  <c r="N26" i="239"/>
  <c r="N22"/>
  <c r="N23"/>
  <c r="N27"/>
  <c r="N7"/>
  <c r="N25"/>
  <c r="N24"/>
  <c r="M19"/>
  <c r="K19"/>
  <c r="K28"/>
  <c r="K19" i="238"/>
  <c r="K28"/>
  <c r="K30" i="248" l="1"/>
  <c r="K30" i="245"/>
  <c r="K30" i="260"/>
  <c r="H30" i="362"/>
  <c r="E30" i="251"/>
  <c r="K30" i="242"/>
  <c r="E30"/>
  <c r="E30" i="249"/>
  <c r="E30" i="241"/>
  <c r="H30" i="253"/>
  <c r="E30" i="239"/>
  <c r="K30" i="250"/>
  <c r="K30" i="247"/>
  <c r="E30" i="252"/>
  <c r="K30" i="256"/>
  <c r="E30" i="175"/>
  <c r="K30" i="249"/>
  <c r="E30" i="243"/>
  <c r="K30" i="244"/>
  <c r="K30" i="255"/>
  <c r="N19" i="252"/>
  <c r="N28"/>
  <c r="E30" i="362"/>
  <c r="K30" i="243"/>
  <c r="H30" i="239"/>
  <c r="K30" i="172"/>
  <c r="K30" i="241"/>
  <c r="E30" i="238"/>
  <c r="E30" i="179"/>
  <c r="K30"/>
  <c r="E30" i="260"/>
  <c r="E30" i="253"/>
  <c r="H30" i="175"/>
  <c r="K30" i="257"/>
  <c r="K30" i="259"/>
  <c r="H30" i="252"/>
  <c r="E30" i="244"/>
  <c r="E30" i="245"/>
  <c r="N28" i="238"/>
  <c r="N19"/>
  <c r="H30" i="246"/>
  <c r="N28" i="253"/>
  <c r="N28" i="254"/>
  <c r="N19"/>
  <c r="N19" i="253"/>
  <c r="E30" i="246"/>
  <c r="E30" i="255"/>
  <c r="K30" i="254"/>
  <c r="H30" i="245"/>
  <c r="N19" i="362"/>
  <c r="N28"/>
  <c r="H30" i="259"/>
  <c r="H30" i="257"/>
  <c r="K30" i="253"/>
  <c r="H30" i="242"/>
  <c r="H30" i="241"/>
  <c r="E30" i="247"/>
  <c r="H30" i="172"/>
  <c r="E30"/>
  <c r="K30" i="362"/>
  <c r="H30" i="260"/>
  <c r="E30" i="259"/>
  <c r="E30" i="256"/>
  <c r="H30"/>
  <c r="H30" i="255"/>
  <c r="H30" i="254"/>
  <c r="K30" i="252"/>
  <c r="H30" i="251"/>
  <c r="H30" i="244"/>
  <c r="H30" i="249"/>
  <c r="H30" i="248"/>
  <c r="E30"/>
  <c r="H30" i="250"/>
  <c r="H30" i="247"/>
  <c r="H30" i="243"/>
  <c r="K30" i="239"/>
  <c r="N19"/>
  <c r="N28"/>
  <c r="K30" i="238"/>
  <c r="N30" i="252" l="1"/>
  <c r="N30" i="253"/>
  <c r="N30" i="238"/>
  <c r="N30" i="254"/>
  <c r="N30" i="362"/>
  <c r="N30" i="239"/>
  <c r="I28" i="171"/>
  <c r="F28"/>
  <c r="C28"/>
  <c r="L27"/>
  <c r="L26"/>
  <c r="L25"/>
  <c r="L24"/>
  <c r="L23"/>
  <c r="L22"/>
  <c r="I19"/>
  <c r="F19"/>
  <c r="L7"/>
  <c r="L22" i="237"/>
  <c r="L28" s="1"/>
  <c r="L7"/>
  <c r="I19"/>
  <c r="J8" i="171" l="1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J8" i="237"/>
  <c r="J12"/>
  <c r="J16"/>
  <c r="J9"/>
  <c r="J13"/>
  <c r="J10"/>
  <c r="J14"/>
  <c r="J17"/>
  <c r="J11"/>
  <c r="J15"/>
  <c r="J18"/>
  <c r="G7" i="171"/>
  <c r="D7"/>
  <c r="L19"/>
  <c r="L28"/>
  <c r="J7" i="237"/>
  <c r="I30" i="171"/>
  <c r="J7"/>
  <c r="F30"/>
  <c r="C30"/>
  <c r="K8" l="1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10"/>
  <c r="E14"/>
  <c r="E17"/>
  <c r="E9"/>
  <c r="E11"/>
  <c r="E15"/>
  <c r="E18"/>
  <c r="E13"/>
  <c r="M8"/>
  <c r="M12"/>
  <c r="M18"/>
  <c r="M15"/>
  <c r="M16"/>
  <c r="M10"/>
  <c r="M9"/>
  <c r="M11"/>
  <c r="D19"/>
  <c r="G19"/>
  <c r="L30"/>
  <c r="M7"/>
  <c r="J19" i="237"/>
  <c r="H24" i="171"/>
  <c r="H7"/>
  <c r="H27"/>
  <c r="H23"/>
  <c r="H26"/>
  <c r="H22"/>
  <c r="H25"/>
  <c r="J19"/>
  <c r="E26"/>
  <c r="E22"/>
  <c r="E7"/>
  <c r="E24"/>
  <c r="E25"/>
  <c r="E27"/>
  <c r="E23"/>
  <c r="K26"/>
  <c r="K22"/>
  <c r="K7"/>
  <c r="K27"/>
  <c r="K25"/>
  <c r="K24"/>
  <c r="K23"/>
  <c r="N12" l="1"/>
  <c r="N9"/>
  <c r="N15"/>
  <c r="N18"/>
  <c r="N8"/>
  <c r="N10"/>
  <c r="N16"/>
  <c r="N11"/>
  <c r="N27"/>
  <c r="N23"/>
  <c r="N24"/>
  <c r="M19"/>
  <c r="N26"/>
  <c r="N22"/>
  <c r="N7"/>
  <c r="N25"/>
  <c r="K30" i="175"/>
  <c r="H28" i="171"/>
  <c r="K19"/>
  <c r="E19"/>
  <c r="H19"/>
  <c r="K28"/>
  <c r="E28"/>
  <c r="H30" l="1"/>
  <c r="N19"/>
  <c r="N28"/>
  <c r="E30"/>
  <c r="K30"/>
  <c r="N30" l="1"/>
  <c r="F28" i="240" l="1"/>
  <c r="F19"/>
  <c r="C28"/>
  <c r="C19"/>
  <c r="I28" i="237"/>
  <c r="F28"/>
  <c r="F19"/>
  <c r="C28"/>
  <c r="C19"/>
  <c r="J8" i="240" l="1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G8" i="237"/>
  <c r="G12"/>
  <c r="G16"/>
  <c r="G9"/>
  <c r="G13"/>
  <c r="G11"/>
  <c r="G10"/>
  <c r="G14"/>
  <c r="G17"/>
  <c r="G15"/>
  <c r="G18"/>
  <c r="D9"/>
  <c r="D13"/>
  <c r="D16"/>
  <c r="D10"/>
  <c r="D14"/>
  <c r="D17"/>
  <c r="D8"/>
  <c r="D11"/>
  <c r="D15"/>
  <c r="D18"/>
  <c r="D12"/>
  <c r="D7" i="240"/>
  <c r="G7"/>
  <c r="J7"/>
  <c r="G7" i="237"/>
  <c r="D7"/>
  <c r="I30" i="240"/>
  <c r="C30" i="237"/>
  <c r="I30"/>
  <c r="F30"/>
  <c r="F30" i="240"/>
  <c r="C30"/>
  <c r="K8" l="1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37"/>
  <c r="K12"/>
  <c r="K16"/>
  <c r="K9"/>
  <c r="K13"/>
  <c r="K10"/>
  <c r="K14"/>
  <c r="K17"/>
  <c r="K11"/>
  <c r="K15"/>
  <c r="K18"/>
  <c r="H8"/>
  <c r="H12"/>
  <c r="H16"/>
  <c r="H9"/>
  <c r="H13"/>
  <c r="H11"/>
  <c r="H10"/>
  <c r="H14"/>
  <c r="H17"/>
  <c r="H15"/>
  <c r="H18"/>
  <c r="E8"/>
  <c r="E9"/>
  <c r="E13"/>
  <c r="E10"/>
  <c r="E14"/>
  <c r="E17"/>
  <c r="E16"/>
  <c r="E11"/>
  <c r="E15"/>
  <c r="E18"/>
  <c r="E12"/>
  <c r="E7" i="240"/>
  <c r="H7"/>
  <c r="K7"/>
  <c r="J19"/>
  <c r="K24"/>
  <c r="K27"/>
  <c r="K23"/>
  <c r="K26"/>
  <c r="K22"/>
  <c r="K25"/>
  <c r="G19"/>
  <c r="H26"/>
  <c r="H22"/>
  <c r="H25"/>
  <c r="H24"/>
  <c r="H27"/>
  <c r="H23"/>
  <c r="D19"/>
  <c r="E24"/>
  <c r="E27"/>
  <c r="E23"/>
  <c r="E26"/>
  <c r="E22"/>
  <c r="E25"/>
  <c r="K22" i="237"/>
  <c r="K7"/>
  <c r="H27"/>
  <c r="H23"/>
  <c r="H26"/>
  <c r="H22"/>
  <c r="H25"/>
  <c r="H24"/>
  <c r="H7"/>
  <c r="G19"/>
  <c r="E27"/>
  <c r="E23"/>
  <c r="E26"/>
  <c r="E22"/>
  <c r="E7"/>
  <c r="E25"/>
  <c r="E24"/>
  <c r="D19"/>
  <c r="L19"/>
  <c r="K23"/>
  <c r="K27"/>
  <c r="K24"/>
  <c r="K26"/>
  <c r="K25"/>
  <c r="L30" l="1"/>
  <c r="M13"/>
  <c r="M12"/>
  <c r="M14"/>
  <c r="M16"/>
  <c r="M18"/>
  <c r="M10"/>
  <c r="M15"/>
  <c r="M17"/>
  <c r="M8"/>
  <c r="M11"/>
  <c r="M9"/>
  <c r="K28" i="240"/>
  <c r="K19"/>
  <c r="H19"/>
  <c r="H28"/>
  <c r="E28"/>
  <c r="E19"/>
  <c r="K19" i="237"/>
  <c r="H19"/>
  <c r="H28"/>
  <c r="E28"/>
  <c r="M7"/>
  <c r="E19"/>
  <c r="K28"/>
  <c r="N9" l="1"/>
  <c r="N16"/>
  <c r="N15"/>
  <c r="N13"/>
  <c r="N8"/>
  <c r="N11"/>
  <c r="N12"/>
  <c r="N10"/>
  <c r="N14"/>
  <c r="N18"/>
  <c r="H30"/>
  <c r="H30" i="240"/>
  <c r="N23" i="237"/>
  <c r="N25"/>
  <c r="N24"/>
  <c r="N27"/>
  <c r="N26"/>
  <c r="N22"/>
  <c r="N7"/>
  <c r="E30"/>
  <c r="K30" i="240"/>
  <c r="K30" i="237"/>
  <c r="M19"/>
  <c r="E30" i="240"/>
  <c r="N28" i="237" l="1"/>
  <c r="N19"/>
  <c r="N30" l="1"/>
  <c r="H19" i="179"/>
  <c r="H30" s="1"/>
</calcChain>
</file>

<file path=xl/sharedStrings.xml><?xml version="1.0" encoding="utf-8"?>
<sst xmlns="http://schemas.openxmlformats.org/spreadsheetml/2006/main" count="3386" uniqueCount="290">
  <si>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</si>
  <si>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</si>
  <si>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</si>
  <si>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</si>
  <si>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</si>
  <si>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</si>
  <si>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</si>
  <si>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</si>
  <si>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</si>
  <si>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</si>
  <si>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</si>
  <si>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</si>
  <si>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</si>
  <si>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</si>
  <si>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</si>
  <si>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</si>
  <si>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</si>
  <si>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</si>
  <si>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</si>
  <si>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</si>
  <si>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</si>
  <si>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</si>
  <si>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</si>
  <si>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</si>
  <si>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</si>
  <si>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</si>
  <si>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</si>
  <si>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</si>
  <si>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</si>
  <si>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</si>
  <si>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</si>
  <si>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</si>
  <si>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</si>
  <si>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</si>
  <si>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</si>
  <si>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</si>
  <si>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</si>
  <si>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</si>
  <si>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</si>
  <si>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</si>
  <si>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</si>
  <si>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</si>
  <si>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</si>
  <si>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</si>
  <si>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</si>
  <si>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</si>
  <si>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</si>
  <si>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</si>
  <si>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</si>
  <si>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</si>
  <si>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</si>
  <si>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</si>
  <si>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</si>
  <si>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</si>
  <si>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</si>
  <si>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</si>
  <si>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</si>
  <si>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</si>
  <si>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</si>
  <si>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</si>
  <si>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</si>
  <si>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</si>
  <si>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</si>
  <si>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</si>
  <si>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</si>
  <si>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</si>
  <si>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</si>
  <si>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</si>
  <si>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</si>
  <si>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</si>
  <si>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</si>
  <si>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</si>
  <si>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</si>
  <si>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</si>
  <si>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</si>
  <si>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</si>
  <si>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</si>
  <si>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</si>
  <si>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</si>
  <si>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</si>
  <si>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</si>
  <si>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</si>
  <si>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</si>
  <si>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</si>
  <si>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</si>
  <si>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</si>
  <si>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</si>
  <si>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</si>
  <si>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</si>
  <si>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</si>
  <si>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</si>
  <si>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</si>
  <si>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</si>
  <si>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</si>
  <si>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</si>
  <si>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</si>
  <si>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</si>
  <si>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</si>
  <si>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</si>
  <si>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</si>
  <si>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</si>
  <si>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</si>
  <si>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</si>
  <si>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</si>
  <si>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</si>
  <si>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</si>
  <si>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</si>
  <si>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</si>
  <si>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</si>
  <si>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</si>
  <si>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</si>
  <si>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</si>
  <si>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</si>
  <si>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</si>
  <si>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</si>
  <si>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</si>
  <si>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</si>
  <si>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</si>
  <si>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</si>
  <si>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</si>
  <si>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</si>
  <si>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</si>
  <si>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</si>
  <si>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</si>
  <si>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</si>
  <si>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</si>
  <si>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</si>
  <si>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</si>
  <si>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</si>
  <si>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</si>
  <si>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</si>
  <si>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</si>
  <si>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</si>
  <si>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</si>
  <si>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</si>
  <si>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</si>
  <si>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</si>
  <si>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</si>
  <si>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</si>
  <si>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</si>
  <si>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</si>
  <si>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</si>
  <si>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</si>
  <si>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</si>
  <si>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</si>
  <si>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</si>
  <si>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</si>
  <si>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</si>
  <si>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</si>
  <si>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Stefano Bonaccini (Partito Democratico)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</si>
  <si>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</si>
  <si>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</si>
  <si>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</si>
  <si>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</si>
  <si>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</si>
  <si>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</si>
  <si>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</si>
  <si>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Maie</t>
  </si>
  <si>
    <t>Roberto Gualtieri (Governo/Ministri/Sottosegretari)</t>
  </si>
  <si>
    <t>Stefano Patuanelli (Governo/Ministri/Sottosegretari)</t>
  </si>
  <si>
    <t>Matteo Renzi (Italia Viva - PSI)</t>
  </si>
  <si>
    <t>Carlo Calenda (Altro)</t>
  </si>
  <si>
    <t>Antonio Tajani (Forza Italia)</t>
  </si>
  <si>
    <t>Paola De Micheli (Governo/Ministri/Sottosegretari)</t>
  </si>
  <si>
    <t>Tab. B4 - Tempo di parola dei soggetti politici ed istituzionali nei programmi extra-gr di rete e di testata. Rete Radio 101 - Testata News Mediaset</t>
  </si>
  <si>
    <t>Testata News Mediaset</t>
  </si>
  <si>
    <t>Tab. B5 - Tempo di parola dei soggetti politici ed istituzionali nei programmi extra-gr di rete e di testata. Rete Virgin Radio - Testata News Mediaset</t>
  </si>
  <si>
    <t>Tab. B6 - Tempo di parola dei soggetti politici ed istituzionali nei programmi extra-gr di rete e di testata. Rete Radio 105 network - Testata News Mediaset</t>
  </si>
  <si>
    <t>Tab. B7 - Tempo di parola dei soggetti politici ed istituzionali nei programmi extra-gr di rete e di testata. Rete Radio Monte Carlo - Testata News Mediaset</t>
  </si>
  <si>
    <t>Rete RDS</t>
  </si>
  <si>
    <t>Testata RDS</t>
  </si>
  <si>
    <t>Noi con l'Italia - USEI - Cambiamo! - Alleanza di Centro</t>
  </si>
  <si>
    <t>Centro Democratico - Radicali Italiani - +Europa</t>
  </si>
  <si>
    <t>Roberto Speranza (Governo/Ministri/Sottosegretari)</t>
  </si>
  <si>
    <t>Alfonso Bonafede (Governo/Ministri/Sottosegretari)</t>
  </si>
  <si>
    <t>Teresa Bellanova (Governo/Ministri/Sottosegretari)</t>
  </si>
  <si>
    <t>Giuseppe Sala (Partito Democratico)</t>
  </si>
  <si>
    <t>Gaetano Manfredi (Governo/Ministri/Sottosegretari)</t>
  </si>
  <si>
    <t>David Sassoli (Unione Europea)</t>
  </si>
  <si>
    <t>Lucia Azzolina (Governo/Ministri/Sottosegretari)</t>
  </si>
  <si>
    <t>Noi con l'Italia - Usei - Cambiamo! - Allenaza di Centro</t>
  </si>
  <si>
    <t>Noi con l'Italia - Usei - Cambiamo! - Alleanza di Centro</t>
  </si>
  <si>
    <t>Luciana Lamorgese (Governo/Ministri/Sottosegretari)</t>
  </si>
  <si>
    <t>Vito Crimi (MoVimento 5 Stelle)</t>
  </si>
  <si>
    <t>Attilio Fontana (Lega Salvini Premier)</t>
  </si>
  <si>
    <t>Pierpaolo Sileri (Governo/Ministri/Sottosegretari)</t>
  </si>
  <si>
    <t>Tab. B1 - Tempo di parola dei soggetti politici ed istituzionali nei programmi extra-gr di rete. Radio Uno, Radio Due, Radio Tre</t>
  </si>
  <si>
    <t>Tab. B2 - Tempo di parola dei soggetti politici ed istituzionali nei programmi extra-gr di testata. Radio Uno, Radio Due, Radio Tre</t>
  </si>
  <si>
    <t>Giulio Gallera (Forza Italia)</t>
  </si>
  <si>
    <t>Luca Zaia (Lega Salvini Premier)</t>
  </si>
  <si>
    <t>Paolo Gentiloni (Unione Europea)</t>
  </si>
  <si>
    <t>Fabiana Dadone (Governo/Ministri/Sottosegretari)</t>
  </si>
  <si>
    <t>Dario Nardella (Partito Democratico)</t>
  </si>
  <si>
    <t>Vincenzo De Luca (Partito Democratico)</t>
  </si>
  <si>
    <t>Federico D'Incà (Governo/Ministri/Sottosegretari)</t>
  </si>
  <si>
    <t>Francesco Boccia (Governo/Ministri/Sottosegretari)</t>
  </si>
  <si>
    <t>Antonio Decaro (Partito Democratico)</t>
  </si>
  <si>
    <t>Elena Bonetti (Governo/Ministri/Sottosegretari)</t>
  </si>
  <si>
    <t xml:space="preserve">Tempo di Parola: indica il tempo in cui il soggetto politico/istituzionale parla direttamente in voce
Rete Virgin Radio: Rock &amp; talk.
Testata News Mediaset: </t>
  </si>
  <si>
    <t xml:space="preserve">Tempo di Parola: indica il tempo in cui il soggetto politico/istituzionale parla direttamente in voce
Rete Radio Monte Carlo: Caffellatte con te.
Testata News Mediaset: </t>
  </si>
  <si>
    <t xml:space="preserve">Tempo di Parola: indica il tempo in cui il soggetto politico/istituzionale parla direttamente in voce
Rete Kiss Kiss: Good morning Kiss Kiss.
Testata Kiss Kiss:  </t>
  </si>
  <si>
    <t xml:space="preserve">Tempo di Parola: indica il tempo in cui il soggetto politico/istituzionale parla direttamente in voce
Rete Radio Italia: 
Testata Radio Italia Notizie: </t>
  </si>
  <si>
    <t>Andrea Orlando (Partito Democratico)</t>
  </si>
  <si>
    <t>Antonio Misiani (Governo/Ministri/Sottosegretari)</t>
  </si>
  <si>
    <t>Fabrizio Sala (Forza Italia)</t>
  </si>
  <si>
    <t>Vincenzo Spadafora (Governo/Ministri/Sottosegretari)</t>
  </si>
  <si>
    <t>Pier Paolo Baretta (Governo/Ministri/Sottosegretari)</t>
  </si>
  <si>
    <t>Nunzia Catalfo (Governo/Ministri/Sottosegretari)</t>
  </si>
  <si>
    <t>Giovanni Toti (Noi con l'Italia - USEI - Cambiamo! - Alleanza di Centro)</t>
  </si>
  <si>
    <t>Enrico Rossi (Partito Democratico)</t>
  </si>
  <si>
    <t>Giorgio Gori (Partito Democratico)</t>
  </si>
  <si>
    <t>Maria Elisabetta Casellati (Presidente del Senato)</t>
  </si>
  <si>
    <t>Rai RadioUno: i 20 soggetti politici e istituzionali che parlano di più - Programmi extraGr</t>
  </si>
  <si>
    <t>Achille Variati (Governo/Ministri/Sottosegretari)</t>
  </si>
  <si>
    <t>Andrea Romano (Partito Democratico)</t>
  </si>
  <si>
    <t>Rai RadioDue: i 20 soggetti politici e istituzionali che parlano di più - Programmi extraGr</t>
  </si>
  <si>
    <t>Sabina Granieri (Altro)</t>
  </si>
  <si>
    <t>Sergio Costa (Governo/Ministri/Sottosegretari)</t>
  </si>
  <si>
    <t>Rai RadioTre: i 20 soggetti politici e istituzionali che parlano di più - Programmi extraGr</t>
  </si>
  <si>
    <t>Sandra Zampa (Governo/Ministri/Sottosegretari)</t>
  </si>
  <si>
    <t>Radio 24: i 20 soggetti politici e istituzionali che parlano di più - Programmi extraGr</t>
  </si>
  <si>
    <t>Stefano Buffagni (Governo/Ministri/Sottosegretari)</t>
  </si>
  <si>
    <t>Radio 101: i 20 soggetti politici e istituzionali che parlano di più - Programmi extraGr</t>
  </si>
  <si>
    <t>Virgin Radio: i 20 soggetti politici e istituzionali che parlano di più - Programmi extraGr</t>
  </si>
  <si>
    <t>Radio 105: i 20 soggetti politici e istituzionali che parlano di più - Programmi extraGr</t>
  </si>
  <si>
    <t>Silvio Berlusconi (Forza Italia)</t>
  </si>
  <si>
    <t>Cateno De Luca (Altro)</t>
  </si>
  <si>
    <t>Vittorio Sgarbi (Noi con l'Italia - USEI - Cambiamo! - Alleanza di Centro)</t>
  </si>
  <si>
    <t>Radio Monte Carlo: i 20 soggetti politici e istituzionali che parlano di più - Programmi extraGr</t>
  </si>
  <si>
    <t>M2O: i 20 soggetti politici e istituzionali che parlano di più - Programmi extraGr</t>
  </si>
  <si>
    <t>Radio Deejay: i 20 soggetti politici e istituzionali che parlano di più - Programmi extraGr</t>
  </si>
  <si>
    <t>Radio Capital: i 20 soggetti politici e istituzionali che parlano di più - Programmi extraGr</t>
  </si>
  <si>
    <t>Enrico Letta (Partito Democratico)</t>
  </si>
  <si>
    <t>Radio Kiss Kiss: i 20 soggetti politici e istituzionali che parlano di più - Programmi extraGr</t>
  </si>
  <si>
    <t>RTL 102.5: i 20 soggetti politici e istituzionali che parlano di più - Programmi extraGr</t>
  </si>
  <si>
    <t>Radio Dimensione Suono: i 20 soggetti politici e istituzionali che parlano di più - Programmi extraGr</t>
  </si>
  <si>
    <t>Radio Italia: i 20 soggetti politici e istituzionali che parlano di più - Programmi extraGr</t>
  </si>
  <si>
    <t>Periodo dal 01.04.2020 al 30.04.2020</t>
  </si>
  <si>
    <t>Tempo di Parola: indica il tempo in cui il soggetto politico/istituzionale parla direttamente in voce.
Radio Uno:
Radio Due: Caterpillar; Caterpillar AM; I lunatici.
Radio Tre: La lingua batte;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</si>
  <si>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Est-Ovest; Formato famiglia; I viaggi di Radio1; Il mix delle cinque; Inviato speciale; Italia sotto inchiesta; Radio anch'io; Radio1 giorno per giorno; Radio1 in viva voce; Speciale GR 1; Tra poco in edicola; Un giorno da pecora; Voci dal mondo; Zapping Radio1.
Radio Due: 
Radio Tre: </t>
    </r>
  </si>
  <si>
    <t>Tempo di Parola: indica il tempo in cui il soggetto politico/istituzionale parla direttamente in voce
Rete Radio 24: 
Testata Radio 24: 24 Mattino; 24 Mattino - le interviste; Effetto giorno; Effetto notte; Europa Europa; Focus economia; La zanzara; Nesssun liuogo è lontano; Speciale Radio 24; Uno, nessuno, 100Milan.</t>
  </si>
  <si>
    <t xml:space="preserve">Tempo di Parola: indica il tempo in cui il soggetto politico/istituzionale parla direttamente in voce
Rete Radio 101: Lucilla Agosti e Fabio De Vivo.
Testata News Mediaset: </t>
  </si>
  <si>
    <t xml:space="preserve">Tempo di Parola: indica il tempo in cui il soggetto politico/istituzionale parla direttamente in voce
Rete Radio 105 network: 105 friends; 105 night express.
Testata News Mediaset: </t>
  </si>
  <si>
    <t>Tempo di Parola: indica il tempo in cui il soggetto politico/istituzionale parla direttamente in voce
Rete Radio Capital:
Testata Radio Capital: Cactus - basta poca acqua; Capital gold; Capital newsroom; Capital web news; Circo Massimo; Tg zero.</t>
  </si>
  <si>
    <t>Tempo di Parola: indica il tempo in cui il soggetto politico/istituzionale parla direttamente in voce
Rete RTL 102.5: L'indignato speciale.
Testata RTL 102.5: Non stop news.</t>
  </si>
  <si>
    <t xml:space="preserve">Tempo di Parola: indica il tempo in cui il soggetto politico/istituzionale parla direttamente in voce
Rete RDS: RDS green.
Testata RDS: </t>
  </si>
  <si>
    <t>Nicola Morra (MoVimento 5 Stelle)</t>
  </si>
  <si>
    <t>Graziano Delrio (Partito Democratico)</t>
  </si>
  <si>
    <t>Davide Carlo Caparini (Lega Salvini Premier)</t>
  </si>
  <si>
    <t>Antonio Decaro (Partito Demovcratico)</t>
  </si>
  <si>
    <t>Marco Granelli (Partito Democratico)</t>
  </si>
  <si>
    <t>Gianluca Festa (Altro)</t>
  </si>
  <si>
    <t>Roberto Valettini (Altro)</t>
  </si>
  <si>
    <t>Giuseppe Provenzano (Governo/Ministri/Sottosegretari)</t>
  </si>
  <si>
    <t>Massimo Medri (Altro)</t>
  </si>
  <si>
    <t>Renata Tosi (Altro)</t>
  </si>
  <si>
    <t>Danilo Centrella (Altro)</t>
  </si>
  <si>
    <t>Roberto Francese (Altro)</t>
  </si>
  <si>
    <t>Paolo Mascaro (Forza Italia)</t>
  </si>
  <si>
    <t>Francesca Rucco (Altro)</t>
  </si>
  <si>
    <t>Michele Merla (Altro)</t>
  </si>
  <si>
    <t>Cristina Giachi (Partito Democratico)</t>
  </si>
  <si>
    <t>Antonio Luciani (Partito Democratico)</t>
  </si>
  <si>
    <t>Ubaldo Pagano (Partito Democratico)</t>
  </si>
  <si>
    <t>Melania Rizzoli (Altro)</t>
  </si>
  <si>
    <t>Luigi De Magistris (Altro)</t>
  </si>
  <si>
    <t>Alberto Bagnai (Lega Salvini Premier)</t>
  </si>
  <si>
    <t>Andrea Marcucci (Partito Democratico)</t>
  </si>
  <si>
    <t>Anna Ascani (Governo/Ministri/Sottosegretari)</t>
  </si>
  <si>
    <t>Renato Brunetta (Forza Italia)</t>
  </si>
  <si>
    <t>Pier Ferdinando Casini (Per le autonomie - Minoranze Linguistiche)</t>
  </si>
  <si>
    <t>Modesto Lamattina (Altro)</t>
  </si>
  <si>
    <t>Mario Anzil (Lega Salvini Premier)</t>
  </si>
  <si>
    <t>Matto Biffoni (Partito Democratico)</t>
  </si>
  <si>
    <t>Claudia Sereni (Altro)</t>
  </si>
  <si>
    <t>Pina Picerno (Partito Democratico)</t>
  </si>
  <si>
    <t>Federico Pizzarotti (Altro)</t>
  </si>
  <si>
    <t>Alessandra Biocca (Altro)</t>
  </si>
  <si>
    <t>Lorenza Bonaccorsi (Governo/Ministri/Sottosegretari)</t>
  </si>
  <si>
    <t>Emma Bonino (Centro Democratico - Radicali Italiani - +Europa)</t>
  </si>
  <si>
    <t>Tommaso Nannicini (Partito Democratico)</t>
  </si>
  <si>
    <t>Alessia Morani (Governo/Ministri/Sottosegretari)</t>
  </si>
  <si>
    <t>Marco Bucci (Forza Italia)</t>
  </si>
  <si>
    <t>Marco Zanni (Lega Salvini Premier)</t>
  </si>
  <si>
    <t>Dario Franceschini (Governo/Ministri/Sottosegretari)</t>
  </si>
  <si>
    <t>Morena Martini (Altro)</t>
  </si>
  <si>
    <t>Thomas D'Addona (Altro)</t>
  </si>
  <si>
    <t>Carla Ruocco (MoVimento 5 Stelle)</t>
  </si>
  <si>
    <t>Stefano Pisani (Altro)</t>
  </si>
  <si>
    <t>Vito Borrelli (Unione Europea)</t>
  </si>
</sst>
</file>

<file path=xl/styles.xml><?xml version="1.0" encoding="utf-8"?>
<styleSheet xmlns="http://schemas.openxmlformats.org/spreadsheetml/2006/main">
  <numFmts count="1">
    <numFmt numFmtId="164" formatCode="[h]:mm:ss;@"/>
  </numFmts>
  <fonts count="45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0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10" fontId="39" fillId="0" borderId="60" xfId="160" applyNumberFormat="1" applyFont="1" applyBorder="1" applyAlignment="1">
      <alignment horizontal="center" vertical="center"/>
    </xf>
    <xf numFmtId="0" fontId="39" fillId="0" borderId="58" xfId="0" applyFont="1" applyBorder="1" applyAlignment="1">
      <alignment vertical="center"/>
    </xf>
    <xf numFmtId="164" fontId="39" fillId="0" borderId="59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41" fillId="0" borderId="6" xfId="97" applyFont="1" applyFill="1" applyBorder="1" applyAlignment="1">
      <alignment horizontal="center" vertical="center"/>
    </xf>
    <xf numFmtId="0" fontId="40" fillId="0" borderId="24" xfId="97" applyFont="1" applyFill="1" applyBorder="1" applyAlignment="1">
      <alignment vertical="center"/>
    </xf>
    <xf numFmtId="0" fontId="41" fillId="0" borderId="25" xfId="97" applyFont="1" applyFill="1" applyBorder="1" applyAlignment="1">
      <alignment horizontal="center" vertical="center"/>
    </xf>
    <xf numFmtId="0" fontId="41" fillId="0" borderId="26" xfId="97" applyFont="1" applyFill="1" applyBorder="1" applyAlignment="1">
      <alignment horizontal="center"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0" xfId="0" applyFont="1"/>
    <xf numFmtId="0" fontId="43" fillId="0" borderId="0" xfId="159" applyFont="1"/>
    <xf numFmtId="0" fontId="39" fillId="0" borderId="4" xfId="0" applyFont="1" applyFill="1" applyBorder="1" applyAlignment="1">
      <alignment vertical="center"/>
    </xf>
    <xf numFmtId="0" fontId="39" fillId="0" borderId="7" xfId="0" applyFont="1" applyFill="1" applyBorder="1" applyAlignment="1">
      <alignment vertical="center"/>
    </xf>
    <xf numFmtId="164" fontId="39" fillId="0" borderId="11" xfId="0" applyNumberFormat="1" applyFont="1" applyBorder="1" applyAlignment="1">
      <alignment horizontal="center" vertical="center"/>
    </xf>
    <xf numFmtId="10" fontId="39" fillId="0" borderId="12" xfId="0" applyNumberFormat="1" applyFont="1" applyBorder="1" applyAlignment="1">
      <alignment horizontal="center" vertical="center"/>
    </xf>
    <xf numFmtId="164" fontId="39" fillId="0" borderId="31" xfId="0" applyNumberFormat="1" applyFont="1" applyBorder="1" applyAlignment="1">
      <alignment horizontal="center" vertical="center"/>
    </xf>
    <xf numFmtId="10" fontId="39" fillId="0" borderId="40" xfId="160" applyNumberFormat="1" applyFont="1" applyBorder="1" applyAlignment="1">
      <alignment horizontal="center" vertical="center"/>
    </xf>
    <xf numFmtId="0" fontId="42" fillId="0" borderId="30" xfId="97" applyFont="1" applyFill="1" applyBorder="1" applyAlignment="1">
      <alignment vertical="center"/>
    </xf>
    <xf numFmtId="0" fontId="44" fillId="0" borderId="4" xfId="0" applyFont="1" applyFill="1" applyBorder="1" applyAlignment="1">
      <alignment vertical="center"/>
    </xf>
    <xf numFmtId="0" fontId="44" fillId="0" borderId="27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44" fillId="0" borderId="0" xfId="97" applyFont="1" applyAlignment="1">
      <alignment vertic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4" xfId="97" applyFont="1" applyFill="1" applyBorder="1" applyAlignment="1">
      <alignment vertical="top" wrapText="1"/>
    </xf>
    <xf numFmtId="0" fontId="24" fillId="0" borderId="65" xfId="0" applyFont="1" applyBorder="1" applyAlignment="1">
      <alignment vertical="top"/>
    </xf>
    <xf numFmtId="0" fontId="24" fillId="0" borderId="66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7690607821667173"/>
          <c:y val="9.5424118755380247E-2"/>
          <c:w val="0.54808673139098718"/>
          <c:h val="0.87834937926111256"/>
        </c:manualLayout>
      </c:layout>
      <c:barChart>
        <c:barDir val="bar"/>
        <c:grouping val="percentStacked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1.273148148148148E-4</c:v>
                </c:pt>
                <c:pt idx="2">
                  <c:v>1.9560185185185184E-3</c:v>
                </c:pt>
                <c:pt idx="4">
                  <c:v>1.0300925925925924E-3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2.0833333333333333E-3</c:v>
                </c:pt>
                <c:pt idx="12">
                  <c:v>3.1712962962962962E-3</c:v>
                </c:pt>
                <c:pt idx="13">
                  <c:v>2.2337962962962962E-3</c:v>
                </c:pt>
                <c:pt idx="14">
                  <c:v>8.7384259259259255E-3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1.3136574074074077E-2</c:v>
                </c:pt>
                <c:pt idx="2">
                  <c:v>6.2962962962962955E-3</c:v>
                </c:pt>
                <c:pt idx="3">
                  <c:v>0</c:v>
                </c:pt>
                <c:pt idx="4">
                  <c:v>5.2199074074074075E-3</c:v>
                </c:pt>
                <c:pt idx="5">
                  <c:v>7.1875000000000012E-3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2.16087962962963E-2</c:v>
                </c:pt>
                <c:pt idx="12">
                  <c:v>5.1620370370370379E-3</c:v>
                </c:pt>
                <c:pt idx="13">
                  <c:v>4.8958333333333345E-3</c:v>
                </c:pt>
                <c:pt idx="14">
                  <c:v>1.8912037037037029E-2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5.1273148148148137E-3</c:v>
                </c:pt>
                <c:pt idx="2">
                  <c:v>8.1712962962962963E-3</c:v>
                </c:pt>
                <c:pt idx="3">
                  <c:v>0</c:v>
                </c:pt>
                <c:pt idx="4">
                  <c:v>5.1504629629629626E-3</c:v>
                </c:pt>
                <c:pt idx="5">
                  <c:v>1.736111111111111E-3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2.3194444444444438E-2</c:v>
                </c:pt>
                <c:pt idx="12">
                  <c:v>3.7268518518518514E-3</c:v>
                </c:pt>
                <c:pt idx="13">
                  <c:v>5.2199074074074057E-3</c:v>
                </c:pt>
                <c:pt idx="14">
                  <c:v>1.4537037037037024E-2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1.3495370370370368E-2</c:v>
                </c:pt>
                <c:pt idx="2">
                  <c:v>4.1782407407407402E-3</c:v>
                </c:pt>
                <c:pt idx="3">
                  <c:v>5.9027777777777778E-4</c:v>
                </c:pt>
                <c:pt idx="4">
                  <c:v>1.4444444444444449E-2</c:v>
                </c:pt>
                <c:pt idx="5">
                  <c:v>2.9513888888888897E-3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1.4513888888888897E-2</c:v>
                </c:pt>
                <c:pt idx="12">
                  <c:v>6.493055555555554E-3</c:v>
                </c:pt>
                <c:pt idx="13">
                  <c:v>7.0833333333333347E-3</c:v>
                </c:pt>
                <c:pt idx="14">
                  <c:v>2.0775462962962968E-2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1.6319444444444445E-3</c:v>
                </c:pt>
                <c:pt idx="2">
                  <c:v>8.564814814814815E-4</c:v>
                </c:pt>
                <c:pt idx="3">
                  <c:v>0</c:v>
                </c:pt>
                <c:pt idx="4">
                  <c:v>0</c:v>
                </c:pt>
                <c:pt idx="5">
                  <c:v>2.7777777777777778E-4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1.4814814814814816E-3</c:v>
                </c:pt>
                <c:pt idx="12">
                  <c:v>1.2499999999999998E-3</c:v>
                </c:pt>
                <c:pt idx="13">
                  <c:v>1.4236111111111112E-3</c:v>
                </c:pt>
                <c:pt idx="14">
                  <c:v>4.8032407407407407E-3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1.1689814814814816E-3</c:v>
                </c:pt>
                <c:pt idx="3">
                  <c:v>0</c:v>
                </c:pt>
                <c:pt idx="4">
                  <c:v>9.2592592592592585E-4</c:v>
                </c:pt>
                <c:pt idx="5">
                  <c:v>8.2175925925925927E-4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4.5138888888888887E-4</c:v>
                </c:pt>
                <c:pt idx="12">
                  <c:v>2.5462962962962961E-4</c:v>
                </c:pt>
                <c:pt idx="13">
                  <c:v>8.1018518518518516E-5</c:v>
                </c:pt>
                <c:pt idx="14">
                  <c:v>1.4004629629629629E-3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1">
                  <c:v>0</c:v>
                </c:pt>
                <c:pt idx="11">
                  <c:v>6.7129629629629625E-4</c:v>
                </c:pt>
                <c:pt idx="12">
                  <c:v>0</c:v>
                </c:pt>
                <c:pt idx="14">
                  <c:v>2.0833333333333335E-4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1.0763888888888889E-3</c:v>
                </c:pt>
                <c:pt idx="2">
                  <c:v>1.8749999999999999E-3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7.4074074074074081E-4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2.0601851851851853E-3</c:v>
                </c:pt>
                <c:pt idx="2">
                  <c:v>0</c:v>
                </c:pt>
                <c:pt idx="3">
                  <c:v>0</c:v>
                </c:pt>
                <c:pt idx="4">
                  <c:v>1.5312499999999998E-2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6.8518518518518503E-3</c:v>
                </c:pt>
                <c:pt idx="12">
                  <c:v>3.1249999999999995E-4</c:v>
                </c:pt>
                <c:pt idx="13">
                  <c:v>3.3101851851851851E-3</c:v>
                </c:pt>
                <c:pt idx="14">
                  <c:v>8.4837962962962966E-3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1.6782407407407406E-3</c:v>
                </c:pt>
                <c:pt idx="2">
                  <c:v>8.4837962962962966E-3</c:v>
                </c:pt>
                <c:pt idx="3">
                  <c:v>4.861111111111111E-4</c:v>
                </c:pt>
                <c:pt idx="4">
                  <c:v>1.5625000000000001E-3</c:v>
                </c:pt>
                <c:pt idx="5">
                  <c:v>1.1226851851851853E-3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5.798611111111112E-3</c:v>
                </c:pt>
                <c:pt idx="12">
                  <c:v>1.0300925925925926E-3</c:v>
                </c:pt>
                <c:pt idx="13">
                  <c:v>2.0023148148148144E-3</c:v>
                </c:pt>
                <c:pt idx="14">
                  <c:v>6.2847222222222193E-3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7.8703703703703705E-4</c:v>
                </c:pt>
                <c:pt idx="3">
                  <c:v>0</c:v>
                </c:pt>
                <c:pt idx="11">
                  <c:v>0</c:v>
                </c:pt>
                <c:pt idx="12">
                  <c:v>2.0833333333333335E-4</c:v>
                </c:pt>
                <c:pt idx="14">
                  <c:v>8.3333333333333328E-4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1">
                  <c:v>2.7777777777777778E-4</c:v>
                </c:pt>
                <c:pt idx="2">
                  <c:v>5.4398148148148144E-4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2.7777777777777778E-4</c:v>
                </c:pt>
                <c:pt idx="14">
                  <c:v>5.4398148148148144E-4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1.5254629629629628E-2</c:v>
                </c:pt>
                <c:pt idx="2">
                  <c:v>5.3252314814814815E-2</c:v>
                </c:pt>
                <c:pt idx="3">
                  <c:v>3.5185185185185185E-3</c:v>
                </c:pt>
                <c:pt idx="4">
                  <c:v>9.6412037037037039E-3</c:v>
                </c:pt>
                <c:pt idx="5">
                  <c:v>1.2141203703703704E-2</c:v>
                </c:pt>
                <c:pt idx="6">
                  <c:v>0</c:v>
                </c:pt>
                <c:pt idx="7">
                  <c:v>0</c:v>
                </c:pt>
                <c:pt idx="8">
                  <c:v>7.5231481481481482E-4</c:v>
                </c:pt>
                <c:pt idx="9">
                  <c:v>0</c:v>
                </c:pt>
                <c:pt idx="10">
                  <c:v>0</c:v>
                </c:pt>
                <c:pt idx="11">
                  <c:v>3.3750000000000002E-2</c:v>
                </c:pt>
                <c:pt idx="12">
                  <c:v>5.3009259259259251E-3</c:v>
                </c:pt>
                <c:pt idx="13">
                  <c:v>6.6435185185185174E-3</c:v>
                </c:pt>
                <c:pt idx="14">
                  <c:v>2.0254629629629629E-2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8.8194444444444423E-3</c:v>
                </c:pt>
                <c:pt idx="2">
                  <c:v>2.2581018518518532E-2</c:v>
                </c:pt>
                <c:pt idx="3">
                  <c:v>4.0509259259259258E-4</c:v>
                </c:pt>
                <c:pt idx="4">
                  <c:v>1.9444444444444441E-2</c:v>
                </c:pt>
                <c:pt idx="5">
                  <c:v>5.2083333333333348E-3</c:v>
                </c:pt>
                <c:pt idx="6">
                  <c:v>0</c:v>
                </c:pt>
                <c:pt idx="7">
                  <c:v>0</c:v>
                </c:pt>
                <c:pt idx="8">
                  <c:v>3.8194444444444446E-4</c:v>
                </c:pt>
                <c:pt idx="9">
                  <c:v>0</c:v>
                </c:pt>
                <c:pt idx="10">
                  <c:v>0</c:v>
                </c:pt>
                <c:pt idx="11">
                  <c:v>4.8194444444444505E-2</c:v>
                </c:pt>
                <c:pt idx="12">
                  <c:v>8.8773148148148153E-3</c:v>
                </c:pt>
                <c:pt idx="13">
                  <c:v>8.5532407407407415E-3</c:v>
                </c:pt>
                <c:pt idx="14">
                  <c:v>2.6493055555555547E-2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2.2800925925925922E-3</c:v>
                </c:pt>
                <c:pt idx="2">
                  <c:v>6.3657407407407413E-4</c:v>
                </c:pt>
                <c:pt idx="3">
                  <c:v>1.9675925925925926E-4</c:v>
                </c:pt>
                <c:pt idx="4">
                  <c:v>1.2037037037037038E-3</c:v>
                </c:pt>
                <c:pt idx="5">
                  <c:v>6.3657407407407413E-4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5.4976851851851853E-3</c:v>
                </c:pt>
                <c:pt idx="12">
                  <c:v>8.9120370370370373E-4</c:v>
                </c:pt>
                <c:pt idx="13">
                  <c:v>9.1435185185185174E-4</c:v>
                </c:pt>
                <c:pt idx="14">
                  <c:v>3.3101851851851847E-3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gapWidth val="219"/>
        <c:overlap val="100"/>
        <c:axId val="78485760"/>
        <c:axId val="78491648"/>
      </c:barChart>
      <c:catAx>
        <c:axId val="7848576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491648"/>
        <c:crosses val="autoZero"/>
        <c:auto val="1"/>
        <c:lblAlgn val="ctr"/>
        <c:lblOffset val="100"/>
      </c:catAx>
      <c:valAx>
        <c:axId val="78491648"/>
        <c:scaling>
          <c:orientation val="minMax"/>
        </c:scaling>
        <c:delete val="1"/>
        <c:axPos val="b"/>
        <c:numFmt formatCode="0%" sourceLinked="1"/>
        <c:majorTickMark val="none"/>
        <c:tickLblPos val="nextTo"/>
        <c:crossAx val="7848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373"/>
          <c:y val="0.21530016358367834"/>
          <c:w val="0.21556353532950534"/>
          <c:h val="0.7696684321931308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0.7558615049073063</c:v>
                </c:pt>
                <c:pt idx="1">
                  <c:v>0.90371900826446272</c:v>
                </c:pt>
                <c:pt idx="2">
                  <c:v>0.74145900321543412</c:v>
                </c:pt>
                <c:pt idx="3">
                  <c:v>0.85180859468929293</c:v>
                </c:pt>
                <c:pt idx="4">
                  <c:v>0.78035527690700113</c:v>
                </c:pt>
                <c:pt idx="5">
                  <c:v>0.8590537527867228</c:v>
                </c:pt>
                <c:pt idx="6">
                  <c:v>0.79452054794520544</c:v>
                </c:pt>
                <c:pt idx="7">
                  <c:v>0.77576385292594507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0.89625774028538097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0.53627919630018295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0.24413849509269367</c:v>
                </c:pt>
                <c:pt idx="1">
                  <c:v>9.6280991735537169E-2</c:v>
                </c:pt>
                <c:pt idx="2">
                  <c:v>0.25854099678456577</c:v>
                </c:pt>
                <c:pt idx="3">
                  <c:v>0.14819140531070701</c:v>
                </c:pt>
                <c:pt idx="4">
                  <c:v>0.21964472309299884</c:v>
                </c:pt>
                <c:pt idx="5">
                  <c:v>0.14094624721327725</c:v>
                </c:pt>
                <c:pt idx="6">
                  <c:v>0.20547945205479459</c:v>
                </c:pt>
                <c:pt idx="7">
                  <c:v>0.2242361470740549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0.10374225971461902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0.46372080369981716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showVal val="1"/>
        </c:dLbls>
        <c:gapWidth val="75"/>
        <c:overlap val="100"/>
        <c:axId val="80893056"/>
        <c:axId val="80894592"/>
      </c:barChart>
      <c:catAx>
        <c:axId val="8089305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894592"/>
        <c:crosses val="autoZero"/>
        <c:auto val="1"/>
        <c:lblAlgn val="ctr"/>
        <c:lblOffset val="100"/>
      </c:catAx>
      <c:valAx>
        <c:axId val="8089459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089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5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4440104178722313"/>
          <c:y val="9.5555555555555782E-2"/>
          <c:w val="0.66379909764857559"/>
          <c:h val="0.87818181818181951"/>
        </c:manualLayout>
      </c:layout>
      <c:barChart>
        <c:barDir val="bar"/>
        <c:grouping val="percentStacked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3"/>
              <c:layout>
                <c:manualLayout>
                  <c:x val="1.4701377970575479E-2"/>
                  <c:y val="3.6974364742194342E-1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0.57268722466960353</c:v>
                </c:pt>
                <c:pt idx="1">
                  <c:v>1</c:v>
                </c:pt>
                <c:pt idx="2">
                  <c:v>0.91433891992551208</c:v>
                </c:pt>
                <c:pt idx="3">
                  <c:v>0.83353842711712722</c:v>
                </c:pt>
                <c:pt idx="4">
                  <c:v>0.57882241215574548</c:v>
                </c:pt>
                <c:pt idx="5">
                  <c:v>0.90746268656716422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0.94412629623897226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0.68174401740391599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0.42731277533039647</c:v>
                </c:pt>
                <c:pt idx="1">
                  <c:v>0</c:v>
                </c:pt>
                <c:pt idx="2">
                  <c:v>8.5661080074487875E-2</c:v>
                </c:pt>
                <c:pt idx="3">
                  <c:v>0.16646157288287278</c:v>
                </c:pt>
                <c:pt idx="4">
                  <c:v>0.42117758784425446</c:v>
                </c:pt>
                <c:pt idx="5">
                  <c:v>9.2537313432835819E-2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5.5873703761027696E-2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0.31825598259608412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showVal val="1"/>
        </c:dLbls>
        <c:gapWidth val="75"/>
        <c:overlap val="100"/>
        <c:axId val="81404288"/>
        <c:axId val="81405824"/>
      </c:barChart>
      <c:catAx>
        <c:axId val="8140428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405824"/>
        <c:crosses val="autoZero"/>
        <c:auto val="1"/>
        <c:lblAlgn val="ctr"/>
        <c:lblOffset val="100"/>
      </c:catAx>
      <c:valAx>
        <c:axId val="8140582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14042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showVal val="1"/>
        </c:dLbls>
        <c:gapWidth val="75"/>
        <c:overlap val="100"/>
        <c:axId val="81574912"/>
        <c:axId val="81580800"/>
      </c:barChart>
      <c:catAx>
        <c:axId val="8157491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580800"/>
        <c:crosses val="autoZero"/>
        <c:auto val="1"/>
        <c:lblAlgn val="ctr"/>
        <c:lblOffset val="100"/>
      </c:catAx>
      <c:valAx>
        <c:axId val="8158080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15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71"/>
          <c:y val="1.65670882048835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Pt>
            <c:idx val="5"/>
            <c:spPr/>
          </c:dPt>
          <c:dLbls>
            <c:dLbl>
              <c:idx val="8"/>
              <c:layout>
                <c:manualLayout>
                  <c:x val="1.322834601927473E-2"/>
                  <c:y val="1.5907102521275784E-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9.9855282199710557E-2</c:v>
                </c:pt>
                <c:pt idx="1">
                  <c:v>0.86114819759679562</c:v>
                </c:pt>
                <c:pt idx="2">
                  <c:v>0.82101167315175105</c:v>
                </c:pt>
                <c:pt idx="3">
                  <c:v>0.90734966592427624</c:v>
                </c:pt>
                <c:pt idx="4">
                  <c:v>0.30128205128205127</c:v>
                </c:pt>
                <c:pt idx="5">
                  <c:v>0.95020080321285139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0.77570361860999415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0.55566978513416276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0.90014471780028937</c:v>
                </c:pt>
                <c:pt idx="1">
                  <c:v>0.1388518024032043</c:v>
                </c:pt>
                <c:pt idx="2">
                  <c:v>0.17898832684824906</c:v>
                </c:pt>
                <c:pt idx="3">
                  <c:v>9.2650334075723817E-2</c:v>
                </c:pt>
                <c:pt idx="4">
                  <c:v>0.69871794871794868</c:v>
                </c:pt>
                <c:pt idx="5">
                  <c:v>4.97991967871486E-2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0.22429638139000579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0.44433021486583735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showVal val="1"/>
        </c:dLbls>
        <c:gapWidth val="75"/>
        <c:overlap val="100"/>
        <c:axId val="81865344"/>
        <c:axId val="81899904"/>
      </c:barChart>
      <c:catAx>
        <c:axId val="8186534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899904"/>
        <c:crosses val="autoZero"/>
        <c:auto val="1"/>
        <c:lblAlgn val="ctr"/>
        <c:lblOffset val="100"/>
      </c:catAx>
      <c:valAx>
        <c:axId val="8189990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18653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5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showVal val="1"/>
        </c:dLbls>
        <c:gapWidth val="75"/>
        <c:overlap val="100"/>
        <c:axId val="81160064"/>
        <c:axId val="81161600"/>
      </c:barChart>
      <c:catAx>
        <c:axId val="8116006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161600"/>
        <c:crosses val="autoZero"/>
        <c:auto val="1"/>
        <c:lblAlgn val="ctr"/>
        <c:lblOffset val="100"/>
      </c:catAx>
      <c:valAx>
        <c:axId val="8116160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116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8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0.59248413860419713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0.40751586139580276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showVal val="1"/>
        </c:dLbls>
        <c:gapWidth val="75"/>
        <c:overlap val="100"/>
        <c:axId val="81982592"/>
        <c:axId val="81984128"/>
      </c:barChart>
      <c:catAx>
        <c:axId val="8198259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984128"/>
        <c:crosses val="autoZero"/>
        <c:auto val="1"/>
        <c:lblAlgn val="ctr"/>
        <c:lblOffset val="100"/>
      </c:catAx>
      <c:valAx>
        <c:axId val="8198412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19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925"/>
          <c:y val="1.65670882048835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showVal val="1"/>
        </c:dLbls>
        <c:gapWidth val="75"/>
        <c:overlap val="100"/>
        <c:axId val="82313600"/>
        <c:axId val="82315136"/>
      </c:barChart>
      <c:catAx>
        <c:axId val="8231360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315136"/>
        <c:crosses val="autoZero"/>
        <c:auto val="1"/>
        <c:lblAlgn val="ctr"/>
        <c:lblOffset val="100"/>
      </c:catAx>
      <c:valAx>
        <c:axId val="8231513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231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5045E-2"/>
          <c:y val="1.8587290225085505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gapWidth val="75"/>
        <c:overlap val="100"/>
        <c:axId val="120601984"/>
        <c:axId val="120648832"/>
      </c:barChart>
      <c:catAx>
        <c:axId val="12060198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648832"/>
        <c:crosses val="autoZero"/>
        <c:auto val="1"/>
        <c:lblAlgn val="ctr"/>
        <c:lblOffset val="100"/>
      </c:catAx>
      <c:valAx>
        <c:axId val="12064883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2060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 baseline="0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0.89198036006546644</c:v>
                </c:pt>
                <c:pt idx="1">
                  <c:v>0.96923691570115866</c:v>
                </c:pt>
                <c:pt idx="2">
                  <c:v>0.8634795465746673</c:v>
                </c:pt>
                <c:pt idx="3">
                  <c:v>0.94171159029649587</c:v>
                </c:pt>
                <c:pt idx="4">
                  <c:v>0.19969040247678019</c:v>
                </c:pt>
                <c:pt idx="5">
                  <c:v>0.70666666666666667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0.82887189292543018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0.62872200263504596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0.10801963993453355</c:v>
                </c:pt>
                <c:pt idx="1">
                  <c:v>3.0763084298841399E-2</c:v>
                </c:pt>
                <c:pt idx="2">
                  <c:v>0.13652045342533276</c:v>
                </c:pt>
                <c:pt idx="3">
                  <c:v>5.8288409703504025E-2</c:v>
                </c:pt>
                <c:pt idx="4">
                  <c:v>0.80030959752321984</c:v>
                </c:pt>
                <c:pt idx="5">
                  <c:v>0.29333333333333333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0.1711281070745698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0.37127799736495393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showVal val="1"/>
        </c:dLbls>
        <c:gapWidth val="75"/>
        <c:overlap val="100"/>
        <c:axId val="79186176"/>
        <c:axId val="79196160"/>
      </c:barChart>
      <c:catAx>
        <c:axId val="7918617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196160"/>
        <c:crosses val="autoZero"/>
        <c:auto val="1"/>
        <c:lblAlgn val="ctr"/>
        <c:lblOffset val="100"/>
      </c:catAx>
      <c:valAx>
        <c:axId val="7919616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7918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282E-3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0.76111111111111107</c:v>
                </c:pt>
                <c:pt idx="1">
                  <c:v>1</c:v>
                </c:pt>
                <c:pt idx="2">
                  <c:v>1</c:v>
                </c:pt>
                <c:pt idx="3">
                  <c:v>0.93859649122807021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0.90878378378378388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0.75312199807877045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0.23888888888888885</c:v>
                </c:pt>
                <c:pt idx="1">
                  <c:v>0</c:v>
                </c:pt>
                <c:pt idx="2">
                  <c:v>0</c:v>
                </c:pt>
                <c:pt idx="3">
                  <c:v>6.1403508771929807E-2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9.1216216216216187E-2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0.24687800192122958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showVal val="1"/>
        </c:dLbls>
        <c:gapWidth val="75"/>
        <c:overlap val="100"/>
        <c:axId val="79447552"/>
        <c:axId val="79449088"/>
      </c:barChart>
      <c:catAx>
        <c:axId val="7944755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449088"/>
        <c:crosses val="autoZero"/>
        <c:auto val="1"/>
        <c:lblAlgn val="ctr"/>
        <c:lblOffset val="100"/>
      </c:catAx>
      <c:valAx>
        <c:axId val="7944908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794475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417"/>
          <c:y val="1.65670882048835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0.69696969696969702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0.30303030303030298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Val val="1"/>
        </c:dLbls>
        <c:gapWidth val="75"/>
        <c:overlap val="100"/>
        <c:axId val="79733888"/>
        <c:axId val="79735424"/>
      </c:barChart>
      <c:catAx>
        <c:axId val="7973388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735424"/>
        <c:crosses val="autoZero"/>
        <c:auto val="1"/>
        <c:lblAlgn val="ctr"/>
        <c:lblOffset val="100"/>
      </c:catAx>
      <c:valAx>
        <c:axId val="7973542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7973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424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0.87558216899534269</c:v>
                </c:pt>
                <c:pt idx="4">
                  <c:v>0</c:v>
                </c:pt>
                <c:pt idx="5">
                  <c:v>0.89403973509933776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0.77551020408163274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0.74694835680751182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0.12441783100465731</c:v>
                </c:pt>
                <c:pt idx="4">
                  <c:v>1</c:v>
                </c:pt>
                <c:pt idx="5">
                  <c:v>0.10596026490066224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0.22448979591836732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0.2530516431924883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showVal val="1"/>
        </c:dLbls>
        <c:gapWidth val="75"/>
        <c:overlap val="100"/>
        <c:axId val="79974784"/>
        <c:axId val="79976320"/>
      </c:barChart>
      <c:catAx>
        <c:axId val="7997478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976320"/>
        <c:crosses val="autoZero"/>
        <c:auto val="1"/>
        <c:lblAlgn val="ctr"/>
        <c:lblOffset val="100"/>
      </c:catAx>
      <c:valAx>
        <c:axId val="7997632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799747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17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0.54285714285714282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0.45714285714285713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showVal val="1"/>
        </c:dLbls>
        <c:gapWidth val="75"/>
        <c:overlap val="100"/>
        <c:axId val="80002432"/>
        <c:axId val="80041088"/>
      </c:barChart>
      <c:catAx>
        <c:axId val="8000243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041088"/>
        <c:crosses val="autoZero"/>
        <c:auto val="1"/>
        <c:lblAlgn val="ctr"/>
        <c:lblOffset val="100"/>
      </c:catAx>
      <c:valAx>
        <c:axId val="8004108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000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86"/>
          <c:y val="1.45468861846814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0.65863659661711937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0.34136340338288068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showVal val="1"/>
        </c:dLbls>
        <c:gapWidth val="75"/>
        <c:overlap val="100"/>
        <c:axId val="80140928"/>
        <c:axId val="80142720"/>
      </c:barChart>
      <c:catAx>
        <c:axId val="8014092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142720"/>
        <c:crosses val="autoZero"/>
        <c:auto val="1"/>
        <c:lblAlgn val="ctr"/>
        <c:lblOffset val="100"/>
      </c:catAx>
      <c:valAx>
        <c:axId val="8014272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014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102"/>
          <c:y val="1.050648214427744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0.5449438202247191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0.91207349081364841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0.45505617977528096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8.7926509186351726E-2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showVal val="1"/>
        </c:dLbls>
        <c:gapWidth val="75"/>
        <c:overlap val="100"/>
        <c:axId val="80390016"/>
        <c:axId val="80391552"/>
      </c:barChart>
      <c:catAx>
        <c:axId val="8039001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391552"/>
        <c:crosses val="autoZero"/>
        <c:auto val="1"/>
        <c:lblAlgn val="ctr"/>
        <c:lblOffset val="100"/>
      </c:catAx>
      <c:valAx>
        <c:axId val="8039155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039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01.04.2020 al 30.04.2020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98"/>
          <c:y val="1.65670882048835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showVal val="1"/>
        </c:dLbls>
        <c:gapWidth val="219"/>
        <c:overlap val="100"/>
        <c:axId val="80582144"/>
        <c:axId val="80583680"/>
      </c:barChart>
      <c:catAx>
        <c:axId val="8058214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583680"/>
        <c:crosses val="autoZero"/>
        <c:auto val="1"/>
        <c:lblAlgn val="ctr"/>
        <c:lblOffset val="100"/>
      </c:catAx>
      <c:valAx>
        <c:axId val="8058368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058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11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11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-25977"/>
    <xdr:ext cx="8646583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2:N31"/>
  <sheetViews>
    <sheetView showGridLines="0" showZeros="0" zoomScaleSheetLayoutView="110" workbookViewId="0">
      <selection activeCell="B4" sqref="B4:N4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/>
    <row r="3" spans="2:14">
      <c r="B3" s="191" t="s">
        <v>28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3"/>
    </row>
    <row r="4" spans="2:14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6"/>
    </row>
    <row r="5" spans="2:14">
      <c r="B5" s="39"/>
      <c r="C5" s="197" t="s">
        <v>0</v>
      </c>
      <c r="D5" s="197"/>
      <c r="E5" s="197"/>
      <c r="F5" s="197" t="s">
        <v>1</v>
      </c>
      <c r="G5" s="197"/>
      <c r="H5" s="197"/>
      <c r="I5" s="197" t="s">
        <v>2</v>
      </c>
      <c r="J5" s="197"/>
      <c r="K5" s="197"/>
      <c r="L5" s="197" t="s">
        <v>3</v>
      </c>
      <c r="M5" s="197"/>
      <c r="N5" s="198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8.7384259259259255E-3</v>
      </c>
      <c r="D7" s="12">
        <f t="shared" ref="D7:D18" si="0">IFERROR(C7/C$19,0)</f>
        <v>0.11223427976809872</v>
      </c>
      <c r="E7" s="12">
        <f t="shared" ref="E7:E18" si="1">IFERROR(C7/C$30,0)</f>
        <v>6.4452791531500783E-2</v>
      </c>
      <c r="F7" s="11">
        <v>2.2337962962962962E-3</v>
      </c>
      <c r="G7" s="12">
        <f t="shared" ref="G7:G18" si="2">IFERROR(F7/F$19,0)</f>
        <v>9.2124105011933174E-2</v>
      </c>
      <c r="H7" s="12">
        <f t="shared" ref="H7:H18" si="3">IFERROR(F7/F$30,0)</f>
        <v>5.2732240437158469E-2</v>
      </c>
      <c r="I7" s="11">
        <v>3.1712962962962962E-3</v>
      </c>
      <c r="J7" s="12">
        <f t="shared" ref="J7:J18" si="4">IFERROR(I7/I$19,0)</f>
        <v>0.1556818181818182</v>
      </c>
      <c r="K7" s="12">
        <f t="shared" ref="K7:K18" si="5">IFERROR(I7/I$30,0)</f>
        <v>8.5812715314751029E-2</v>
      </c>
      <c r="L7" s="13">
        <f>SUM(C7,F7,I7)</f>
        <v>1.4143518518518517E-2</v>
      </c>
      <c r="M7" s="12">
        <f t="shared" ref="M7:M18" si="6">IFERROR(L7/L$19,0)</f>
        <v>0.11547911547911549</v>
      </c>
      <c r="N7" s="14">
        <f t="shared" ref="N7:N16" si="7">IFERROR(L7/L$30,0)</f>
        <v>6.5815694511768205E-2</v>
      </c>
    </row>
    <row r="8" spans="2:14">
      <c r="B8" s="141" t="s">
        <v>98</v>
      </c>
      <c r="C8" s="11">
        <v>1.8912037037037029E-2</v>
      </c>
      <c r="D8" s="12">
        <f t="shared" si="0"/>
        <v>0.24290173925969966</v>
      </c>
      <c r="E8" s="12">
        <f t="shared" si="1"/>
        <v>0.13949120710261223</v>
      </c>
      <c r="F8" s="11">
        <v>4.8958333333333345E-3</v>
      </c>
      <c r="G8" s="12">
        <f t="shared" si="2"/>
        <v>0.20190930787589503</v>
      </c>
      <c r="H8" s="12">
        <f t="shared" si="3"/>
        <v>0.1155737704918033</v>
      </c>
      <c r="I8" s="11">
        <v>5.1620370370370379E-3</v>
      </c>
      <c r="J8" s="12">
        <f t="shared" si="4"/>
        <v>0.25340909090909097</v>
      </c>
      <c r="K8" s="12">
        <f t="shared" si="5"/>
        <v>0.13968055120576264</v>
      </c>
      <c r="L8" s="13">
        <f t="shared" ref="L8:L18" si="8">SUM(C8,F8,I8)</f>
        <v>2.8969907407407403E-2</v>
      </c>
      <c r="M8" s="12">
        <f t="shared" si="6"/>
        <v>0.23653373653373655</v>
      </c>
      <c r="N8" s="14">
        <f t="shared" si="7"/>
        <v>0.13480906985511931</v>
      </c>
    </row>
    <row r="9" spans="2:14">
      <c r="B9" s="10" t="s">
        <v>49</v>
      </c>
      <c r="C9" s="11">
        <v>1.4537037037037024E-2</v>
      </c>
      <c r="D9" s="12">
        <f t="shared" si="0"/>
        <v>0.18671027203805546</v>
      </c>
      <c r="E9" s="12">
        <f t="shared" si="1"/>
        <v>0.10722212736896014</v>
      </c>
      <c r="F9" s="11">
        <v>5.2199074074074057E-3</v>
      </c>
      <c r="G9" s="12">
        <f t="shared" si="2"/>
        <v>0.21527446300715983</v>
      </c>
      <c r="H9" s="12">
        <f t="shared" si="3"/>
        <v>0.12322404371584694</v>
      </c>
      <c r="I9" s="11">
        <v>3.7268518518518514E-3</v>
      </c>
      <c r="J9" s="12">
        <f t="shared" si="4"/>
        <v>0.18295454545454545</v>
      </c>
      <c r="K9" s="12">
        <f t="shared" si="5"/>
        <v>0.10084559974945193</v>
      </c>
      <c r="L9" s="13">
        <f t="shared" si="8"/>
        <v>2.3483796296296284E-2</v>
      </c>
      <c r="M9" s="12">
        <f t="shared" si="6"/>
        <v>0.19174069174069169</v>
      </c>
      <c r="N9" s="14">
        <f t="shared" si="7"/>
        <v>0.109279905208165</v>
      </c>
    </row>
    <row r="10" spans="2:14">
      <c r="B10" s="10" t="s">
        <v>11</v>
      </c>
      <c r="C10" s="11">
        <v>2.0775462962962968E-2</v>
      </c>
      <c r="D10" s="12">
        <f t="shared" si="0"/>
        <v>0.26683514196521491</v>
      </c>
      <c r="E10" s="12">
        <f t="shared" si="1"/>
        <v>0.15323544476694562</v>
      </c>
      <c r="F10" s="11">
        <v>7.0833333333333347E-3</v>
      </c>
      <c r="G10" s="12">
        <f t="shared" si="2"/>
        <v>0.29212410501193325</v>
      </c>
      <c r="H10" s="12">
        <f t="shared" si="3"/>
        <v>0.16721311475409839</v>
      </c>
      <c r="I10" s="11">
        <v>6.493055555555554E-3</v>
      </c>
      <c r="J10" s="12">
        <f t="shared" si="4"/>
        <v>0.31874999999999998</v>
      </c>
      <c r="K10" s="12">
        <f t="shared" si="5"/>
        <v>0.17569683683056686</v>
      </c>
      <c r="L10" s="13">
        <f t="shared" si="8"/>
        <v>3.4351851851851856E-2</v>
      </c>
      <c r="M10" s="12">
        <f t="shared" si="6"/>
        <v>0.28047628047628059</v>
      </c>
      <c r="N10" s="14">
        <f t="shared" si="7"/>
        <v>0.15985350352776437</v>
      </c>
    </row>
    <row r="11" spans="2:14">
      <c r="B11" s="10" t="s">
        <v>12</v>
      </c>
      <c r="C11" s="11">
        <v>4.8032407407407407E-3</v>
      </c>
      <c r="D11" s="12">
        <f t="shared" si="0"/>
        <v>6.1691690203656911E-2</v>
      </c>
      <c r="E11" s="12">
        <f t="shared" si="1"/>
        <v>3.5427693358374604E-2</v>
      </c>
      <c r="F11" s="11">
        <v>1.4236111111111112E-3</v>
      </c>
      <c r="G11" s="12">
        <f t="shared" si="2"/>
        <v>5.8711217183770883E-2</v>
      </c>
      <c r="H11" s="12">
        <f t="shared" si="3"/>
        <v>3.3606557377049179E-2</v>
      </c>
      <c r="I11" s="11">
        <v>1.2499999999999998E-3</v>
      </c>
      <c r="J11" s="12">
        <f t="shared" si="4"/>
        <v>6.1363636363636356E-2</v>
      </c>
      <c r="K11" s="12">
        <f t="shared" si="5"/>
        <v>3.3823989978077042E-2</v>
      </c>
      <c r="L11" s="13">
        <f t="shared" si="8"/>
        <v>7.4768518518518508E-3</v>
      </c>
      <c r="M11" s="12">
        <f t="shared" si="6"/>
        <v>6.1047061047061056E-2</v>
      </c>
      <c r="N11" s="14">
        <f t="shared" si="7"/>
        <v>3.4792912155975658E-2</v>
      </c>
    </row>
    <row r="12" spans="2:14">
      <c r="B12" s="10" t="s">
        <v>156</v>
      </c>
      <c r="C12" s="11">
        <v>1.4004629629629629E-3</v>
      </c>
      <c r="D12" s="12">
        <f t="shared" si="0"/>
        <v>1.7987215697933701E-2</v>
      </c>
      <c r="E12" s="12">
        <f t="shared" si="1"/>
        <v>1.0329520232200788E-2</v>
      </c>
      <c r="F12" s="11">
        <v>8.1018518518518516E-5</v>
      </c>
      <c r="G12" s="12">
        <f t="shared" si="2"/>
        <v>3.3412887828162289E-3</v>
      </c>
      <c r="H12" s="12">
        <f t="shared" si="3"/>
        <v>1.9125683060109287E-3</v>
      </c>
      <c r="I12" s="11">
        <v>2.5462962962962961E-4</v>
      </c>
      <c r="J12" s="12">
        <f t="shared" si="4"/>
        <v>1.2500000000000001E-2</v>
      </c>
      <c r="K12" s="12">
        <f t="shared" si="5"/>
        <v>6.8900720325712501E-3</v>
      </c>
      <c r="L12" s="13">
        <f t="shared" si="8"/>
        <v>1.736111111111111E-3</v>
      </c>
      <c r="M12" s="12">
        <f t="shared" si="6"/>
        <v>1.4175014175014178E-2</v>
      </c>
      <c r="N12" s="14">
        <f t="shared" si="7"/>
        <v>8.0788495718209733E-3</v>
      </c>
    </row>
    <row r="13" spans="2:14">
      <c r="B13" s="10" t="s">
        <v>103</v>
      </c>
      <c r="C13" s="11">
        <v>2.0833333333333335E-4</v>
      </c>
      <c r="D13" s="12">
        <f t="shared" si="0"/>
        <v>2.6757841534116255E-3</v>
      </c>
      <c r="E13" s="12">
        <f t="shared" si="1"/>
        <v>1.5366228444596214E-3</v>
      </c>
      <c r="F13" s="11"/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si="8"/>
        <v>2.0833333333333335E-4</v>
      </c>
      <c r="M13" s="12">
        <f t="shared" si="6"/>
        <v>1.7010017010017015E-3</v>
      </c>
      <c r="N13" s="14">
        <f t="shared" si="7"/>
        <v>9.6946194861851698E-4</v>
      </c>
    </row>
    <row r="14" spans="2:14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>
      <c r="B15" s="10" t="s">
        <v>180</v>
      </c>
      <c r="C15" s="11">
        <v>0</v>
      </c>
      <c r="D15" s="12">
        <f t="shared" si="0"/>
        <v>0</v>
      </c>
      <c r="E15" s="12">
        <f t="shared" si="1"/>
        <v>0</v>
      </c>
      <c r="F15" s="15"/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>
      <c r="B18" s="10" t="s">
        <v>13</v>
      </c>
      <c r="C18" s="11">
        <v>8.4837962962962966E-3</v>
      </c>
      <c r="D18" s="12">
        <f t="shared" si="0"/>
        <v>0.10896387691392896</v>
      </c>
      <c r="E18" s="12">
        <f t="shared" si="1"/>
        <v>6.2574696943827918E-2</v>
      </c>
      <c r="F18" s="11">
        <v>3.3101851851851851E-3</v>
      </c>
      <c r="G18" s="12">
        <f t="shared" si="2"/>
        <v>0.13651551312649166</v>
      </c>
      <c r="H18" s="12">
        <f t="shared" si="3"/>
        <v>7.8142076502732236E-2</v>
      </c>
      <c r="I18" s="11">
        <v>3.1249999999999995E-4</v>
      </c>
      <c r="J18" s="12">
        <f t="shared" si="4"/>
        <v>1.5340909090909089E-2</v>
      </c>
      <c r="K18" s="12">
        <f t="shared" si="5"/>
        <v>8.4559974945192604E-3</v>
      </c>
      <c r="L18" s="13">
        <f t="shared" si="8"/>
        <v>1.2106481481481482E-2</v>
      </c>
      <c r="M18" s="12">
        <f t="shared" si="6"/>
        <v>9.8847098847098872E-2</v>
      </c>
      <c r="N18" s="14">
        <f>IFERROR(L18/L$30,0)</f>
        <v>5.6336511014164932E-2</v>
      </c>
    </row>
    <row r="19" spans="2:14" ht="16.5" thickTop="1" thickBot="1">
      <c r="B19" s="31" t="s">
        <v>3</v>
      </c>
      <c r="C19" s="32">
        <f>SUM(C7:C18)</f>
        <v>7.7858796296296287E-2</v>
      </c>
      <c r="D19" s="33">
        <f>IFERROR(SUM(D7:D18),0)</f>
        <v>1</v>
      </c>
      <c r="E19" s="33">
        <f>IFERROR(SUM(E7:E18),0)</f>
        <v>0.57427010414888169</v>
      </c>
      <c r="F19" s="32">
        <f>SUM(F7:F18)</f>
        <v>2.4247685185185185E-2</v>
      </c>
      <c r="G19" s="33">
        <f>IFERROR(SUM(G7:G18),0)</f>
        <v>1</v>
      </c>
      <c r="H19" s="33">
        <f>IFERROR(SUM(H7:H18),0)</f>
        <v>0.57240437158469948</v>
      </c>
      <c r="I19" s="32">
        <f>SUM(I7:I18)</f>
        <v>2.0370370370370369E-2</v>
      </c>
      <c r="J19" s="33">
        <f>IFERROR(SUM(J7:J18),0)</f>
        <v>1</v>
      </c>
      <c r="K19" s="33">
        <f>IFERROR(SUM(K7:K18),0)</f>
        <v>0.55120576260570009</v>
      </c>
      <c r="L19" s="32">
        <f>SUM(L7:L18)</f>
        <v>0.12247685185185182</v>
      </c>
      <c r="M19" s="33">
        <f>IFERROR(SUM(M7:M18),0)</f>
        <v>1.0000000000000002</v>
      </c>
      <c r="N19" s="34">
        <f>IFERROR(SUM(N7:N18),0)</f>
        <v>0.56993590779339687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6" t="s">
        <v>5</v>
      </c>
      <c r="L21" s="16" t="s">
        <v>55</v>
      </c>
      <c r="M21" s="16" t="s">
        <v>5</v>
      </c>
      <c r="N21" s="17" t="s">
        <v>5</v>
      </c>
    </row>
    <row r="22" spans="2:14">
      <c r="B22" s="18" t="s">
        <v>15</v>
      </c>
      <c r="C22" s="11">
        <v>6.2847222222222193E-3</v>
      </c>
      <c r="D22" s="19"/>
      <c r="E22" s="12">
        <f>IFERROR(C22/C$30,0)</f>
        <v>4.6354789141198553E-2</v>
      </c>
      <c r="F22" s="11">
        <v>2.0023148148148144E-3</v>
      </c>
      <c r="G22" s="19"/>
      <c r="H22" s="12">
        <f>IFERROR(F22/F$30,0)</f>
        <v>4.7267759562841516E-2</v>
      </c>
      <c r="I22" s="11">
        <v>1.0300925925925926E-3</v>
      </c>
      <c r="J22" s="19"/>
      <c r="K22" s="12">
        <f>IFERROR(I22/I$30,0)</f>
        <v>2.7873473222674607E-2</v>
      </c>
      <c r="L22" s="13">
        <f>SUM(C22,F22,I22)</f>
        <v>9.3171296296296266E-3</v>
      </c>
      <c r="M22" s="19"/>
      <c r="N22" s="14">
        <f>IFERROR(L22/L$30,0)</f>
        <v>4.3356492702105884E-2</v>
      </c>
    </row>
    <row r="23" spans="2:14">
      <c r="B23" s="18" t="s">
        <v>16</v>
      </c>
      <c r="C23" s="11">
        <v>8.3333333333333328E-4</v>
      </c>
      <c r="D23" s="19"/>
      <c r="E23" s="12">
        <f t="shared" ref="E23:E27" si="9">IFERROR(C23/C$30,0)</f>
        <v>6.1464913778384849E-3</v>
      </c>
      <c r="F23" s="11"/>
      <c r="G23" s="19"/>
      <c r="H23" s="12">
        <f t="shared" ref="H23:H27" si="10">IFERROR(F23/F$30,0)</f>
        <v>0</v>
      </c>
      <c r="I23" s="11">
        <v>2.0833333333333335E-4</v>
      </c>
      <c r="J23" s="19"/>
      <c r="K23" s="12">
        <f t="shared" ref="K23:K27" si="11">IFERROR(I23/I$30,0)</f>
        <v>5.6373316630128414E-3</v>
      </c>
      <c r="L23" s="13">
        <f t="shared" ref="L23:L27" si="12">SUM(C23,F23,I23)</f>
        <v>1.0416666666666667E-3</v>
      </c>
      <c r="M23" s="19"/>
      <c r="N23" s="14">
        <f t="shared" ref="N23:N27" si="13">IFERROR(L23/L$30,0)</f>
        <v>4.847309743092585E-3</v>
      </c>
    </row>
    <row r="24" spans="2:14">
      <c r="B24" s="18" t="s">
        <v>17</v>
      </c>
      <c r="C24" s="11">
        <v>5.4398148148148144E-4</v>
      </c>
      <c r="D24" s="19"/>
      <c r="E24" s="12">
        <f t="shared" si="9"/>
        <v>4.0122929827556778E-3</v>
      </c>
      <c r="F24" s="11"/>
      <c r="G24" s="19"/>
      <c r="H24" s="12">
        <f t="shared" si="10"/>
        <v>0</v>
      </c>
      <c r="I24" s="11">
        <v>2.7777777777777778E-4</v>
      </c>
      <c r="J24" s="19"/>
      <c r="K24" s="12">
        <f t="shared" si="11"/>
        <v>7.5164422173504553E-3</v>
      </c>
      <c r="L24" s="13">
        <f t="shared" si="12"/>
        <v>8.2175925925925927E-4</v>
      </c>
      <c r="M24" s="19"/>
      <c r="N24" s="14">
        <f t="shared" si="13"/>
        <v>3.8239887973285946E-3</v>
      </c>
    </row>
    <row r="25" spans="2:14">
      <c r="B25" s="18" t="s">
        <v>18</v>
      </c>
      <c r="C25" s="11">
        <v>2.0254629629629629E-2</v>
      </c>
      <c r="D25" s="19"/>
      <c r="E25" s="12">
        <f t="shared" si="9"/>
        <v>0.1493938876557965</v>
      </c>
      <c r="F25" s="11">
        <v>6.6435185185185174E-3</v>
      </c>
      <c r="G25" s="19"/>
      <c r="H25" s="12">
        <f t="shared" si="10"/>
        <v>0.15683060109289615</v>
      </c>
      <c r="I25" s="11">
        <v>5.3009259259259251E-3</v>
      </c>
      <c r="J25" s="19"/>
      <c r="K25" s="12">
        <f t="shared" si="11"/>
        <v>0.14343877231443783</v>
      </c>
      <c r="L25" s="13">
        <f t="shared" si="12"/>
        <v>3.2199074074074074E-2</v>
      </c>
      <c r="M25" s="19"/>
      <c r="N25" s="14">
        <f t="shared" si="13"/>
        <v>0.14983573005870635</v>
      </c>
    </row>
    <row r="26" spans="2:14">
      <c r="B26" s="18" t="s">
        <v>19</v>
      </c>
      <c r="C26" s="11">
        <v>2.6493055555555547E-2</v>
      </c>
      <c r="D26" s="19"/>
      <c r="E26" s="12">
        <f t="shared" si="9"/>
        <v>0.19540720505378179</v>
      </c>
      <c r="F26" s="11">
        <v>8.5532407407407415E-3</v>
      </c>
      <c r="G26" s="19"/>
      <c r="H26" s="12">
        <f t="shared" si="10"/>
        <v>0.20191256830601093</v>
      </c>
      <c r="I26" s="11">
        <v>8.8773148148148153E-3</v>
      </c>
      <c r="J26" s="19"/>
      <c r="K26" s="12">
        <f t="shared" si="11"/>
        <v>0.24021296586282498</v>
      </c>
      <c r="L26" s="13">
        <f t="shared" si="12"/>
        <v>4.3923611111111108E-2</v>
      </c>
      <c r="M26" s="19"/>
      <c r="N26" s="14">
        <f t="shared" si="13"/>
        <v>0.20439489416707063</v>
      </c>
    </row>
    <row r="27" spans="2:14" ht="15.75" thickBot="1">
      <c r="B27" s="23" t="s">
        <v>20</v>
      </c>
      <c r="C27" s="20">
        <v>3.3101851851851847E-3</v>
      </c>
      <c r="D27" s="24"/>
      <c r="E27" s="21">
        <f t="shared" si="9"/>
        <v>2.4415229639747314E-2</v>
      </c>
      <c r="F27" s="20">
        <v>9.1435185185185174E-4</v>
      </c>
      <c r="G27" s="24"/>
      <c r="H27" s="21">
        <f t="shared" si="10"/>
        <v>2.158469945355191E-2</v>
      </c>
      <c r="I27" s="20">
        <v>8.9120370370370373E-4</v>
      </c>
      <c r="J27" s="24"/>
      <c r="K27" s="21">
        <f t="shared" si="11"/>
        <v>2.411525211399938E-2</v>
      </c>
      <c r="L27" s="13">
        <f t="shared" si="12"/>
        <v>5.1157407407407401E-3</v>
      </c>
      <c r="M27" s="24"/>
      <c r="N27" s="22">
        <f t="shared" si="13"/>
        <v>2.3805676738299135E-2</v>
      </c>
    </row>
    <row r="28" spans="2:14" ht="16.5" thickTop="1" thickBot="1">
      <c r="B28" s="31" t="s">
        <v>3</v>
      </c>
      <c r="C28" s="32">
        <f>SUM(C22:C27)</f>
        <v>5.7719907407407393E-2</v>
      </c>
      <c r="D28" s="33"/>
      <c r="E28" s="33">
        <f>IFERROR(SUM(E22:E27),0)</f>
        <v>0.42572989585111831</v>
      </c>
      <c r="F28" s="32">
        <f>SUM(F22:F27)</f>
        <v>1.8113425925925925E-2</v>
      </c>
      <c r="G28" s="33"/>
      <c r="H28" s="33">
        <f>IFERROR(SUM(H22:H27),0)</f>
        <v>0.42759562841530052</v>
      </c>
      <c r="I28" s="32">
        <f>SUM(I22:I27)</f>
        <v>1.6585648148148148E-2</v>
      </c>
      <c r="J28" s="33"/>
      <c r="K28" s="33">
        <f>IFERROR(SUM(K22:K27),0)</f>
        <v>0.44879423739430008</v>
      </c>
      <c r="L28" s="32">
        <f>SUM(L22:L27)</f>
        <v>9.2418981481481477E-2</v>
      </c>
      <c r="M28" s="33"/>
      <c r="N28" s="34">
        <f>IFERROR(SUM(N22:N27),0)</f>
        <v>0.43006409220660319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0.13557870370370367</v>
      </c>
      <c r="D30" s="35"/>
      <c r="E30" s="36">
        <f>IFERROR(SUM(E19,E28),0)</f>
        <v>1</v>
      </c>
      <c r="F30" s="32">
        <f>SUM(F19,F28)</f>
        <v>4.2361111111111113E-2</v>
      </c>
      <c r="G30" s="35"/>
      <c r="H30" s="36">
        <f>IFERROR(SUM(H19,H28),0)</f>
        <v>1</v>
      </c>
      <c r="I30" s="32">
        <f>SUM(I19,I28)</f>
        <v>3.6956018518518513E-2</v>
      </c>
      <c r="J30" s="35"/>
      <c r="K30" s="36">
        <f>IFERROR(SUM(K19,K28),0)</f>
        <v>1.0000000000000002</v>
      </c>
      <c r="L30" s="37">
        <f>SUM(L19,L28)</f>
        <v>0.21489583333333329</v>
      </c>
      <c r="M30" s="35"/>
      <c r="N30" s="38">
        <f>IFERROR(SUM(N19,N28),0)</f>
        <v>1</v>
      </c>
    </row>
    <row r="31" spans="2:14" ht="66" customHeight="1" thickTop="1" thickBot="1">
      <c r="B31" s="188" t="s">
        <v>151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9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/>
  <dimension ref="B2:K31"/>
  <sheetViews>
    <sheetView showGridLines="0" showZeros="0" zoomScaleSheetLayoutView="11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1" t="s">
        <v>42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5.7870370370370367E-4</v>
      </c>
      <c r="D7" s="12">
        <f t="shared" ref="D7:D18" si="0">IFERROR(C7/C$19,0)</f>
        <v>4.208754208754209E-2</v>
      </c>
      <c r="E7" s="12">
        <f t="shared" ref="E7:E18" si="1">IFERROR(C7/C$30,0)</f>
        <v>5.2471403085318493E-3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5.7870370370370367E-4</v>
      </c>
      <c r="J7" s="12">
        <f t="shared" ref="J7:J18" si="4">IFERROR(I7/I$19,0)</f>
        <v>2.1654395842355997E-2</v>
      </c>
      <c r="K7" s="14">
        <f t="shared" ref="K7:K18" si="5">IFERROR(I7/I$30,0)</f>
        <v>4.064710186163726E-3</v>
      </c>
    </row>
    <row r="8" spans="2:11">
      <c r="B8" s="141" t="s">
        <v>98</v>
      </c>
      <c r="C8" s="11">
        <v>6.0648148148148137E-3</v>
      </c>
      <c r="D8" s="12">
        <f t="shared" si="0"/>
        <v>0.44107744107744107</v>
      </c>
      <c r="E8" s="12">
        <f t="shared" si="1"/>
        <v>5.4990030433413772E-2</v>
      </c>
      <c r="F8" s="11">
        <v>7.1875000000000012E-3</v>
      </c>
      <c r="G8" s="12">
        <f t="shared" si="2"/>
        <v>0.55396966993755581</v>
      </c>
      <c r="H8" s="12">
        <f t="shared" si="3"/>
        <v>0.22402597402597402</v>
      </c>
      <c r="I8" s="11">
        <f t="shared" ref="I8:I18" si="6">C8+F8</f>
        <v>1.3252314814814814E-2</v>
      </c>
      <c r="J8" s="12">
        <f t="shared" si="4"/>
        <v>0.49588566478995233</v>
      </c>
      <c r="K8" s="14">
        <f t="shared" si="5"/>
        <v>9.3081863263149323E-2</v>
      </c>
    </row>
    <row r="9" spans="2:11">
      <c r="B9" s="10" t="s">
        <v>49</v>
      </c>
      <c r="C9" s="11">
        <v>1.724537037037037E-3</v>
      </c>
      <c r="D9" s="12">
        <f t="shared" si="0"/>
        <v>0.12542087542087543</v>
      </c>
      <c r="E9" s="12">
        <f t="shared" si="1"/>
        <v>1.5636478119424913E-2</v>
      </c>
      <c r="F9" s="11">
        <v>1.736111111111111E-3</v>
      </c>
      <c r="G9" s="12">
        <f t="shared" si="2"/>
        <v>0.13380909901873325</v>
      </c>
      <c r="H9" s="12">
        <f t="shared" si="3"/>
        <v>5.4112554112554098E-2</v>
      </c>
      <c r="I9" s="11">
        <f t="shared" si="6"/>
        <v>3.460648148148148E-3</v>
      </c>
      <c r="J9" s="12">
        <f t="shared" si="4"/>
        <v>0.12949328713728886</v>
      </c>
      <c r="K9" s="14">
        <f t="shared" si="5"/>
        <v>2.4306966913259082E-2</v>
      </c>
    </row>
    <row r="10" spans="2:11">
      <c r="B10" s="10" t="s">
        <v>11</v>
      </c>
      <c r="C10" s="11">
        <v>2.7083333333333339E-3</v>
      </c>
      <c r="D10" s="12">
        <f t="shared" si="0"/>
        <v>0.19696969696969704</v>
      </c>
      <c r="E10" s="12">
        <f t="shared" si="1"/>
        <v>2.4556616643929063E-2</v>
      </c>
      <c r="F10" s="11">
        <v>2.9513888888888897E-3</v>
      </c>
      <c r="G10" s="12">
        <f t="shared" si="2"/>
        <v>0.22747546833184662</v>
      </c>
      <c r="H10" s="12">
        <f t="shared" si="3"/>
        <v>9.1991341991341999E-2</v>
      </c>
      <c r="I10" s="11">
        <f t="shared" si="6"/>
        <v>5.659722222222224E-3</v>
      </c>
      <c r="J10" s="12">
        <f t="shared" si="4"/>
        <v>0.21177999133824174</v>
      </c>
      <c r="K10" s="14">
        <f t="shared" si="5"/>
        <v>3.9752865620681255E-2</v>
      </c>
    </row>
    <row r="11" spans="2:11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2.7777777777777778E-4</v>
      </c>
      <c r="G11" s="12">
        <f t="shared" si="2"/>
        <v>2.1409455842997322E-2</v>
      </c>
      <c r="H11" s="12">
        <f t="shared" si="3"/>
        <v>8.6580086580086563E-3</v>
      </c>
      <c r="I11" s="11">
        <f t="shared" si="6"/>
        <v>2.7777777777777778E-4</v>
      </c>
      <c r="J11" s="12">
        <f t="shared" si="4"/>
        <v>1.0394110004330879E-2</v>
      </c>
      <c r="K11" s="14">
        <f t="shared" si="5"/>
        <v>1.9510608893585886E-3</v>
      </c>
    </row>
    <row r="12" spans="2:11">
      <c r="B12" s="10" t="s">
        <v>156</v>
      </c>
      <c r="C12" s="11">
        <v>3.9351851851851852E-4</v>
      </c>
      <c r="D12" s="12">
        <f t="shared" si="0"/>
        <v>2.8619528619528625E-2</v>
      </c>
      <c r="E12" s="12">
        <f t="shared" si="1"/>
        <v>3.568055409801658E-3</v>
      </c>
      <c r="F12" s="11">
        <v>8.2175925925925927E-4</v>
      </c>
      <c r="G12" s="12">
        <f t="shared" si="2"/>
        <v>6.3336306868867084E-2</v>
      </c>
      <c r="H12" s="12">
        <f t="shared" si="3"/>
        <v>2.5613275613275609E-2</v>
      </c>
      <c r="I12" s="11">
        <f t="shared" si="6"/>
        <v>1.2152777777777778E-3</v>
      </c>
      <c r="J12" s="12">
        <f t="shared" si="4"/>
        <v>4.5474231268947597E-2</v>
      </c>
      <c r="K12" s="14">
        <f t="shared" si="5"/>
        <v>8.5358913909438245E-3</v>
      </c>
    </row>
    <row r="13" spans="2:1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180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2.2800925925925927E-3</v>
      </c>
      <c r="D18" s="12">
        <f t="shared" si="0"/>
        <v>0.16582491582491585</v>
      </c>
      <c r="E18" s="12">
        <f t="shared" si="1"/>
        <v>2.0673732815615489E-2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2.2800925925925927E-3</v>
      </c>
      <c r="J18" s="12">
        <f t="shared" si="4"/>
        <v>8.5318319618882643E-2</v>
      </c>
      <c r="K18" s="14">
        <f t="shared" si="5"/>
        <v>1.601495813348508E-2</v>
      </c>
    </row>
    <row r="19" spans="2:11" ht="16.5" thickTop="1" thickBot="1">
      <c r="B19" s="31" t="s">
        <v>3</v>
      </c>
      <c r="C19" s="32">
        <f>SUM(C7:C18)</f>
        <v>1.3749999999999998E-2</v>
      </c>
      <c r="D19" s="33">
        <f>IFERROR(SUM(D7:D18),0)</f>
        <v>1</v>
      </c>
      <c r="E19" s="33">
        <f>IFERROR(SUM(E7:E18),0)</f>
        <v>0.12467205373071674</v>
      </c>
      <c r="F19" s="32">
        <f>SUM(F7:F18)</f>
        <v>1.2974537037037038E-2</v>
      </c>
      <c r="G19" s="33">
        <f>IFERROR(SUM(G7:G18),0)</f>
        <v>1.0000000000000002</v>
      </c>
      <c r="H19" s="33">
        <f>IFERROR(SUM(H7:H18),0)</f>
        <v>0.40440115440115437</v>
      </c>
      <c r="I19" s="32">
        <f>SUM(I7:I18)</f>
        <v>2.6724537037037036E-2</v>
      </c>
      <c r="J19" s="33">
        <f>IFERROR(SUM(J7:J18),0)</f>
        <v>1</v>
      </c>
      <c r="K19" s="34">
        <f>IFERROR(SUM(K7:K18),0)</f>
        <v>0.18770831639704086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>
      <c r="B22" s="18" t="s">
        <v>15</v>
      </c>
      <c r="C22" s="11">
        <v>3.5416666666666665E-3</v>
      </c>
      <c r="D22" s="19"/>
      <c r="E22" s="12">
        <f>IFERROR(C22/C$30,0)</f>
        <v>3.2112498688214919E-2</v>
      </c>
      <c r="F22" s="11">
        <v>1.1226851851851853E-3</v>
      </c>
      <c r="G22" s="19"/>
      <c r="H22" s="12">
        <f>IFERROR(F22/F$30,0)</f>
        <v>3.4992784992784992E-2</v>
      </c>
      <c r="I22" s="11">
        <f t="shared" ref="I22:I27" si="7">C22+F22</f>
        <v>4.6643518518518518E-3</v>
      </c>
      <c r="J22" s="19"/>
      <c r="K22" s="14">
        <f>IFERROR(I22/I$30,0)</f>
        <v>3.2761564100479632E-2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3.258101851851853E-2</v>
      </c>
      <c r="D25" s="19"/>
      <c r="E25" s="12">
        <f t="shared" si="8"/>
        <v>0.29541399937034324</v>
      </c>
      <c r="F25" s="11">
        <v>1.2141203703703704E-2</v>
      </c>
      <c r="G25" s="19"/>
      <c r="H25" s="12">
        <f t="shared" si="9"/>
        <v>0.37842712842712839</v>
      </c>
      <c r="I25" s="11">
        <f t="shared" si="7"/>
        <v>4.4722222222222233E-2</v>
      </c>
      <c r="J25" s="19"/>
      <c r="K25" s="14">
        <f t="shared" si="10"/>
        <v>0.31412080318673286</v>
      </c>
    </row>
    <row r="26" spans="2:11">
      <c r="B26" s="18" t="s">
        <v>19</v>
      </c>
      <c r="C26" s="11">
        <v>5.9826388888888894E-2</v>
      </c>
      <c r="D26" s="19"/>
      <c r="E26" s="12">
        <f t="shared" si="8"/>
        <v>0.54244936509602271</v>
      </c>
      <c r="F26" s="11">
        <v>5.2083333333333348E-3</v>
      </c>
      <c r="G26" s="19"/>
      <c r="H26" s="12">
        <f t="shared" si="9"/>
        <v>0.16233766233766236</v>
      </c>
      <c r="I26" s="11">
        <f t="shared" si="7"/>
        <v>6.503472222222223E-2</v>
      </c>
      <c r="J26" s="19"/>
      <c r="K26" s="14">
        <f t="shared" si="10"/>
        <v>0.4567921307210796</v>
      </c>
    </row>
    <row r="27" spans="2:11" ht="15.75" thickBot="1">
      <c r="B27" s="23" t="s">
        <v>20</v>
      </c>
      <c r="C27" s="20">
        <v>5.9027777777777778E-4</v>
      </c>
      <c r="D27" s="24"/>
      <c r="E27" s="21">
        <f t="shared" si="8"/>
        <v>5.3520831147024868E-3</v>
      </c>
      <c r="F27" s="20">
        <v>6.3657407407407413E-4</v>
      </c>
      <c r="G27" s="24"/>
      <c r="H27" s="21">
        <f t="shared" si="9"/>
        <v>1.984126984126984E-2</v>
      </c>
      <c r="I27" s="11">
        <f t="shared" si="7"/>
        <v>1.2268518518518518E-3</v>
      </c>
      <c r="J27" s="24"/>
      <c r="K27" s="22">
        <f t="shared" si="10"/>
        <v>8.6171855946670997E-3</v>
      </c>
    </row>
    <row r="28" spans="2:11" ht="16.5" thickTop="1" thickBot="1">
      <c r="B28" s="31" t="s">
        <v>3</v>
      </c>
      <c r="C28" s="32">
        <f>SUM(C22:C27)</f>
        <v>9.6539351851851862E-2</v>
      </c>
      <c r="D28" s="33"/>
      <c r="E28" s="33">
        <f>IFERROR(SUM(E22:E27),0)</f>
        <v>0.87532794626928334</v>
      </c>
      <c r="F28" s="32">
        <f>SUM(F22:F27)</f>
        <v>1.9108796296296297E-2</v>
      </c>
      <c r="G28" s="33"/>
      <c r="H28" s="33">
        <f>IFERROR(SUM(H22:H27),0)</f>
        <v>0.59559884559884557</v>
      </c>
      <c r="I28" s="32">
        <f>SUM(I22:I27)</f>
        <v>0.11564814814814817</v>
      </c>
      <c r="J28" s="33"/>
      <c r="K28" s="34">
        <f>IFERROR(SUM(K22:K27),0)</f>
        <v>0.81229168360295922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0.11028935185185186</v>
      </c>
      <c r="D30" s="35"/>
      <c r="E30" s="36">
        <f>IFERROR(SUM(E19,E28),0)</f>
        <v>1</v>
      </c>
      <c r="F30" s="32">
        <f>SUM(F19,F28)</f>
        <v>3.2083333333333339E-2</v>
      </c>
      <c r="G30" s="35"/>
      <c r="H30" s="36">
        <f>IFERROR(SUM(H19,H28),0)</f>
        <v>1</v>
      </c>
      <c r="I30" s="32">
        <f>SUM(I19,I28)</f>
        <v>0.1423726851851852</v>
      </c>
      <c r="J30" s="35"/>
      <c r="K30" s="38">
        <f>IFERROR(SUM(K19,K28),0)</f>
        <v>1</v>
      </c>
    </row>
    <row r="31" spans="2:1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/>
  <dimension ref="B2:K31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/>
    <row r="3" spans="2:11">
      <c r="B3" s="191" t="s">
        <v>45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1.3888888888888889E-3</v>
      </c>
      <c r="D7" s="12">
        <f t="shared" ref="D7:D18" si="0">IFERROR(C7/C$19,0)</f>
        <v>2.8070175438596499E-2</v>
      </c>
      <c r="E7" s="12">
        <f t="shared" ref="E7:E18" si="1">IFERROR(C7/C$30,0)</f>
        <v>7.7901843676967016E-3</v>
      </c>
      <c r="F7" s="11">
        <v>1.0300925925925924E-3</v>
      </c>
      <c r="G7" s="12">
        <f t="shared" ref="G7:G18" si="2">IFERROR(F7/F$19,0)</f>
        <v>2.4477447744774471E-2</v>
      </c>
      <c r="H7" s="12">
        <f t="shared" ref="H7:H18" si="3">IFERROR(F7/F$30,0)</f>
        <v>1.3932373199749527E-2</v>
      </c>
      <c r="I7" s="11">
        <f>C7+F7</f>
        <v>2.4189814814814812E-3</v>
      </c>
      <c r="J7" s="12">
        <f t="shared" ref="J7:J18" si="4">IFERROR(I7/I$19,0)</f>
        <v>2.6418910377954744E-2</v>
      </c>
      <c r="K7" s="14">
        <f t="shared" ref="K7:K18" si="5">IFERROR(I7/I$30,0)</f>
        <v>9.5906754772393521E-3</v>
      </c>
    </row>
    <row r="8" spans="2:11">
      <c r="B8" s="141" t="s">
        <v>98</v>
      </c>
      <c r="C8" s="11">
        <v>1.4999999999999998E-2</v>
      </c>
      <c r="D8" s="12">
        <f t="shared" si="0"/>
        <v>0.30315789473684213</v>
      </c>
      <c r="E8" s="12">
        <f t="shared" si="1"/>
        <v>8.413399117112437E-2</v>
      </c>
      <c r="F8" s="11">
        <v>5.2199074074074075E-3</v>
      </c>
      <c r="G8" s="12">
        <f t="shared" si="2"/>
        <v>0.12403740374037402</v>
      </c>
      <c r="H8" s="12">
        <f t="shared" si="3"/>
        <v>7.0601127113337506E-2</v>
      </c>
      <c r="I8" s="11">
        <f t="shared" ref="I8:I18" si="6">C8+F8</f>
        <v>2.0219907407407405E-2</v>
      </c>
      <c r="J8" s="12">
        <f t="shared" si="4"/>
        <v>0.22083175325496143</v>
      </c>
      <c r="K8" s="14">
        <f t="shared" si="5"/>
        <v>8.0167033773861959E-2</v>
      </c>
    </row>
    <row r="9" spans="2:11">
      <c r="B9" s="10" t="s">
        <v>49</v>
      </c>
      <c r="C9" s="11">
        <v>7.5694444444444446E-3</v>
      </c>
      <c r="D9" s="12">
        <f t="shared" si="0"/>
        <v>0.15298245614035091</v>
      </c>
      <c r="E9" s="12">
        <f t="shared" si="1"/>
        <v>4.2456504803947026E-2</v>
      </c>
      <c r="F9" s="11">
        <v>5.1504629629629626E-3</v>
      </c>
      <c r="G9" s="12">
        <f t="shared" si="2"/>
        <v>0.12238723872387236</v>
      </c>
      <c r="H9" s="12">
        <f t="shared" si="3"/>
        <v>6.9661865998747644E-2</v>
      </c>
      <c r="I9" s="11">
        <f t="shared" si="6"/>
        <v>1.2719907407407407E-2</v>
      </c>
      <c r="J9" s="12">
        <f t="shared" si="4"/>
        <v>0.13892049045632665</v>
      </c>
      <c r="K9" s="14">
        <f t="shared" si="5"/>
        <v>5.0431350954478704E-2</v>
      </c>
    </row>
    <row r="10" spans="2:11">
      <c r="B10" s="10" t="s">
        <v>11</v>
      </c>
      <c r="C10" s="11">
        <v>1.6944444444444439E-2</v>
      </c>
      <c r="D10" s="12">
        <f t="shared" si="0"/>
        <v>0.34245614035087713</v>
      </c>
      <c r="E10" s="12">
        <f t="shared" si="1"/>
        <v>9.5040249285899728E-2</v>
      </c>
      <c r="F10" s="11">
        <v>1.4444444444444449E-2</v>
      </c>
      <c r="G10" s="12">
        <f t="shared" si="2"/>
        <v>0.34323432343234328</v>
      </c>
      <c r="H10" s="12">
        <f t="shared" si="3"/>
        <v>0.19536631183469011</v>
      </c>
      <c r="I10" s="11">
        <f t="shared" si="6"/>
        <v>3.138888888888889E-2</v>
      </c>
      <c r="J10" s="12">
        <f t="shared" si="4"/>
        <v>0.34281380356465685</v>
      </c>
      <c r="K10" s="14">
        <f t="shared" si="5"/>
        <v>0.12444933920704845</v>
      </c>
    </row>
    <row r="11" spans="2:11">
      <c r="B11" s="10" t="s">
        <v>12</v>
      </c>
      <c r="C11" s="11">
        <v>1.851851851851852E-4</v>
      </c>
      <c r="D11" s="12">
        <f t="shared" si="0"/>
        <v>3.7426900584795332E-3</v>
      </c>
      <c r="E11" s="12">
        <f t="shared" si="1"/>
        <v>1.0386912490262269E-3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1.851851851851852E-4</v>
      </c>
      <c r="J11" s="12">
        <f t="shared" si="4"/>
        <v>2.0225003160156746E-3</v>
      </c>
      <c r="K11" s="14">
        <f t="shared" si="5"/>
        <v>7.3421439060205587E-4</v>
      </c>
    </row>
    <row r="12" spans="2:11">
      <c r="B12" s="10" t="s">
        <v>156</v>
      </c>
      <c r="C12" s="11">
        <v>6.7129629629629635E-4</v>
      </c>
      <c r="D12" s="12">
        <f t="shared" si="0"/>
        <v>1.3567251461988308E-2</v>
      </c>
      <c r="E12" s="12">
        <f t="shared" si="1"/>
        <v>3.7652557777200727E-3</v>
      </c>
      <c r="F12" s="11">
        <v>9.2592592592592585E-4</v>
      </c>
      <c r="G12" s="12">
        <f t="shared" si="2"/>
        <v>2.2002200220021997E-2</v>
      </c>
      <c r="H12" s="12">
        <f t="shared" si="3"/>
        <v>1.2523481527864744E-2</v>
      </c>
      <c r="I12" s="11">
        <f t="shared" si="6"/>
        <v>1.5972222222222221E-3</v>
      </c>
      <c r="J12" s="12">
        <f t="shared" si="4"/>
        <v>1.7444065225635193E-2</v>
      </c>
      <c r="K12" s="14">
        <f t="shared" si="5"/>
        <v>6.3325991189427302E-3</v>
      </c>
    </row>
    <row r="13" spans="2:1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104</v>
      </c>
      <c r="C14" s="11">
        <v>3.4722222222222224E-4</v>
      </c>
      <c r="D14" s="12">
        <f t="shared" si="0"/>
        <v>7.0175438596491247E-3</v>
      </c>
      <c r="E14" s="12">
        <f t="shared" si="1"/>
        <v>1.9475460919241754E-3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3.4722222222222224E-4</v>
      </c>
      <c r="J14" s="12">
        <f t="shared" si="4"/>
        <v>3.7921880925293901E-3</v>
      </c>
      <c r="K14" s="14">
        <f t="shared" si="5"/>
        <v>1.3766519823788547E-3</v>
      </c>
    </row>
    <row r="15" spans="2:11">
      <c r="B15" s="10" t="s">
        <v>180</v>
      </c>
      <c r="C15" s="11">
        <v>3.0092592592592595E-4</v>
      </c>
      <c r="D15" s="12">
        <f t="shared" si="0"/>
        <v>6.0818713450292413E-3</v>
      </c>
      <c r="E15" s="12">
        <f t="shared" si="1"/>
        <v>1.6878732796676188E-3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3.0092592592592595E-4</v>
      </c>
      <c r="J15" s="12">
        <f t="shared" si="4"/>
        <v>3.2865630135254713E-3</v>
      </c>
      <c r="K15" s="14">
        <f t="shared" si="5"/>
        <v>1.1930983847283406E-3</v>
      </c>
    </row>
    <row r="16" spans="2:1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7.0717592592592585E-3</v>
      </c>
      <c r="D18" s="12">
        <f t="shared" si="0"/>
        <v>0.14292397660818715</v>
      </c>
      <c r="E18" s="12">
        <f t="shared" si="1"/>
        <v>3.9665022072189034E-2</v>
      </c>
      <c r="F18" s="11">
        <v>1.5312499999999998E-2</v>
      </c>
      <c r="G18" s="12">
        <f t="shared" si="2"/>
        <v>0.36386138613861374</v>
      </c>
      <c r="H18" s="12">
        <f t="shared" si="3"/>
        <v>0.20710707576706322</v>
      </c>
      <c r="I18" s="11">
        <f t="shared" si="6"/>
        <v>2.2384259259259257E-2</v>
      </c>
      <c r="J18" s="12">
        <f t="shared" si="4"/>
        <v>0.24446972569839465</v>
      </c>
      <c r="K18" s="14">
        <f t="shared" si="5"/>
        <v>8.8748164464023477E-2</v>
      </c>
    </row>
    <row r="19" spans="2:11" ht="16.5" thickTop="1" thickBot="1">
      <c r="B19" s="31" t="s">
        <v>3</v>
      </c>
      <c r="C19" s="32">
        <f>SUM(C7:C18)</f>
        <v>4.9479166666666657E-2</v>
      </c>
      <c r="D19" s="33">
        <f>IFERROR(SUM(D7:D18),0)</f>
        <v>1</v>
      </c>
      <c r="E19" s="33">
        <f>IFERROR(SUM(E7:E18),0)</f>
        <v>0.27752531809919501</v>
      </c>
      <c r="F19" s="32">
        <f>SUM(F7:F18)</f>
        <v>4.2083333333333341E-2</v>
      </c>
      <c r="G19" s="33">
        <f>IFERROR(SUM(G7:G18),0)</f>
        <v>0.99999999999999978</v>
      </c>
      <c r="H19" s="33">
        <f>IFERROR(SUM(H7:H18),0)</f>
        <v>0.5691922354414527</v>
      </c>
      <c r="I19" s="32">
        <f>SUM(I7:I18)</f>
        <v>9.1562499999999991E-2</v>
      </c>
      <c r="J19" s="33">
        <f>IFERROR(SUM(J7:J18),0)</f>
        <v>1</v>
      </c>
      <c r="K19" s="34">
        <f>IFERROR(SUM(K7:K18),0)</f>
        <v>0.36302312775330392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>
      <c r="B22" s="18" t="s">
        <v>15</v>
      </c>
      <c r="C22" s="11">
        <v>3.7384259259259263E-3</v>
      </c>
      <c r="D22" s="19"/>
      <c r="E22" s="12">
        <f>IFERROR(C22/C$30,0)</f>
        <v>2.0968579589716957E-2</v>
      </c>
      <c r="F22" s="11">
        <v>1.5625000000000001E-3</v>
      </c>
      <c r="G22" s="19"/>
      <c r="H22" s="12">
        <f>IFERROR(F22/F$30,0)</f>
        <v>2.113337507827176E-2</v>
      </c>
      <c r="I22" s="11">
        <f t="shared" ref="I22:I27" si="7">C22+F22</f>
        <v>5.3009259259259259E-3</v>
      </c>
      <c r="J22" s="19"/>
      <c r="K22" s="14">
        <f>IFERROR(I22/I$30,0)</f>
        <v>2.1016886930983848E-2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2.9502314814814811E-2</v>
      </c>
      <c r="D25" s="19"/>
      <c r="E25" s="12">
        <f t="shared" si="8"/>
        <v>0.16547649961049074</v>
      </c>
      <c r="F25" s="11">
        <v>9.6412037037037039E-3</v>
      </c>
      <c r="G25" s="19"/>
      <c r="H25" s="12">
        <f t="shared" si="9"/>
        <v>0.13040075140889168</v>
      </c>
      <c r="I25" s="11">
        <f t="shared" si="7"/>
        <v>3.9143518518518515E-2</v>
      </c>
      <c r="J25" s="19"/>
      <c r="K25" s="14">
        <f t="shared" si="10"/>
        <v>0.15519456681350952</v>
      </c>
    </row>
    <row r="26" spans="2:11">
      <c r="B26" s="18" t="s">
        <v>19</v>
      </c>
      <c r="C26" s="11">
        <v>9.4872685185185199E-2</v>
      </c>
      <c r="D26" s="19"/>
      <c r="E26" s="12">
        <f t="shared" si="8"/>
        <v>0.53213451051674898</v>
      </c>
      <c r="F26" s="11">
        <v>1.9444444444444441E-2</v>
      </c>
      <c r="G26" s="19"/>
      <c r="H26" s="12">
        <f t="shared" si="9"/>
        <v>0.26299311208515963</v>
      </c>
      <c r="I26" s="11">
        <f t="shared" si="7"/>
        <v>0.11431712962962964</v>
      </c>
      <c r="J26" s="19"/>
      <c r="K26" s="14">
        <f t="shared" si="10"/>
        <v>0.4532397209985316</v>
      </c>
    </row>
    <row r="27" spans="2:11" ht="15.75" thickBot="1">
      <c r="B27" s="23" t="s">
        <v>20</v>
      </c>
      <c r="C27" s="20">
        <v>6.9444444444444436E-4</v>
      </c>
      <c r="D27" s="24"/>
      <c r="E27" s="21">
        <f t="shared" si="8"/>
        <v>3.8950921838483503E-3</v>
      </c>
      <c r="F27" s="20">
        <v>1.2037037037037038E-3</v>
      </c>
      <c r="G27" s="24"/>
      <c r="H27" s="21">
        <f t="shared" si="9"/>
        <v>1.6280525986224172E-2</v>
      </c>
      <c r="I27" s="11">
        <f t="shared" si="7"/>
        <v>1.8981481481481482E-3</v>
      </c>
      <c r="J27" s="24"/>
      <c r="K27" s="22">
        <f t="shared" si="10"/>
        <v>7.5256975036710715E-3</v>
      </c>
    </row>
    <row r="28" spans="2:11" ht="16.5" thickTop="1" thickBot="1">
      <c r="B28" s="31" t="s">
        <v>3</v>
      </c>
      <c r="C28" s="32">
        <f>SUM(C22:C27)</f>
        <v>0.12880787037037039</v>
      </c>
      <c r="D28" s="33"/>
      <c r="E28" s="33">
        <f>IFERROR(SUM(E22:E27),0)</f>
        <v>0.72247468190080499</v>
      </c>
      <c r="F28" s="32">
        <f>SUM(F22:F27)</f>
        <v>3.1851851851851853E-2</v>
      </c>
      <c r="G28" s="33"/>
      <c r="H28" s="33">
        <f>IFERROR(SUM(H22:H27),0)</f>
        <v>0.43080776455854725</v>
      </c>
      <c r="I28" s="32">
        <f>SUM(I22:I27)</f>
        <v>0.16065972222222225</v>
      </c>
      <c r="J28" s="33"/>
      <c r="K28" s="34">
        <f>IFERROR(SUM(K22:K27),0)</f>
        <v>0.63697687224669597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0.17828703703703705</v>
      </c>
      <c r="D30" s="35"/>
      <c r="E30" s="36">
        <f>IFERROR(SUM(E19,E28),0)</f>
        <v>1</v>
      </c>
      <c r="F30" s="32">
        <f>SUM(F19,F28)</f>
        <v>7.3935185185185187E-2</v>
      </c>
      <c r="G30" s="35"/>
      <c r="H30" s="36">
        <f>IFERROR(SUM(H19,H28),0)</f>
        <v>1</v>
      </c>
      <c r="I30" s="32">
        <f>SUM(I19,I28)</f>
        <v>0.25222222222222224</v>
      </c>
      <c r="J30" s="35"/>
      <c r="K30" s="38">
        <f>IFERROR(SUM(K19,K28),0)</f>
        <v>0.99999999999999989</v>
      </c>
    </row>
    <row r="31" spans="2:1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/>
  <dimension ref="B2:K31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1" t="s">
        <v>39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/>
      <c r="D7" s="12">
        <f t="shared" ref="D7:D18" si="0">IFERROR(C7/C$19,0)</f>
        <v>0</v>
      </c>
      <c r="E7" s="12">
        <f t="shared" ref="E7:E18" si="1">IFERROR(C7/C$30,0)</f>
        <v>0</v>
      </c>
      <c r="F7" s="11"/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>
      <c r="B8" s="141" t="s">
        <v>98</v>
      </c>
      <c r="C8" s="11">
        <v>2.3148148148148138E-3</v>
      </c>
      <c r="D8" s="12">
        <f t="shared" si="0"/>
        <v>0.35335689045936386</v>
      </c>
      <c r="E8" s="12">
        <f t="shared" si="1"/>
        <v>2.3081361800346201E-2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2.3148148148148138E-3</v>
      </c>
      <c r="J8" s="12">
        <f t="shared" si="4"/>
        <v>0.32414910858995127</v>
      </c>
      <c r="K8" s="14">
        <f t="shared" si="5"/>
        <v>2.1944261575597961E-2</v>
      </c>
    </row>
    <row r="9" spans="2:11">
      <c r="B9" s="10" t="s">
        <v>49</v>
      </c>
      <c r="C9" s="11">
        <v>2.6620370370370372E-4</v>
      </c>
      <c r="D9" s="12">
        <f t="shared" si="0"/>
        <v>4.0636042402826859E-2</v>
      </c>
      <c r="E9" s="12">
        <f t="shared" si="1"/>
        <v>2.6543566070398143E-3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2.6620370370370372E-4</v>
      </c>
      <c r="J9" s="12">
        <f t="shared" si="4"/>
        <v>3.7277147487844414E-2</v>
      </c>
      <c r="K9" s="14">
        <f t="shared" si="5"/>
        <v>2.5235900811937666E-3</v>
      </c>
    </row>
    <row r="10" spans="2:11">
      <c r="B10" s="10" t="s">
        <v>11</v>
      </c>
      <c r="C10" s="11">
        <v>2.9398148148148144E-3</v>
      </c>
      <c r="D10" s="12">
        <f t="shared" si="0"/>
        <v>0.4487632508833922</v>
      </c>
      <c r="E10" s="12">
        <f t="shared" si="1"/>
        <v>2.9313329486439683E-2</v>
      </c>
      <c r="F10" s="11">
        <v>5.9027777777777778E-4</v>
      </c>
      <c r="G10" s="12">
        <f t="shared" si="2"/>
        <v>1</v>
      </c>
      <c r="H10" s="12">
        <f t="shared" si="3"/>
        <v>0.11358574610244988</v>
      </c>
      <c r="I10" s="11">
        <f t="shared" si="6"/>
        <v>3.530092592592592E-3</v>
      </c>
      <c r="J10" s="12">
        <f t="shared" si="4"/>
        <v>0.49432739059967584</v>
      </c>
      <c r="K10" s="14">
        <f t="shared" si="5"/>
        <v>3.3464998902786897E-2</v>
      </c>
    </row>
    <row r="11" spans="2:11">
      <c r="B11" s="10" t="s">
        <v>12</v>
      </c>
      <c r="C11" s="11">
        <v>3.5879629629629629E-4</v>
      </c>
      <c r="D11" s="12">
        <f t="shared" si="0"/>
        <v>5.4770318021201421E-2</v>
      </c>
      <c r="E11" s="12">
        <f t="shared" si="1"/>
        <v>3.5776110790536626E-3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3.5879629629629629E-4</v>
      </c>
      <c r="J11" s="12">
        <f t="shared" si="4"/>
        <v>5.024311183144247E-2</v>
      </c>
      <c r="K11" s="14">
        <f t="shared" si="5"/>
        <v>3.4013605442176852E-3</v>
      </c>
    </row>
    <row r="12" spans="2:11">
      <c r="B12" s="10" t="s">
        <v>156</v>
      </c>
      <c r="C12" s="11">
        <v>5.0925925925925932E-4</v>
      </c>
      <c r="D12" s="12">
        <f t="shared" si="0"/>
        <v>7.7738515901060082E-2</v>
      </c>
      <c r="E12" s="12">
        <f t="shared" si="1"/>
        <v>5.077899596076167E-3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5.0925925925925932E-4</v>
      </c>
      <c r="J12" s="12">
        <f t="shared" si="4"/>
        <v>7.131280388978932E-2</v>
      </c>
      <c r="K12" s="14">
        <f t="shared" si="5"/>
        <v>4.8277375466315537E-3</v>
      </c>
    </row>
    <row r="13" spans="2:1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180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1.6203703703703703E-4</v>
      </c>
      <c r="D18" s="12">
        <f t="shared" si="0"/>
        <v>2.4734982332155479E-2</v>
      </c>
      <c r="E18" s="12">
        <f t="shared" si="1"/>
        <v>1.6156953260242346E-3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1.6203703703703703E-4</v>
      </c>
      <c r="J18" s="12">
        <f t="shared" si="4"/>
        <v>2.26904376012966E-2</v>
      </c>
      <c r="K18" s="14">
        <f t="shared" si="5"/>
        <v>1.5360983102918578E-3</v>
      </c>
    </row>
    <row r="19" spans="2:11" ht="16.5" thickTop="1" thickBot="1">
      <c r="B19" s="31" t="s">
        <v>3</v>
      </c>
      <c r="C19" s="32">
        <f>SUM(C7:C18)</f>
        <v>6.5509259259259253E-3</v>
      </c>
      <c r="D19" s="33">
        <f>IFERROR(SUM(D7:D18),0)</f>
        <v>0.99999999999999989</v>
      </c>
      <c r="E19" s="33">
        <f>IFERROR(SUM(E7:E18),0)</f>
        <v>6.5320253894979766E-2</v>
      </c>
      <c r="F19" s="32">
        <f>SUM(F7:F18)</f>
        <v>5.9027777777777778E-4</v>
      </c>
      <c r="G19" s="33">
        <f>IFERROR(SUM(G7:G18),0)</f>
        <v>1</v>
      </c>
      <c r="H19" s="33">
        <f>IFERROR(SUM(H7:H18),0)</f>
        <v>0.11358574610244988</v>
      </c>
      <c r="I19" s="32">
        <f>SUM(I7:I18)</f>
        <v>7.1412037037037026E-3</v>
      </c>
      <c r="J19" s="33">
        <f>IFERROR(SUM(J7:J18),0)</f>
        <v>1</v>
      </c>
      <c r="K19" s="34">
        <f>IFERROR(SUM(K7:K18),0)</f>
        <v>6.7698046960719724E-2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>
      <c r="B22" s="18" t="s">
        <v>15</v>
      </c>
      <c r="C22" s="11">
        <v>3.5763888888888885E-3</v>
      </c>
      <c r="D22" s="19"/>
      <c r="E22" s="12">
        <f>IFERROR(C22/C$30,0)</f>
        <v>3.566070398153489E-2</v>
      </c>
      <c r="F22" s="11">
        <v>4.861111111111111E-4</v>
      </c>
      <c r="G22" s="19"/>
      <c r="H22" s="12">
        <f>IFERROR(F22/F$30,0)</f>
        <v>9.354120267260578E-2</v>
      </c>
      <c r="I22" s="11">
        <f t="shared" ref="I22:I27" si="7">C22+F22</f>
        <v>4.0624999999999993E-3</v>
      </c>
      <c r="J22" s="19"/>
      <c r="K22" s="14">
        <f>IFERROR(I22/I$30,0)</f>
        <v>3.8512179065174429E-2</v>
      </c>
    </row>
    <row r="23" spans="2:11">
      <c r="B23" s="18" t="s">
        <v>16</v>
      </c>
      <c r="C23" s="11">
        <v>2.5462962962962961E-4</v>
      </c>
      <c r="D23" s="19"/>
      <c r="E23" s="12">
        <f t="shared" ref="E23:E27" si="8">IFERROR(C23/C$30,0)</f>
        <v>2.5389497980380831E-3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2.5462962962962961E-4</v>
      </c>
      <c r="J23" s="19"/>
      <c r="K23" s="14">
        <f t="shared" ref="K23:K27" si="10">IFERROR(I23/I$30,0)</f>
        <v>2.4138687733157764E-3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1.269675925925926E-2</v>
      </c>
      <c r="D25" s="19"/>
      <c r="E25" s="12">
        <f t="shared" si="8"/>
        <v>0.12660126947489897</v>
      </c>
      <c r="F25" s="11">
        <v>3.5185185185185185E-3</v>
      </c>
      <c r="G25" s="19"/>
      <c r="H25" s="12">
        <f t="shared" si="9"/>
        <v>0.6770601336302895</v>
      </c>
      <c r="I25" s="11">
        <f t="shared" si="7"/>
        <v>1.621527777777778E-2</v>
      </c>
      <c r="J25" s="19"/>
      <c r="K25" s="14">
        <f t="shared" si="10"/>
        <v>0.1537195523370638</v>
      </c>
    </row>
    <row r="26" spans="2:11">
      <c r="B26" s="18" t="s">
        <v>19</v>
      </c>
      <c r="C26" s="11">
        <v>7.7210648148148195E-2</v>
      </c>
      <c r="D26" s="19"/>
      <c r="E26" s="12">
        <f t="shared" si="8"/>
        <v>0.76987882285054832</v>
      </c>
      <c r="F26" s="11">
        <v>4.0509259259259258E-4</v>
      </c>
      <c r="G26" s="19"/>
      <c r="H26" s="12">
        <f t="shared" si="9"/>
        <v>7.7951002227171481E-2</v>
      </c>
      <c r="I26" s="11">
        <f t="shared" si="7"/>
        <v>7.7615740740740791E-2</v>
      </c>
      <c r="J26" s="19"/>
      <c r="K26" s="14">
        <f t="shared" si="10"/>
        <v>0.73579109062980042</v>
      </c>
    </row>
    <row r="27" spans="2:11" ht="15.75" thickBot="1">
      <c r="B27" s="23" t="s">
        <v>20</v>
      </c>
      <c r="C27" s="20">
        <v>0</v>
      </c>
      <c r="D27" s="24"/>
      <c r="E27" s="21">
        <f t="shared" si="8"/>
        <v>0</v>
      </c>
      <c r="F27" s="20">
        <v>1.9675925925925926E-4</v>
      </c>
      <c r="G27" s="24"/>
      <c r="H27" s="21">
        <f t="shared" si="9"/>
        <v>3.7861915367483297E-2</v>
      </c>
      <c r="I27" s="11">
        <f t="shared" si="7"/>
        <v>1.9675925925925926E-4</v>
      </c>
      <c r="J27" s="24"/>
      <c r="K27" s="22">
        <f t="shared" si="10"/>
        <v>1.8652622339258274E-3</v>
      </c>
    </row>
    <row r="28" spans="2:11" ht="16.5" thickTop="1" thickBot="1">
      <c r="B28" s="31" t="s">
        <v>3</v>
      </c>
      <c r="C28" s="32">
        <f>SUM(C22:C27)</f>
        <v>9.3738425925925975E-2</v>
      </c>
      <c r="D28" s="33"/>
      <c r="E28" s="33">
        <f>IFERROR(SUM(E22:E27),0)</f>
        <v>0.93467974610502025</v>
      </c>
      <c r="F28" s="32">
        <f>SUM(F22:F27)</f>
        <v>4.6064814814814814E-3</v>
      </c>
      <c r="G28" s="33"/>
      <c r="H28" s="33">
        <f>IFERROR(SUM(H22:H27),0)</f>
        <v>0.88641425389755002</v>
      </c>
      <c r="I28" s="32">
        <f>SUM(I22:I27)</f>
        <v>9.8344907407407464E-2</v>
      </c>
      <c r="J28" s="33"/>
      <c r="K28" s="34">
        <f>IFERROR(SUM(K22:K27),0)</f>
        <v>0.93230195303928021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0.10028935185185189</v>
      </c>
      <c r="D30" s="35"/>
      <c r="E30" s="36">
        <f>IFERROR(SUM(E19,E28),0)</f>
        <v>1</v>
      </c>
      <c r="F30" s="32">
        <f>SUM(F19,F28)</f>
        <v>5.1967592592592595E-3</v>
      </c>
      <c r="G30" s="35"/>
      <c r="H30" s="36">
        <f>IFERROR(SUM(H19,H28),0)</f>
        <v>0.99999999999999989</v>
      </c>
      <c r="I30" s="32">
        <f>SUM(I19,I28)</f>
        <v>0.10548611111111117</v>
      </c>
      <c r="J30" s="35"/>
      <c r="K30" s="38">
        <f>IFERROR(SUM(K19,K28),0)</f>
        <v>0.99999999999999989</v>
      </c>
    </row>
    <row r="31" spans="2:1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/>
  <dimension ref="B2:K31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1" t="s">
        <v>41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1.0937499999999999E-2</v>
      </c>
      <c r="D7" s="12">
        <f t="shared" ref="D7:D18" si="0">IFERROR(C7/C$19,0)</f>
        <v>0.13315485416373116</v>
      </c>
      <c r="E7" s="12">
        <f t="shared" ref="E7:E18" si="1">IFERROR(C7/C$30,0)</f>
        <v>2.3207269155206288E-2</v>
      </c>
      <c r="F7" s="11">
        <v>1.9560185185185184E-3</v>
      </c>
      <c r="G7" s="12">
        <f t="shared" ref="G7:G18" si="2">IFERROR(F7/F$19,0)</f>
        <v>7.9829948039678772E-2</v>
      </c>
      <c r="H7" s="12">
        <f t="shared" ref="H7:H18" si="3">IFERROR(F7/F$30,0)</f>
        <v>1.7781986531986527E-2</v>
      </c>
      <c r="I7" s="11">
        <f>C7+F7</f>
        <v>1.2893518518518518E-2</v>
      </c>
      <c r="J7" s="12">
        <f t="shared" ref="J7:J18" si="4">IFERROR(I7/I$19,0)</f>
        <v>0.12090297373561969</v>
      </c>
      <c r="K7" s="14">
        <f t="shared" ref="K7:K18" si="5">IFERROR(I7/I$30,0)</f>
        <v>2.2180630774131887E-2</v>
      </c>
    </row>
    <row r="8" spans="2:11">
      <c r="B8" s="141" t="s">
        <v>98</v>
      </c>
      <c r="C8" s="11">
        <v>3.2500000000000001E-2</v>
      </c>
      <c r="D8" s="12">
        <f t="shared" si="0"/>
        <v>0.39566013808651546</v>
      </c>
      <c r="E8" s="12">
        <f t="shared" si="1"/>
        <v>6.8958742632612979E-2</v>
      </c>
      <c r="F8" s="11">
        <v>6.2962962962962955E-3</v>
      </c>
      <c r="G8" s="12">
        <f t="shared" si="2"/>
        <v>0.25696740670760504</v>
      </c>
      <c r="H8" s="12">
        <f t="shared" si="3"/>
        <v>5.7239057239057221E-2</v>
      </c>
      <c r="I8" s="11">
        <f t="shared" ref="I8:I18" si="6">C8+F8</f>
        <v>3.8796296296296294E-2</v>
      </c>
      <c r="J8" s="12">
        <f t="shared" si="4"/>
        <v>0.36379422617755586</v>
      </c>
      <c r="K8" s="14">
        <f t="shared" si="5"/>
        <v>6.6741000318572788E-2</v>
      </c>
    </row>
    <row r="9" spans="2:11">
      <c r="B9" s="10" t="s">
        <v>49</v>
      </c>
      <c r="C9" s="11">
        <v>1.0057870370370368E-2</v>
      </c>
      <c r="D9" s="12">
        <f t="shared" si="0"/>
        <v>0.12244610398760036</v>
      </c>
      <c r="E9" s="12">
        <f t="shared" si="1"/>
        <v>2.1340864440078582E-2</v>
      </c>
      <c r="F9" s="11">
        <v>8.1712962962962963E-3</v>
      </c>
      <c r="G9" s="12">
        <f t="shared" si="2"/>
        <v>0.33349078885214922</v>
      </c>
      <c r="H9" s="12">
        <f t="shared" si="3"/>
        <v>7.4284511784511773E-2</v>
      </c>
      <c r="I9" s="11">
        <f t="shared" si="6"/>
        <v>1.8229166666666664E-2</v>
      </c>
      <c r="J9" s="12">
        <f t="shared" si="4"/>
        <v>0.17093553288474059</v>
      </c>
      <c r="K9" s="14">
        <f t="shared" si="5"/>
        <v>3.1359509397897417E-2</v>
      </c>
    </row>
    <row r="10" spans="2:11">
      <c r="B10" s="10" t="s">
        <v>11</v>
      </c>
      <c r="C10" s="11">
        <v>2.0752314814814817E-2</v>
      </c>
      <c r="D10" s="12">
        <f t="shared" si="0"/>
        <v>0.25264196139213757</v>
      </c>
      <c r="E10" s="12">
        <f t="shared" si="1"/>
        <v>4.403241650294696E-2</v>
      </c>
      <c r="F10" s="11">
        <v>4.1782407407407402E-3</v>
      </c>
      <c r="G10" s="12">
        <f t="shared" si="2"/>
        <v>0.17052432687765703</v>
      </c>
      <c r="H10" s="12">
        <f t="shared" si="3"/>
        <v>3.7984006734006724E-2</v>
      </c>
      <c r="I10" s="11">
        <f t="shared" si="6"/>
        <v>2.4930555555555556E-2</v>
      </c>
      <c r="J10" s="12">
        <f t="shared" si="4"/>
        <v>0.23377469068808335</v>
      </c>
      <c r="K10" s="14">
        <f t="shared" si="5"/>
        <v>4.2887862376553045E-2</v>
      </c>
    </row>
    <row r="11" spans="2:11">
      <c r="B11" s="10" t="s">
        <v>12</v>
      </c>
      <c r="C11" s="11">
        <v>8.4490740740740728E-4</v>
      </c>
      <c r="D11" s="12">
        <f t="shared" si="0"/>
        <v>1.0286036353388754E-2</v>
      </c>
      <c r="E11" s="12">
        <f t="shared" si="1"/>
        <v>1.792730844793713E-3</v>
      </c>
      <c r="F11" s="11">
        <v>8.564814814814815E-4</v>
      </c>
      <c r="G11" s="12">
        <f t="shared" si="2"/>
        <v>3.4955125177137454E-2</v>
      </c>
      <c r="H11" s="12">
        <f t="shared" si="3"/>
        <v>7.7861952861952854E-3</v>
      </c>
      <c r="I11" s="11">
        <f t="shared" si="6"/>
        <v>1.7013888888888888E-3</v>
      </c>
      <c r="J11" s="12">
        <f t="shared" si="4"/>
        <v>1.5953983069242453E-2</v>
      </c>
      <c r="K11" s="14">
        <f t="shared" si="5"/>
        <v>2.9268875438037589E-3</v>
      </c>
    </row>
    <row r="12" spans="2:11">
      <c r="B12" s="10" t="s">
        <v>156</v>
      </c>
      <c r="C12" s="11">
        <v>2.2337962962962958E-3</v>
      </c>
      <c r="D12" s="12">
        <f t="shared" si="0"/>
        <v>2.7194589263068898E-2</v>
      </c>
      <c r="E12" s="12">
        <f t="shared" si="1"/>
        <v>4.7396856581532407E-3</v>
      </c>
      <c r="F12" s="11">
        <v>1.1689814814814816E-3</v>
      </c>
      <c r="G12" s="12">
        <f t="shared" si="2"/>
        <v>4.7709022201228149E-2</v>
      </c>
      <c r="H12" s="12">
        <f t="shared" si="3"/>
        <v>1.0627104377104377E-2</v>
      </c>
      <c r="I12" s="11">
        <f t="shared" si="6"/>
        <v>3.4027777777777771E-3</v>
      </c>
      <c r="J12" s="12">
        <f t="shared" si="4"/>
        <v>3.1907966138484907E-2</v>
      </c>
      <c r="K12" s="14">
        <f t="shared" si="5"/>
        <v>5.853775087607517E-3</v>
      </c>
    </row>
    <row r="13" spans="2:1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180</v>
      </c>
      <c r="C15" s="11">
        <v>1.7476851851851852E-3</v>
      </c>
      <c r="D15" s="12">
        <f t="shared" si="0"/>
        <v>2.1276595744680851E-2</v>
      </c>
      <c r="E15" s="12">
        <f t="shared" si="1"/>
        <v>3.7082514734774071E-3</v>
      </c>
      <c r="F15" s="11">
        <v>1.8749999999999999E-3</v>
      </c>
      <c r="G15" s="12">
        <f t="shared" si="2"/>
        <v>7.6523382144544155E-2</v>
      </c>
      <c r="H15" s="12">
        <f t="shared" si="3"/>
        <v>1.7045454545454544E-2</v>
      </c>
      <c r="I15" s="11">
        <f t="shared" si="6"/>
        <v>3.6226851851851854E-3</v>
      </c>
      <c r="J15" s="12">
        <f t="shared" si="4"/>
        <v>3.3970045582808771E-2</v>
      </c>
      <c r="K15" s="14">
        <f t="shared" si="5"/>
        <v>6.2320802803440588E-3</v>
      </c>
    </row>
    <row r="16" spans="2:1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3.0671296296296297E-3</v>
      </c>
      <c r="D18" s="12">
        <f t="shared" si="0"/>
        <v>3.7339721008876989E-2</v>
      </c>
      <c r="E18" s="12">
        <f t="shared" si="1"/>
        <v>6.5078585461689591E-3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3.0671296296296297E-3</v>
      </c>
      <c r="J18" s="12">
        <f t="shared" si="4"/>
        <v>2.8760581723464292E-2</v>
      </c>
      <c r="K18" s="14">
        <f t="shared" si="5"/>
        <v>5.2763618986938514E-3</v>
      </c>
    </row>
    <row r="19" spans="2:11" ht="16.5" thickTop="1" thickBot="1">
      <c r="B19" s="31" t="s">
        <v>3</v>
      </c>
      <c r="C19" s="32">
        <f>SUM(C7:C18)</f>
        <v>8.2141203703703702E-2</v>
      </c>
      <c r="D19" s="33">
        <f>IFERROR(SUM(D7:D18),0)</f>
        <v>1.0000000000000002</v>
      </c>
      <c r="E19" s="33">
        <f>IFERROR(SUM(E7:E18),0)</f>
        <v>0.17428781925343814</v>
      </c>
      <c r="F19" s="32">
        <f>SUM(F7:F18)</f>
        <v>2.4502314814814817E-2</v>
      </c>
      <c r="G19" s="33">
        <f>IFERROR(SUM(G7:G18),0)</f>
        <v>0.99999999999999989</v>
      </c>
      <c r="H19" s="33">
        <f>IFERROR(SUM(H7:H18),0)</f>
        <v>0.22274831649831645</v>
      </c>
      <c r="I19" s="32">
        <f>SUM(I7:I18)</f>
        <v>0.10664351851851853</v>
      </c>
      <c r="J19" s="33">
        <f>IFERROR(SUM(J7:J18),0)</f>
        <v>0.99999999999999989</v>
      </c>
      <c r="K19" s="34">
        <f>IFERROR(SUM(K7:K18),0)</f>
        <v>0.18345810767760432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>
      <c r="B22" s="18" t="s">
        <v>15</v>
      </c>
      <c r="C22" s="11">
        <v>2.6377314814814815E-2</v>
      </c>
      <c r="D22" s="19"/>
      <c r="E22" s="12">
        <f>IFERROR(C22/C$30,0)</f>
        <v>5.5967583497053053E-2</v>
      </c>
      <c r="F22" s="11">
        <v>8.4837962962962966E-3</v>
      </c>
      <c r="G22" s="19"/>
      <c r="H22" s="12">
        <f>IFERROR(F22/F$30,0)</f>
        <v>7.7125420875420861E-2</v>
      </c>
      <c r="I22" s="11">
        <f t="shared" ref="I22:I27" si="7">C22+F22</f>
        <v>3.4861111111111114E-2</v>
      </c>
      <c r="J22" s="19"/>
      <c r="K22" s="14">
        <f>IFERROR(I22/I$30,0)</f>
        <v>5.99713284485505E-2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>
        <v>7.8703703703703705E-4</v>
      </c>
      <c r="D24" s="19"/>
      <c r="E24" s="12">
        <f t="shared" si="8"/>
        <v>1.6699410609037329E-3</v>
      </c>
      <c r="F24" s="11">
        <v>5.4398148148148144E-4</v>
      </c>
      <c r="G24" s="19"/>
      <c r="H24" s="12">
        <f t="shared" si="9"/>
        <v>4.9452861952861945E-3</v>
      </c>
      <c r="I24" s="11">
        <f t="shared" si="7"/>
        <v>1.3310185185185185E-3</v>
      </c>
      <c r="J24" s="19"/>
      <c r="K24" s="14">
        <f t="shared" si="10"/>
        <v>2.2897419560369545E-3</v>
      </c>
    </row>
    <row r="25" spans="2:11">
      <c r="B25" s="18" t="s">
        <v>18</v>
      </c>
      <c r="C25" s="11">
        <v>0.16402777777777766</v>
      </c>
      <c r="D25" s="19"/>
      <c r="E25" s="12">
        <f t="shared" si="8"/>
        <v>0.34803536345776009</v>
      </c>
      <c r="F25" s="11">
        <v>5.3252314814814815E-2</v>
      </c>
      <c r="G25" s="19"/>
      <c r="H25" s="12">
        <f t="shared" si="9"/>
        <v>0.4841119528619528</v>
      </c>
      <c r="I25" s="11">
        <f t="shared" si="7"/>
        <v>0.21728009259259248</v>
      </c>
      <c r="J25" s="19"/>
      <c r="K25" s="14">
        <f t="shared" si="10"/>
        <v>0.3737854412233193</v>
      </c>
    </row>
    <row r="26" spans="2:11">
      <c r="B26" s="18" t="s">
        <v>19</v>
      </c>
      <c r="C26" s="11">
        <v>0.19331018518518525</v>
      </c>
      <c r="D26" s="19"/>
      <c r="E26" s="12">
        <f t="shared" si="8"/>
        <v>0.41016699410609053</v>
      </c>
      <c r="F26" s="11">
        <v>2.2581018518518532E-2</v>
      </c>
      <c r="G26" s="19"/>
      <c r="H26" s="12">
        <f t="shared" si="9"/>
        <v>0.20528198653198662</v>
      </c>
      <c r="I26" s="11">
        <f t="shared" si="7"/>
        <v>0.21589120370370379</v>
      </c>
      <c r="J26" s="19"/>
      <c r="K26" s="14">
        <f t="shared" si="10"/>
        <v>0.37139614526919418</v>
      </c>
    </row>
    <row r="27" spans="2:11" ht="15.75" thickBot="1">
      <c r="B27" s="23" t="s">
        <v>20</v>
      </c>
      <c r="C27" s="20">
        <v>4.6527777777777774E-3</v>
      </c>
      <c r="D27" s="24"/>
      <c r="E27" s="21">
        <f t="shared" si="8"/>
        <v>9.8722986247544199E-3</v>
      </c>
      <c r="F27" s="20">
        <v>6.3657407407407413E-4</v>
      </c>
      <c r="G27" s="24"/>
      <c r="H27" s="21">
        <f t="shared" si="9"/>
        <v>5.7870370370370367E-3</v>
      </c>
      <c r="I27" s="11">
        <f t="shared" si="7"/>
        <v>5.2893518518518515E-3</v>
      </c>
      <c r="J27" s="24"/>
      <c r="K27" s="22">
        <f t="shared" si="10"/>
        <v>9.0992354252946786E-3</v>
      </c>
    </row>
    <row r="28" spans="2:11" ht="16.5" thickTop="1" thickBot="1">
      <c r="B28" s="31" t="s">
        <v>3</v>
      </c>
      <c r="C28" s="32">
        <f>SUM(C22:C27)</f>
        <v>0.38915509259259257</v>
      </c>
      <c r="D28" s="33"/>
      <c r="E28" s="33">
        <f>IFERROR(SUM(E22:E27),0)</f>
        <v>0.82571218074656183</v>
      </c>
      <c r="F28" s="32">
        <f>SUM(F22:F27)</f>
        <v>8.549768518518519E-2</v>
      </c>
      <c r="G28" s="33"/>
      <c r="H28" s="33">
        <f>IFERROR(SUM(H22:H27),0)</f>
        <v>0.7772516835016835</v>
      </c>
      <c r="I28" s="32">
        <f>SUM(I22:I27)</f>
        <v>0.47465277777777776</v>
      </c>
      <c r="J28" s="33"/>
      <c r="K28" s="34">
        <f>IFERROR(SUM(K22:K27),0)</f>
        <v>0.8165418923223956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0.47129629629629627</v>
      </c>
      <c r="D30" s="35"/>
      <c r="E30" s="36">
        <f>IFERROR(SUM(E19,E28),0)</f>
        <v>1</v>
      </c>
      <c r="F30" s="32">
        <f>SUM(F19,F28)</f>
        <v>0.11000000000000001</v>
      </c>
      <c r="G30" s="35"/>
      <c r="H30" s="36">
        <f>IFERROR(SUM(H19,H28),0)</f>
        <v>1</v>
      </c>
      <c r="I30" s="32">
        <f>SUM(I19,I28)</f>
        <v>0.58129629629629631</v>
      </c>
      <c r="J30" s="35"/>
      <c r="K30" s="38">
        <f>IFERROR(SUM(K19,K28),0)</f>
        <v>0.99999999999999989</v>
      </c>
    </row>
    <row r="31" spans="2:1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/>
  <dimension ref="B2:K31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1" t="s">
        <v>43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1.0532407407407407E-3</v>
      </c>
      <c r="D7" s="12">
        <f t="shared" ref="D7:D18" si="0">IFERROR(C7/C$19,0)</f>
        <v>3.3163265306122437E-2</v>
      </c>
      <c r="E7" s="12">
        <f t="shared" ref="E7:E18" si="1">IFERROR(C7/C$30,0)</f>
        <v>7.4431539342385026E-3</v>
      </c>
      <c r="F7" s="11">
        <v>1.273148148148148E-4</v>
      </c>
      <c r="G7" s="12">
        <f t="shared" ref="G7:G18" si="2">IFERROR(F7/F$19,0)</f>
        <v>3.473318598042311E-3</v>
      </c>
      <c r="H7" s="12">
        <f t="shared" ref="H7:H18" si="3">IFERROR(F7/F$30,0)</f>
        <v>1.9362788241506779E-3</v>
      </c>
      <c r="I7" s="11">
        <f>C7+F7</f>
        <v>1.1805555555555554E-3</v>
      </c>
      <c r="J7" s="12">
        <f t="shared" ref="J7:J18" si="4">IFERROR(I7/I$19,0)</f>
        <v>1.7255963457959735E-2</v>
      </c>
      <c r="K7" s="14">
        <f t="shared" ref="K7:K18" si="5">IFERROR(I7/I$30,0)</f>
        <v>5.6960964985759725E-3</v>
      </c>
    </row>
    <row r="8" spans="2:11">
      <c r="B8" s="141" t="s">
        <v>98</v>
      </c>
      <c r="C8" s="11">
        <v>1.290509259259259E-2</v>
      </c>
      <c r="D8" s="12">
        <f t="shared" si="0"/>
        <v>0.40634110787171995</v>
      </c>
      <c r="E8" s="12">
        <f t="shared" si="1"/>
        <v>9.11990839195157E-2</v>
      </c>
      <c r="F8" s="11">
        <v>1.3136574074074077E-2</v>
      </c>
      <c r="G8" s="12">
        <f t="shared" si="2"/>
        <v>0.35838332807072948</v>
      </c>
      <c r="H8" s="12">
        <f t="shared" si="3"/>
        <v>0.19978876958281999</v>
      </c>
      <c r="I8" s="11">
        <f t="shared" ref="I8:I18" si="6">C8+F8</f>
        <v>2.6041666666666664E-2</v>
      </c>
      <c r="J8" s="12">
        <f t="shared" si="4"/>
        <v>0.38064625274911185</v>
      </c>
      <c r="K8" s="14">
        <f t="shared" si="5"/>
        <v>0.12564918746858764</v>
      </c>
    </row>
    <row r="9" spans="2:11">
      <c r="B9" s="10" t="s">
        <v>49</v>
      </c>
      <c r="C9" s="11">
        <v>3.3217592592592591E-3</v>
      </c>
      <c r="D9" s="12">
        <f t="shared" si="0"/>
        <v>0.10459183673469385</v>
      </c>
      <c r="E9" s="12">
        <f t="shared" si="1"/>
        <v>2.3474562407982968E-2</v>
      </c>
      <c r="F9" s="11">
        <v>5.1273148148148137E-3</v>
      </c>
      <c r="G9" s="12">
        <f t="shared" si="2"/>
        <v>0.13988001263024941</v>
      </c>
      <c r="H9" s="12">
        <f t="shared" si="3"/>
        <v>7.7979229008977288E-2</v>
      </c>
      <c r="I9" s="11">
        <f t="shared" si="6"/>
        <v>8.4490740740740724E-3</v>
      </c>
      <c r="J9" s="12">
        <f t="shared" si="4"/>
        <v>0.12349856200304517</v>
      </c>
      <c r="K9" s="14">
        <f t="shared" si="5"/>
        <v>4.0766180823141762E-2</v>
      </c>
    </row>
    <row r="10" spans="2:11">
      <c r="B10" s="10" t="s">
        <v>11</v>
      </c>
      <c r="C10" s="11">
        <v>8.7615740740740727E-3</v>
      </c>
      <c r="D10" s="12">
        <f t="shared" si="0"/>
        <v>0.27587463556851305</v>
      </c>
      <c r="E10" s="12">
        <f t="shared" si="1"/>
        <v>6.1917225584819185E-2</v>
      </c>
      <c r="F10" s="11">
        <v>1.3495370370370368E-2</v>
      </c>
      <c r="G10" s="12">
        <f t="shared" si="2"/>
        <v>0.36817177139248491</v>
      </c>
      <c r="H10" s="12">
        <f t="shared" si="3"/>
        <v>0.20524555535997183</v>
      </c>
      <c r="I10" s="11">
        <f t="shared" si="6"/>
        <v>2.225694444444444E-2</v>
      </c>
      <c r="J10" s="12">
        <f t="shared" si="4"/>
        <v>0.32532566401624091</v>
      </c>
      <c r="K10" s="14">
        <f t="shared" si="5"/>
        <v>0.10738817222315289</v>
      </c>
    </row>
    <row r="11" spans="2:11">
      <c r="B11" s="10" t="s">
        <v>12</v>
      </c>
      <c r="C11" s="11">
        <v>1.8865740740740739E-3</v>
      </c>
      <c r="D11" s="12">
        <f t="shared" si="0"/>
        <v>5.9402332361516021E-2</v>
      </c>
      <c r="E11" s="12">
        <f t="shared" si="1"/>
        <v>1.3332242761328307E-2</v>
      </c>
      <c r="F11" s="11">
        <v>1.6319444444444445E-3</v>
      </c>
      <c r="G11" s="12">
        <f t="shared" si="2"/>
        <v>4.452162930217872E-2</v>
      </c>
      <c r="H11" s="12">
        <f t="shared" si="3"/>
        <v>2.4819574018658693E-2</v>
      </c>
      <c r="I11" s="11">
        <f t="shared" si="6"/>
        <v>3.5185185185185185E-3</v>
      </c>
      <c r="J11" s="12">
        <f t="shared" si="4"/>
        <v>5.142953814921334E-2</v>
      </c>
      <c r="K11" s="14">
        <f t="shared" si="5"/>
        <v>1.6976601329089177E-2</v>
      </c>
    </row>
    <row r="12" spans="2:11">
      <c r="B12" s="10" t="s">
        <v>156</v>
      </c>
      <c r="C12" s="11">
        <v>7.7546296296296304E-4</v>
      </c>
      <c r="D12" s="12">
        <f t="shared" si="0"/>
        <v>2.4416909620991252E-2</v>
      </c>
      <c r="E12" s="12">
        <f t="shared" si="1"/>
        <v>5.4801243252085687E-3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7.7546296296296304E-4</v>
      </c>
      <c r="J12" s="12">
        <f t="shared" si="4"/>
        <v>1.1334799526306888E-2</v>
      </c>
      <c r="K12" s="14">
        <f t="shared" si="5"/>
        <v>3.7415535823979436E-3</v>
      </c>
    </row>
    <row r="13" spans="2:11">
      <c r="B13" s="10" t="s">
        <v>103</v>
      </c>
      <c r="C13" s="11">
        <v>1.273148148148148E-4</v>
      </c>
      <c r="D13" s="12">
        <f t="shared" si="0"/>
        <v>4.0087463556851303E-3</v>
      </c>
      <c r="E13" s="12">
        <f t="shared" si="1"/>
        <v>8.9972190413872008E-4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1.273148148148148E-4</v>
      </c>
      <c r="J13" s="12">
        <f t="shared" si="4"/>
        <v>1.8609372356623247E-3</v>
      </c>
      <c r="K13" s="14">
        <f t="shared" si="5"/>
        <v>6.1428491651309512E-4</v>
      </c>
    </row>
    <row r="14" spans="2:1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180</v>
      </c>
      <c r="C15" s="11">
        <v>5.2083333333333333E-4</v>
      </c>
      <c r="D15" s="12">
        <f t="shared" si="0"/>
        <v>1.639941690962099E-2</v>
      </c>
      <c r="E15" s="12">
        <f t="shared" si="1"/>
        <v>3.6806805169311277E-3</v>
      </c>
      <c r="F15" s="11">
        <v>1.0763888888888889E-3</v>
      </c>
      <c r="G15" s="12">
        <f t="shared" si="2"/>
        <v>2.9365329965266813E-2</v>
      </c>
      <c r="H15" s="12">
        <f t="shared" si="3"/>
        <v>1.6370357331455733E-2</v>
      </c>
      <c r="I15" s="11">
        <f t="shared" si="6"/>
        <v>1.5972222222222221E-3</v>
      </c>
      <c r="J15" s="12">
        <f t="shared" si="4"/>
        <v>2.3346303501945529E-2</v>
      </c>
      <c r="K15" s="14">
        <f t="shared" si="5"/>
        <v>7.7064834980733752E-3</v>
      </c>
    </row>
    <row r="16" spans="2:1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2.4074074074074067E-3</v>
      </c>
      <c r="D18" s="12">
        <f t="shared" si="0"/>
        <v>7.5801749271136989E-2</v>
      </c>
      <c r="E18" s="12">
        <f t="shared" si="1"/>
        <v>1.7012923278259429E-2</v>
      </c>
      <c r="F18" s="11">
        <v>2.0601851851851853E-3</v>
      </c>
      <c r="G18" s="12">
        <f t="shared" si="2"/>
        <v>5.6204610041048313E-2</v>
      </c>
      <c r="H18" s="12">
        <f t="shared" si="3"/>
        <v>3.1332511881710975E-2</v>
      </c>
      <c r="I18" s="11">
        <f t="shared" si="6"/>
        <v>4.4675925925925924E-3</v>
      </c>
      <c r="J18" s="12">
        <f t="shared" si="4"/>
        <v>6.5301979360514309E-2</v>
      </c>
      <c r="K18" s="14">
        <f t="shared" si="5"/>
        <v>2.1555816161277701E-2</v>
      </c>
    </row>
    <row r="19" spans="2:11" ht="16.5" thickTop="1" thickBot="1">
      <c r="B19" s="31" t="s">
        <v>3</v>
      </c>
      <c r="C19" s="32">
        <f>SUM(C7:C18)</f>
        <v>3.1759259259259265E-2</v>
      </c>
      <c r="D19" s="33">
        <f>IFERROR(SUM(D7:D18),0)</f>
        <v>0.99999999999999978</v>
      </c>
      <c r="E19" s="33">
        <f>IFERROR(SUM(E7:E18),0)</f>
        <v>0.22443971863242251</v>
      </c>
      <c r="F19" s="32">
        <f>SUM(F7:F18)</f>
        <v>3.6655092592592593E-2</v>
      </c>
      <c r="G19" s="33">
        <f>IFERROR(SUM(G7:G18),0)</f>
        <v>0.99999999999999989</v>
      </c>
      <c r="H19" s="33">
        <f>IFERROR(SUM(H7:H18),0)</f>
        <v>0.55747227600774507</v>
      </c>
      <c r="I19" s="32">
        <f>SUM(I7:I18)</f>
        <v>6.8414351851851837E-2</v>
      </c>
      <c r="J19" s="33">
        <f>IFERROR(SUM(J7:J18),0)</f>
        <v>1</v>
      </c>
      <c r="K19" s="34">
        <f>IFERROR(SUM(K7:K18),0)</f>
        <v>0.33009437650080958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>
      <c r="B22" s="18" t="s">
        <v>15</v>
      </c>
      <c r="C22" s="11">
        <v>6.5972222222222196E-3</v>
      </c>
      <c r="D22" s="19"/>
      <c r="E22" s="12">
        <f>IFERROR(C22/C$30,0)</f>
        <v>4.6621953214460936E-2</v>
      </c>
      <c r="F22" s="11">
        <v>1.6782407407407406E-3</v>
      </c>
      <c r="G22" s="19"/>
      <c r="H22" s="12">
        <f>IFERROR(F22/F$30,0)</f>
        <v>2.5523675409258935E-2</v>
      </c>
      <c r="I22" s="11">
        <f t="shared" ref="I22:I27" si="7">C22+F22</f>
        <v>8.2754629629629602E-3</v>
      </c>
      <c r="J22" s="19"/>
      <c r="K22" s="14">
        <f>IFERROR(I22/I$30,0)</f>
        <v>3.9928519573351175E-2</v>
      </c>
    </row>
    <row r="23" spans="2:11">
      <c r="B23" s="18" t="s">
        <v>16</v>
      </c>
      <c r="C23" s="11">
        <v>2.199074074074074E-4</v>
      </c>
      <c r="D23" s="19"/>
      <c r="E23" s="12">
        <f t="shared" ref="E23:E27" si="8">IFERROR(C23/C$30,0)</f>
        <v>1.5540651071486984E-3</v>
      </c>
      <c r="F23" s="11">
        <v>7.8703703703703705E-4</v>
      </c>
      <c r="G23" s="19"/>
      <c r="H23" s="12">
        <f t="shared" ref="H23:H27" si="9">IFERROR(F23/F$30,0)</f>
        <v>1.1969723640204192E-2</v>
      </c>
      <c r="I23" s="11">
        <f t="shared" si="7"/>
        <v>1.0069444444444444E-3</v>
      </c>
      <c r="J23" s="19"/>
      <c r="K23" s="14">
        <f t="shared" ref="K23:K27" si="10">IFERROR(I23/I$30,0)</f>
        <v>4.8584352487853893E-3</v>
      </c>
    </row>
    <row r="24" spans="2:11">
      <c r="B24" s="18" t="s">
        <v>17</v>
      </c>
      <c r="C24" s="11">
        <v>0</v>
      </c>
      <c r="D24" s="19"/>
      <c r="E24" s="12">
        <f t="shared" si="8"/>
        <v>0</v>
      </c>
      <c r="F24" s="11">
        <v>2.7777777777777778E-4</v>
      </c>
      <c r="G24" s="19"/>
      <c r="H24" s="12">
        <f t="shared" si="9"/>
        <v>4.2246083436014792E-3</v>
      </c>
      <c r="I24" s="11">
        <f t="shared" si="7"/>
        <v>2.7777777777777778E-4</v>
      </c>
      <c r="J24" s="19"/>
      <c r="K24" s="14">
        <f t="shared" si="10"/>
        <v>1.3402579996649349E-3</v>
      </c>
    </row>
    <row r="25" spans="2:11">
      <c r="B25" s="18" t="s">
        <v>18</v>
      </c>
      <c r="C25" s="11">
        <v>4.5787037037037057E-2</v>
      </c>
      <c r="D25" s="19"/>
      <c r="E25" s="12">
        <f t="shared" si="8"/>
        <v>0.32357271388843439</v>
      </c>
      <c r="F25" s="11">
        <v>1.5254629629629628E-2</v>
      </c>
      <c r="G25" s="19"/>
      <c r="H25" s="12">
        <f t="shared" si="9"/>
        <v>0.23200140820278123</v>
      </c>
      <c r="I25" s="11">
        <f t="shared" si="7"/>
        <v>6.1041666666666689E-2</v>
      </c>
      <c r="J25" s="19"/>
      <c r="K25" s="14">
        <f t="shared" si="10"/>
        <v>0.29452169542636958</v>
      </c>
    </row>
    <row r="26" spans="2:11">
      <c r="B26" s="18" t="s">
        <v>19</v>
      </c>
      <c r="C26" s="11">
        <v>5.5532407407407475E-2</v>
      </c>
      <c r="D26" s="19"/>
      <c r="E26" s="12">
        <f t="shared" si="8"/>
        <v>0.39244233600523493</v>
      </c>
      <c r="F26" s="11">
        <v>8.8194444444444423E-3</v>
      </c>
      <c r="G26" s="19"/>
      <c r="H26" s="12">
        <f t="shared" si="9"/>
        <v>0.13413131490934693</v>
      </c>
      <c r="I26" s="11">
        <f t="shared" si="7"/>
        <v>6.435185185185191E-2</v>
      </c>
      <c r="J26" s="19"/>
      <c r="K26" s="14">
        <f t="shared" si="10"/>
        <v>0.31049310325571022</v>
      </c>
    </row>
    <row r="27" spans="2:11" ht="15.75" thickBot="1">
      <c r="B27" s="23" t="s">
        <v>20</v>
      </c>
      <c r="C27" s="20">
        <v>1.6087962962962961E-3</v>
      </c>
      <c r="D27" s="24"/>
      <c r="E27" s="21">
        <f t="shared" si="8"/>
        <v>1.1369213152298371E-2</v>
      </c>
      <c r="F27" s="20">
        <v>2.2800925925925922E-3</v>
      </c>
      <c r="G27" s="24"/>
      <c r="H27" s="21">
        <f t="shared" si="9"/>
        <v>3.4676993487062137E-2</v>
      </c>
      <c r="I27" s="11">
        <f t="shared" si="7"/>
        <v>3.8888888888888883E-3</v>
      </c>
      <c r="J27" s="24"/>
      <c r="K27" s="22">
        <f t="shared" si="10"/>
        <v>1.8763611995309085E-2</v>
      </c>
    </row>
    <row r="28" spans="2:11" ht="16.5" thickTop="1" thickBot="1">
      <c r="B28" s="31" t="s">
        <v>3</v>
      </c>
      <c r="C28" s="32">
        <f>SUM(C22:C27)</f>
        <v>0.10974537037037045</v>
      </c>
      <c r="D28" s="33"/>
      <c r="E28" s="33">
        <f>IFERROR(SUM(E22:E27),0)</f>
        <v>0.77556028136757726</v>
      </c>
      <c r="F28" s="32">
        <f>SUM(F22:F27)</f>
        <v>2.9097222222222219E-2</v>
      </c>
      <c r="G28" s="33"/>
      <c r="H28" s="33">
        <f>IFERROR(SUM(H22:H27),0)</f>
        <v>0.44252772399225493</v>
      </c>
      <c r="I28" s="32">
        <f>SUM(I22:I27)</f>
        <v>0.13884259259259268</v>
      </c>
      <c r="J28" s="33"/>
      <c r="K28" s="34">
        <f>IFERROR(SUM(K22:K27),0)</f>
        <v>0.66990562349919036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0.14150462962962973</v>
      </c>
      <c r="D30" s="35"/>
      <c r="E30" s="36">
        <f>IFERROR(SUM(E19,E28),0)</f>
        <v>0.99999999999999978</v>
      </c>
      <c r="F30" s="32">
        <f>SUM(F19,F28)</f>
        <v>6.5752314814814805E-2</v>
      </c>
      <c r="G30" s="35"/>
      <c r="H30" s="36">
        <f>IFERROR(SUM(H19,H28),0)</f>
        <v>1</v>
      </c>
      <c r="I30" s="32">
        <f>SUM(I19,I28)</f>
        <v>0.20725694444444454</v>
      </c>
      <c r="J30" s="35"/>
      <c r="K30" s="38">
        <f>IFERROR(SUM(K19,K28),0)</f>
        <v>1</v>
      </c>
    </row>
    <row r="31" spans="2:1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5"/>
  <dimension ref="B1:K66"/>
  <sheetViews>
    <sheetView showGridLines="0" showZeros="0" zoomScaleSheetLayoutView="110" workbookViewId="0">
      <selection activeCell="C22" sqref="C22:C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1" t="s">
        <v>32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s="5" customFormat="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 s="5" customFormat="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6.4814814814814802E-4</v>
      </c>
      <c r="D7" s="12">
        <f t="shared" ref="D7:D18" si="0">IFERROR(C7/C$19,0)</f>
        <v>5.2336448598130837E-2</v>
      </c>
      <c r="E7" s="12">
        <f t="shared" ref="E7:E18" si="1">IFERROR(C7/C$30,0)</f>
        <v>8.5080522637496284E-3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6.4814814814814802E-4</v>
      </c>
      <c r="J7" s="12">
        <f t="shared" ref="J7:J18" si="4">IFERROR(I7/I$19,0)</f>
        <v>5.2336448598130837E-2</v>
      </c>
      <c r="K7" s="14">
        <f t="shared" ref="K7:K18" si="5">IFERROR(I7/I$30,0)</f>
        <v>8.5080522637496284E-3</v>
      </c>
    </row>
    <row r="8" spans="2:11" s="5" customFormat="1">
      <c r="B8" s="141" t="s">
        <v>98</v>
      </c>
      <c r="C8" s="11">
        <v>3.0902777777777773E-3</v>
      </c>
      <c r="D8" s="12">
        <f t="shared" si="0"/>
        <v>0.24953271028037383</v>
      </c>
      <c r="E8" s="12">
        <f t="shared" si="1"/>
        <v>4.0565177757520547E-2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3.0902777777777773E-3</v>
      </c>
      <c r="J8" s="12">
        <f t="shared" si="4"/>
        <v>0.24953271028037383</v>
      </c>
      <c r="K8" s="14">
        <f t="shared" si="5"/>
        <v>4.0565177757520547E-2</v>
      </c>
    </row>
    <row r="9" spans="2:11" s="5" customFormat="1">
      <c r="B9" s="10" t="s">
        <v>49</v>
      </c>
      <c r="C9" s="11">
        <v>1.5856481481481477E-3</v>
      </c>
      <c r="D9" s="12">
        <f t="shared" si="0"/>
        <v>0.12803738317757007</v>
      </c>
      <c r="E9" s="12">
        <f t="shared" si="1"/>
        <v>2.0814342145244621E-2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1.5856481481481477E-3</v>
      </c>
      <c r="J9" s="12">
        <f t="shared" si="4"/>
        <v>0.12803738317757007</v>
      </c>
      <c r="K9" s="14">
        <f t="shared" si="5"/>
        <v>2.0814342145244621E-2</v>
      </c>
    </row>
    <row r="10" spans="2:11" s="5" customFormat="1">
      <c r="B10" s="10" t="s">
        <v>11</v>
      </c>
      <c r="C10" s="11">
        <v>1.215277777777778E-3</v>
      </c>
      <c r="D10" s="12">
        <f t="shared" si="0"/>
        <v>9.8130841121495352E-2</v>
      </c>
      <c r="E10" s="12">
        <f t="shared" si="1"/>
        <v>1.5952597994530558E-2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1.215277777777778E-3</v>
      </c>
      <c r="J10" s="12">
        <f t="shared" si="4"/>
        <v>9.8130841121495352E-2</v>
      </c>
      <c r="K10" s="14">
        <f t="shared" si="5"/>
        <v>1.5952597994530558E-2</v>
      </c>
    </row>
    <row r="11" spans="2:11" s="5" customFormat="1">
      <c r="B11" s="10" t="s">
        <v>12</v>
      </c>
      <c r="C11" s="11">
        <v>2.0833333333333335E-4</v>
      </c>
      <c r="D11" s="12">
        <f t="shared" si="0"/>
        <v>1.682242990654206E-2</v>
      </c>
      <c r="E11" s="12">
        <f t="shared" si="1"/>
        <v>2.7347310847766668E-3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2.0833333333333335E-4</v>
      </c>
      <c r="J11" s="12">
        <f t="shared" si="4"/>
        <v>1.682242990654206E-2</v>
      </c>
      <c r="K11" s="14">
        <f t="shared" si="5"/>
        <v>2.7347310847766668E-3</v>
      </c>
    </row>
    <row r="12" spans="2:11" s="5" customFormat="1">
      <c r="B12" s="10" t="s">
        <v>156</v>
      </c>
      <c r="C12" s="11">
        <v>3.2407407407407406E-4</v>
      </c>
      <c r="D12" s="12">
        <f t="shared" si="0"/>
        <v>2.6168224299065422E-2</v>
      </c>
      <c r="E12" s="12">
        <f t="shared" si="1"/>
        <v>4.2540261318748142E-3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3.2407407407407406E-4</v>
      </c>
      <c r="J12" s="12">
        <f t="shared" si="4"/>
        <v>2.6168224299065422E-2</v>
      </c>
      <c r="K12" s="14">
        <f t="shared" si="5"/>
        <v>4.2540261318748142E-3</v>
      </c>
    </row>
    <row r="13" spans="2:11" s="5" customFormat="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180</v>
      </c>
      <c r="C15" s="11">
        <v>1.8518518518518518E-4</v>
      </c>
      <c r="D15" s="12">
        <f t="shared" si="0"/>
        <v>1.4953271028037384E-2</v>
      </c>
      <c r="E15" s="12">
        <f t="shared" si="1"/>
        <v>2.4308720753570367E-3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1.8518518518518518E-4</v>
      </c>
      <c r="J15" s="12">
        <f t="shared" si="4"/>
        <v>1.4953271028037384E-2</v>
      </c>
      <c r="K15" s="14">
        <f t="shared" si="5"/>
        <v>2.4308720753570367E-3</v>
      </c>
    </row>
    <row r="16" spans="2:11" s="5" customFormat="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5.1273148148148146E-3</v>
      </c>
      <c r="D18" s="12">
        <f t="shared" si="0"/>
        <v>0.41401869158878507</v>
      </c>
      <c r="E18" s="12">
        <f t="shared" si="1"/>
        <v>6.730477058644796E-2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5.1273148148148146E-3</v>
      </c>
      <c r="J18" s="12">
        <f t="shared" si="4"/>
        <v>0.41401869158878507</v>
      </c>
      <c r="K18" s="14">
        <f t="shared" si="5"/>
        <v>6.730477058644796E-2</v>
      </c>
    </row>
    <row r="19" spans="2:11" s="5" customFormat="1" ht="16.5" thickTop="1" thickBot="1">
      <c r="B19" s="31" t="s">
        <v>3</v>
      </c>
      <c r="C19" s="32">
        <f>SUM(C7:C18)</f>
        <v>1.2384259259259258E-2</v>
      </c>
      <c r="D19" s="33">
        <f>IFERROR(SUM(D7:D18),0)</f>
        <v>1</v>
      </c>
      <c r="E19" s="33">
        <f>IFERROR(SUM(E7:E18),0)</f>
        <v>0.16256457003950181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1.2384259259259258E-2</v>
      </c>
      <c r="J19" s="33">
        <f>IFERROR(SUM(J7:J18),0)</f>
        <v>1</v>
      </c>
      <c r="K19" s="34">
        <f>IFERROR(SUM(K7:K18),0)</f>
        <v>0.16256457003950181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4.1666666666666666E-3</v>
      </c>
      <c r="D22" s="19"/>
      <c r="E22" s="12">
        <f>IFERROR(C22/C$30,0)</f>
        <v>5.4694621695533331E-2</v>
      </c>
      <c r="F22" s="11">
        <v>0</v>
      </c>
      <c r="G22" s="19"/>
      <c r="H22" s="12">
        <f>IFERROR(F22/F$30,0)</f>
        <v>0</v>
      </c>
      <c r="I22" s="11">
        <f t="shared" ref="I22:I27" si="7">C22+F22</f>
        <v>4.1666666666666666E-3</v>
      </c>
      <c r="J22" s="19"/>
      <c r="K22" s="14">
        <f>IFERROR(I22/I$30,0)</f>
        <v>5.4694621695533331E-2</v>
      </c>
    </row>
    <row r="23" spans="2:11" s="5" customFormat="1">
      <c r="B23" s="18" t="s">
        <v>16</v>
      </c>
      <c r="C23" s="11">
        <v>2.0833333333333332E-4</v>
      </c>
      <c r="D23" s="19"/>
      <c r="E23" s="12">
        <f t="shared" ref="E23:E27" si="8">IFERROR(C23/C$30,0)</f>
        <v>2.7347310847766664E-3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2.0833333333333332E-4</v>
      </c>
      <c r="J23" s="19"/>
      <c r="K23" s="14">
        <f t="shared" ref="K23:K27" si="10">IFERROR(I23/I$30,0)</f>
        <v>2.7347310847766664E-3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>
        <v>0</v>
      </c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1.9872685185185195E-2</v>
      </c>
      <c r="D25" s="19"/>
      <c r="E25" s="12">
        <f t="shared" si="8"/>
        <v>0.26086295958675215</v>
      </c>
      <c r="F25" s="11">
        <v>0</v>
      </c>
      <c r="G25" s="19"/>
      <c r="H25" s="12">
        <f t="shared" si="9"/>
        <v>0</v>
      </c>
      <c r="I25" s="11">
        <f t="shared" si="7"/>
        <v>1.9872685185185195E-2</v>
      </c>
      <c r="J25" s="19"/>
      <c r="K25" s="14">
        <f t="shared" si="10"/>
        <v>0.26086295958675215</v>
      </c>
    </row>
    <row r="26" spans="2:11" s="5" customFormat="1">
      <c r="B26" s="18" t="s">
        <v>19</v>
      </c>
      <c r="C26" s="11">
        <v>3.848379629629621E-2</v>
      </c>
      <c r="D26" s="19"/>
      <c r="E26" s="12">
        <f t="shared" si="8"/>
        <v>0.50516560316013315</v>
      </c>
      <c r="F26" s="11">
        <v>0</v>
      </c>
      <c r="G26" s="19"/>
      <c r="H26" s="12">
        <f t="shared" si="9"/>
        <v>0</v>
      </c>
      <c r="I26" s="11">
        <f t="shared" si="7"/>
        <v>3.848379629629621E-2</v>
      </c>
      <c r="J26" s="19"/>
      <c r="K26" s="14">
        <f t="shared" si="10"/>
        <v>0.50516560316013315</v>
      </c>
    </row>
    <row r="27" spans="2:11" s="5" customFormat="1" ht="15.75" thickBot="1">
      <c r="B27" s="23" t="s">
        <v>20</v>
      </c>
      <c r="C27" s="20">
        <v>1.0648148148148149E-3</v>
      </c>
      <c r="D27" s="24"/>
      <c r="E27" s="21">
        <f t="shared" si="8"/>
        <v>1.3977514433302963E-2</v>
      </c>
      <c r="F27" s="20">
        <v>0</v>
      </c>
      <c r="G27" s="24"/>
      <c r="H27" s="21">
        <f t="shared" si="9"/>
        <v>0</v>
      </c>
      <c r="I27" s="11">
        <f t="shared" si="7"/>
        <v>1.0648148148148149E-3</v>
      </c>
      <c r="J27" s="24"/>
      <c r="K27" s="22">
        <f t="shared" si="10"/>
        <v>1.3977514433302963E-2</v>
      </c>
    </row>
    <row r="28" spans="2:11" s="5" customFormat="1" ht="16.5" thickTop="1" thickBot="1">
      <c r="B28" s="31" t="s">
        <v>3</v>
      </c>
      <c r="C28" s="32">
        <f>SUM(C22:C27)</f>
        <v>6.3796296296296212E-2</v>
      </c>
      <c r="D28" s="33"/>
      <c r="E28" s="33">
        <f>IFERROR(SUM(E22:E27),0)</f>
        <v>0.83743542996049825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6.3796296296296212E-2</v>
      </c>
      <c r="J28" s="33"/>
      <c r="K28" s="34">
        <f>IFERROR(SUM(K22:K27),0)</f>
        <v>0.83743542996049825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7.6180555555555474E-2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7.6180555555555474E-2</v>
      </c>
      <c r="J30" s="35"/>
      <c r="K30" s="38">
        <f>IFERROR(SUM(K19,K28),0)</f>
        <v>1</v>
      </c>
    </row>
    <row r="31" spans="2:11" s="5" customFormat="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6"/>
  <dimension ref="B2:N31"/>
  <sheetViews>
    <sheetView showGridLines="0" showZeros="0" zoomScaleSheetLayoutView="90" workbookViewId="0">
      <selection activeCell="R29" sqref="R2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91" t="s">
        <v>33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3"/>
    </row>
    <row r="4" spans="2:14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6"/>
    </row>
    <row r="5" spans="2:14">
      <c r="B5" s="39"/>
      <c r="C5" s="192" t="s">
        <v>0</v>
      </c>
      <c r="D5" s="192"/>
      <c r="E5" s="192"/>
      <c r="F5" s="192" t="s">
        <v>1</v>
      </c>
      <c r="G5" s="192"/>
      <c r="H5" s="192"/>
      <c r="I5" s="192" t="s">
        <v>2</v>
      </c>
      <c r="J5" s="192"/>
      <c r="K5" s="192"/>
      <c r="L5" s="192" t="s">
        <v>3</v>
      </c>
      <c r="M5" s="192"/>
      <c r="N5" s="193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4.5023148148148158E-3</v>
      </c>
      <c r="D7" s="12">
        <f t="shared" ref="D7:D18" si="0">IFERROR(C7/C$19,0)</f>
        <v>0.11098430813124113</v>
      </c>
      <c r="E7" s="12">
        <f t="shared" ref="E7:E18" si="1">IFERROR(C7/C$30,0)</f>
        <v>6.6861464420763184E-2</v>
      </c>
      <c r="F7" s="11">
        <v>1.8634259259259259E-3</v>
      </c>
      <c r="G7" s="12">
        <f t="shared" ref="G7:G18" si="2">IFERROR(F7/F$19,0)</f>
        <v>9.0755355129650495E-2</v>
      </c>
      <c r="H7" s="12">
        <f t="shared" ref="H7:H18" si="3">IFERROR(F7/F$30,0)</f>
        <v>6.2597200622083973E-2</v>
      </c>
      <c r="I7" s="11">
        <v>2.9398148148148144E-3</v>
      </c>
      <c r="J7" s="12">
        <f t="shared" ref="J7:J18" si="4">IFERROR(I7/I$19,0)</f>
        <v>0.15450121654501217</v>
      </c>
      <c r="K7" s="12">
        <f t="shared" ref="K7:K18" si="5">IFERROR(I7/I$30,0)</f>
        <v>8.9091546825675189E-2</v>
      </c>
      <c r="L7" s="13">
        <f>SUM(C7,F7,I7)</f>
        <v>9.3055555555555565E-3</v>
      </c>
      <c r="M7" s="12">
        <f t="shared" ref="M7:M13" si="6">IFERROR(L7/L$19,0)</f>
        <v>0.11613462371804134</v>
      </c>
      <c r="N7" s="14">
        <f t="shared" ref="N7:N13" si="7">IFERROR(L7/L$30,0)</f>
        <v>7.1523885775286927E-2</v>
      </c>
    </row>
    <row r="8" spans="2:14">
      <c r="B8" s="141" t="s">
        <v>98</v>
      </c>
      <c r="C8" s="11">
        <v>8.9930555555555562E-3</v>
      </c>
      <c r="D8" s="12">
        <f t="shared" si="0"/>
        <v>0.22168330955777468</v>
      </c>
      <c r="E8" s="12">
        <f t="shared" si="1"/>
        <v>0.13355104847026475</v>
      </c>
      <c r="F8" s="11">
        <v>4.1435185185185186E-3</v>
      </c>
      <c r="G8" s="12">
        <f t="shared" si="2"/>
        <v>0.20180383314543404</v>
      </c>
      <c r="H8" s="12">
        <f t="shared" si="3"/>
        <v>0.13919129082426127</v>
      </c>
      <c r="I8" s="11">
        <v>4.5023148148148158E-3</v>
      </c>
      <c r="J8" s="12">
        <f t="shared" si="4"/>
        <v>0.23661800486618012</v>
      </c>
      <c r="K8" s="12">
        <f t="shared" si="5"/>
        <v>0.13644335320940024</v>
      </c>
      <c r="L8" s="13">
        <f t="shared" ref="L8:L18" si="8">SUM(C8,F8,I8)</f>
        <v>1.7638888888888891E-2</v>
      </c>
      <c r="M8" s="12">
        <f t="shared" si="6"/>
        <v>0.22013577928643657</v>
      </c>
      <c r="N8" s="14">
        <f t="shared" si="7"/>
        <v>0.1355751267680812</v>
      </c>
    </row>
    <row r="9" spans="2:14">
      <c r="B9" s="10" t="s">
        <v>49</v>
      </c>
      <c r="C9" s="11">
        <v>8.0902777777777744E-3</v>
      </c>
      <c r="D9" s="12">
        <f t="shared" si="0"/>
        <v>0.19942938659058485</v>
      </c>
      <c r="E9" s="12">
        <f t="shared" si="1"/>
        <v>0.12014437951185973</v>
      </c>
      <c r="F9" s="11">
        <v>4.7569444444444421E-3</v>
      </c>
      <c r="G9" s="12">
        <f t="shared" si="2"/>
        <v>0.23167981961668532</v>
      </c>
      <c r="H9" s="12">
        <f t="shared" si="3"/>
        <v>0.15979782270606524</v>
      </c>
      <c r="I9" s="11">
        <v>3.6458333333333334E-3</v>
      </c>
      <c r="J9" s="12">
        <f t="shared" si="4"/>
        <v>0.19160583941605841</v>
      </c>
      <c r="K9" s="12">
        <f t="shared" si="5"/>
        <v>0.11048754822869168</v>
      </c>
      <c r="L9" s="13">
        <f t="shared" si="8"/>
        <v>1.6493055555555549E-2</v>
      </c>
      <c r="M9" s="12">
        <f t="shared" si="6"/>
        <v>0.20583562039578213</v>
      </c>
      <c r="N9" s="14">
        <f t="shared" si="7"/>
        <v>0.1267680811315719</v>
      </c>
    </row>
    <row r="10" spans="2:14">
      <c r="B10" s="10" t="s">
        <v>11</v>
      </c>
      <c r="C10" s="11">
        <v>1.1041666666666661E-2</v>
      </c>
      <c r="D10" s="12">
        <f t="shared" si="0"/>
        <v>0.27218259629101277</v>
      </c>
      <c r="E10" s="12">
        <f t="shared" si="1"/>
        <v>0.16397387418356821</v>
      </c>
      <c r="F10" s="11">
        <v>6.2962962962962964E-3</v>
      </c>
      <c r="G10" s="12">
        <f t="shared" si="2"/>
        <v>0.30665163472378804</v>
      </c>
      <c r="H10" s="12">
        <f t="shared" si="3"/>
        <v>0.21150855365474339</v>
      </c>
      <c r="I10" s="11">
        <v>6.1226851851851833E-3</v>
      </c>
      <c r="J10" s="12">
        <f t="shared" si="4"/>
        <v>0.32177615571776147</v>
      </c>
      <c r="K10" s="12">
        <f t="shared" si="5"/>
        <v>0.1855489301999298</v>
      </c>
      <c r="L10" s="13">
        <f t="shared" si="8"/>
        <v>2.346064814814814E-2</v>
      </c>
      <c r="M10" s="12">
        <f t="shared" si="6"/>
        <v>0.29279214213491256</v>
      </c>
      <c r="N10" s="14">
        <f t="shared" si="7"/>
        <v>0.18032203540610264</v>
      </c>
    </row>
    <row r="11" spans="2:14">
      <c r="B11" s="10" t="s">
        <v>12</v>
      </c>
      <c r="C11" s="11">
        <v>2.3611111111111107E-3</v>
      </c>
      <c r="D11" s="12">
        <f t="shared" si="0"/>
        <v>5.8202567760342369E-2</v>
      </c>
      <c r="E11" s="12">
        <f t="shared" si="1"/>
        <v>3.5063595737366796E-2</v>
      </c>
      <c r="F11" s="11">
        <v>1.4236111111111112E-3</v>
      </c>
      <c r="G11" s="12">
        <f t="shared" si="2"/>
        <v>6.9334836527621194E-2</v>
      </c>
      <c r="H11" s="12">
        <f t="shared" si="3"/>
        <v>4.7822706065318819E-2</v>
      </c>
      <c r="I11" s="11">
        <v>1.2499999999999998E-3</v>
      </c>
      <c r="J11" s="12">
        <f t="shared" si="4"/>
        <v>6.569343065693431E-2</v>
      </c>
      <c r="K11" s="12">
        <f t="shared" si="5"/>
        <v>3.7881445106980001E-2</v>
      </c>
      <c r="L11" s="13">
        <f t="shared" si="8"/>
        <v>5.0347222222222217E-3</v>
      </c>
      <c r="M11" s="12">
        <f t="shared" si="6"/>
        <v>6.2834031489238773E-2</v>
      </c>
      <c r="N11" s="14">
        <f t="shared" si="7"/>
        <v>3.8697624766479859E-2</v>
      </c>
    </row>
    <row r="12" spans="2:14">
      <c r="B12" s="10" t="s">
        <v>156</v>
      </c>
      <c r="C12" s="11">
        <v>6.2500000000000001E-4</v>
      </c>
      <c r="D12" s="12">
        <f t="shared" si="0"/>
        <v>1.5406562054208277E-2</v>
      </c>
      <c r="E12" s="12">
        <f t="shared" si="1"/>
        <v>9.2815400481265058E-3</v>
      </c>
      <c r="F12" s="11">
        <v>8.1018518518518516E-5</v>
      </c>
      <c r="G12" s="12">
        <f t="shared" si="2"/>
        <v>3.9458850056369784E-3</v>
      </c>
      <c r="H12" s="12">
        <f t="shared" si="3"/>
        <v>2.7216174183514771E-3</v>
      </c>
      <c r="I12" s="11">
        <v>2.5462962962962961E-4</v>
      </c>
      <c r="J12" s="12">
        <f t="shared" si="4"/>
        <v>1.3381995133819952E-2</v>
      </c>
      <c r="K12" s="12">
        <f t="shared" si="5"/>
        <v>7.7165906699403711E-3</v>
      </c>
      <c r="L12" s="13">
        <f t="shared" si="8"/>
        <v>9.6064814814814819E-4</v>
      </c>
      <c r="M12" s="12">
        <f t="shared" si="6"/>
        <v>1.198902210024556E-2</v>
      </c>
      <c r="N12" s="14">
        <f t="shared" si="7"/>
        <v>7.3836847255582269E-3</v>
      </c>
    </row>
    <row r="13" spans="2:14">
      <c r="B13" s="10" t="s">
        <v>103</v>
      </c>
      <c r="C13" s="11">
        <v>1.273148148148148E-4</v>
      </c>
      <c r="D13" s="12">
        <f t="shared" si="0"/>
        <v>3.1383737517831673E-3</v>
      </c>
      <c r="E13" s="12">
        <f t="shared" si="1"/>
        <v>1.8906840838776215E-3</v>
      </c>
      <c r="F13" s="11"/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ref="L13" si="9">SUM(C13,F13,I13)</f>
        <v>1.273148148148148E-4</v>
      </c>
      <c r="M13" s="12">
        <f t="shared" si="6"/>
        <v>1.588906543406038E-3</v>
      </c>
      <c r="N13" s="14">
        <f t="shared" si="7"/>
        <v>9.7856062627880102E-4</v>
      </c>
    </row>
    <row r="14" spans="2:14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/>
      <c r="M14" s="12"/>
      <c r="N14" s="14"/>
    </row>
    <row r="15" spans="2:14">
      <c r="B15" s="10" t="s">
        <v>181</v>
      </c>
      <c r="C15" s="15">
        <v>0</v>
      </c>
      <c r="D15" s="12">
        <f t="shared" si="0"/>
        <v>0</v>
      </c>
      <c r="E15" s="12">
        <f t="shared" si="1"/>
        <v>0</v>
      </c>
      <c r="F15" s="15"/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>IFERROR(L15/L$19,0)</f>
        <v>0</v>
      </c>
      <c r="N15" s="14">
        <f>IFERROR(L15/L$30,0)</f>
        <v>0</v>
      </c>
    </row>
    <row r="16" spans="2:14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>IFERROR(L16/L$19,0)</f>
        <v>0</v>
      </c>
      <c r="N16" s="14">
        <f>IFERROR(L16/L$30,0)</f>
        <v>0</v>
      </c>
    </row>
    <row r="17" spans="2:14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>
      <c r="B18" s="10" t="s">
        <v>13</v>
      </c>
      <c r="C18" s="11">
        <v>4.8263888888888879E-3</v>
      </c>
      <c r="D18" s="12">
        <f t="shared" si="0"/>
        <v>0.11897289586305279</v>
      </c>
      <c r="E18" s="12">
        <f t="shared" si="1"/>
        <v>7.1674114816088E-2</v>
      </c>
      <c r="F18" s="11">
        <v>1.9675925925925924E-3</v>
      </c>
      <c r="G18" s="12">
        <f t="shared" si="2"/>
        <v>9.5828635851183744E-2</v>
      </c>
      <c r="H18" s="12">
        <f t="shared" si="3"/>
        <v>6.6096423017107303E-2</v>
      </c>
      <c r="I18" s="11">
        <v>3.1249999999999995E-4</v>
      </c>
      <c r="J18" s="12">
        <f t="shared" si="4"/>
        <v>1.6423357664233577E-2</v>
      </c>
      <c r="K18" s="12">
        <f t="shared" si="5"/>
        <v>9.4703612767450002E-3</v>
      </c>
      <c r="L18" s="13">
        <f t="shared" si="8"/>
        <v>7.106481481481481E-3</v>
      </c>
      <c r="M18" s="12">
        <f>IFERROR(L18/L$19,0)</f>
        <v>8.8689874331937021E-2</v>
      </c>
      <c r="N18" s="14">
        <f>IFERROR(L18/L$30,0)</f>
        <v>5.4621474957743985E-2</v>
      </c>
    </row>
    <row r="19" spans="2:14" ht="16.5" thickTop="1" thickBot="1">
      <c r="B19" s="31" t="s">
        <v>3</v>
      </c>
      <c r="C19" s="32">
        <f>SUM(C7:C18)</f>
        <v>4.056712962962962E-2</v>
      </c>
      <c r="D19" s="33">
        <f>IFERROR(SUM(D7:D18),0)</f>
        <v>1</v>
      </c>
      <c r="E19" s="33">
        <f>IFERROR(SUM(E7:E18),0)</f>
        <v>0.60244070127191485</v>
      </c>
      <c r="F19" s="32">
        <f>SUM(F7:F18)</f>
        <v>2.0532407407407409E-2</v>
      </c>
      <c r="G19" s="33">
        <f>IFERROR(SUM(G7:G18),0)</f>
        <v>0.99999999999999967</v>
      </c>
      <c r="H19" s="33">
        <f>IFERROR(SUM(H7:H18),0)</f>
        <v>0.68973561430793151</v>
      </c>
      <c r="I19" s="32">
        <f>SUM(I7:I18)</f>
        <v>1.9027777777777775E-2</v>
      </c>
      <c r="J19" s="33">
        <f>IFERROR(SUM(J7:J18),0)</f>
        <v>1</v>
      </c>
      <c r="K19" s="33">
        <f>IFERROR(SUM(K7:K18),0)</f>
        <v>0.57663977551736223</v>
      </c>
      <c r="L19" s="32">
        <f>SUM(L7:L18)</f>
        <v>8.0127314814814804E-2</v>
      </c>
      <c r="M19" s="33">
        <f>IFERROR(SUM(M7:M18),0)</f>
        <v>1</v>
      </c>
      <c r="N19" s="34">
        <f>IFERROR(SUM(N7:N18),0)</f>
        <v>0.61587047415710361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6" t="s">
        <v>5</v>
      </c>
      <c r="L21" s="16" t="s">
        <v>55</v>
      </c>
      <c r="M21" s="16" t="s">
        <v>5</v>
      </c>
      <c r="N21" s="17" t="s">
        <v>5</v>
      </c>
    </row>
    <row r="22" spans="2:14">
      <c r="B22" s="18" t="s">
        <v>15</v>
      </c>
      <c r="C22" s="11">
        <v>3.1712962962962962E-3</v>
      </c>
      <c r="D22" s="19"/>
      <c r="E22" s="12">
        <f>IFERROR(C22/C$30,0)</f>
        <v>4.709522172567894E-2</v>
      </c>
      <c r="F22" s="11">
        <v>1.1921296296296296E-3</v>
      </c>
      <c r="G22" s="19"/>
      <c r="H22" s="12">
        <f>IFERROR(F22/F$30,0)</f>
        <v>4.0046656298600304E-2</v>
      </c>
      <c r="I22" s="11">
        <v>7.291666666666667E-4</v>
      </c>
      <c r="J22" s="19"/>
      <c r="K22" s="12">
        <f>IFERROR(I22/I$30,0)</f>
        <v>2.2097509645738339E-2</v>
      </c>
      <c r="L22" s="13">
        <f>SUM(C22,F22,I22)</f>
        <v>5.092592592592593E-3</v>
      </c>
      <c r="M22" s="19"/>
      <c r="N22" s="14">
        <f>IFERROR(L22/L$30,0)</f>
        <v>3.9142425051152049E-2</v>
      </c>
    </row>
    <row r="23" spans="2:14">
      <c r="B23" s="18" t="s">
        <v>16</v>
      </c>
      <c r="C23" s="11">
        <v>4.0509259259259258E-4</v>
      </c>
      <c r="D23" s="19"/>
      <c r="E23" s="12">
        <f t="shared" ref="E23:E27" si="10">IFERROR(C23/C$30,0)</f>
        <v>6.0158129941560688E-3</v>
      </c>
      <c r="F23" s="11"/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4.0509259259259258E-4</v>
      </c>
      <c r="M23" s="19"/>
      <c r="N23" s="14">
        <f t="shared" ref="N23:N27" si="14">IFERROR(L23/L$30,0)</f>
        <v>3.1136019927052762E-3</v>
      </c>
    </row>
    <row r="24" spans="2:14">
      <c r="B24" s="18" t="s">
        <v>17</v>
      </c>
      <c r="C24" s="11">
        <v>4.2824074074074075E-4</v>
      </c>
      <c r="D24" s="19"/>
      <c r="E24" s="12">
        <f t="shared" si="10"/>
        <v>6.3595737366792726E-3</v>
      </c>
      <c r="F24" s="11"/>
      <c r="G24" s="19"/>
      <c r="H24" s="12">
        <f t="shared" si="11"/>
        <v>0</v>
      </c>
      <c r="I24" s="11">
        <v>2.7777777777777778E-4</v>
      </c>
      <c r="J24" s="19"/>
      <c r="K24" s="12">
        <f t="shared" si="12"/>
        <v>8.4180989126622242E-3</v>
      </c>
      <c r="L24" s="13">
        <f t="shared" si="13"/>
        <v>7.0601851851851858E-4</v>
      </c>
      <c r="M24" s="19"/>
      <c r="N24" s="14">
        <f t="shared" si="14"/>
        <v>5.4265634730006245E-3</v>
      </c>
    </row>
    <row r="25" spans="2:14">
      <c r="B25" s="18" t="s">
        <v>18</v>
      </c>
      <c r="C25" s="11">
        <v>5.729166666666668E-3</v>
      </c>
      <c r="D25" s="19"/>
      <c r="E25" s="12">
        <f t="shared" si="10"/>
        <v>8.5080783774492991E-2</v>
      </c>
      <c r="F25" s="11">
        <v>1.689814814814815E-3</v>
      </c>
      <c r="G25" s="19"/>
      <c r="H25" s="12">
        <f t="shared" si="11"/>
        <v>5.6765163297045104E-2</v>
      </c>
      <c r="I25" s="11">
        <v>3.4027777777777784E-3</v>
      </c>
      <c r="J25" s="19"/>
      <c r="K25" s="12">
        <f t="shared" si="12"/>
        <v>0.10312171168011226</v>
      </c>
      <c r="L25" s="13">
        <f t="shared" si="13"/>
        <v>1.0821759259259262E-2</v>
      </c>
      <c r="M25" s="19"/>
      <c r="N25" s="14">
        <f t="shared" si="14"/>
        <v>8.3177653233698107E-2</v>
      </c>
    </row>
    <row r="26" spans="2:14">
      <c r="B26" s="18" t="s">
        <v>19</v>
      </c>
      <c r="C26" s="11">
        <v>1.5439814814814811E-2</v>
      </c>
      <c r="D26" s="19"/>
      <c r="E26" s="12">
        <f t="shared" si="10"/>
        <v>0.22928841526297697</v>
      </c>
      <c r="F26" s="11">
        <v>6.2499999999999986E-3</v>
      </c>
      <c r="G26" s="19"/>
      <c r="H26" s="12">
        <f t="shared" si="11"/>
        <v>0.20995334370139962</v>
      </c>
      <c r="I26" s="11">
        <v>8.6689814814814824E-3</v>
      </c>
      <c r="J26" s="19"/>
      <c r="K26" s="12">
        <f t="shared" si="12"/>
        <v>0.26271483689933361</v>
      </c>
      <c r="L26" s="13">
        <f t="shared" si="13"/>
        <v>3.035879629629629E-2</v>
      </c>
      <c r="M26" s="19"/>
      <c r="N26" s="14">
        <f t="shared" si="14"/>
        <v>0.23334222933902679</v>
      </c>
    </row>
    <row r="27" spans="2:14" ht="15.75" thickBot="1">
      <c r="B27" s="23" t="s">
        <v>20</v>
      </c>
      <c r="C27" s="20">
        <v>1.5972222222222221E-3</v>
      </c>
      <c r="D27" s="24"/>
      <c r="E27" s="21">
        <f t="shared" si="10"/>
        <v>2.3719491234101071E-2</v>
      </c>
      <c r="F27" s="20">
        <v>1.0416666666666667E-4</v>
      </c>
      <c r="G27" s="24"/>
      <c r="H27" s="21">
        <f t="shared" si="11"/>
        <v>3.499222395023328E-3</v>
      </c>
      <c r="I27" s="20">
        <v>8.9120370370370373E-4</v>
      </c>
      <c r="J27" s="24"/>
      <c r="K27" s="21">
        <f t="shared" si="12"/>
        <v>2.7008067344791303E-2</v>
      </c>
      <c r="L27" s="13">
        <f t="shared" si="13"/>
        <v>2.5925925925925925E-3</v>
      </c>
      <c r="M27" s="24"/>
      <c r="N27" s="22">
        <f t="shared" si="14"/>
        <v>1.9927052753313766E-2</v>
      </c>
    </row>
    <row r="28" spans="2:14" ht="16.5" thickTop="1" thickBot="1">
      <c r="B28" s="31" t="s">
        <v>3</v>
      </c>
      <c r="C28" s="32">
        <f>SUM(C22:C27)</f>
        <v>2.6770833333333331E-2</v>
      </c>
      <c r="D28" s="33"/>
      <c r="E28" s="33">
        <f>IFERROR(SUM(E22:E27),0)</f>
        <v>0.39755929872808532</v>
      </c>
      <c r="F28" s="32">
        <f>SUM(F22:F27)</f>
        <v>9.2361111111111099E-3</v>
      </c>
      <c r="G28" s="33"/>
      <c r="H28" s="33">
        <f>IFERROR(SUM(H22:H27),0)</f>
        <v>0.31026438569206838</v>
      </c>
      <c r="I28" s="32">
        <f>SUM(I22:I27)</f>
        <v>1.3969907407407408E-2</v>
      </c>
      <c r="J28" s="33"/>
      <c r="K28" s="33">
        <f>IFERROR(SUM(K22:K27),0)</f>
        <v>0.42336022448263777</v>
      </c>
      <c r="L28" s="32">
        <f>SUM(L22:L27)</f>
        <v>4.9976851851851842E-2</v>
      </c>
      <c r="M28" s="33"/>
      <c r="N28" s="34">
        <f>IFERROR(SUM(N22:N27),0)</f>
        <v>0.38412952584289661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6.7337962962962947E-2</v>
      </c>
      <c r="D30" s="35"/>
      <c r="E30" s="36">
        <f>IFERROR(SUM(E19,E28),0)</f>
        <v>1.0000000000000002</v>
      </c>
      <c r="F30" s="32">
        <f>SUM(F19,F28)</f>
        <v>2.9768518518518521E-2</v>
      </c>
      <c r="G30" s="35"/>
      <c r="H30" s="36">
        <f>IFERROR(SUM(H19,H28),0)</f>
        <v>0.99999999999999989</v>
      </c>
      <c r="I30" s="32">
        <f>SUM(I19,I28)</f>
        <v>3.2997685185185185E-2</v>
      </c>
      <c r="J30" s="35"/>
      <c r="K30" s="36">
        <f>IFERROR(SUM(K19,K28),0)</f>
        <v>1</v>
      </c>
      <c r="L30" s="37">
        <f>SUM(L19,L28)</f>
        <v>0.13010416666666663</v>
      </c>
      <c r="M30" s="35"/>
      <c r="N30" s="38">
        <f>IFERROR(SUM(N19,N28),0)</f>
        <v>1.0000000000000002</v>
      </c>
    </row>
    <row r="31" spans="2:14" ht="66" customHeight="1" thickTop="1" thickBot="1">
      <c r="B31" s="188" t="s">
        <v>151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9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7"/>
  <dimension ref="B1:N66"/>
  <sheetViews>
    <sheetView showGridLines="0" showZeros="0" zoomScaleSheetLayoutView="110" zoomScalePageLayoutView="50" workbookViewId="0">
      <selection activeCell="I22" sqref="I22:I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91" t="s">
        <v>34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3"/>
    </row>
    <row r="4" spans="2:14" s="5" customFormat="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6"/>
    </row>
    <row r="5" spans="2:14" s="5" customFormat="1">
      <c r="B5" s="39"/>
      <c r="C5" s="197" t="s">
        <v>0</v>
      </c>
      <c r="D5" s="197"/>
      <c r="E5" s="197"/>
      <c r="F5" s="197" t="s">
        <v>1</v>
      </c>
      <c r="G5" s="197"/>
      <c r="H5" s="197"/>
      <c r="I5" s="197" t="s">
        <v>2</v>
      </c>
      <c r="J5" s="197"/>
      <c r="K5" s="197"/>
      <c r="L5" s="197" t="s">
        <v>3</v>
      </c>
      <c r="M5" s="197"/>
      <c r="N5" s="198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1.2939814814814812E-2</v>
      </c>
      <c r="D7" s="12">
        <f t="shared" ref="D7:D18" si="0">IFERROR(C7/C$19,0)</f>
        <v>0.11686003971987038</v>
      </c>
      <c r="E7" s="12">
        <f t="shared" ref="E7:E18" si="1">IFERROR(C7/C$30,0)</f>
        <v>4.1145296628882652E-2</v>
      </c>
      <c r="F7" s="11">
        <v>1.1805555555555556E-3</v>
      </c>
      <c r="G7" s="12">
        <f t="shared" ref="G7:G18" si="2">IFERROR(F7/F$19,0)</f>
        <v>5.7562076749435677E-2</v>
      </c>
      <c r="H7" s="12">
        <f t="shared" ref="H7:H18" si="3">IFERROR(F7/F$30,0)</f>
        <v>9.3914004235337405E-3</v>
      </c>
      <c r="I7" s="11">
        <v>8.4027777777777798E-3</v>
      </c>
      <c r="J7" s="12">
        <f t="shared" ref="J7:J18" si="4">IFERROR(I7/I$19,0)</f>
        <v>0.1356502242152467</v>
      </c>
      <c r="K7" s="12">
        <f t="shared" ref="K7:K18" si="5">IFERROR(I7/I$30,0)</f>
        <v>4.859763036347816E-2</v>
      </c>
      <c r="L7" s="13">
        <f>SUM(C7,F7,I7)</f>
        <v>2.2523148148148146E-2</v>
      </c>
      <c r="M7" s="12">
        <f t="shared" ref="M7:M16" si="6">IFERROR(L7/L$19,0)</f>
        <v>0.11658977892277275</v>
      </c>
      <c r="N7" s="14">
        <f t="shared" ref="N7:N16" si="7">IFERROR(L7/L$30,0)</f>
        <v>3.6736389035716965E-2</v>
      </c>
    </row>
    <row r="8" spans="2:14" s="5" customFormat="1">
      <c r="B8" s="141" t="s">
        <v>98</v>
      </c>
      <c r="C8" s="11">
        <v>2.7071759259259243E-2</v>
      </c>
      <c r="D8" s="12">
        <f t="shared" si="0"/>
        <v>0.24448625483432623</v>
      </c>
      <c r="E8" s="12">
        <f t="shared" si="1"/>
        <v>8.6081260120712419E-2</v>
      </c>
      <c r="F8" s="11">
        <v>3.4837962962962965E-3</v>
      </c>
      <c r="G8" s="12">
        <f t="shared" si="2"/>
        <v>0.16986455981941315</v>
      </c>
      <c r="H8" s="12">
        <f t="shared" si="3"/>
        <v>2.7713838504741729E-2</v>
      </c>
      <c r="I8" s="11">
        <v>1.6111111111111104E-2</v>
      </c>
      <c r="J8" s="12">
        <f t="shared" si="4"/>
        <v>0.26008968609865468</v>
      </c>
      <c r="K8" s="12">
        <f t="shared" si="5"/>
        <v>9.3178927639065504E-2</v>
      </c>
      <c r="L8" s="13">
        <f t="shared" ref="L8:L18" si="8">SUM(C8,F8,I8)</f>
        <v>4.6666666666666648E-2</v>
      </c>
      <c r="M8" s="12">
        <f t="shared" si="6"/>
        <v>0.24156731172488161</v>
      </c>
      <c r="N8" s="14">
        <f t="shared" si="7"/>
        <v>7.6115683757456712E-2</v>
      </c>
    </row>
    <row r="9" spans="2:14" s="5" customFormat="1">
      <c r="B9" s="10" t="s">
        <v>49</v>
      </c>
      <c r="C9" s="11">
        <v>2.0775462962962961E-2</v>
      </c>
      <c r="D9" s="12">
        <f t="shared" si="0"/>
        <v>0.18762412459496186</v>
      </c>
      <c r="E9" s="12">
        <f t="shared" si="1"/>
        <v>6.6060650669807125E-2</v>
      </c>
      <c r="F9" s="11">
        <v>1.2152777777777778E-3</v>
      </c>
      <c r="G9" s="12">
        <f t="shared" si="2"/>
        <v>5.9255079006772023E-2</v>
      </c>
      <c r="H9" s="12">
        <f t="shared" si="3"/>
        <v>9.6676180830494399E-3</v>
      </c>
      <c r="I9" s="11">
        <v>8.8194444444444405E-3</v>
      </c>
      <c r="J9" s="12">
        <f t="shared" si="4"/>
        <v>0.14237668161434974</v>
      </c>
      <c r="K9" s="12">
        <f t="shared" si="5"/>
        <v>5.1007430216212582E-2</v>
      </c>
      <c r="L9" s="13">
        <f t="shared" si="8"/>
        <v>3.0810185185185177E-2</v>
      </c>
      <c r="M9" s="12">
        <f t="shared" si="6"/>
        <v>0.15948714876280629</v>
      </c>
      <c r="N9" s="14">
        <f t="shared" si="7"/>
        <v>5.0252963829947865E-2</v>
      </c>
    </row>
    <row r="10" spans="2:14" s="5" customFormat="1">
      <c r="B10" s="10" t="s">
        <v>11</v>
      </c>
      <c r="C10" s="11">
        <v>2.540509259259259E-2</v>
      </c>
      <c r="D10" s="12">
        <f t="shared" si="0"/>
        <v>0.22943451447684751</v>
      </c>
      <c r="E10" s="12">
        <f t="shared" si="1"/>
        <v>8.0781687030766935E-2</v>
      </c>
      <c r="F10" s="11">
        <v>3.3333333333333331E-3</v>
      </c>
      <c r="G10" s="12">
        <f t="shared" si="2"/>
        <v>0.16252821670428896</v>
      </c>
      <c r="H10" s="12">
        <f t="shared" si="3"/>
        <v>2.6516895313507031E-2</v>
      </c>
      <c r="I10" s="11">
        <v>1.8356481481481477E-2</v>
      </c>
      <c r="J10" s="12">
        <f t="shared" si="4"/>
        <v>0.29633781763826605</v>
      </c>
      <c r="K10" s="12">
        <f t="shared" si="5"/>
        <v>0.1061650712899123</v>
      </c>
      <c r="L10" s="13">
        <f t="shared" si="8"/>
        <v>4.7094907407407405E-2</v>
      </c>
      <c r="M10" s="12">
        <f t="shared" si="6"/>
        <v>0.24378407525013482</v>
      </c>
      <c r="N10" s="14">
        <f t="shared" si="7"/>
        <v>7.6814165974477044E-2</v>
      </c>
    </row>
    <row r="11" spans="2:14" s="5" customFormat="1">
      <c r="B11" s="10" t="s">
        <v>12</v>
      </c>
      <c r="C11" s="11">
        <v>7.7662037037037005E-3</v>
      </c>
      <c r="D11" s="12">
        <f t="shared" si="0"/>
        <v>7.0136929026863165E-2</v>
      </c>
      <c r="E11" s="12">
        <f t="shared" si="1"/>
        <v>2.4694538495510066E-2</v>
      </c>
      <c r="F11" s="11">
        <v>1.7361111111111109E-4</v>
      </c>
      <c r="G11" s="12">
        <f t="shared" si="2"/>
        <v>8.4650112866817163E-3</v>
      </c>
      <c r="H11" s="12">
        <f t="shared" si="3"/>
        <v>1.3810882975784913E-3</v>
      </c>
      <c r="I11" s="11">
        <v>5.1273148148148146E-3</v>
      </c>
      <c r="J11" s="12">
        <f t="shared" si="4"/>
        <v>8.2772795216741427E-2</v>
      </c>
      <c r="K11" s="12">
        <f t="shared" si="5"/>
        <v>2.9653925965593415E-2</v>
      </c>
      <c r="L11" s="13">
        <f t="shared" si="8"/>
        <v>1.3067129629629626E-2</v>
      </c>
      <c r="M11" s="12">
        <f t="shared" si="6"/>
        <v>6.7641243784075239E-2</v>
      </c>
      <c r="N11" s="14">
        <f t="shared" si="7"/>
        <v>2.1313146567998174E-2</v>
      </c>
    </row>
    <row r="12" spans="2:14" s="5" customFormat="1">
      <c r="B12" s="10" t="s">
        <v>156</v>
      </c>
      <c r="C12" s="11">
        <v>6.7129629629629614E-3</v>
      </c>
      <c r="D12" s="12">
        <f t="shared" si="0"/>
        <v>6.0625065328734191E-2</v>
      </c>
      <c r="E12" s="12">
        <f t="shared" si="1"/>
        <v>2.1345502723391713E-2</v>
      </c>
      <c r="F12" s="11">
        <v>9.2592592592592588E-5</v>
      </c>
      <c r="G12" s="12">
        <f t="shared" si="2"/>
        <v>4.5146726862302488E-3</v>
      </c>
      <c r="H12" s="12">
        <f t="shared" si="3"/>
        <v>7.3658042537519538E-4</v>
      </c>
      <c r="I12" s="11">
        <v>3.6921296296296303E-3</v>
      </c>
      <c r="J12" s="12">
        <f t="shared" si="4"/>
        <v>5.9603886397608399E-2</v>
      </c>
      <c r="K12" s="12">
        <f t="shared" si="5"/>
        <v>2.1353504250619191E-2</v>
      </c>
      <c r="L12" s="13">
        <f t="shared" si="8"/>
        <v>1.0497685185185185E-2</v>
      </c>
      <c r="M12" s="12">
        <f t="shared" si="6"/>
        <v>5.434066263255647E-2</v>
      </c>
      <c r="N12" s="14">
        <f t="shared" si="7"/>
        <v>1.7122253265876304E-2</v>
      </c>
    </row>
    <row r="13" spans="2:14" s="5" customFormat="1">
      <c r="B13" s="10" t="s">
        <v>103</v>
      </c>
      <c r="C13" s="11">
        <v>3.2407407407407406E-4</v>
      </c>
      <c r="D13" s="12">
        <f t="shared" si="0"/>
        <v>2.9267272917319958E-3</v>
      </c>
      <c r="E13" s="12">
        <f t="shared" si="1"/>
        <v>1.0304725452671864E-3</v>
      </c>
      <c r="F13" s="11"/>
      <c r="G13" s="12">
        <f t="shared" si="2"/>
        <v>0</v>
      </c>
      <c r="H13" s="12">
        <f t="shared" si="3"/>
        <v>0</v>
      </c>
      <c r="I13" s="11">
        <v>6.9444444444444444E-5</v>
      </c>
      <c r="J13" s="12">
        <f t="shared" si="4"/>
        <v>1.1210762331838569E-3</v>
      </c>
      <c r="K13" s="12">
        <f t="shared" si="5"/>
        <v>4.0163330878907562E-4</v>
      </c>
      <c r="L13" s="13">
        <f t="shared" ref="L13:L14" si="9">SUM(C13,F13,I13)</f>
        <v>3.9351851851851852E-4</v>
      </c>
      <c r="M13" s="12">
        <f t="shared" si="6"/>
        <v>2.0370259421244982E-3</v>
      </c>
      <c r="N13" s="14">
        <f t="shared" si="7"/>
        <v>6.4184852374839512E-4</v>
      </c>
    </row>
    <row r="14" spans="2:14" s="5" customFormat="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s="5" customFormat="1">
      <c r="B15" s="10" t="s">
        <v>181</v>
      </c>
      <c r="C15" s="15">
        <v>1.0300925925925926E-3</v>
      </c>
      <c r="D15" s="12">
        <f t="shared" si="0"/>
        <v>9.3028117487195597E-3</v>
      </c>
      <c r="E15" s="12">
        <f t="shared" si="1"/>
        <v>3.2754305903135573E-3</v>
      </c>
      <c r="F15" s="15"/>
      <c r="G15" s="12">
        <f t="shared" si="2"/>
        <v>0</v>
      </c>
      <c r="H15" s="12">
        <f t="shared" si="3"/>
        <v>0</v>
      </c>
      <c r="I15" s="11">
        <v>5.6712962962962956E-4</v>
      </c>
      <c r="J15" s="12">
        <f t="shared" si="4"/>
        <v>9.1554559043348291E-3</v>
      </c>
      <c r="K15" s="12">
        <f t="shared" si="5"/>
        <v>3.280005355110784E-3</v>
      </c>
      <c r="L15" s="13">
        <f t="shared" si="8"/>
        <v>1.5972222222222221E-3</v>
      </c>
      <c r="M15" s="12">
        <f t="shared" si="6"/>
        <v>8.2679288239170812E-3</v>
      </c>
      <c r="N15" s="14">
        <f t="shared" si="7"/>
        <v>2.6051498905081921E-3</v>
      </c>
    </row>
    <row r="16" spans="2:14" s="5" customFormat="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s="5" customFormat="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>
      <c r="B18" s="10" t="s">
        <v>13</v>
      </c>
      <c r="C18" s="11">
        <v>8.7037037037037013E-3</v>
      </c>
      <c r="D18" s="12">
        <f t="shared" si="0"/>
        <v>7.860353297794502E-2</v>
      </c>
      <c r="E18" s="12">
        <f t="shared" si="1"/>
        <v>2.7675548358604429E-2</v>
      </c>
      <c r="F18" s="11">
        <v>1.1030092592592591E-2</v>
      </c>
      <c r="G18" s="12">
        <f t="shared" si="2"/>
        <v>0.53781038374717838</v>
      </c>
      <c r="H18" s="12">
        <f t="shared" si="3"/>
        <v>8.7745143172820145E-2</v>
      </c>
      <c r="I18" s="11">
        <v>7.9861111111111105E-4</v>
      </c>
      <c r="J18" s="12">
        <f t="shared" si="4"/>
        <v>1.2892376681614352E-2</v>
      </c>
      <c r="K18" s="12">
        <f t="shared" si="5"/>
        <v>4.6187830510743691E-3</v>
      </c>
      <c r="L18" s="13">
        <f t="shared" si="8"/>
        <v>2.0532407407407402E-2</v>
      </c>
      <c r="M18" s="12">
        <f>IFERROR(L18/L$19,0)</f>
        <v>0.10628482415673116</v>
      </c>
      <c r="N18" s="14">
        <f>IFERROR(L18/L$30,0)</f>
        <v>3.3489390621460377E-2</v>
      </c>
    </row>
    <row r="19" spans="2:14" s="5" customFormat="1" ht="16.5" thickTop="1" thickBot="1">
      <c r="B19" s="31" t="s">
        <v>3</v>
      </c>
      <c r="C19" s="32">
        <f>SUM(C7:C18)</f>
        <v>0.11072916666666664</v>
      </c>
      <c r="D19" s="33">
        <f>IFERROR(SUM(D7:D18),0)</f>
        <v>1</v>
      </c>
      <c r="E19" s="33">
        <f>IFERROR(SUM(E7:E18),0)</f>
        <v>0.35209038716325602</v>
      </c>
      <c r="F19" s="32">
        <f>SUM(F7:F18)</f>
        <v>2.0509259259259255E-2</v>
      </c>
      <c r="G19" s="33">
        <f>IFERROR(SUM(G7:G18),0)</f>
        <v>1</v>
      </c>
      <c r="H19" s="33">
        <f>IFERROR(SUM(H7:H18),0)</f>
        <v>0.16315256422060576</v>
      </c>
      <c r="I19" s="32">
        <f>SUM(I7:I18)</f>
        <v>6.1944444444444427E-2</v>
      </c>
      <c r="J19" s="33">
        <f>IFERROR(SUM(J7:J18),0)</f>
        <v>1</v>
      </c>
      <c r="K19" s="33">
        <f>IFERROR(SUM(K7:K18),0)</f>
        <v>0.35825691143985544</v>
      </c>
      <c r="L19" s="32">
        <f>SUM(L7:L18)</f>
        <v>0.19318287037037035</v>
      </c>
      <c r="M19" s="33">
        <f>IFERROR(SUM(M7:M18),0)</f>
        <v>0.99999999999999978</v>
      </c>
      <c r="N19" s="34">
        <f>IFERROR(SUM(N7:N18),0)</f>
        <v>0.31509099146719</v>
      </c>
    </row>
    <row r="20" spans="2:14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6" t="s">
        <v>5</v>
      </c>
      <c r="L21" s="16" t="s">
        <v>55</v>
      </c>
      <c r="M21" s="16" t="s">
        <v>5</v>
      </c>
      <c r="N21" s="17" t="s">
        <v>5</v>
      </c>
    </row>
    <row r="22" spans="2:14" s="5" customFormat="1">
      <c r="B22" s="18" t="s">
        <v>15</v>
      </c>
      <c r="C22" s="11">
        <v>2.1435185185185189E-2</v>
      </c>
      <c r="D22" s="19"/>
      <c r="E22" s="12">
        <f>IFERROR(C22/C$30,0)</f>
        <v>6.8158398351243918E-2</v>
      </c>
      <c r="F22" s="11">
        <v>7.4305555555555566E-3</v>
      </c>
      <c r="G22" s="19"/>
      <c r="H22" s="12">
        <f>IFERROR(F22/F$30,0)</f>
        <v>5.9110579136359441E-2</v>
      </c>
      <c r="I22" s="11">
        <v>1.0844907407407407E-2</v>
      </c>
      <c r="J22" s="19"/>
      <c r="K22" s="12">
        <f>IFERROR(I22/I$30,0)</f>
        <v>6.2721735055893971E-2</v>
      </c>
      <c r="L22" s="13">
        <f>SUM(C22,F22,I22)</f>
        <v>3.9710648148148155E-2</v>
      </c>
      <c r="M22" s="19"/>
      <c r="N22" s="14">
        <f>IFERROR(L22/L$30,0)</f>
        <v>6.4770067205316001E-2</v>
      </c>
    </row>
    <row r="23" spans="2:14" s="5" customFormat="1">
      <c r="B23" s="18" t="s">
        <v>16</v>
      </c>
      <c r="C23" s="11">
        <v>5.3240740740740733E-4</v>
      </c>
      <c r="D23" s="19"/>
      <c r="E23" s="12">
        <f t="shared" ref="E23:E27" si="10">IFERROR(C23/C$30,0)</f>
        <v>1.6929191815103775E-3</v>
      </c>
      <c r="F23" s="11"/>
      <c r="G23" s="19"/>
      <c r="H23" s="12">
        <f t="shared" ref="H23:H27" si="11">IFERROR(F23/F$30,0)</f>
        <v>0</v>
      </c>
      <c r="I23" s="11">
        <v>4.7453703703703704E-4</v>
      </c>
      <c r="J23" s="19"/>
      <c r="K23" s="12">
        <f t="shared" ref="K23:K27" si="12">IFERROR(I23/I$30,0)</f>
        <v>2.7444942767253502E-3</v>
      </c>
      <c r="L23" s="13">
        <f t="shared" ref="L23:L27" si="13">SUM(C23,F23,I23)</f>
        <v>1.0069444444444444E-3</v>
      </c>
      <c r="M23" s="19"/>
      <c r="N23" s="14">
        <f t="shared" ref="N23:N27" si="14">IFERROR(L23/L$30,0)</f>
        <v>1.6423771048855993E-3</v>
      </c>
    </row>
    <row r="24" spans="2:14" s="5" customFormat="1">
      <c r="B24" s="18" t="s">
        <v>17</v>
      </c>
      <c r="C24" s="11">
        <v>9.0277777777777763E-4</v>
      </c>
      <c r="D24" s="19"/>
      <c r="E24" s="12">
        <f t="shared" si="10"/>
        <v>2.8706020903871616E-3</v>
      </c>
      <c r="F24" s="11"/>
      <c r="G24" s="19"/>
      <c r="H24" s="12">
        <f t="shared" si="11"/>
        <v>0</v>
      </c>
      <c r="I24" s="11">
        <v>2.8935185185185184E-4</v>
      </c>
      <c r="J24" s="19"/>
      <c r="K24" s="12">
        <f t="shared" si="12"/>
        <v>1.6734721199544817E-3</v>
      </c>
      <c r="L24" s="13">
        <f t="shared" si="13"/>
        <v>1.1921296296296294E-3</v>
      </c>
      <c r="M24" s="19"/>
      <c r="N24" s="14">
        <f t="shared" si="14"/>
        <v>1.9444234690024907E-3</v>
      </c>
    </row>
    <row r="25" spans="2:14" s="5" customFormat="1">
      <c r="B25" s="18" t="s">
        <v>18</v>
      </c>
      <c r="C25" s="11">
        <v>6.2314814814814823E-2</v>
      </c>
      <c r="D25" s="19"/>
      <c r="E25" s="12">
        <f t="shared" si="10"/>
        <v>0.19814514941851902</v>
      </c>
      <c r="F25" s="11">
        <v>2.5162037037037045E-2</v>
      </c>
      <c r="G25" s="19"/>
      <c r="H25" s="12">
        <f t="shared" si="11"/>
        <v>0.20016573059570941</v>
      </c>
      <c r="I25" s="11">
        <v>4.0439814814814817E-2</v>
      </c>
      <c r="J25" s="19"/>
      <c r="K25" s="12">
        <f t="shared" si="12"/>
        <v>0.23388446348483838</v>
      </c>
      <c r="L25" s="13">
        <f t="shared" si="13"/>
        <v>0.12791666666666668</v>
      </c>
      <c r="M25" s="19"/>
      <c r="N25" s="14">
        <f t="shared" si="14"/>
        <v>0.20863852601374305</v>
      </c>
    </row>
    <row r="26" spans="2:14" s="5" customFormat="1">
      <c r="B26" s="18" t="s">
        <v>19</v>
      </c>
      <c r="C26" s="11">
        <v>0.11539351851851865</v>
      </c>
      <c r="D26" s="19"/>
      <c r="E26" s="12">
        <f t="shared" si="10"/>
        <v>0.36692183129692357</v>
      </c>
      <c r="F26" s="11">
        <v>7.2118055555555588E-2</v>
      </c>
      <c r="G26" s="19"/>
      <c r="H26" s="12">
        <f t="shared" si="11"/>
        <v>0.57370407881410557</v>
      </c>
      <c r="I26" s="11">
        <v>5.5300925925925913E-2</v>
      </c>
      <c r="J26" s="19"/>
      <c r="K26" s="12">
        <f t="shared" si="12"/>
        <v>0.31983399156570047</v>
      </c>
      <c r="L26" s="13">
        <f t="shared" si="13"/>
        <v>0.24281250000000015</v>
      </c>
      <c r="M26" s="19"/>
      <c r="N26" s="14">
        <f t="shared" si="14"/>
        <v>0.39603941705051737</v>
      </c>
    </row>
    <row r="27" spans="2:14" s="5" customFormat="1" ht="15.75" thickBot="1">
      <c r="B27" s="23" t="s">
        <v>20</v>
      </c>
      <c r="C27" s="20">
        <v>3.1828703703703698E-3</v>
      </c>
      <c r="D27" s="24"/>
      <c r="E27" s="21">
        <f t="shared" si="10"/>
        <v>1.0120712498159865E-2</v>
      </c>
      <c r="F27" s="20">
        <v>4.861111111111111E-4</v>
      </c>
      <c r="G27" s="24"/>
      <c r="H27" s="21">
        <f t="shared" si="11"/>
        <v>3.8670472332197757E-3</v>
      </c>
      <c r="I27" s="20">
        <v>3.6111111111111105E-3</v>
      </c>
      <c r="J27" s="24"/>
      <c r="K27" s="21">
        <f t="shared" si="12"/>
        <v>2.088493205703193E-2</v>
      </c>
      <c r="L27" s="13">
        <f t="shared" si="13"/>
        <v>7.2800925925925915E-3</v>
      </c>
      <c r="M27" s="24"/>
      <c r="N27" s="22">
        <f t="shared" si="14"/>
        <v>1.1874197689345308E-2</v>
      </c>
    </row>
    <row r="28" spans="2:14" s="5" customFormat="1" ht="16.5" thickTop="1" thickBot="1">
      <c r="B28" s="31" t="s">
        <v>3</v>
      </c>
      <c r="C28" s="32">
        <f>SUM(C22:C27)</f>
        <v>0.20376157407407422</v>
      </c>
      <c r="D28" s="33"/>
      <c r="E28" s="33">
        <f>IFERROR(SUM(E22:E27),0)</f>
        <v>0.64790961283674386</v>
      </c>
      <c r="F28" s="32">
        <f>SUM(F22:F27)</f>
        <v>0.10519675925925931</v>
      </c>
      <c r="G28" s="33"/>
      <c r="H28" s="33">
        <f>IFERROR(SUM(H22:H27),0)</f>
        <v>0.83684743577939413</v>
      </c>
      <c r="I28" s="32">
        <f>SUM(I22:I27)</f>
        <v>0.11096064814814814</v>
      </c>
      <c r="J28" s="33"/>
      <c r="K28" s="33">
        <f>IFERROR(SUM(K22:K27),0)</f>
        <v>0.6417430885601445</v>
      </c>
      <c r="L28" s="32">
        <f>SUM(L22:L27)</f>
        <v>0.41991898148148166</v>
      </c>
      <c r="M28" s="33"/>
      <c r="N28" s="34">
        <f>IFERROR(SUM(N22:N27),0)</f>
        <v>0.68490900853280978</v>
      </c>
    </row>
    <row r="29" spans="2:14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>
      <c r="B30" s="31" t="s">
        <v>6</v>
      </c>
      <c r="C30" s="32">
        <f>SUM(C19,C28)</f>
        <v>0.31449074074074085</v>
      </c>
      <c r="D30" s="35"/>
      <c r="E30" s="36">
        <f>IFERROR(SUM(E19,E28),0)</f>
        <v>0.99999999999999989</v>
      </c>
      <c r="F30" s="32">
        <f>SUM(F19,F28)</f>
        <v>0.12570601851851856</v>
      </c>
      <c r="G30" s="35"/>
      <c r="H30" s="36">
        <f>IFERROR(SUM(H19,H28),0)</f>
        <v>0.99999999999999989</v>
      </c>
      <c r="I30" s="32">
        <f>SUM(I19,I28)</f>
        <v>0.17290509259259257</v>
      </c>
      <c r="J30" s="35"/>
      <c r="K30" s="36">
        <f>IFERROR(SUM(K19,K28),0)</f>
        <v>1</v>
      </c>
      <c r="L30" s="37">
        <f>SUM(L19,L28)</f>
        <v>0.61310185185185206</v>
      </c>
      <c r="M30" s="35"/>
      <c r="N30" s="38">
        <f>IFERROR(SUM(N19,N28),0)</f>
        <v>0.99999999999999978</v>
      </c>
    </row>
    <row r="31" spans="2:14" s="5" customFormat="1" ht="66" customHeight="1" thickTop="1" thickBot="1">
      <c r="B31" s="188" t="s">
        <v>154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90"/>
    </row>
    <row r="32" spans="2:14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18"/>
  <dimension ref="B2:N31"/>
  <sheetViews>
    <sheetView showGridLines="0" showZeros="0" topLeftCell="A2" zoomScaleSheetLayoutView="110" workbookViewId="0">
      <selection activeCell="I22" sqref="I22:I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/>
    <row r="3" spans="2:14">
      <c r="B3" s="191" t="s">
        <v>35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3"/>
    </row>
    <row r="4" spans="2:14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6"/>
    </row>
    <row r="5" spans="2:14">
      <c r="B5" s="39"/>
      <c r="C5" s="197" t="s">
        <v>0</v>
      </c>
      <c r="D5" s="197"/>
      <c r="E5" s="197"/>
      <c r="F5" s="197" t="s">
        <v>1</v>
      </c>
      <c r="G5" s="197"/>
      <c r="H5" s="197"/>
      <c r="I5" s="197" t="s">
        <v>2</v>
      </c>
      <c r="J5" s="197"/>
      <c r="K5" s="197"/>
      <c r="L5" s="197" t="s">
        <v>3</v>
      </c>
      <c r="M5" s="197"/>
      <c r="N5" s="198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1.744212962962961E-2</v>
      </c>
      <c r="D7" s="12">
        <f t="shared" ref="D7:D18" si="0">IFERROR(C7/C$19,0)</f>
        <v>0.11528457772337811</v>
      </c>
      <c r="E7" s="12">
        <f t="shared" ref="E7:E18" si="1">IFERROR(C7/C$30,0)</f>
        <v>4.5680509245225757E-2</v>
      </c>
      <c r="F7" s="11">
        <v>3.0439814814814813E-3</v>
      </c>
      <c r="G7" s="12">
        <f t="shared" ref="G7:G18" si="2">IFERROR(F7/F$19,0)</f>
        <v>7.4168076706147779E-2</v>
      </c>
      <c r="H7" s="12">
        <f t="shared" ref="H7:H18" si="3">IFERROR(F7/F$30,0)</f>
        <v>1.9578649594282738E-2</v>
      </c>
      <c r="I7" s="11">
        <v>1.1342592592592593E-2</v>
      </c>
      <c r="J7" s="12">
        <f t="shared" ref="J7:J18" si="4">IFERROR(I7/I$19,0)</f>
        <v>0.14008004574042321</v>
      </c>
      <c r="K7" s="12">
        <f t="shared" ref="K7:K18" si="5">IFERROR(I7/I$30,0)</f>
        <v>5.5087127599775174E-2</v>
      </c>
      <c r="L7" s="13">
        <f>SUM(C7,F7,I7)</f>
        <v>3.1828703703703685E-2</v>
      </c>
      <c r="M7" s="12">
        <f t="shared" ref="M7:M16" si="6">IFERROR(L7/L$19,0)</f>
        <v>0.11645633945964257</v>
      </c>
      <c r="N7" s="14">
        <f t="shared" ref="N7:N16" si="7">IFERROR(L7/L$30,0)</f>
        <v>4.2826218989924135E-2</v>
      </c>
    </row>
    <row r="8" spans="2:14">
      <c r="B8" s="141" t="s">
        <v>98</v>
      </c>
      <c r="C8" s="11">
        <v>3.6064814814814806E-2</v>
      </c>
      <c r="D8" s="12">
        <f t="shared" si="0"/>
        <v>0.23837209302325582</v>
      </c>
      <c r="E8" s="12">
        <f t="shared" si="1"/>
        <v>9.4452864504395218E-2</v>
      </c>
      <c r="F8" s="11">
        <v>7.6273148148148125E-3</v>
      </c>
      <c r="G8" s="12">
        <f t="shared" si="2"/>
        <v>0.18584320360970105</v>
      </c>
      <c r="H8" s="12">
        <f t="shared" si="3"/>
        <v>4.9058289287575371E-2</v>
      </c>
      <c r="I8" s="11">
        <v>2.0613425925925917E-2</v>
      </c>
      <c r="J8" s="12">
        <f t="shared" si="4"/>
        <v>0.25457404230989145</v>
      </c>
      <c r="K8" s="12">
        <f t="shared" si="5"/>
        <v>0.10011242270938729</v>
      </c>
      <c r="L8" s="13">
        <f t="shared" ref="L8:L18" si="8">SUM(C8,F8,I8)</f>
        <v>6.4305555555555532E-2</v>
      </c>
      <c r="M8" s="12">
        <f t="shared" si="6"/>
        <v>0.23528415346828155</v>
      </c>
      <c r="N8" s="14">
        <f t="shared" si="7"/>
        <v>8.6524535530188559E-2</v>
      </c>
    </row>
    <row r="9" spans="2:14">
      <c r="B9" s="10" t="s">
        <v>49</v>
      </c>
      <c r="C9" s="11">
        <v>2.886574074074073E-2</v>
      </c>
      <c r="D9" s="12">
        <f t="shared" si="0"/>
        <v>0.19078947368421051</v>
      </c>
      <c r="E9" s="12">
        <f t="shared" si="1"/>
        <v>7.5598666262503736E-2</v>
      </c>
      <c r="F9" s="11">
        <v>5.9722222222222208E-3</v>
      </c>
      <c r="G9" s="12">
        <f t="shared" si="2"/>
        <v>0.1455160744500846</v>
      </c>
      <c r="H9" s="12">
        <f t="shared" si="3"/>
        <v>3.8412863842775251E-2</v>
      </c>
      <c r="I9" s="11">
        <v>1.2465277777777771E-2</v>
      </c>
      <c r="J9" s="12">
        <f t="shared" si="4"/>
        <v>0.15394511149228132</v>
      </c>
      <c r="K9" s="12">
        <f t="shared" si="5"/>
        <v>6.0539629005059006E-2</v>
      </c>
      <c r="L9" s="13">
        <f t="shared" si="8"/>
        <v>4.7303240740740722E-2</v>
      </c>
      <c r="M9" s="12">
        <f t="shared" si="6"/>
        <v>0.17307529431693064</v>
      </c>
      <c r="N9" s="14">
        <f t="shared" si="7"/>
        <v>6.3647548004298171E-2</v>
      </c>
    </row>
    <row r="10" spans="2:14">
      <c r="B10" s="10" t="s">
        <v>11</v>
      </c>
      <c r="C10" s="11">
        <v>3.6446759259259248E-2</v>
      </c>
      <c r="D10" s="12">
        <f t="shared" si="0"/>
        <v>0.24089657282741736</v>
      </c>
      <c r="E10" s="12">
        <f t="shared" si="1"/>
        <v>9.545316762655344E-2</v>
      </c>
      <c r="F10" s="11">
        <v>9.6296296296296286E-3</v>
      </c>
      <c r="G10" s="12">
        <f t="shared" si="2"/>
        <v>0.23463056965595039</v>
      </c>
      <c r="H10" s="12">
        <f t="shared" si="3"/>
        <v>6.1937020769746151E-2</v>
      </c>
      <c r="I10" s="11">
        <v>2.4479166666666656E-2</v>
      </c>
      <c r="J10" s="12">
        <f t="shared" si="4"/>
        <v>0.30231560891938258</v>
      </c>
      <c r="K10" s="12">
        <f t="shared" si="5"/>
        <v>0.11888701517706575</v>
      </c>
      <c r="L10" s="13">
        <f t="shared" si="8"/>
        <v>7.0555555555555538E-2</v>
      </c>
      <c r="M10" s="12">
        <f t="shared" si="6"/>
        <v>0.25815194376217504</v>
      </c>
      <c r="N10" s="14">
        <f t="shared" si="7"/>
        <v>9.4934047622755494E-2</v>
      </c>
    </row>
    <row r="11" spans="2:14">
      <c r="B11" s="10" t="s">
        <v>12</v>
      </c>
      <c r="C11" s="11">
        <v>1.0127314814814816E-2</v>
      </c>
      <c r="D11" s="12">
        <f t="shared" si="0"/>
        <v>6.6936964504283991E-2</v>
      </c>
      <c r="E11" s="12">
        <f t="shared" si="1"/>
        <v>2.6523188845104573E-2</v>
      </c>
      <c r="F11" s="11">
        <v>1.5972222222222225E-3</v>
      </c>
      <c r="G11" s="12">
        <f t="shared" si="2"/>
        <v>3.8917089678511013E-2</v>
      </c>
      <c r="H11" s="12">
        <f t="shared" si="3"/>
        <v>1.0273207771905013E-2</v>
      </c>
      <c r="I11" s="11">
        <v>6.3773148148148122E-3</v>
      </c>
      <c r="J11" s="12">
        <f t="shared" si="4"/>
        <v>7.8759291023441994E-2</v>
      </c>
      <c r="K11" s="12">
        <f t="shared" si="5"/>
        <v>3.097245643620011E-2</v>
      </c>
      <c r="L11" s="13">
        <f t="shared" si="8"/>
        <v>1.8101851851851852E-2</v>
      </c>
      <c r="M11" s="12">
        <f t="shared" si="6"/>
        <v>6.6231896332684032E-2</v>
      </c>
      <c r="N11" s="14">
        <f t="shared" si="7"/>
        <v>2.4356438727360503E-2</v>
      </c>
    </row>
    <row r="12" spans="2:14">
      <c r="B12" s="10" t="s">
        <v>156</v>
      </c>
      <c r="C12" s="11">
        <v>7.3379629629629593E-3</v>
      </c>
      <c r="D12" s="12">
        <f t="shared" si="0"/>
        <v>4.8500611995104026E-2</v>
      </c>
      <c r="E12" s="12">
        <f t="shared" si="1"/>
        <v>1.9217944831767187E-2</v>
      </c>
      <c r="F12" s="11">
        <v>1.7361111111111109E-4</v>
      </c>
      <c r="G12" s="12">
        <f t="shared" si="2"/>
        <v>4.2301184433164137E-3</v>
      </c>
      <c r="H12" s="12">
        <f t="shared" si="3"/>
        <v>1.1166530186853272E-3</v>
      </c>
      <c r="I12" s="11">
        <v>3.9467592592592601E-3</v>
      </c>
      <c r="J12" s="12">
        <f t="shared" si="4"/>
        <v>4.8742138364779919E-2</v>
      </c>
      <c r="K12" s="12">
        <f t="shared" si="5"/>
        <v>1.9168071950534018E-2</v>
      </c>
      <c r="L12" s="13">
        <f t="shared" si="8"/>
        <v>1.1458333333333331E-2</v>
      </c>
      <c r="M12" s="12">
        <f t="shared" si="6"/>
        <v>4.1924282205471342E-2</v>
      </c>
      <c r="N12" s="14">
        <f t="shared" si="7"/>
        <v>1.5417438836372694E-2</v>
      </c>
    </row>
    <row r="13" spans="2:14">
      <c r="B13" s="10" t="s">
        <v>103</v>
      </c>
      <c r="C13" s="11">
        <v>4.5138888888888892E-4</v>
      </c>
      <c r="D13" s="12">
        <f t="shared" si="0"/>
        <v>2.9834761321909432E-3</v>
      </c>
      <c r="E13" s="12">
        <f t="shared" si="1"/>
        <v>1.1821764170960895E-3</v>
      </c>
      <c r="F13" s="11"/>
      <c r="G13" s="12">
        <f t="shared" si="2"/>
        <v>0</v>
      </c>
      <c r="H13" s="12">
        <f t="shared" si="3"/>
        <v>0</v>
      </c>
      <c r="I13" s="11">
        <v>6.9444444444444444E-5</v>
      </c>
      <c r="J13" s="12">
        <f t="shared" si="4"/>
        <v>8.5763293310463175E-4</v>
      </c>
      <c r="K13" s="12">
        <f t="shared" si="5"/>
        <v>3.3726812816188881E-4</v>
      </c>
      <c r="L13" s="13">
        <f t="shared" ref="L13:L14" si="9">SUM(C13,F13,I13)</f>
        <v>5.2083333333333333E-4</v>
      </c>
      <c r="M13" s="12">
        <f t="shared" si="6"/>
        <v>1.9056491911577885E-3</v>
      </c>
      <c r="N13" s="14">
        <f t="shared" si="7"/>
        <v>7.0079267438057709E-4</v>
      </c>
    </row>
    <row r="14" spans="2:14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>
      <c r="B15" s="10" t="s">
        <v>181</v>
      </c>
      <c r="C15" s="15">
        <v>1.0300925925925926E-3</v>
      </c>
      <c r="D15" s="12">
        <f t="shared" si="0"/>
        <v>6.8084455324357428E-3</v>
      </c>
      <c r="E15" s="12">
        <f t="shared" si="1"/>
        <v>2.6977872082449223E-3</v>
      </c>
      <c r="F15" s="15"/>
      <c r="G15" s="12">
        <f t="shared" si="2"/>
        <v>0</v>
      </c>
      <c r="H15" s="12">
        <f t="shared" si="3"/>
        <v>0</v>
      </c>
      <c r="I15" s="11">
        <v>5.6712962962962956E-4</v>
      </c>
      <c r="J15" s="12">
        <f t="shared" si="4"/>
        <v>7.0040022870211591E-3</v>
      </c>
      <c r="K15" s="12">
        <f t="shared" si="5"/>
        <v>2.7543563799887582E-3</v>
      </c>
      <c r="L15" s="13">
        <f t="shared" si="8"/>
        <v>1.5972222222222221E-3</v>
      </c>
      <c r="M15" s="12">
        <f t="shared" si="6"/>
        <v>5.8439908528838845E-3</v>
      </c>
      <c r="N15" s="14">
        <f t="shared" si="7"/>
        <v>2.149097534767103E-3</v>
      </c>
    </row>
    <row r="16" spans="2:14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>
      <c r="B18" s="10" t="s">
        <v>13</v>
      </c>
      <c r="C18" s="11">
        <v>1.3530092592592597E-2</v>
      </c>
      <c r="D18" s="12">
        <f t="shared" si="0"/>
        <v>8.9427784577723421E-2</v>
      </c>
      <c r="E18" s="12">
        <f t="shared" si="1"/>
        <v>3.5434980297059715E-2</v>
      </c>
      <c r="F18" s="11">
        <v>1.2997685185185185E-2</v>
      </c>
      <c r="G18" s="12">
        <f t="shared" si="2"/>
        <v>0.31669486745628883</v>
      </c>
      <c r="H18" s="12">
        <f t="shared" si="3"/>
        <v>8.3600089332241515E-2</v>
      </c>
      <c r="I18" s="11">
        <v>1.1111111111111111E-3</v>
      </c>
      <c r="J18" s="12">
        <f t="shared" si="4"/>
        <v>1.3722126929674108E-2</v>
      </c>
      <c r="K18" s="12">
        <f t="shared" si="5"/>
        <v>5.396290050590221E-3</v>
      </c>
      <c r="L18" s="13">
        <f t="shared" si="8"/>
        <v>2.7638888888888893E-2</v>
      </c>
      <c r="M18" s="12">
        <f>IFERROR(L18/L$19,0)</f>
        <v>0.10112645041077332</v>
      </c>
      <c r="N18" s="14">
        <f>IFERROR(L18/L$30,0)</f>
        <v>3.7188731253795966E-2</v>
      </c>
    </row>
    <row r="19" spans="2:14" ht="16.5" thickTop="1" thickBot="1">
      <c r="B19" s="31" t="s">
        <v>3</v>
      </c>
      <c r="C19" s="32">
        <f>SUM(C7:C18)</f>
        <v>0.15129629629629626</v>
      </c>
      <c r="D19" s="33">
        <f>IFERROR(SUM(D7:D18),0)</f>
        <v>0.99999999999999989</v>
      </c>
      <c r="E19" s="33">
        <f>IFERROR(SUM(E7:E18),0)</f>
        <v>0.39624128523795066</v>
      </c>
      <c r="F19" s="32">
        <f>SUM(F7:F18)</f>
        <v>4.1041666666666657E-2</v>
      </c>
      <c r="G19" s="33">
        <f>IFERROR(SUM(G7:G18),0)</f>
        <v>1.0000000000000002</v>
      </c>
      <c r="H19" s="33">
        <f>IFERROR(SUM(H7:H18),0)</f>
        <v>0.26397677361721134</v>
      </c>
      <c r="I19" s="32">
        <f>SUM(I7:I18)</f>
        <v>8.0972222222222168E-2</v>
      </c>
      <c r="J19" s="33">
        <f>IFERROR(SUM(J7:J18),0)</f>
        <v>1.0000000000000002</v>
      </c>
      <c r="K19" s="33">
        <f>IFERROR(SUM(K7:K18),0)</f>
        <v>0.3932546374367622</v>
      </c>
      <c r="L19" s="32">
        <f>SUM(L7:L18)</f>
        <v>0.27331018518518507</v>
      </c>
      <c r="M19" s="33">
        <f>IFERROR(SUM(M7:M18),0)</f>
        <v>1</v>
      </c>
      <c r="N19" s="34">
        <f>IFERROR(SUM(N7:N18),0)</f>
        <v>0.36774484917384315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6" t="s">
        <v>5</v>
      </c>
      <c r="L21" s="16" t="s">
        <v>55</v>
      </c>
      <c r="M21" s="16" t="s">
        <v>5</v>
      </c>
      <c r="N21" s="17" t="s">
        <v>5</v>
      </c>
    </row>
    <row r="22" spans="2:14">
      <c r="B22" s="18" t="s">
        <v>15</v>
      </c>
      <c r="C22" s="11">
        <v>2.4606481481481483E-2</v>
      </c>
      <c r="D22" s="19"/>
      <c r="E22" s="12">
        <f>IFERROR(C22/C$30,0)</f>
        <v>6.4443770839648362E-2</v>
      </c>
      <c r="F22" s="11">
        <v>8.6226851851851864E-3</v>
      </c>
      <c r="G22" s="19"/>
      <c r="H22" s="12">
        <f>IFERROR(F22/F$30,0)</f>
        <v>5.5460433261371268E-2</v>
      </c>
      <c r="I22" s="11">
        <v>1.1574074074074073E-2</v>
      </c>
      <c r="J22" s="19"/>
      <c r="K22" s="12">
        <f>IFERROR(I22/I$30,0)</f>
        <v>5.621135469364813E-2</v>
      </c>
      <c r="L22" s="13">
        <f>SUM(C22,F22,I22)</f>
        <v>4.4803240740740741E-2</v>
      </c>
      <c r="M22" s="19"/>
      <c r="N22" s="14">
        <f>IFERROR(L22/L$30,0)</f>
        <v>6.0283743167271427E-2</v>
      </c>
    </row>
    <row r="23" spans="2:14">
      <c r="B23" s="18" t="s">
        <v>16</v>
      </c>
      <c r="C23" s="11">
        <v>9.3749999999999986E-4</v>
      </c>
      <c r="D23" s="19"/>
      <c r="E23" s="12">
        <f t="shared" ref="E23:E27" si="10">IFERROR(C23/C$30,0)</f>
        <v>2.4552894816611084E-3</v>
      </c>
      <c r="F23" s="11"/>
      <c r="G23" s="19"/>
      <c r="H23" s="12">
        <f t="shared" ref="H23:H27" si="11">IFERROR(F23/F$30,0)</f>
        <v>0</v>
      </c>
      <c r="I23" s="11">
        <v>4.7453703703703704E-4</v>
      </c>
      <c r="J23" s="19"/>
      <c r="K23" s="12">
        <f t="shared" ref="K23:K27" si="12">IFERROR(I23/I$30,0)</f>
        <v>2.3046655424395737E-3</v>
      </c>
      <c r="L23" s="13">
        <f t="shared" ref="L23:L27" si="13">SUM(C23,F23,I23)</f>
        <v>1.4120370370370369E-3</v>
      </c>
      <c r="M23" s="19"/>
      <c r="N23" s="14">
        <f t="shared" ref="N23:N27" si="14">IFERROR(L23/L$30,0)</f>
        <v>1.8999268060984535E-3</v>
      </c>
    </row>
    <row r="24" spans="2:14">
      <c r="B24" s="18" t="s">
        <v>17</v>
      </c>
      <c r="C24" s="11">
        <v>1.3310185185185187E-3</v>
      </c>
      <c r="D24" s="19"/>
      <c r="E24" s="12">
        <f t="shared" si="10"/>
        <v>3.4859048196423156E-3</v>
      </c>
      <c r="F24" s="11"/>
      <c r="G24" s="19"/>
      <c r="H24" s="12">
        <f t="shared" si="11"/>
        <v>0</v>
      </c>
      <c r="I24" s="11">
        <v>5.6712962962962967E-4</v>
      </c>
      <c r="J24" s="19"/>
      <c r="K24" s="12">
        <f t="shared" si="12"/>
        <v>2.7543563799887587E-3</v>
      </c>
      <c r="L24" s="13">
        <f t="shared" si="13"/>
        <v>1.8981481481481484E-3</v>
      </c>
      <c r="M24" s="19"/>
      <c r="N24" s="14">
        <f t="shared" si="14"/>
        <v>2.5539999688536591E-3</v>
      </c>
    </row>
    <row r="25" spans="2:14">
      <c r="B25" s="18" t="s">
        <v>18</v>
      </c>
      <c r="C25" s="11">
        <v>6.8043981481481511E-2</v>
      </c>
      <c r="D25" s="19"/>
      <c r="E25" s="12">
        <f t="shared" si="10"/>
        <v>0.17820551682327981</v>
      </c>
      <c r="F25" s="11">
        <v>2.6851851851851846E-2</v>
      </c>
      <c r="G25" s="19"/>
      <c r="H25" s="12">
        <f t="shared" si="11"/>
        <v>0.17270900022333061</v>
      </c>
      <c r="I25" s="11">
        <v>4.3842592592592586E-2</v>
      </c>
      <c r="J25" s="19"/>
      <c r="K25" s="12">
        <f t="shared" si="12"/>
        <v>0.2129286115795391</v>
      </c>
      <c r="L25" s="13">
        <f t="shared" si="13"/>
        <v>0.13873842592592595</v>
      </c>
      <c r="M25" s="19"/>
      <c r="N25" s="14">
        <f t="shared" si="14"/>
        <v>0.186675595284444</v>
      </c>
    </row>
    <row r="26" spans="2:14">
      <c r="B26" s="18" t="s">
        <v>19</v>
      </c>
      <c r="C26" s="11">
        <v>0.13083333333333344</v>
      </c>
      <c r="D26" s="19"/>
      <c r="E26" s="12">
        <f t="shared" si="10"/>
        <v>0.34264928766292835</v>
      </c>
      <c r="F26" s="11">
        <v>7.8368055555555538E-2</v>
      </c>
      <c r="G26" s="19"/>
      <c r="H26" s="12">
        <f t="shared" si="11"/>
        <v>0.50405717263455663</v>
      </c>
      <c r="I26" s="11">
        <v>6.3969907407407392E-2</v>
      </c>
      <c r="J26" s="19"/>
      <c r="K26" s="12">
        <f t="shared" si="12"/>
        <v>0.31068015739179317</v>
      </c>
      <c r="L26" s="13">
        <f t="shared" si="13"/>
        <v>0.27317129629629638</v>
      </c>
      <c r="M26" s="19"/>
      <c r="N26" s="14">
        <f t="shared" si="14"/>
        <v>0.36755797112734195</v>
      </c>
    </row>
    <row r="27" spans="2:14" ht="15.75" thickBot="1">
      <c r="B27" s="23" t="s">
        <v>20</v>
      </c>
      <c r="C27" s="20">
        <v>4.7800925925925936E-3</v>
      </c>
      <c r="D27" s="24"/>
      <c r="E27" s="21">
        <f t="shared" si="10"/>
        <v>1.251894513488936E-2</v>
      </c>
      <c r="F27" s="20">
        <v>5.9027777777777778E-4</v>
      </c>
      <c r="G27" s="24"/>
      <c r="H27" s="21">
        <f t="shared" si="11"/>
        <v>3.7966202635301132E-3</v>
      </c>
      <c r="I27" s="20">
        <v>4.5023148148148149E-3</v>
      </c>
      <c r="J27" s="24"/>
      <c r="K27" s="21">
        <f t="shared" si="12"/>
        <v>2.1866216975829123E-2</v>
      </c>
      <c r="L27" s="13">
        <f t="shared" si="13"/>
        <v>9.8726851851851857E-3</v>
      </c>
      <c r="M27" s="24"/>
      <c r="N27" s="22">
        <f t="shared" si="14"/>
        <v>1.3283914472147385E-2</v>
      </c>
    </row>
    <row r="28" spans="2:14" ht="16.5" thickTop="1" thickBot="1">
      <c r="B28" s="31" t="s">
        <v>3</v>
      </c>
      <c r="C28" s="32">
        <f>SUM(C22:C27)</f>
        <v>0.23053240740740755</v>
      </c>
      <c r="D28" s="33"/>
      <c r="E28" s="33">
        <f>IFERROR(SUM(E22:E27),0)</f>
        <v>0.60375871476204934</v>
      </c>
      <c r="F28" s="32">
        <f>SUM(F22:F27)</f>
        <v>0.11443287037037035</v>
      </c>
      <c r="G28" s="33"/>
      <c r="H28" s="33">
        <f>IFERROR(SUM(H22:H27),0)</f>
        <v>0.73602322638278861</v>
      </c>
      <c r="I28" s="32">
        <f>SUM(I22:I27)</f>
        <v>0.12493055555555553</v>
      </c>
      <c r="J28" s="33"/>
      <c r="K28" s="33">
        <f>IFERROR(SUM(K22:K27),0)</f>
        <v>0.60674536256323786</v>
      </c>
      <c r="L28" s="32">
        <f>SUM(L22:L27)</f>
        <v>0.46989583333333346</v>
      </c>
      <c r="M28" s="33"/>
      <c r="N28" s="34">
        <f>IFERROR(SUM(N22:N27),0)</f>
        <v>0.6322551508261568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0.38182870370370381</v>
      </c>
      <c r="D30" s="35"/>
      <c r="E30" s="36">
        <f>IFERROR(SUM(E19,E28),0)</f>
        <v>1</v>
      </c>
      <c r="F30" s="32">
        <f>SUM(F19,F28)</f>
        <v>0.15547453703703701</v>
      </c>
      <c r="G30" s="35"/>
      <c r="H30" s="36">
        <f>IFERROR(SUM(H19,H28),0)</f>
        <v>1</v>
      </c>
      <c r="I30" s="32">
        <f>SUM(I19,I28)</f>
        <v>0.20590277777777771</v>
      </c>
      <c r="J30" s="35"/>
      <c r="K30" s="36">
        <f>IFERROR(SUM(K19,K28),0)</f>
        <v>1</v>
      </c>
      <c r="L30" s="37">
        <f>SUM(L19,L28)</f>
        <v>0.74320601851851853</v>
      </c>
      <c r="M30" s="35"/>
      <c r="N30" s="38">
        <f>IFERROR(SUM(N19,N28),0)</f>
        <v>1</v>
      </c>
    </row>
    <row r="31" spans="2:14" ht="66" customHeight="1" thickTop="1" thickBot="1">
      <c r="B31" s="188" t="s">
        <v>153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9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19"/>
  <dimension ref="B1:K66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1" t="s">
        <v>36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s="5" customFormat="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 s="5" customFormat="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2.2106481481481478E-3</v>
      </c>
      <c r="D7" s="12">
        <f t="shared" ref="D7:D18" si="0">IFERROR(C7/C$19,0)</f>
        <v>0.12080961416824794</v>
      </c>
      <c r="E7" s="12">
        <f t="shared" ref="E7:E18" si="1">IFERROR(C7/C$30,0)</f>
        <v>9.9365310581625236E-3</v>
      </c>
      <c r="F7" s="11">
        <v>1.3194444444444445E-3</v>
      </c>
      <c r="G7" s="12">
        <f t="shared" ref="G7:G18" si="2">IFERROR(F7/F$19,0)</f>
        <v>6.5292096219931262E-2</v>
      </c>
      <c r="H7" s="12">
        <f t="shared" ref="H7:H18" si="3">IFERROR(F7/F$30,0)</f>
        <v>3.0744336569579291E-2</v>
      </c>
      <c r="I7" s="11">
        <f>C7+F7</f>
        <v>3.5300925925925925E-3</v>
      </c>
      <c r="J7" s="12">
        <f t="shared" ref="J7:J18" si="4">IFERROR(I7/I$19,0)</f>
        <v>9.1674180943793177E-2</v>
      </c>
      <c r="K7" s="14">
        <f t="shared" ref="K7:K18" si="5">IFERROR(I7/I$30,0)</f>
        <v>1.3301351940689054E-2</v>
      </c>
    </row>
    <row r="8" spans="2:11" s="5" customFormat="1">
      <c r="B8" s="141" t="s">
        <v>98</v>
      </c>
      <c r="C8" s="11">
        <v>6.2731481481481501E-3</v>
      </c>
      <c r="D8" s="12">
        <f t="shared" si="0"/>
        <v>0.34282099936748905</v>
      </c>
      <c r="E8" s="12">
        <f t="shared" si="1"/>
        <v>2.8196857767141835E-2</v>
      </c>
      <c r="F8" s="11">
        <v>4.8958333333333336E-3</v>
      </c>
      <c r="G8" s="12">
        <f t="shared" si="2"/>
        <v>0.2422680412371134</v>
      </c>
      <c r="H8" s="12">
        <f t="shared" si="3"/>
        <v>0.11407766990291263</v>
      </c>
      <c r="I8" s="11">
        <f t="shared" ref="I8:I18" si="6">C8+F8</f>
        <v>1.1168981481481485E-2</v>
      </c>
      <c r="J8" s="12">
        <f t="shared" si="4"/>
        <v>0.29005109708446047</v>
      </c>
      <c r="K8" s="14">
        <f t="shared" si="5"/>
        <v>4.2084605320540792E-2</v>
      </c>
    </row>
    <row r="9" spans="2:11" s="5" customFormat="1">
      <c r="B9" s="10" t="s">
        <v>49</v>
      </c>
      <c r="C9" s="11">
        <v>1.2962962962962963E-3</v>
      </c>
      <c r="D9" s="12">
        <f t="shared" si="0"/>
        <v>7.0841239721695135E-2</v>
      </c>
      <c r="E9" s="12">
        <f t="shared" si="1"/>
        <v>5.8266569555717419E-3</v>
      </c>
      <c r="F9" s="11">
        <v>6.7476851851851847E-3</v>
      </c>
      <c r="G9" s="12">
        <f t="shared" si="2"/>
        <v>0.33390607101947301</v>
      </c>
      <c r="H9" s="12">
        <f t="shared" si="3"/>
        <v>0.15722761596548004</v>
      </c>
      <c r="I9" s="11">
        <f t="shared" si="6"/>
        <v>8.0439814814814818E-3</v>
      </c>
      <c r="J9" s="12">
        <f t="shared" si="4"/>
        <v>0.20889690411782383</v>
      </c>
      <c r="K9" s="14">
        <f t="shared" si="5"/>
        <v>3.0309638028783257E-2</v>
      </c>
    </row>
    <row r="10" spans="2:11" s="5" customFormat="1">
      <c r="B10" s="10" t="s">
        <v>11</v>
      </c>
      <c r="C10" s="11">
        <v>4.9652777777777785E-3</v>
      </c>
      <c r="D10" s="12">
        <f t="shared" si="0"/>
        <v>0.27134724857685016</v>
      </c>
      <c r="E10" s="12">
        <f t="shared" si="1"/>
        <v>2.2318177088752483E-2</v>
      </c>
      <c r="F10" s="11">
        <v>3.5763888888888894E-3</v>
      </c>
      <c r="G10" s="12">
        <f t="shared" si="2"/>
        <v>0.17697594501718214</v>
      </c>
      <c r="H10" s="12">
        <f t="shared" si="3"/>
        <v>8.3333333333333343E-2</v>
      </c>
      <c r="I10" s="11">
        <f t="shared" si="6"/>
        <v>8.5416666666666679E-3</v>
      </c>
      <c r="J10" s="12">
        <f t="shared" si="4"/>
        <v>0.22182146077547338</v>
      </c>
      <c r="K10" s="14">
        <f t="shared" si="5"/>
        <v>3.218491059747057E-2</v>
      </c>
    </row>
    <row r="11" spans="2:11" s="5" customFormat="1">
      <c r="B11" s="10" t="s">
        <v>12</v>
      </c>
      <c r="C11" s="11">
        <v>1.3773148148148149E-3</v>
      </c>
      <c r="D11" s="12">
        <f t="shared" si="0"/>
        <v>7.5268817204301092E-2</v>
      </c>
      <c r="E11" s="12">
        <f t="shared" si="1"/>
        <v>6.1908230152949769E-3</v>
      </c>
      <c r="F11" s="11">
        <v>4.2824074074074075E-4</v>
      </c>
      <c r="G11" s="12">
        <f t="shared" si="2"/>
        <v>2.1191294387170673E-2</v>
      </c>
      <c r="H11" s="12">
        <f t="shared" si="3"/>
        <v>9.9784250269687163E-3</v>
      </c>
      <c r="I11" s="11">
        <f t="shared" si="6"/>
        <v>1.8055555555555557E-3</v>
      </c>
      <c r="J11" s="12">
        <f t="shared" si="4"/>
        <v>4.6889089269612251E-2</v>
      </c>
      <c r="K11" s="14">
        <f t="shared" si="5"/>
        <v>6.8033144352376805E-3</v>
      </c>
    </row>
    <row r="12" spans="2:11" s="5" customFormat="1">
      <c r="B12" s="10" t="s">
        <v>156</v>
      </c>
      <c r="C12" s="11">
        <v>9.0277777777777774E-4</v>
      </c>
      <c r="D12" s="12">
        <f t="shared" si="0"/>
        <v>4.9335863377609111E-2</v>
      </c>
      <c r="E12" s="12">
        <f t="shared" si="1"/>
        <v>4.0578503797731773E-3</v>
      </c>
      <c r="F12" s="11">
        <v>1.3888888888888889E-4</v>
      </c>
      <c r="G12" s="12">
        <f t="shared" si="2"/>
        <v>6.8728522336769749E-3</v>
      </c>
      <c r="H12" s="12">
        <f t="shared" si="3"/>
        <v>3.2362459546925568E-3</v>
      </c>
      <c r="I12" s="11">
        <f t="shared" si="6"/>
        <v>1.0416666666666667E-3</v>
      </c>
      <c r="J12" s="12">
        <f t="shared" si="4"/>
        <v>2.7051397655545529E-2</v>
      </c>
      <c r="K12" s="14">
        <f t="shared" si="5"/>
        <v>3.9249890972525075E-3</v>
      </c>
    </row>
    <row r="13" spans="2:11" s="5" customFormat="1">
      <c r="B13" s="10" t="s">
        <v>103</v>
      </c>
      <c r="C13" s="11">
        <v>8.1018518518518516E-5</v>
      </c>
      <c r="D13" s="12">
        <f t="shared" si="0"/>
        <v>4.4275774826059459E-3</v>
      </c>
      <c r="E13" s="12">
        <f t="shared" si="1"/>
        <v>3.6416605972323387E-4</v>
      </c>
      <c r="F13" s="11">
        <v>6.7129629629629625E-4</v>
      </c>
      <c r="G13" s="12">
        <f t="shared" si="2"/>
        <v>3.3218785796105377E-2</v>
      </c>
      <c r="H13" s="12">
        <f t="shared" si="3"/>
        <v>1.5641855447680691E-2</v>
      </c>
      <c r="I13" s="11">
        <f t="shared" si="6"/>
        <v>7.5231481481481482E-4</v>
      </c>
      <c r="J13" s="12">
        <f t="shared" si="4"/>
        <v>1.9537120529005105E-2</v>
      </c>
      <c r="K13" s="14">
        <f t="shared" si="5"/>
        <v>2.8347143480157004E-3</v>
      </c>
    </row>
    <row r="14" spans="2:11" s="5" customFormat="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181</v>
      </c>
      <c r="C15" s="11">
        <v>1.0763888888888889E-3</v>
      </c>
      <c r="D15" s="12">
        <f t="shared" si="0"/>
        <v>5.8823529411764712E-2</v>
      </c>
      <c r="E15" s="12">
        <f t="shared" si="1"/>
        <v>4.83820622203725E-3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1.0763888888888889E-3</v>
      </c>
      <c r="J15" s="12">
        <f t="shared" si="4"/>
        <v>2.795311091073038E-2</v>
      </c>
      <c r="K15" s="14">
        <f t="shared" si="5"/>
        <v>4.055822067160925E-3</v>
      </c>
    </row>
    <row r="16" spans="2:11" s="5" customFormat="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1.1574074074074073E-4</v>
      </c>
      <c r="D18" s="12">
        <f t="shared" si="0"/>
        <v>6.3251106894370657E-3</v>
      </c>
      <c r="E18" s="12">
        <f t="shared" si="1"/>
        <v>5.2023722817604837E-4</v>
      </c>
      <c r="F18" s="11">
        <v>2.4305555555555556E-3</v>
      </c>
      <c r="G18" s="12">
        <f t="shared" si="2"/>
        <v>0.12027491408934707</v>
      </c>
      <c r="H18" s="12">
        <f t="shared" si="3"/>
        <v>5.6634304207119741E-2</v>
      </c>
      <c r="I18" s="11">
        <f t="shared" si="6"/>
        <v>2.5462962962962965E-3</v>
      </c>
      <c r="J18" s="12">
        <f t="shared" si="4"/>
        <v>6.6125638713555743E-2</v>
      </c>
      <c r="K18" s="14">
        <f t="shared" si="5"/>
        <v>9.5944177932839082E-3</v>
      </c>
    </row>
    <row r="19" spans="2:11" s="5" customFormat="1" ht="16.5" thickTop="1" thickBot="1">
      <c r="B19" s="31" t="s">
        <v>3</v>
      </c>
      <c r="C19" s="32">
        <f>SUM(C7:C18)</f>
        <v>1.8298611111111109E-2</v>
      </c>
      <c r="D19" s="33">
        <f>IFERROR(SUM(D7:D18),0)</f>
        <v>1</v>
      </c>
      <c r="E19" s="33">
        <f>IFERROR(SUM(E7:E18),0)</f>
        <v>8.2249505774633261E-2</v>
      </c>
      <c r="F19" s="32">
        <f>SUM(F7:F18)</f>
        <v>2.0208333333333335E-2</v>
      </c>
      <c r="G19" s="33">
        <f>IFERROR(SUM(G7:G18),0)</f>
        <v>1</v>
      </c>
      <c r="H19" s="33">
        <f>IFERROR(SUM(H7:H18),0)</f>
        <v>0.47087378640776706</v>
      </c>
      <c r="I19" s="32">
        <f>SUM(I7:I18)</f>
        <v>3.8506944444444455E-2</v>
      </c>
      <c r="J19" s="33">
        <f>IFERROR(SUM(J7:J18),0)</f>
        <v>0.99999999999999978</v>
      </c>
      <c r="K19" s="34">
        <f>IFERROR(SUM(K7:K18),0)</f>
        <v>0.14509376362843437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4.5601851851851853E-3</v>
      </c>
      <c r="D22" s="19"/>
      <c r="E22" s="12">
        <f>IFERROR(C22/C$30,0)</f>
        <v>2.049734679013631E-2</v>
      </c>
      <c r="F22" s="11">
        <v>7.5231481481481482E-4</v>
      </c>
      <c r="G22" s="19"/>
      <c r="H22" s="12">
        <f>IFERROR(F22/F$30,0)</f>
        <v>1.7529665587918016E-2</v>
      </c>
      <c r="I22" s="11">
        <f t="shared" ref="I22:I27" si="7">C22+F22</f>
        <v>5.3125000000000004E-3</v>
      </c>
      <c r="J22" s="19"/>
      <c r="K22" s="14">
        <f>IFERROR(I22/I$30,0)</f>
        <v>2.001744439598779E-2</v>
      </c>
    </row>
    <row r="23" spans="2:11" s="5" customFormat="1">
      <c r="B23" s="18" t="s">
        <v>16</v>
      </c>
      <c r="C23" s="11">
        <v>6.9444444444444444E-5</v>
      </c>
      <c r="D23" s="19"/>
      <c r="E23" s="12">
        <f t="shared" ref="E23:E27" si="8">IFERROR(C23/C$30,0)</f>
        <v>3.1214233690562905E-4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6.9444444444444444E-5</v>
      </c>
      <c r="J23" s="19"/>
      <c r="K23" s="14">
        <f t="shared" ref="K23:K27" si="10">IFERROR(I23/I$30,0)</f>
        <v>2.6166593981683385E-4</v>
      </c>
    </row>
    <row r="24" spans="2:11" s="5" customFormat="1">
      <c r="B24" s="18" t="s">
        <v>17</v>
      </c>
      <c r="C24" s="11">
        <v>5.7870370370370366E-5</v>
      </c>
      <c r="D24" s="19"/>
      <c r="E24" s="12">
        <f t="shared" si="8"/>
        <v>2.6011861408802418E-4</v>
      </c>
      <c r="F24" s="11">
        <v>0</v>
      </c>
      <c r="G24" s="19"/>
      <c r="H24" s="12">
        <f t="shared" si="9"/>
        <v>0</v>
      </c>
      <c r="I24" s="11">
        <f t="shared" si="7"/>
        <v>5.7870370370370366E-5</v>
      </c>
      <c r="J24" s="19"/>
      <c r="K24" s="14">
        <f t="shared" si="10"/>
        <v>2.1805494984736154E-4</v>
      </c>
    </row>
    <row r="25" spans="2:11" s="5" customFormat="1">
      <c r="B25" s="18" t="s">
        <v>18</v>
      </c>
      <c r="C25" s="11">
        <v>2.1990740740740748E-2</v>
      </c>
      <c r="D25" s="19"/>
      <c r="E25" s="12">
        <f t="shared" si="8"/>
        <v>9.8845073353449234E-2</v>
      </c>
      <c r="F25" s="11">
        <v>5.4976851851851862E-3</v>
      </c>
      <c r="G25" s="19"/>
      <c r="H25" s="12">
        <f t="shared" si="9"/>
        <v>0.12810140237324705</v>
      </c>
      <c r="I25" s="11">
        <f t="shared" si="7"/>
        <v>2.7488425925925934E-2</v>
      </c>
      <c r="J25" s="19"/>
      <c r="K25" s="14">
        <f t="shared" si="10"/>
        <v>0.10357610117749677</v>
      </c>
    </row>
    <row r="26" spans="2:11" s="5" customFormat="1">
      <c r="B26" s="18" t="s">
        <v>19</v>
      </c>
      <c r="C26" s="11">
        <v>0.17636574074074068</v>
      </c>
      <c r="D26" s="19"/>
      <c r="E26" s="12">
        <f t="shared" si="8"/>
        <v>0.7927374882946624</v>
      </c>
      <c r="F26" s="11">
        <v>1.5532407407407401E-2</v>
      </c>
      <c r="G26" s="19"/>
      <c r="H26" s="12">
        <f t="shared" si="9"/>
        <v>0.3619201725997841</v>
      </c>
      <c r="I26" s="11">
        <f t="shared" si="7"/>
        <v>0.1918981481481481</v>
      </c>
      <c r="J26" s="19"/>
      <c r="K26" s="14">
        <f t="shared" si="10"/>
        <v>0.72307021369385072</v>
      </c>
    </row>
    <row r="27" spans="2:11" s="5" customFormat="1" ht="15.75" thickBot="1">
      <c r="B27" s="23" t="s">
        <v>20</v>
      </c>
      <c r="C27" s="20">
        <v>1.1342592592592593E-3</v>
      </c>
      <c r="D27" s="24"/>
      <c r="E27" s="21">
        <f t="shared" si="8"/>
        <v>5.0983248361252754E-3</v>
      </c>
      <c r="F27" s="20">
        <v>9.2592592592592596E-4</v>
      </c>
      <c r="G27" s="24"/>
      <c r="H27" s="21">
        <f t="shared" si="9"/>
        <v>2.1574973031283712E-2</v>
      </c>
      <c r="I27" s="11">
        <f t="shared" si="7"/>
        <v>2.0601851851851853E-3</v>
      </c>
      <c r="J27" s="24"/>
      <c r="K27" s="22">
        <f t="shared" si="10"/>
        <v>7.7627562145660715E-3</v>
      </c>
    </row>
    <row r="28" spans="2:11" s="5" customFormat="1" ht="16.5" thickTop="1" thickBot="1">
      <c r="B28" s="31" t="s">
        <v>3</v>
      </c>
      <c r="C28" s="32">
        <f>SUM(C22:C27)</f>
        <v>0.20417824074074067</v>
      </c>
      <c r="D28" s="33"/>
      <c r="E28" s="33">
        <f>IFERROR(SUM(E22:E27),0)</f>
        <v>0.91775049422536681</v>
      </c>
      <c r="F28" s="32">
        <f>SUM(F22:F27)</f>
        <v>2.270833333333333E-2</v>
      </c>
      <c r="G28" s="33"/>
      <c r="H28" s="33">
        <f>IFERROR(SUM(H22:H27),0)</f>
        <v>0.52912621359223289</v>
      </c>
      <c r="I28" s="32">
        <f>SUM(I22:I27)</f>
        <v>0.22688657407407403</v>
      </c>
      <c r="J28" s="33"/>
      <c r="K28" s="34">
        <f>IFERROR(SUM(K22:K27),0)</f>
        <v>0.8549062363715656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0.22247685185185179</v>
      </c>
      <c r="D30" s="35"/>
      <c r="E30" s="36">
        <f>IFERROR(SUM(E19,E28),0)</f>
        <v>1</v>
      </c>
      <c r="F30" s="32">
        <f>SUM(F19,F28)</f>
        <v>4.2916666666666665E-2</v>
      </c>
      <c r="G30" s="35"/>
      <c r="H30" s="36">
        <f>IFERROR(SUM(H19,H28),0)</f>
        <v>1</v>
      </c>
      <c r="I30" s="32">
        <f>SUM(I19,I28)</f>
        <v>0.2653935185185185</v>
      </c>
      <c r="J30" s="35"/>
      <c r="K30" s="38">
        <f>IFERROR(SUM(K19,K28),0)</f>
        <v>1</v>
      </c>
    </row>
    <row r="31" spans="2:11" s="5" customFormat="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  <row r="32" spans="2:11" s="5" customFormat="1">
      <c r="C32" s="6"/>
      <c r="D32" s="6"/>
      <c r="E32" s="6"/>
      <c r="F32" s="6"/>
      <c r="H32" s="6"/>
    </row>
    <row r="33" spans="3:8" s="5" customFormat="1"/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B2:N31"/>
  <sheetViews>
    <sheetView showGridLines="0" showZeros="0" zoomScaleSheetLayoutView="80" zoomScalePageLayoutView="60" workbookViewId="0">
      <selection activeCell="I22" sqref="I22:I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/>
    <row r="3" spans="2:14">
      <c r="B3" s="191" t="s">
        <v>29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3"/>
    </row>
    <row r="4" spans="2:14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6"/>
    </row>
    <row r="5" spans="2:14">
      <c r="B5" s="39"/>
      <c r="C5" s="197" t="s">
        <v>0</v>
      </c>
      <c r="D5" s="197"/>
      <c r="E5" s="197"/>
      <c r="F5" s="197" t="s">
        <v>1</v>
      </c>
      <c r="G5" s="197"/>
      <c r="H5" s="197"/>
      <c r="I5" s="197" t="s">
        <v>2</v>
      </c>
      <c r="J5" s="197"/>
      <c r="K5" s="197"/>
      <c r="L5" s="197" t="s">
        <v>3</v>
      </c>
      <c r="M5" s="197"/>
      <c r="N5" s="198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2.9537037037037004E-2</v>
      </c>
      <c r="D7" s="12">
        <f t="shared" ref="D7:D18" si="0">IFERROR(C7/C$19,0)</f>
        <v>0.11199368060736378</v>
      </c>
      <c r="E7" s="12">
        <f t="shared" ref="E7:E18" si="1">IFERROR(C7/C$30,0)</f>
        <v>3.3772249057103104E-2</v>
      </c>
      <c r="F7" s="11">
        <v>1.3773148148148149E-3</v>
      </c>
      <c r="G7" s="12">
        <f t="shared" ref="G7:G18" si="2">IFERROR(F7/F$19,0)</f>
        <v>4.3701799485861191E-2</v>
      </c>
      <c r="H7" s="12">
        <f t="shared" ref="H7:H18" si="3">IFERROR(F7/F$30,0)</f>
        <v>5.7975250901295926E-3</v>
      </c>
      <c r="I7" s="11">
        <v>9.8611111111111104E-3</v>
      </c>
      <c r="J7" s="12">
        <f t="shared" ref="J7:J18" si="4">IFERROR(I7/I$19,0)</f>
        <v>0.13223653577525998</v>
      </c>
      <c r="K7" s="12">
        <f t="shared" ref="K7:K18" si="5">IFERROR(I7/I$30,0)</f>
        <v>4.1770848654213842E-2</v>
      </c>
      <c r="L7" s="13">
        <f>SUM(C7,F7,I7)</f>
        <v>4.077546296296293E-2</v>
      </c>
      <c r="M7" s="12">
        <f t="shared" ref="M7:M18" si="6">IFERROR(L7/L$19,0)</f>
        <v>0.11025568804181139</v>
      </c>
      <c r="N7" s="14">
        <f t="shared" ref="N7:N18" si="7">IFERROR(L7/L$30,0)</f>
        <v>3.0243458553670732E-2</v>
      </c>
    </row>
    <row r="8" spans="2:14">
      <c r="B8" s="141" t="s">
        <v>98</v>
      </c>
      <c r="C8" s="11">
        <v>7.2210648148148066E-2</v>
      </c>
      <c r="D8" s="12">
        <f t="shared" si="0"/>
        <v>0.27379646289551046</v>
      </c>
      <c r="E8" s="12">
        <f t="shared" si="1"/>
        <v>8.2564679415072992E-2</v>
      </c>
      <c r="F8" s="11">
        <v>5.8217592592592574E-3</v>
      </c>
      <c r="G8" s="12">
        <f t="shared" si="2"/>
        <v>0.18472273228057287</v>
      </c>
      <c r="H8" s="12">
        <f t="shared" si="3"/>
        <v>2.4505505212900704E-2</v>
      </c>
      <c r="I8" s="11">
        <v>2.0543981481481486E-2</v>
      </c>
      <c r="J8" s="12">
        <f t="shared" si="4"/>
        <v>0.27549278286512502</v>
      </c>
      <c r="K8" s="12">
        <f t="shared" si="5"/>
        <v>8.702260136294554E-2</v>
      </c>
      <c r="L8" s="13">
        <f t="shared" ref="L8:L18" si="8">SUM(C8,F8,I8)</f>
        <v>9.8576388888888811E-2</v>
      </c>
      <c r="M8" s="12">
        <f t="shared" si="6"/>
        <v>0.26654774199605669</v>
      </c>
      <c r="N8" s="14">
        <f t="shared" si="7"/>
        <v>7.3114827278346187E-2</v>
      </c>
    </row>
    <row r="9" spans="2:14">
      <c r="B9" s="10" t="s">
        <v>49</v>
      </c>
      <c r="C9" s="11">
        <v>4.6099537037037015E-2</v>
      </c>
      <c r="D9" s="12">
        <f t="shared" si="0"/>
        <v>0.17479264492912627</v>
      </c>
      <c r="E9" s="12">
        <f t="shared" si="1"/>
        <v>5.2709587772116678E-2</v>
      </c>
      <c r="F9" s="11">
        <v>1.4699074074074074E-3</v>
      </c>
      <c r="G9" s="12">
        <f t="shared" si="2"/>
        <v>4.6639735585751019E-2</v>
      </c>
      <c r="H9" s="12">
        <f t="shared" si="3"/>
        <v>6.1872746760206565E-3</v>
      </c>
      <c r="I9" s="11">
        <v>1.0451388888888885E-2</v>
      </c>
      <c r="J9" s="12">
        <f t="shared" si="4"/>
        <v>0.14015210305758183</v>
      </c>
      <c r="K9" s="12">
        <f t="shared" si="5"/>
        <v>4.4271216355346352E-2</v>
      </c>
      <c r="L9" s="13">
        <f t="shared" si="8"/>
        <v>5.8020833333333306E-2</v>
      </c>
      <c r="M9" s="12">
        <f t="shared" si="6"/>
        <v>0.15688667730729514</v>
      </c>
      <c r="N9" s="14">
        <f t="shared" si="7"/>
        <v>4.3034475654144602E-2</v>
      </c>
    </row>
    <row r="10" spans="2:14">
      <c r="B10" s="10" t="s">
        <v>11</v>
      </c>
      <c r="C10" s="11">
        <v>6.0624999999999998E-2</v>
      </c>
      <c r="D10" s="12">
        <f t="shared" si="0"/>
        <v>0.2298679071400361</v>
      </c>
      <c r="E10" s="12">
        <f t="shared" si="1"/>
        <v>6.9317805862502455E-2</v>
      </c>
      <c r="F10" s="11">
        <v>5.1620370370370362E-3</v>
      </c>
      <c r="G10" s="12">
        <f t="shared" si="2"/>
        <v>0.16378993756885787</v>
      </c>
      <c r="H10" s="12">
        <f t="shared" si="3"/>
        <v>2.1728539413426871E-2</v>
      </c>
      <c r="I10" s="11">
        <v>2.2164351851851845E-2</v>
      </c>
      <c r="J10" s="12">
        <f t="shared" si="4"/>
        <v>0.29722179109110658</v>
      </c>
      <c r="K10" s="12">
        <f t="shared" si="5"/>
        <v>9.3886355836642593E-2</v>
      </c>
      <c r="L10" s="13">
        <f t="shared" si="8"/>
        <v>8.7951388888888871E-2</v>
      </c>
      <c r="M10" s="12">
        <f t="shared" si="6"/>
        <v>0.23781804525396688</v>
      </c>
      <c r="N10" s="14">
        <f t="shared" si="7"/>
        <v>6.5234187212416694E-2</v>
      </c>
    </row>
    <row r="11" spans="2:14">
      <c r="B11" s="10" t="s">
        <v>12</v>
      </c>
      <c r="C11" s="11">
        <v>1.7523148148148114E-2</v>
      </c>
      <c r="D11" s="12">
        <f t="shared" si="0"/>
        <v>6.6441392021766701E-2</v>
      </c>
      <c r="E11" s="12">
        <f t="shared" si="1"/>
        <v>2.003573082776413E-2</v>
      </c>
      <c r="F11" s="11">
        <v>4.1666666666666669E-4</v>
      </c>
      <c r="G11" s="12">
        <f t="shared" si="2"/>
        <v>1.3220712449504226E-2</v>
      </c>
      <c r="H11" s="12">
        <f t="shared" si="3"/>
        <v>1.7538731365097926E-3</v>
      </c>
      <c r="I11" s="11">
        <v>5.5324074074074052E-3</v>
      </c>
      <c r="J11" s="12">
        <f t="shared" si="4"/>
        <v>7.4189042371566011E-2</v>
      </c>
      <c r="K11" s="12">
        <f t="shared" si="5"/>
        <v>2.3434818845908697E-2</v>
      </c>
      <c r="L11" s="13">
        <f t="shared" si="8"/>
        <v>2.3472222222222186E-2</v>
      </c>
      <c r="M11" s="12">
        <f t="shared" si="6"/>
        <v>6.3468218946577726E-2</v>
      </c>
      <c r="N11" s="14">
        <f t="shared" si="7"/>
        <v>1.7409518577020777E-2</v>
      </c>
    </row>
    <row r="12" spans="2:14">
      <c r="B12" s="10" t="s">
        <v>156</v>
      </c>
      <c r="C12" s="11">
        <v>1.517361111111111E-2</v>
      </c>
      <c r="D12" s="12">
        <f t="shared" si="0"/>
        <v>5.7532803791635612E-2</v>
      </c>
      <c r="E12" s="12">
        <f t="shared" si="1"/>
        <v>1.7349301925494599E-2</v>
      </c>
      <c r="F12" s="11">
        <v>4.5138888888888887E-4</v>
      </c>
      <c r="G12" s="12">
        <f t="shared" si="2"/>
        <v>1.4322438486962911E-2</v>
      </c>
      <c r="H12" s="12">
        <f t="shared" si="3"/>
        <v>1.9000292312189417E-3</v>
      </c>
      <c r="I12" s="11">
        <v>4.2013888888888899E-3</v>
      </c>
      <c r="J12" s="12">
        <f t="shared" si="4"/>
        <v>5.6340214185938244E-2</v>
      </c>
      <c r="K12" s="12">
        <f t="shared" si="5"/>
        <v>1.7796734813943227E-2</v>
      </c>
      <c r="L12" s="13">
        <f t="shared" si="8"/>
        <v>1.9826388888888886E-2</v>
      </c>
      <c r="M12" s="12">
        <f t="shared" si="6"/>
        <v>5.3609989672331264E-2</v>
      </c>
      <c r="N12" s="14">
        <f t="shared" si="7"/>
        <v>1.4705377377927334E-2</v>
      </c>
    </row>
    <row r="13" spans="2:14">
      <c r="B13" s="10" t="s">
        <v>103</v>
      </c>
      <c r="C13" s="11">
        <v>5.9027777777777768E-4</v>
      </c>
      <c r="D13" s="12">
        <f t="shared" si="0"/>
        <v>2.2381182253039021E-3</v>
      </c>
      <c r="E13" s="12">
        <f t="shared" si="1"/>
        <v>6.7491563554555639E-4</v>
      </c>
      <c r="F13" s="11"/>
      <c r="G13" s="12">
        <f t="shared" si="2"/>
        <v>0</v>
      </c>
      <c r="H13" s="12">
        <f t="shared" si="3"/>
        <v>0</v>
      </c>
      <c r="I13" s="11">
        <v>6.9444444444444444E-5</v>
      </c>
      <c r="J13" s="12">
        <f t="shared" si="4"/>
        <v>9.3124320968492947E-4</v>
      </c>
      <c r="K13" s="12">
        <f t="shared" si="5"/>
        <v>2.9416090601559048E-4</v>
      </c>
      <c r="L13" s="13">
        <f t="shared" si="8"/>
        <v>6.5972222222222213E-4</v>
      </c>
      <c r="M13" s="12">
        <f t="shared" si="6"/>
        <v>1.7838700591493767E-3</v>
      </c>
      <c r="N13" s="14">
        <f t="shared" si="7"/>
        <v>4.8932078840738941E-4</v>
      </c>
    </row>
    <row r="14" spans="2:14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>
      <c r="B15" s="10" t="s">
        <v>180</v>
      </c>
      <c r="C15" s="11">
        <v>1.6782407407407412E-3</v>
      </c>
      <c r="D15" s="12">
        <f t="shared" si="0"/>
        <v>6.3632773072365874E-3</v>
      </c>
      <c r="E15" s="12">
        <f t="shared" si="1"/>
        <v>1.9188777873354063E-3</v>
      </c>
      <c r="F15" s="15"/>
      <c r="G15" s="12">
        <f t="shared" si="2"/>
        <v>0</v>
      </c>
      <c r="H15" s="12">
        <f t="shared" si="3"/>
        <v>0</v>
      </c>
      <c r="I15" s="11">
        <v>9.4907407407407397E-4</v>
      </c>
      <c r="J15" s="12">
        <f t="shared" si="4"/>
        <v>1.2726990532360701E-2</v>
      </c>
      <c r="K15" s="12">
        <f t="shared" si="5"/>
        <v>4.0201990488797357E-3</v>
      </c>
      <c r="L15" s="13">
        <f t="shared" si="8"/>
        <v>2.627314814814815E-3</v>
      </c>
      <c r="M15" s="12">
        <f t="shared" si="6"/>
        <v>7.1041842706475187E-3</v>
      </c>
      <c r="N15" s="14">
        <f t="shared" si="7"/>
        <v>1.9486985783943407E-3</v>
      </c>
    </row>
    <row r="16" spans="2:14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>
      <c r="B18" s="10" t="s">
        <v>13</v>
      </c>
      <c r="C18" s="11">
        <v>2.0300925925925924E-2</v>
      </c>
      <c r="D18" s="12">
        <f t="shared" si="0"/>
        <v>7.6973713082020487E-2</v>
      </c>
      <c r="E18" s="12">
        <f t="shared" si="1"/>
        <v>2.3211804406802081E-2</v>
      </c>
      <c r="F18" s="11">
        <v>1.681712962962963E-2</v>
      </c>
      <c r="G18" s="12">
        <f t="shared" si="2"/>
        <v>0.53360264414249003</v>
      </c>
      <c r="H18" s="12">
        <f t="shared" si="3"/>
        <v>7.0788268537464685E-2</v>
      </c>
      <c r="I18" s="11">
        <v>7.9861111111111105E-4</v>
      </c>
      <c r="J18" s="12">
        <f t="shared" si="4"/>
        <v>1.0709296911376688E-2</v>
      </c>
      <c r="K18" s="12">
        <f t="shared" si="5"/>
        <v>3.38285041917929E-3</v>
      </c>
      <c r="L18" s="13">
        <f t="shared" si="8"/>
        <v>3.7916666666666668E-2</v>
      </c>
      <c r="M18" s="12">
        <f t="shared" si="6"/>
        <v>0.10252558445216418</v>
      </c>
      <c r="N18" s="14">
        <f t="shared" si="7"/>
        <v>2.8123068470572068E-2</v>
      </c>
    </row>
    <row r="19" spans="2:14" ht="16.5" thickTop="1" thickBot="1">
      <c r="B19" s="31" t="s">
        <v>3</v>
      </c>
      <c r="C19" s="32">
        <f>SUM(C7:C18)</f>
        <v>0.26373842592592578</v>
      </c>
      <c r="D19" s="33">
        <f>IFERROR(SUM(D7:D18),0)</f>
        <v>1</v>
      </c>
      <c r="E19" s="33">
        <f>IFERROR(SUM(E7:E18),0)</f>
        <v>0.30155495268973703</v>
      </c>
      <c r="F19" s="32">
        <f>SUM(F7:F18)</f>
        <v>3.1516203703703699E-2</v>
      </c>
      <c r="G19" s="33">
        <f>IFERROR(SUM(G7:G18),0)</f>
        <v>1.0000000000000002</v>
      </c>
      <c r="H19" s="33">
        <f>IFERROR(SUM(H7:H18),0)</f>
        <v>0.13266101529767124</v>
      </c>
      <c r="I19" s="32">
        <f>SUM(I7:I18)</f>
        <v>7.4571759259259254E-2</v>
      </c>
      <c r="J19" s="33">
        <f>IFERROR(SUM(J7:J18),0)</f>
        <v>1</v>
      </c>
      <c r="K19" s="33">
        <f>IFERROR(SUM(K7:K18),0)</f>
        <v>0.31587978624307489</v>
      </c>
      <c r="L19" s="32">
        <f>SUM(L7:L18)</f>
        <v>0.36982638888888864</v>
      </c>
      <c r="M19" s="33">
        <f>IFERROR(SUM(M7:M18),0)</f>
        <v>1</v>
      </c>
      <c r="N19" s="34">
        <f>IFERROR(SUM(N7:N18),0)</f>
        <v>0.2743029324909001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6" t="s">
        <v>5</v>
      </c>
      <c r="L21" s="16" t="s">
        <v>55</v>
      </c>
      <c r="M21" s="16" t="s">
        <v>5</v>
      </c>
      <c r="N21" s="17" t="s">
        <v>5</v>
      </c>
    </row>
    <row r="22" spans="2:14">
      <c r="B22" s="18" t="s">
        <v>15</v>
      </c>
      <c r="C22" s="11">
        <v>5.8831018518518532E-2</v>
      </c>
      <c r="D22" s="19"/>
      <c r="E22" s="12">
        <f>IFERROR(C22/C$30,0)</f>
        <v>6.7266591676040488E-2</v>
      </c>
      <c r="F22" s="11">
        <v>1.4571759259259258E-2</v>
      </c>
      <c r="G22" s="19"/>
      <c r="H22" s="12">
        <f>IFERROR(F22/F$30,0)</f>
        <v>6.1336841079606345E-2</v>
      </c>
      <c r="I22" s="11">
        <v>1.5671296296296298E-2</v>
      </c>
      <c r="J22" s="19"/>
      <c r="K22" s="12">
        <f>IFERROR(I22/I$30,0)</f>
        <v>6.6382311124184926E-2</v>
      </c>
      <c r="L22" s="13">
        <f>SUM(C22,F22,I22)</f>
        <v>8.9074074074074083E-2</v>
      </c>
      <c r="M22" s="19"/>
      <c r="N22" s="14">
        <f>IFERROR(L22/L$30,0)</f>
        <v>6.6066891010232803E-2</v>
      </c>
    </row>
    <row r="23" spans="2:14">
      <c r="B23" s="18" t="s">
        <v>16</v>
      </c>
      <c r="C23" s="11">
        <v>2.8472222222222219E-3</v>
      </c>
      <c r="D23" s="19"/>
      <c r="E23" s="12">
        <f t="shared" ref="E23:E27" si="9">IFERROR(C23/C$30,0)</f>
        <v>3.2554754185138606E-3</v>
      </c>
      <c r="F23" s="11"/>
      <c r="G23" s="19"/>
      <c r="H23" s="12">
        <f t="shared" ref="H23:H27" si="10">IFERROR(F23/F$30,0)</f>
        <v>0</v>
      </c>
      <c r="I23" s="11">
        <v>4.7453703703703704E-4</v>
      </c>
      <c r="J23" s="19"/>
      <c r="K23" s="12">
        <f t="shared" ref="K23:K27" si="11">IFERROR(I23/I$30,0)</f>
        <v>2.0100995244398683E-3</v>
      </c>
      <c r="L23" s="13">
        <f t="shared" ref="L23:L27" si="12">SUM(C23,F23,I23)</f>
        <v>3.3217592592592591E-3</v>
      </c>
      <c r="M23" s="19"/>
      <c r="N23" s="14">
        <f t="shared" ref="N23:N27" si="13">IFERROR(L23/L$30,0)</f>
        <v>2.4637730925073822E-3</v>
      </c>
    </row>
    <row r="24" spans="2:14">
      <c r="B24" s="18" t="s">
        <v>17</v>
      </c>
      <c r="C24" s="11">
        <v>1.7361111111111108E-3</v>
      </c>
      <c r="D24" s="19"/>
      <c r="E24" s="12">
        <f t="shared" si="9"/>
        <v>1.9850459868986955E-3</v>
      </c>
      <c r="F24" s="11"/>
      <c r="G24" s="19"/>
      <c r="H24" s="12">
        <f t="shared" si="10"/>
        <v>0</v>
      </c>
      <c r="I24" s="11">
        <v>2.8935185185185184E-4</v>
      </c>
      <c r="J24" s="19"/>
      <c r="K24" s="12">
        <f t="shared" si="11"/>
        <v>1.2256704417316269E-3</v>
      </c>
      <c r="L24" s="13">
        <f t="shared" si="12"/>
        <v>2.0254629629629624E-3</v>
      </c>
      <c r="M24" s="19"/>
      <c r="N24" s="14">
        <f t="shared" si="13"/>
        <v>1.5023006661630375E-3</v>
      </c>
    </row>
    <row r="25" spans="2:14">
      <c r="B25" s="18" t="s">
        <v>18</v>
      </c>
      <c r="C25" s="11">
        <v>0.23049768518518526</v>
      </c>
      <c r="D25" s="19"/>
      <c r="E25" s="12">
        <f t="shared" si="9"/>
        <v>0.26354793886058359</v>
      </c>
      <c r="F25" s="11">
        <v>6.0462962962962982E-2</v>
      </c>
      <c r="G25" s="19"/>
      <c r="H25" s="12">
        <f t="shared" si="10"/>
        <v>0.25450647958686551</v>
      </c>
      <c r="I25" s="11">
        <v>6.811342592592598E-2</v>
      </c>
      <c r="J25" s="19"/>
      <c r="K25" s="12">
        <f t="shared" si="11"/>
        <v>0.28852282198362522</v>
      </c>
      <c r="L25" s="13">
        <f t="shared" si="12"/>
        <v>0.35907407407407421</v>
      </c>
      <c r="M25" s="19"/>
      <c r="N25" s="14">
        <f t="shared" si="13"/>
        <v>0.26632786209738346</v>
      </c>
    </row>
    <row r="26" spans="2:14">
      <c r="B26" s="18" t="s">
        <v>19</v>
      </c>
      <c r="C26" s="11">
        <v>0.30827546296296349</v>
      </c>
      <c r="D26" s="19"/>
      <c r="E26" s="12">
        <f t="shared" si="9"/>
        <v>0.35247799907364569</v>
      </c>
      <c r="F26" s="11">
        <v>0.13028935185185184</v>
      </c>
      <c r="G26" s="19"/>
      <c r="H26" s="12">
        <f t="shared" si="10"/>
        <v>0.54842638604696481</v>
      </c>
      <c r="I26" s="11">
        <v>7.3055555555555568E-2</v>
      </c>
      <c r="J26" s="19"/>
      <c r="K26" s="12">
        <f t="shared" si="11"/>
        <v>0.30945727312840121</v>
      </c>
      <c r="L26" s="13">
        <f t="shared" si="12"/>
        <v>0.51162037037037089</v>
      </c>
      <c r="M26" s="19"/>
      <c r="N26" s="14">
        <f t="shared" si="13"/>
        <v>0.37947256369754856</v>
      </c>
    </row>
    <row r="27" spans="2:14" ht="15.75" thickBot="1">
      <c r="B27" s="23" t="s">
        <v>20</v>
      </c>
      <c r="C27" s="20">
        <v>8.6689814814814841E-3</v>
      </c>
      <c r="D27" s="24"/>
      <c r="E27" s="21">
        <f t="shared" si="9"/>
        <v>9.9119962945808243E-3</v>
      </c>
      <c r="F27" s="20">
        <v>7.2916666666666659E-4</v>
      </c>
      <c r="G27" s="24"/>
      <c r="H27" s="21">
        <f t="shared" si="10"/>
        <v>3.0692779888921366E-3</v>
      </c>
      <c r="I27" s="20">
        <v>3.9004629629629628E-3</v>
      </c>
      <c r="J27" s="24"/>
      <c r="K27" s="21">
        <f t="shared" si="11"/>
        <v>1.6522037554542332E-2</v>
      </c>
      <c r="L27" s="13">
        <f t="shared" si="12"/>
        <v>1.3298611111111113E-2</v>
      </c>
      <c r="M27" s="24"/>
      <c r="N27" s="22">
        <f t="shared" si="13"/>
        <v>9.8636769452647485E-3</v>
      </c>
    </row>
    <row r="28" spans="2:14" ht="16.5" thickTop="1" thickBot="1">
      <c r="B28" s="31" t="s">
        <v>3</v>
      </c>
      <c r="C28" s="32">
        <f>SUM(C22:C27)</f>
        <v>0.61085648148148197</v>
      </c>
      <c r="D28" s="33"/>
      <c r="E28" s="33">
        <f>IFERROR(SUM(E22:E27),0)</f>
        <v>0.69844504731026313</v>
      </c>
      <c r="F28" s="32">
        <f>SUM(F22:F27)</f>
        <v>0.20605324074074075</v>
      </c>
      <c r="G28" s="33"/>
      <c r="H28" s="33">
        <f>IFERROR(SUM(H22:H27),0)</f>
        <v>0.86733898470232873</v>
      </c>
      <c r="I28" s="32">
        <f>SUM(I22:I27)</f>
        <v>0.16150462962962969</v>
      </c>
      <c r="J28" s="33"/>
      <c r="K28" s="33">
        <f>IFERROR(SUM(K22:K27),0)</f>
        <v>0.68412021375692511</v>
      </c>
      <c r="L28" s="32">
        <f>SUM(L22:L27)</f>
        <v>0.97841435185185244</v>
      </c>
      <c r="M28" s="33"/>
      <c r="N28" s="34">
        <f>IFERROR(SUM(N22:N27),0)</f>
        <v>0.72569706750910001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0.87459490740740775</v>
      </c>
      <c r="D30" s="35"/>
      <c r="E30" s="36">
        <f>IFERROR(SUM(E19,E28),0)</f>
        <v>1.0000000000000002</v>
      </c>
      <c r="F30" s="32">
        <f>SUM(F19,F28)</f>
        <v>0.23756944444444444</v>
      </c>
      <c r="G30" s="35"/>
      <c r="H30" s="36">
        <f>IFERROR(SUM(H19,H28),0)</f>
        <v>1</v>
      </c>
      <c r="I30" s="32">
        <f>SUM(I19,I28)</f>
        <v>0.23607638888888893</v>
      </c>
      <c r="J30" s="35"/>
      <c r="K30" s="36">
        <f>IFERROR(SUM(K19,K28),0)</f>
        <v>1</v>
      </c>
      <c r="L30" s="37">
        <f>SUM(L19,L28)</f>
        <v>1.3482407407407411</v>
      </c>
      <c r="M30" s="35"/>
      <c r="N30" s="38">
        <f>IFERROR(SUM(N19,N28),0)</f>
        <v>1</v>
      </c>
    </row>
    <row r="31" spans="2:14" ht="66" customHeight="1" thickTop="1" thickBot="1">
      <c r="B31" s="188" t="s">
        <v>152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9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0"/>
  <dimension ref="B2:N31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>
      <c r="B3" s="191" t="s">
        <v>50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/>
      <c r="D7" s="12">
        <f t="shared" ref="D7:D18" si="0">IFERROR(C7/C$19,0)</f>
        <v>0</v>
      </c>
      <c r="E7" s="12">
        <f t="shared" ref="E7:E18" si="1">IFERROR(C7/C$30,0)</f>
        <v>0</v>
      </c>
      <c r="F7" s="11"/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>
      <c r="B8" s="141" t="s">
        <v>98</v>
      </c>
      <c r="C8" s="11">
        <v>2.3148148148148138E-3</v>
      </c>
      <c r="D8" s="12">
        <f t="shared" si="0"/>
        <v>0.35335689045936386</v>
      </c>
      <c r="E8" s="12">
        <f t="shared" si="1"/>
        <v>2.3081361800346201E-2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2.3148148148148138E-3</v>
      </c>
      <c r="J8" s="12">
        <f t="shared" si="4"/>
        <v>0.32414910858995127</v>
      </c>
      <c r="K8" s="14">
        <f t="shared" si="5"/>
        <v>2.1944261575597961E-2</v>
      </c>
    </row>
    <row r="9" spans="2:11">
      <c r="B9" s="10" t="s">
        <v>49</v>
      </c>
      <c r="C9" s="11">
        <v>2.6620370370370372E-4</v>
      </c>
      <c r="D9" s="12">
        <f t="shared" si="0"/>
        <v>4.0636042402826859E-2</v>
      </c>
      <c r="E9" s="12">
        <f t="shared" si="1"/>
        <v>2.6543566070398143E-3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2.6620370370370372E-4</v>
      </c>
      <c r="J9" s="12">
        <f t="shared" si="4"/>
        <v>3.7277147487844414E-2</v>
      </c>
      <c r="K9" s="14">
        <f t="shared" si="5"/>
        <v>2.5235900811937666E-3</v>
      </c>
    </row>
    <row r="10" spans="2:11">
      <c r="B10" s="10" t="s">
        <v>11</v>
      </c>
      <c r="C10" s="11">
        <v>2.9398148148148144E-3</v>
      </c>
      <c r="D10" s="12">
        <f t="shared" si="0"/>
        <v>0.4487632508833922</v>
      </c>
      <c r="E10" s="12">
        <f t="shared" si="1"/>
        <v>2.9313329486439683E-2</v>
      </c>
      <c r="F10" s="11">
        <v>5.9027777777777778E-4</v>
      </c>
      <c r="G10" s="12">
        <f t="shared" si="2"/>
        <v>1</v>
      </c>
      <c r="H10" s="12">
        <f t="shared" si="3"/>
        <v>0.11358574610244988</v>
      </c>
      <c r="I10" s="11">
        <f t="shared" si="6"/>
        <v>3.530092592592592E-3</v>
      </c>
      <c r="J10" s="12">
        <f t="shared" si="4"/>
        <v>0.49432739059967584</v>
      </c>
      <c r="K10" s="14">
        <f t="shared" si="5"/>
        <v>3.3464998902786897E-2</v>
      </c>
    </row>
    <row r="11" spans="2:11">
      <c r="B11" s="10" t="s">
        <v>12</v>
      </c>
      <c r="C11" s="11">
        <v>3.5879629629629629E-4</v>
      </c>
      <c r="D11" s="12">
        <f t="shared" si="0"/>
        <v>5.4770318021201421E-2</v>
      </c>
      <c r="E11" s="12">
        <f t="shared" si="1"/>
        <v>3.5776110790536626E-3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3.5879629629629629E-4</v>
      </c>
      <c r="J11" s="12">
        <f t="shared" si="4"/>
        <v>5.024311183144247E-2</v>
      </c>
      <c r="K11" s="14">
        <f t="shared" si="5"/>
        <v>3.4013605442176852E-3</v>
      </c>
    </row>
    <row r="12" spans="2:11">
      <c r="B12" s="10" t="s">
        <v>156</v>
      </c>
      <c r="C12" s="11">
        <v>5.0925925925925932E-4</v>
      </c>
      <c r="D12" s="12">
        <f t="shared" si="0"/>
        <v>7.7738515901060082E-2</v>
      </c>
      <c r="E12" s="12">
        <f t="shared" si="1"/>
        <v>5.077899596076167E-3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5.0925925925925932E-4</v>
      </c>
      <c r="J12" s="12">
        <f t="shared" si="4"/>
        <v>7.131280388978932E-2</v>
      </c>
      <c r="K12" s="14">
        <f t="shared" si="5"/>
        <v>4.8277375466315537E-3</v>
      </c>
    </row>
    <row r="13" spans="2:1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181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4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4" ht="15.75" thickBot="1">
      <c r="B18" s="10" t="s">
        <v>13</v>
      </c>
      <c r="C18" s="11">
        <v>1.6203703703703703E-4</v>
      </c>
      <c r="D18" s="12">
        <f t="shared" si="0"/>
        <v>2.4734982332155479E-2</v>
      </c>
      <c r="E18" s="12">
        <f t="shared" si="1"/>
        <v>1.6156953260242346E-3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1.6203703703703703E-4</v>
      </c>
      <c r="J18" s="12">
        <f t="shared" si="4"/>
        <v>2.26904376012966E-2</v>
      </c>
      <c r="K18" s="14">
        <f t="shared" si="5"/>
        <v>1.5360983102918578E-3</v>
      </c>
    </row>
    <row r="19" spans="2:14" ht="16.5" thickTop="1" thickBot="1">
      <c r="B19" s="31" t="s">
        <v>3</v>
      </c>
      <c r="C19" s="32">
        <f>SUM(C7:C18)</f>
        <v>6.5509259259259253E-3</v>
      </c>
      <c r="D19" s="33">
        <f>IFERROR(SUM(D7:D18),0)</f>
        <v>0.99999999999999989</v>
      </c>
      <c r="E19" s="33">
        <f>IFERROR(SUM(E7:E18),0)</f>
        <v>6.5320253894979766E-2</v>
      </c>
      <c r="F19" s="32">
        <f>SUM(F7:F18)</f>
        <v>5.9027777777777778E-4</v>
      </c>
      <c r="G19" s="33">
        <f>IFERROR(SUM(G7:G18),0)</f>
        <v>1</v>
      </c>
      <c r="H19" s="33">
        <f>IFERROR(SUM(H7:H18),0)</f>
        <v>0.11358574610244988</v>
      </c>
      <c r="I19" s="32">
        <f>SUM(I7:I18)</f>
        <v>7.1412037037037026E-3</v>
      </c>
      <c r="J19" s="33">
        <f>IFERROR(SUM(J7:J18),0)</f>
        <v>1</v>
      </c>
      <c r="K19" s="34">
        <f>IFERROR(SUM(K7:K18),0)</f>
        <v>6.7698046960719724E-2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4">
      <c r="B22" s="18" t="s">
        <v>15</v>
      </c>
      <c r="C22" s="11">
        <v>3.5763888888888885E-3</v>
      </c>
      <c r="D22" s="19"/>
      <c r="E22" s="12">
        <f>IFERROR(C22/C$30,0)</f>
        <v>3.566070398153489E-2</v>
      </c>
      <c r="F22" s="11">
        <v>4.861111111111111E-4</v>
      </c>
      <c r="G22" s="19"/>
      <c r="H22" s="12">
        <f>IFERROR(F22/F$30,0)</f>
        <v>9.354120267260578E-2</v>
      </c>
      <c r="I22" s="11">
        <f t="shared" ref="I22:I27" si="7">C22+F22</f>
        <v>4.0624999999999993E-3</v>
      </c>
      <c r="J22" s="19"/>
      <c r="K22" s="14">
        <f>IFERROR(I22/I$30,0)</f>
        <v>3.8512179065174429E-2</v>
      </c>
    </row>
    <row r="23" spans="2:14">
      <c r="B23" s="18" t="s">
        <v>16</v>
      </c>
      <c r="C23" s="11">
        <v>2.5462962962962961E-4</v>
      </c>
      <c r="D23" s="19"/>
      <c r="E23" s="12">
        <f t="shared" ref="E23:E27" si="8">IFERROR(C23/C$30,0)</f>
        <v>2.5389497980380831E-3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2.5462962962962961E-4</v>
      </c>
      <c r="J23" s="19"/>
      <c r="K23" s="14">
        <f t="shared" ref="K23:K27" si="10">IFERROR(I23/I$30,0)</f>
        <v>2.4138687733157764E-3</v>
      </c>
    </row>
    <row r="24" spans="2:14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4">
      <c r="B25" s="18" t="s">
        <v>18</v>
      </c>
      <c r="C25" s="11">
        <v>1.269675925925926E-2</v>
      </c>
      <c r="D25" s="19"/>
      <c r="E25" s="12">
        <f t="shared" si="8"/>
        <v>0.12660126947489897</v>
      </c>
      <c r="F25" s="11">
        <v>3.5185185185185185E-3</v>
      </c>
      <c r="G25" s="19"/>
      <c r="H25" s="12">
        <f t="shared" si="9"/>
        <v>0.6770601336302895</v>
      </c>
      <c r="I25" s="11">
        <f t="shared" si="7"/>
        <v>1.621527777777778E-2</v>
      </c>
      <c r="J25" s="19"/>
      <c r="K25" s="14">
        <f t="shared" si="10"/>
        <v>0.1537195523370638</v>
      </c>
    </row>
    <row r="26" spans="2:14" s="2" customFormat="1">
      <c r="B26" s="18" t="s">
        <v>19</v>
      </c>
      <c r="C26" s="11">
        <v>7.7210648148148195E-2</v>
      </c>
      <c r="D26" s="19"/>
      <c r="E26" s="12">
        <f t="shared" si="8"/>
        <v>0.76987882285054832</v>
      </c>
      <c r="F26" s="11">
        <v>4.0509259259259258E-4</v>
      </c>
      <c r="G26" s="19"/>
      <c r="H26" s="12">
        <f t="shared" si="9"/>
        <v>7.7951002227171481E-2</v>
      </c>
      <c r="I26" s="11">
        <f t="shared" si="7"/>
        <v>7.7615740740740791E-2</v>
      </c>
      <c r="J26" s="19"/>
      <c r="K26" s="14">
        <f t="shared" si="10"/>
        <v>0.73579109062980042</v>
      </c>
      <c r="L26" s="1"/>
      <c r="M26" s="1"/>
      <c r="N26" s="1"/>
    </row>
    <row r="27" spans="2:14" ht="15.75" thickBot="1">
      <c r="B27" s="23" t="s">
        <v>20</v>
      </c>
      <c r="C27" s="20">
        <v>0</v>
      </c>
      <c r="D27" s="24"/>
      <c r="E27" s="21">
        <f t="shared" si="8"/>
        <v>0</v>
      </c>
      <c r="F27" s="20">
        <v>1.9675925925925926E-4</v>
      </c>
      <c r="G27" s="24"/>
      <c r="H27" s="21">
        <f t="shared" si="9"/>
        <v>3.7861915367483297E-2</v>
      </c>
      <c r="I27" s="11">
        <f t="shared" si="7"/>
        <v>1.9675925925925926E-4</v>
      </c>
      <c r="J27" s="24"/>
      <c r="K27" s="22">
        <f t="shared" si="10"/>
        <v>1.8652622339258274E-3</v>
      </c>
    </row>
    <row r="28" spans="2:14" s="3" customFormat="1" ht="16.5" thickTop="1" thickBot="1">
      <c r="B28" s="31" t="s">
        <v>3</v>
      </c>
      <c r="C28" s="32">
        <f>SUM(C22:C27)</f>
        <v>9.3738425925925975E-2</v>
      </c>
      <c r="D28" s="33"/>
      <c r="E28" s="33">
        <f>IFERROR(SUM(E22:E27),0)</f>
        <v>0.93467974610502025</v>
      </c>
      <c r="F28" s="32">
        <f>SUM(F22:F27)</f>
        <v>4.6064814814814814E-3</v>
      </c>
      <c r="G28" s="33"/>
      <c r="H28" s="33">
        <f>IFERROR(SUM(H22:H27),0)</f>
        <v>0.88641425389755002</v>
      </c>
      <c r="I28" s="32">
        <f>SUM(I22:I27)</f>
        <v>9.8344907407407464E-2</v>
      </c>
      <c r="J28" s="33"/>
      <c r="K28" s="34">
        <f>IFERROR(SUM(K22:K27),0)</f>
        <v>0.93230195303928021</v>
      </c>
      <c r="L28" s="1"/>
      <c r="M28" s="1"/>
      <c r="N28" s="1"/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>
      <c r="B30" s="31" t="s">
        <v>6</v>
      </c>
      <c r="C30" s="32">
        <f>SUM(C19,C28)</f>
        <v>0.10028935185185189</v>
      </c>
      <c r="D30" s="35"/>
      <c r="E30" s="36">
        <f>IFERROR(SUM(E19,E28),0)</f>
        <v>1</v>
      </c>
      <c r="F30" s="32">
        <f>SUM(F19,F28)</f>
        <v>5.1967592592592595E-3</v>
      </c>
      <c r="G30" s="35"/>
      <c r="H30" s="36">
        <f>IFERROR(SUM(H19,H28),0)</f>
        <v>0.99999999999999989</v>
      </c>
      <c r="I30" s="32">
        <f>SUM(I19,I28)</f>
        <v>0.10548611111111117</v>
      </c>
      <c r="J30" s="35"/>
      <c r="K30" s="38">
        <f>IFERROR(SUM(K19,K28),0)</f>
        <v>0.99999999999999989</v>
      </c>
    </row>
    <row r="31" spans="2:14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1"/>
  <dimension ref="B1:K66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1" t="s">
        <v>51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s="5" customFormat="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 s="5" customFormat="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1.5624999999999999E-3</v>
      </c>
      <c r="D7" s="12">
        <f t="shared" ref="D7:D18" si="0">IFERROR(C7/C$19,0)</f>
        <v>0.11728931364031281</v>
      </c>
      <c r="E7" s="12">
        <f t="shared" ref="E7:E18" si="1">IFERROR(C7/C$30,0)</f>
        <v>1.739242463282659E-2</v>
      </c>
      <c r="F7" s="11">
        <v>7.407407407407407E-4</v>
      </c>
      <c r="G7" s="12">
        <f t="shared" ref="G7:G18" si="2">IFERROR(F7/F$19,0)</f>
        <v>0.15571776155717759</v>
      </c>
      <c r="H7" s="12">
        <f t="shared" ref="H7:H18" si="3">IFERROR(F7/F$30,0)</f>
        <v>4.3986254295532649E-2</v>
      </c>
      <c r="I7" s="11">
        <f>C7+F7</f>
        <v>2.3032407407407407E-3</v>
      </c>
      <c r="J7" s="12">
        <f t="shared" ref="J7:J18" si="4">IFERROR(I7/I$19,0)</f>
        <v>0.12740076824583871</v>
      </c>
      <c r="K7" s="14">
        <f t="shared" ref="K7:K18" si="5">IFERROR(I7/I$30,0)</f>
        <v>2.1590539221004668E-2</v>
      </c>
    </row>
    <row r="8" spans="2:11" s="5" customFormat="1">
      <c r="B8" s="141" t="s">
        <v>98</v>
      </c>
      <c r="C8" s="11">
        <v>6.0300925925925904E-3</v>
      </c>
      <c r="D8" s="12">
        <f t="shared" si="0"/>
        <v>0.45264986967854043</v>
      </c>
      <c r="E8" s="12">
        <f t="shared" si="1"/>
        <v>6.7121875805204817E-2</v>
      </c>
      <c r="F8" s="11">
        <v>2.3495370370370371E-3</v>
      </c>
      <c r="G8" s="12">
        <f t="shared" si="2"/>
        <v>0.49391727493917276</v>
      </c>
      <c r="H8" s="12">
        <f t="shared" si="3"/>
        <v>0.13951890034364262</v>
      </c>
      <c r="I8" s="11">
        <f t="shared" ref="I8:I18" si="6">C8+F8</f>
        <v>8.3796296296296275E-3</v>
      </c>
      <c r="J8" s="12">
        <f t="shared" si="4"/>
        <v>0.46350832266325226</v>
      </c>
      <c r="K8" s="14">
        <f t="shared" si="5"/>
        <v>7.8550504502549634E-2</v>
      </c>
    </row>
    <row r="9" spans="2:11" s="5" customFormat="1">
      <c r="B9" s="10" t="s">
        <v>49</v>
      </c>
      <c r="C9" s="11">
        <v>7.9861111111111105E-4</v>
      </c>
      <c r="D9" s="12">
        <f t="shared" si="0"/>
        <v>5.9947871416159884E-2</v>
      </c>
      <c r="E9" s="12">
        <f t="shared" si="1"/>
        <v>8.8894614790002574E-3</v>
      </c>
      <c r="F9" s="11">
        <v>2.0833333333333335E-4</v>
      </c>
      <c r="G9" s="12">
        <f t="shared" si="2"/>
        <v>4.3795620437956206E-2</v>
      </c>
      <c r="H9" s="12">
        <f t="shared" si="3"/>
        <v>1.2371134020618558E-2</v>
      </c>
      <c r="I9" s="11">
        <f t="shared" si="6"/>
        <v>1.0069444444444444E-3</v>
      </c>
      <c r="J9" s="12">
        <f t="shared" si="4"/>
        <v>5.5697823303457121E-2</v>
      </c>
      <c r="K9" s="14">
        <f t="shared" si="5"/>
        <v>9.4390799609417389E-3</v>
      </c>
    </row>
    <row r="10" spans="2:11" s="5" customFormat="1">
      <c r="B10" s="10" t="s">
        <v>11</v>
      </c>
      <c r="C10" s="11">
        <v>3.8194444444444435E-3</v>
      </c>
      <c r="D10" s="12">
        <f t="shared" si="0"/>
        <v>0.28670721112076458</v>
      </c>
      <c r="E10" s="12">
        <f t="shared" si="1"/>
        <v>4.2514815769131652E-2</v>
      </c>
      <c r="F10" s="11">
        <v>6.0185185185185179E-4</v>
      </c>
      <c r="G10" s="12">
        <f t="shared" si="2"/>
        <v>0.1265206812652068</v>
      </c>
      <c r="H10" s="12">
        <f t="shared" si="3"/>
        <v>3.5738831615120273E-2</v>
      </c>
      <c r="I10" s="11">
        <f t="shared" si="6"/>
        <v>4.4212962962962956E-3</v>
      </c>
      <c r="J10" s="12">
        <f t="shared" si="4"/>
        <v>0.24455825864276573</v>
      </c>
      <c r="K10" s="14">
        <f t="shared" si="5"/>
        <v>4.1445155690571771E-2</v>
      </c>
    </row>
    <row r="11" spans="2:11" s="5" customFormat="1">
      <c r="B11" s="10" t="s">
        <v>12</v>
      </c>
      <c r="C11" s="11">
        <v>5.7870370370370373E-5</v>
      </c>
      <c r="D11" s="12">
        <f t="shared" si="0"/>
        <v>4.3440486533449195E-3</v>
      </c>
      <c r="E11" s="12">
        <f t="shared" si="1"/>
        <v>6.4416387528987379E-4</v>
      </c>
      <c r="F11" s="11">
        <v>1.0416666666666667E-4</v>
      </c>
      <c r="G11" s="12">
        <f t="shared" si="2"/>
        <v>2.1897810218978103E-2</v>
      </c>
      <c r="H11" s="12">
        <f t="shared" si="3"/>
        <v>6.1855670103092789E-3</v>
      </c>
      <c r="I11" s="11">
        <f t="shared" si="6"/>
        <v>1.6203703703703703E-4</v>
      </c>
      <c r="J11" s="12">
        <f t="shared" si="4"/>
        <v>8.9628681177976975E-3</v>
      </c>
      <c r="K11" s="14">
        <f t="shared" si="5"/>
        <v>1.518932407507866E-3</v>
      </c>
    </row>
    <row r="12" spans="2:11" s="5" customFormat="1">
      <c r="B12" s="10" t="s">
        <v>156</v>
      </c>
      <c r="C12" s="11">
        <v>2.199074074074074E-4</v>
      </c>
      <c r="D12" s="12">
        <f t="shared" si="0"/>
        <v>1.6507384882710693E-2</v>
      </c>
      <c r="E12" s="12">
        <f t="shared" si="1"/>
        <v>2.4478227261015202E-3</v>
      </c>
      <c r="F12" s="11">
        <v>3.5879629629629629E-4</v>
      </c>
      <c r="G12" s="12">
        <f t="shared" si="2"/>
        <v>7.5425790754257899E-2</v>
      </c>
      <c r="H12" s="12">
        <f t="shared" si="3"/>
        <v>2.1305841924398626E-2</v>
      </c>
      <c r="I12" s="11">
        <f t="shared" si="6"/>
        <v>5.7870370370370367E-4</v>
      </c>
      <c r="J12" s="12">
        <f t="shared" si="4"/>
        <v>3.2010243277848918E-2</v>
      </c>
      <c r="K12" s="14">
        <f t="shared" si="5"/>
        <v>5.4247585982423784E-3</v>
      </c>
    </row>
    <row r="13" spans="2:11" s="5" customFormat="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181</v>
      </c>
      <c r="C15" s="11">
        <v>4.976851851851851E-4</v>
      </c>
      <c r="D15" s="12">
        <f t="shared" si="0"/>
        <v>3.7358818418766301E-2</v>
      </c>
      <c r="E15" s="12">
        <f t="shared" si="1"/>
        <v>5.5398093274929127E-3</v>
      </c>
      <c r="F15" s="11">
        <v>3.9351851851851852E-4</v>
      </c>
      <c r="G15" s="12">
        <f t="shared" si="2"/>
        <v>8.2725060827250604E-2</v>
      </c>
      <c r="H15" s="12">
        <f t="shared" si="3"/>
        <v>2.3367697594501718E-2</v>
      </c>
      <c r="I15" s="11">
        <f t="shared" si="6"/>
        <v>8.9120370370370362E-4</v>
      </c>
      <c r="J15" s="12">
        <f t="shared" si="4"/>
        <v>4.9295774647887335E-2</v>
      </c>
      <c r="K15" s="14">
        <f t="shared" si="5"/>
        <v>8.354128241293262E-3</v>
      </c>
    </row>
    <row r="16" spans="2:11" s="5" customFormat="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3.3564814814814812E-4</v>
      </c>
      <c r="D18" s="12">
        <f t="shared" si="0"/>
        <v>2.5195482189400532E-2</v>
      </c>
      <c r="E18" s="12">
        <f t="shared" si="1"/>
        <v>3.7361504766812671E-3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3.3564814814814812E-4</v>
      </c>
      <c r="J18" s="12">
        <f t="shared" si="4"/>
        <v>1.8565941101152374E-2</v>
      </c>
      <c r="K18" s="14">
        <f t="shared" si="5"/>
        <v>3.1463599869805793E-3</v>
      </c>
    </row>
    <row r="19" spans="2:11" s="5" customFormat="1" ht="16.5" thickTop="1" thickBot="1">
      <c r="B19" s="31" t="s">
        <v>3</v>
      </c>
      <c r="C19" s="32">
        <f>SUM(C7:C18)</f>
        <v>1.3321759259259254E-2</v>
      </c>
      <c r="D19" s="33">
        <f>IFERROR(SUM(D7:D18),0)</f>
        <v>1</v>
      </c>
      <c r="E19" s="33">
        <f>IFERROR(SUM(E7:E18),0)</f>
        <v>0.14828652409172888</v>
      </c>
      <c r="F19" s="32">
        <f>SUM(F7:F18)</f>
        <v>4.7569444444444447E-3</v>
      </c>
      <c r="G19" s="33">
        <f>IFERROR(SUM(G7:G18),0)</f>
        <v>0.99999999999999989</v>
      </c>
      <c r="H19" s="33">
        <f>IFERROR(SUM(H7:H18),0)</f>
        <v>0.28247422680412371</v>
      </c>
      <c r="I19" s="32">
        <f>SUM(I7:I18)</f>
        <v>1.8078703703703698E-2</v>
      </c>
      <c r="J19" s="33">
        <f>IFERROR(SUM(J7:J18),0)</f>
        <v>1</v>
      </c>
      <c r="K19" s="34">
        <f>IFERROR(SUM(K7:K18),0)</f>
        <v>0.16946945860909188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6.6782407407407407E-3</v>
      </c>
      <c r="D22" s="19"/>
      <c r="E22" s="12">
        <f>IFERROR(C22/C$30,0)</f>
        <v>7.4336511208451431E-2</v>
      </c>
      <c r="F22" s="11">
        <v>2.9976851851851848E-3</v>
      </c>
      <c r="G22" s="19"/>
      <c r="H22" s="12">
        <f>IFERROR(F22/F$30,0)</f>
        <v>0.17800687285223366</v>
      </c>
      <c r="I22" s="11">
        <f t="shared" ref="I22:I27" si="7">C22+F22</f>
        <v>9.6759259259259246E-3</v>
      </c>
      <c r="J22" s="19"/>
      <c r="K22" s="14">
        <f>IFERROR(I22/I$30,0)</f>
        <v>9.0701963762612567E-2</v>
      </c>
    </row>
    <row r="23" spans="2:11" s="5" customFormat="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3.0497685185185173E-2</v>
      </c>
      <c r="D25" s="19"/>
      <c r="E25" s="12">
        <f t="shared" si="8"/>
        <v>0.33947436227776329</v>
      </c>
      <c r="F25" s="11">
        <v>5.1504629629629635E-3</v>
      </c>
      <c r="G25" s="19"/>
      <c r="H25" s="12">
        <f t="shared" si="9"/>
        <v>0.30584192439862545</v>
      </c>
      <c r="I25" s="11">
        <f t="shared" si="7"/>
        <v>3.5648148148148137E-2</v>
      </c>
      <c r="J25" s="19"/>
      <c r="K25" s="14">
        <f t="shared" si="10"/>
        <v>0.33416512965173045</v>
      </c>
    </row>
    <row r="26" spans="2:11" s="5" customFormat="1">
      <c r="B26" s="18" t="s">
        <v>19</v>
      </c>
      <c r="C26" s="11">
        <v>3.8912037037037051E-2</v>
      </c>
      <c r="D26" s="19"/>
      <c r="E26" s="12">
        <f t="shared" si="8"/>
        <v>0.43313578974491124</v>
      </c>
      <c r="F26" s="11">
        <v>3.715277777777777E-3</v>
      </c>
      <c r="G26" s="19"/>
      <c r="H26" s="12">
        <f t="shared" si="9"/>
        <v>0.22061855670103089</v>
      </c>
      <c r="I26" s="11">
        <f t="shared" si="7"/>
        <v>4.2627314814814826E-2</v>
      </c>
      <c r="J26" s="19"/>
      <c r="K26" s="14">
        <f t="shared" si="10"/>
        <v>0.39958771834653373</v>
      </c>
    </row>
    <row r="27" spans="2:11" s="5" customFormat="1" ht="15.75" thickBot="1">
      <c r="B27" s="23" t="s">
        <v>20</v>
      </c>
      <c r="C27" s="20">
        <v>4.2824074074074075E-4</v>
      </c>
      <c r="D27" s="24"/>
      <c r="E27" s="21">
        <f t="shared" si="8"/>
        <v>4.7668126771450653E-3</v>
      </c>
      <c r="F27" s="20">
        <v>2.199074074074074E-4</v>
      </c>
      <c r="G27" s="24"/>
      <c r="H27" s="21">
        <f t="shared" si="9"/>
        <v>1.3058419243986255E-2</v>
      </c>
      <c r="I27" s="11">
        <f t="shared" si="7"/>
        <v>6.4814814814814813E-4</v>
      </c>
      <c r="J27" s="24"/>
      <c r="K27" s="22">
        <f t="shared" si="10"/>
        <v>6.0757296300314638E-3</v>
      </c>
    </row>
    <row r="28" spans="2:11" s="5" customFormat="1" ht="16.5" thickTop="1" thickBot="1">
      <c r="B28" s="31" t="s">
        <v>3</v>
      </c>
      <c r="C28" s="32">
        <f>SUM(C22:C27)</f>
        <v>7.6516203703703711E-2</v>
      </c>
      <c r="D28" s="33"/>
      <c r="E28" s="33">
        <f>IFERROR(SUM(E22:E27),0)</f>
        <v>0.85171347590827107</v>
      </c>
      <c r="F28" s="32">
        <f>SUM(F22:F27)</f>
        <v>1.2083333333333333E-2</v>
      </c>
      <c r="G28" s="33"/>
      <c r="H28" s="33">
        <f>IFERROR(SUM(H22:H27),0)</f>
        <v>0.71752577319587618</v>
      </c>
      <c r="I28" s="32">
        <f>SUM(I22:I27)</f>
        <v>8.8599537037037032E-2</v>
      </c>
      <c r="J28" s="33"/>
      <c r="K28" s="34">
        <f>IFERROR(SUM(K22:K27),0)</f>
        <v>0.83053054139090821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8.9837962962962967E-2</v>
      </c>
      <c r="D30" s="35"/>
      <c r="E30" s="36">
        <f>IFERROR(SUM(E19,E28),0)</f>
        <v>1</v>
      </c>
      <c r="F30" s="32">
        <f>SUM(F19,F28)</f>
        <v>1.6840277777777777E-2</v>
      </c>
      <c r="G30" s="35"/>
      <c r="H30" s="36">
        <f>IFERROR(SUM(H19,H28),0)</f>
        <v>0.99999999999999989</v>
      </c>
      <c r="I30" s="32">
        <f>SUM(I19,I28)</f>
        <v>0.10667824074074073</v>
      </c>
      <c r="J30" s="35"/>
      <c r="K30" s="38">
        <f>IFERROR(SUM(K19,K28),0)</f>
        <v>1</v>
      </c>
    </row>
    <row r="31" spans="2:11" s="5" customFormat="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/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oglio22"/>
  <dimension ref="B2:K31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 ht="16.5" customHeight="1">
      <c r="B3" s="191" t="s">
        <v>53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3.3564814814814818E-4</v>
      </c>
      <c r="D7" s="12">
        <f t="shared" ref="D7:D18" si="0">IFERROR(C7/C$19,0)</f>
        <v>2.8431372549019614E-2</v>
      </c>
      <c r="E7" s="12">
        <f t="shared" ref="E7:E18" si="1">IFERROR(C7/C$30,0)</f>
        <v>4.9110922946655399E-3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3.3564814814814818E-4</v>
      </c>
      <c r="J7" s="12">
        <f t="shared" ref="J7:J18" si="4">IFERROR(I7/I$19,0)</f>
        <v>1.3098464317976516E-2</v>
      </c>
      <c r="K7" s="14">
        <f t="shared" ref="K7:K18" si="5">IFERROR(I7/I$30,0)</f>
        <v>3.6746071971616844E-3</v>
      </c>
    </row>
    <row r="8" spans="2:11">
      <c r="B8" s="141" t="s">
        <v>98</v>
      </c>
      <c r="C8" s="11">
        <v>4.9999999999999984E-3</v>
      </c>
      <c r="D8" s="12">
        <f t="shared" si="0"/>
        <v>0.42352941176470582</v>
      </c>
      <c r="E8" s="12">
        <f t="shared" si="1"/>
        <v>7.315834038950042E-2</v>
      </c>
      <c r="F8" s="11">
        <v>5.2199074074074083E-3</v>
      </c>
      <c r="G8" s="12">
        <f t="shared" si="2"/>
        <v>0.3777219430485762</v>
      </c>
      <c r="H8" s="12">
        <f t="shared" si="3"/>
        <v>0.22697533970810271</v>
      </c>
      <c r="I8" s="11">
        <f t="shared" ref="I8:I18" si="6">C8+F8</f>
        <v>1.0219907407407407E-2</v>
      </c>
      <c r="J8" s="12">
        <f t="shared" si="4"/>
        <v>0.39882565492321592</v>
      </c>
      <c r="K8" s="14">
        <f t="shared" si="5"/>
        <v>0.11188545362392299</v>
      </c>
    </row>
    <row r="9" spans="2:11">
      <c r="B9" s="10" t="s">
        <v>49</v>
      </c>
      <c r="C9" s="11">
        <v>1.6203703703703703E-3</v>
      </c>
      <c r="D9" s="12">
        <f t="shared" si="0"/>
        <v>0.13725490196078433</v>
      </c>
      <c r="E9" s="12">
        <f t="shared" si="1"/>
        <v>2.3708721422523293E-2</v>
      </c>
      <c r="F9" s="11">
        <v>1.435185185185185E-3</v>
      </c>
      <c r="G9" s="12">
        <f t="shared" si="2"/>
        <v>0.10385259631490784</v>
      </c>
      <c r="H9" s="12">
        <f t="shared" si="3"/>
        <v>6.2405636638147959E-2</v>
      </c>
      <c r="I9" s="11">
        <f t="shared" si="6"/>
        <v>3.0555555555555553E-3</v>
      </c>
      <c r="J9" s="12">
        <f t="shared" si="4"/>
        <v>0.11924119241192412</v>
      </c>
      <c r="K9" s="14">
        <f t="shared" si="5"/>
        <v>3.345159655347188E-2</v>
      </c>
    </row>
    <row r="10" spans="2:11">
      <c r="B10" s="10" t="s">
        <v>11</v>
      </c>
      <c r="C10" s="11">
        <v>3.2986111111111111E-3</v>
      </c>
      <c r="D10" s="12">
        <f t="shared" si="0"/>
        <v>0.27941176470588241</v>
      </c>
      <c r="E10" s="12">
        <f t="shared" si="1"/>
        <v>4.8264182895850993E-2</v>
      </c>
      <c r="F10" s="11">
        <v>5.9143518518518521E-3</v>
      </c>
      <c r="G10" s="12">
        <f t="shared" si="2"/>
        <v>0.42797319932998318</v>
      </c>
      <c r="H10" s="12">
        <f t="shared" si="3"/>
        <v>0.25717161550075496</v>
      </c>
      <c r="I10" s="11">
        <f t="shared" si="6"/>
        <v>9.2129629629629627E-3</v>
      </c>
      <c r="J10" s="12">
        <f t="shared" si="4"/>
        <v>0.35953026196928639</v>
      </c>
      <c r="K10" s="14">
        <f t="shared" si="5"/>
        <v>0.10086163203243795</v>
      </c>
    </row>
    <row r="11" spans="2:11">
      <c r="B11" s="10" t="s">
        <v>12</v>
      </c>
      <c r="C11" s="11">
        <v>4.6296296296296298E-4</v>
      </c>
      <c r="D11" s="12">
        <f t="shared" si="0"/>
        <v>3.921568627450981E-2</v>
      </c>
      <c r="E11" s="12">
        <f t="shared" si="1"/>
        <v>6.7739204064352267E-3</v>
      </c>
      <c r="F11" s="11">
        <v>6.5972222222222224E-4</v>
      </c>
      <c r="G11" s="12">
        <f t="shared" si="2"/>
        <v>4.7738693467336675E-2</v>
      </c>
      <c r="H11" s="12">
        <f t="shared" si="3"/>
        <v>2.8686462003019629E-2</v>
      </c>
      <c r="I11" s="11">
        <f t="shared" si="6"/>
        <v>1.1226851851851853E-3</v>
      </c>
      <c r="J11" s="12">
        <f t="shared" si="4"/>
        <v>4.3812104787714551E-2</v>
      </c>
      <c r="K11" s="14">
        <f t="shared" si="5"/>
        <v>1.2290927521540807E-2</v>
      </c>
    </row>
    <row r="12" spans="2:11">
      <c r="B12" s="10" t="s">
        <v>156</v>
      </c>
      <c r="C12" s="11">
        <v>4.1666666666666669E-4</v>
      </c>
      <c r="D12" s="12">
        <f t="shared" si="0"/>
        <v>3.529411764705883E-2</v>
      </c>
      <c r="E12" s="12">
        <f t="shared" si="1"/>
        <v>6.0965283657917046E-3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4.1666666666666669E-4</v>
      </c>
      <c r="J12" s="12">
        <f t="shared" si="4"/>
        <v>1.6260162601626018E-2</v>
      </c>
      <c r="K12" s="14">
        <f t="shared" si="5"/>
        <v>4.5615813482007116E-3</v>
      </c>
    </row>
    <row r="13" spans="2:11">
      <c r="B13" s="10" t="s">
        <v>103</v>
      </c>
      <c r="C13" s="11">
        <v>6.9444444444444444E-5</v>
      </c>
      <c r="D13" s="12">
        <f t="shared" si="0"/>
        <v>5.8823529411764714E-3</v>
      </c>
      <c r="E13" s="12">
        <f t="shared" si="1"/>
        <v>1.0160880609652841E-3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6.9444444444444444E-5</v>
      </c>
      <c r="J13" s="12">
        <f t="shared" si="4"/>
        <v>2.7100271002710027E-3</v>
      </c>
      <c r="K13" s="14">
        <f t="shared" si="5"/>
        <v>7.6026355803345187E-4</v>
      </c>
    </row>
    <row r="14" spans="2:1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181</v>
      </c>
      <c r="C15" s="11">
        <v>1.6203703703703703E-4</v>
      </c>
      <c r="D15" s="12">
        <f t="shared" si="0"/>
        <v>1.3725490196078433E-2</v>
      </c>
      <c r="E15" s="12">
        <f t="shared" si="1"/>
        <v>2.3708721422523293E-3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1.6203703703703703E-4</v>
      </c>
      <c r="J15" s="12">
        <f t="shared" si="4"/>
        <v>6.3233965672990066E-3</v>
      </c>
      <c r="K15" s="14">
        <f t="shared" si="5"/>
        <v>1.7739483020780544E-3</v>
      </c>
    </row>
    <row r="16" spans="2:1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4.3981481481481481E-4</v>
      </c>
      <c r="D18" s="12">
        <f t="shared" si="0"/>
        <v>3.725490196078432E-2</v>
      </c>
      <c r="E18" s="12">
        <f t="shared" si="1"/>
        <v>6.4352243861134657E-3</v>
      </c>
      <c r="F18" s="11">
        <v>5.9027777777777778E-4</v>
      </c>
      <c r="G18" s="12">
        <f t="shared" si="2"/>
        <v>4.2713567839195971E-2</v>
      </c>
      <c r="H18" s="12">
        <f t="shared" si="3"/>
        <v>2.5666834423754406E-2</v>
      </c>
      <c r="I18" s="11">
        <f t="shared" si="6"/>
        <v>1.0300925925925926E-3</v>
      </c>
      <c r="J18" s="12">
        <f t="shared" si="4"/>
        <v>4.0198735320686546E-2</v>
      </c>
      <c r="K18" s="14">
        <f t="shared" si="5"/>
        <v>1.1277242777496203E-2</v>
      </c>
    </row>
    <row r="19" spans="2:11" ht="16.5" thickTop="1" thickBot="1">
      <c r="B19" s="31" t="s">
        <v>3</v>
      </c>
      <c r="C19" s="32">
        <f>SUM(C7:C18)</f>
        <v>1.1805555555555554E-2</v>
      </c>
      <c r="D19" s="33">
        <f>IFERROR(SUM(D7:D18),0)</f>
        <v>0.99999999999999989</v>
      </c>
      <c r="E19" s="33">
        <f>IFERROR(SUM(E7:E18),0)</f>
        <v>0.17273497036409824</v>
      </c>
      <c r="F19" s="32">
        <f>SUM(F7:F18)</f>
        <v>1.3819444444444447E-2</v>
      </c>
      <c r="G19" s="33">
        <f>IFERROR(SUM(G7:G18),0)</f>
        <v>0.99999999999999989</v>
      </c>
      <c r="H19" s="33">
        <f>IFERROR(SUM(H7:H18),0)</f>
        <v>0.60090588827377955</v>
      </c>
      <c r="I19" s="32">
        <f>SUM(I7:I18)</f>
        <v>2.5624999999999998E-2</v>
      </c>
      <c r="J19" s="33">
        <f>IFERROR(SUM(J7:J18),0)</f>
        <v>1</v>
      </c>
      <c r="K19" s="34">
        <f>IFERROR(SUM(K7:K18),0)</f>
        <v>0.28053725291434373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>
      <c r="B22" s="18" t="s">
        <v>15</v>
      </c>
      <c r="C22" s="11">
        <v>2.9745370370370368E-3</v>
      </c>
      <c r="D22" s="19"/>
      <c r="E22" s="12">
        <f>IFERROR(C22/C$30,0)</f>
        <v>4.3522438611346331E-2</v>
      </c>
      <c r="F22" s="11">
        <v>7.0601851851851847E-4</v>
      </c>
      <c r="G22" s="19"/>
      <c r="H22" s="12">
        <f>IFERROR(F22/F$30,0)</f>
        <v>3.069954705586311E-2</v>
      </c>
      <c r="I22" s="11">
        <f t="shared" ref="I22:I27" si="7">C22+F22</f>
        <v>3.6805555555555554E-3</v>
      </c>
      <c r="J22" s="19"/>
      <c r="K22" s="14">
        <f>IFERROR(I22/I$30,0)</f>
        <v>4.029396857577295E-2</v>
      </c>
    </row>
    <row r="23" spans="2:11">
      <c r="B23" s="18" t="s">
        <v>16</v>
      </c>
      <c r="C23" s="11">
        <v>4.6296296296296294E-5</v>
      </c>
      <c r="D23" s="19"/>
      <c r="E23" s="12">
        <f t="shared" ref="E23:E27" si="8">IFERROR(C23/C$30,0)</f>
        <v>6.773920406435227E-4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4.6296296296296294E-5</v>
      </c>
      <c r="J23" s="19"/>
      <c r="K23" s="14">
        <f t="shared" ref="K23:K27" si="10">IFERROR(I23/I$30,0)</f>
        <v>5.0684237202230128E-4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2.3449074074074077E-2</v>
      </c>
      <c r="D25" s="19"/>
      <c r="E25" s="12">
        <f t="shared" si="8"/>
        <v>0.3430990685859443</v>
      </c>
      <c r="F25" s="11">
        <v>4.8379629629629623E-3</v>
      </c>
      <c r="G25" s="19"/>
      <c r="H25" s="12">
        <f t="shared" si="9"/>
        <v>0.21036738802214391</v>
      </c>
      <c r="I25" s="11">
        <f t="shared" si="7"/>
        <v>2.8287037037037041E-2</v>
      </c>
      <c r="J25" s="19"/>
      <c r="K25" s="14">
        <f t="shared" si="10"/>
        <v>0.30968068930562609</v>
      </c>
    </row>
    <row r="26" spans="2:11">
      <c r="B26" s="18" t="s">
        <v>19</v>
      </c>
      <c r="C26" s="11">
        <v>2.9201388888888867E-2</v>
      </c>
      <c r="D26" s="19"/>
      <c r="E26" s="12">
        <f t="shared" si="8"/>
        <v>0.42726502963590163</v>
      </c>
      <c r="F26" s="11">
        <v>2.6273148148148145E-3</v>
      </c>
      <c r="G26" s="19"/>
      <c r="H26" s="12">
        <f t="shared" si="9"/>
        <v>0.11424257674886763</v>
      </c>
      <c r="I26" s="11">
        <f t="shared" si="7"/>
        <v>3.1828703703703679E-2</v>
      </c>
      <c r="J26" s="19"/>
      <c r="K26" s="14">
        <f t="shared" si="10"/>
        <v>0.34845413076533183</v>
      </c>
    </row>
    <row r="27" spans="2:11" ht="15.75" thickBot="1">
      <c r="B27" s="23" t="s">
        <v>20</v>
      </c>
      <c r="C27" s="20">
        <v>8.6805555555555551E-4</v>
      </c>
      <c r="D27" s="24"/>
      <c r="E27" s="21">
        <f t="shared" si="8"/>
        <v>1.2701100762066049E-2</v>
      </c>
      <c r="F27" s="20">
        <v>1.0069444444444444E-3</v>
      </c>
      <c r="G27" s="24"/>
      <c r="H27" s="21">
        <f t="shared" si="9"/>
        <v>4.3784599899345751E-2</v>
      </c>
      <c r="I27" s="11">
        <f t="shared" si="7"/>
        <v>1.8749999999999999E-3</v>
      </c>
      <c r="J27" s="24"/>
      <c r="K27" s="22">
        <f t="shared" si="10"/>
        <v>2.05271160669032E-2</v>
      </c>
    </row>
    <row r="28" spans="2:11" ht="16.5" thickTop="1" thickBot="1">
      <c r="B28" s="31" t="s">
        <v>3</v>
      </c>
      <c r="C28" s="32">
        <f>SUM(C22:C27)</f>
        <v>5.6539351851851827E-2</v>
      </c>
      <c r="D28" s="33"/>
      <c r="E28" s="33">
        <f>IFERROR(SUM(E22:E27),0)</f>
        <v>0.82726502963590187</v>
      </c>
      <c r="F28" s="32">
        <f>SUM(F22:F27)</f>
        <v>9.1782407407407385E-3</v>
      </c>
      <c r="G28" s="33"/>
      <c r="H28" s="33">
        <f>IFERROR(SUM(H22:H27),0)</f>
        <v>0.39909411172622039</v>
      </c>
      <c r="I28" s="32">
        <f>SUM(I22:I27)</f>
        <v>6.5717592592592564E-2</v>
      </c>
      <c r="J28" s="33"/>
      <c r="K28" s="34">
        <f>IFERROR(SUM(K22:K27),0)</f>
        <v>0.71946274708565627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6.8344907407407382E-2</v>
      </c>
      <c r="D30" s="35"/>
      <c r="E30" s="36">
        <f>IFERROR(SUM(E19,E28),0)</f>
        <v>1</v>
      </c>
      <c r="F30" s="32">
        <f>SUM(F19,F28)</f>
        <v>2.2997685185185184E-2</v>
      </c>
      <c r="G30" s="35"/>
      <c r="H30" s="36">
        <f>IFERROR(SUM(H19,H28),0)</f>
        <v>1</v>
      </c>
      <c r="I30" s="32">
        <f>SUM(I19,I28)</f>
        <v>9.1342592592592559E-2</v>
      </c>
      <c r="J30" s="35"/>
      <c r="K30" s="38">
        <f>IFERROR(SUM(K19,K28),0)</f>
        <v>1</v>
      </c>
    </row>
    <row r="31" spans="2:1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Foglio23"/>
  <dimension ref="B2:K31"/>
  <sheetViews>
    <sheetView showGridLines="0" showZeros="0" zoomScaleSheetLayoutView="110" workbookViewId="0">
      <selection activeCell="C22" sqref="C22:C27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/>
    <row r="3" spans="2:11">
      <c r="B3" s="191" t="s">
        <v>52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1.7361111111111112E-4</v>
      </c>
      <c r="D7" s="12">
        <f t="shared" ref="D7:D18" si="0">IFERROR(C7/C$19,0)</f>
        <v>3.4883720930232565E-2</v>
      </c>
      <c r="E7" s="12">
        <f t="shared" ref="E7:E18" si="1">IFERROR(C7/C$30,0)</f>
        <v>4.4065804935370179E-3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1.7361111111111112E-4</v>
      </c>
      <c r="J7" s="12">
        <f t="shared" ref="J7:J18" si="4">IFERROR(I7/I$19,0)</f>
        <v>3.4883720930232565E-2</v>
      </c>
      <c r="K7" s="14">
        <f t="shared" ref="K7:K18" si="5">IFERROR(I7/I$30,0)</f>
        <v>4.4065804935370179E-3</v>
      </c>
    </row>
    <row r="8" spans="2:11">
      <c r="B8" s="141" t="s">
        <v>98</v>
      </c>
      <c r="C8" s="11">
        <v>1.1574074074074075E-4</v>
      </c>
      <c r="D8" s="12">
        <f t="shared" si="0"/>
        <v>2.3255813953488375E-2</v>
      </c>
      <c r="E8" s="12">
        <f t="shared" si="1"/>
        <v>2.9377203290246786E-3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1.1574074074074075E-4</v>
      </c>
      <c r="J8" s="12">
        <f t="shared" si="4"/>
        <v>2.3255813953488375E-2</v>
      </c>
      <c r="K8" s="14">
        <f t="shared" si="5"/>
        <v>2.9377203290246786E-3</v>
      </c>
    </row>
    <row r="9" spans="2:11">
      <c r="B9" s="10" t="s">
        <v>49</v>
      </c>
      <c r="C9" s="11">
        <v>5.7870370370370373E-5</v>
      </c>
      <c r="D9" s="12">
        <f t="shared" si="0"/>
        <v>1.1627906976744188E-2</v>
      </c>
      <c r="E9" s="12">
        <f t="shared" si="1"/>
        <v>1.4688601645123393E-3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5.7870370370370373E-5</v>
      </c>
      <c r="J9" s="12">
        <f t="shared" si="4"/>
        <v>1.1627906976744188E-2</v>
      </c>
      <c r="K9" s="14">
        <f t="shared" si="5"/>
        <v>1.4688601645123393E-3</v>
      </c>
    </row>
    <row r="10" spans="2:11">
      <c r="B10" s="10" t="s">
        <v>11</v>
      </c>
      <c r="C10" s="11">
        <v>4.6296296296296294E-5</v>
      </c>
      <c r="D10" s="12">
        <f t="shared" si="0"/>
        <v>9.3023255813953487E-3</v>
      </c>
      <c r="E10" s="12">
        <f t="shared" si="1"/>
        <v>1.1750881316098714E-3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4.6296296296296294E-5</v>
      </c>
      <c r="J10" s="12">
        <f t="shared" si="4"/>
        <v>9.3023255813953487E-3</v>
      </c>
      <c r="K10" s="14">
        <f t="shared" si="5"/>
        <v>1.1750881316098714E-3</v>
      </c>
    </row>
    <row r="11" spans="2:1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>
      <c r="B12" s="10" t="s">
        <v>156</v>
      </c>
      <c r="C12" s="11">
        <v>9.2592592592592602E-5</v>
      </c>
      <c r="D12" s="12">
        <f t="shared" si="0"/>
        <v>1.8604651162790701E-2</v>
      </c>
      <c r="E12" s="12">
        <f t="shared" si="1"/>
        <v>2.3501762632197431E-3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9.2592592592592602E-5</v>
      </c>
      <c r="J12" s="12">
        <f t="shared" si="4"/>
        <v>1.8604651162790701E-2</v>
      </c>
      <c r="K12" s="14">
        <f t="shared" si="5"/>
        <v>2.3501762632197431E-3</v>
      </c>
    </row>
    <row r="13" spans="2:1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181</v>
      </c>
      <c r="C15" s="11">
        <v>1.8518518518518518E-4</v>
      </c>
      <c r="D15" s="12">
        <f t="shared" si="0"/>
        <v>3.7209302325581395E-2</v>
      </c>
      <c r="E15" s="12">
        <f t="shared" si="1"/>
        <v>4.7003525264394854E-3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1.8518518518518518E-4</v>
      </c>
      <c r="J15" s="12">
        <f t="shared" si="4"/>
        <v>3.7209302325581395E-2</v>
      </c>
      <c r="K15" s="14">
        <f t="shared" si="5"/>
        <v>4.7003525264394854E-3</v>
      </c>
    </row>
    <row r="16" spans="2:1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4.3055555555555547E-3</v>
      </c>
      <c r="D18" s="12">
        <f t="shared" si="0"/>
        <v>0.8651162790697674</v>
      </c>
      <c r="E18" s="12">
        <f t="shared" si="1"/>
        <v>0.10928319623971802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4.3055555555555547E-3</v>
      </c>
      <c r="J18" s="12">
        <f t="shared" si="4"/>
        <v>0.8651162790697674</v>
      </c>
      <c r="K18" s="14">
        <f t="shared" si="5"/>
        <v>0.10928319623971802</v>
      </c>
    </row>
    <row r="19" spans="2:11" ht="16.5" thickTop="1" thickBot="1">
      <c r="B19" s="31" t="s">
        <v>3</v>
      </c>
      <c r="C19" s="32">
        <f>SUM(C7:C18)</f>
        <v>4.9768518518518512E-3</v>
      </c>
      <c r="D19" s="33">
        <f>IFERROR(SUM(D7:D18),0)</f>
        <v>1</v>
      </c>
      <c r="E19" s="33">
        <f>IFERROR(SUM(E7:E18),0)</f>
        <v>0.12632197414806115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4.9768518518518512E-3</v>
      </c>
      <c r="J19" s="33">
        <f>IFERROR(SUM(J7:J18),0)</f>
        <v>1</v>
      </c>
      <c r="K19" s="34">
        <f>IFERROR(SUM(K7:K18),0)</f>
        <v>0.12632197414806115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>
      <c r="B22" s="18" t="s">
        <v>15</v>
      </c>
      <c r="C22" s="11">
        <v>3.0439814814814817E-3</v>
      </c>
      <c r="D22" s="19"/>
      <c r="E22" s="12">
        <f>IFERROR(C22/C$30,0)</f>
        <v>7.7262044653349043E-2</v>
      </c>
      <c r="F22" s="11">
        <v>0</v>
      </c>
      <c r="G22" s="19"/>
      <c r="H22" s="12">
        <f>IFERROR(F22/F$30,0)</f>
        <v>0</v>
      </c>
      <c r="I22" s="11">
        <f t="shared" ref="I22:I27" si="7">C22+F22</f>
        <v>3.0439814814814817E-3</v>
      </c>
      <c r="J22" s="19"/>
      <c r="K22" s="14">
        <f>IFERROR(I22/I$30,0)</f>
        <v>7.7262044653349043E-2</v>
      </c>
    </row>
    <row r="23" spans="2:11">
      <c r="B23" s="18" t="s">
        <v>16</v>
      </c>
      <c r="C23" s="11">
        <v>2.0833333333333332E-4</v>
      </c>
      <c r="D23" s="19"/>
      <c r="E23" s="12">
        <f t="shared" ref="E23:E27" si="8">IFERROR(C23/C$30,0)</f>
        <v>5.2878965922444213E-3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2.0833333333333332E-4</v>
      </c>
      <c r="J23" s="19"/>
      <c r="K23" s="14">
        <f t="shared" ref="K23:K27" si="10">IFERROR(I23/I$30,0)</f>
        <v>5.2878965922444213E-3</v>
      </c>
    </row>
    <row r="24" spans="2:11">
      <c r="B24" s="18" t="s">
        <v>17</v>
      </c>
      <c r="C24" s="11"/>
      <c r="D24" s="19"/>
      <c r="E24" s="12">
        <f t="shared" si="8"/>
        <v>0</v>
      </c>
      <c r="F24" s="11">
        <v>0</v>
      </c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1.0902777777777772E-2</v>
      </c>
      <c r="D25" s="19"/>
      <c r="E25" s="12">
        <f t="shared" si="8"/>
        <v>0.27673325499412454</v>
      </c>
      <c r="F25" s="11">
        <v>0</v>
      </c>
      <c r="G25" s="19"/>
      <c r="H25" s="12">
        <f t="shared" si="9"/>
        <v>0</v>
      </c>
      <c r="I25" s="11">
        <f t="shared" si="7"/>
        <v>1.0902777777777772E-2</v>
      </c>
      <c r="J25" s="19"/>
      <c r="K25" s="14">
        <f t="shared" si="10"/>
        <v>0.27673325499412454</v>
      </c>
    </row>
    <row r="26" spans="2:11">
      <c r="B26" s="18" t="s">
        <v>19</v>
      </c>
      <c r="C26" s="11">
        <v>1.969907407407406E-2</v>
      </c>
      <c r="D26" s="19"/>
      <c r="E26" s="12">
        <f t="shared" si="8"/>
        <v>0.49999999999999989</v>
      </c>
      <c r="F26" s="11">
        <v>0</v>
      </c>
      <c r="G26" s="19"/>
      <c r="H26" s="12">
        <f t="shared" si="9"/>
        <v>0</v>
      </c>
      <c r="I26" s="11">
        <f t="shared" si="7"/>
        <v>1.969907407407406E-2</v>
      </c>
      <c r="J26" s="19"/>
      <c r="K26" s="14">
        <f t="shared" si="10"/>
        <v>0.49999999999999989</v>
      </c>
    </row>
    <row r="27" spans="2:11" ht="15.75" thickBot="1">
      <c r="B27" s="23" t="s">
        <v>20</v>
      </c>
      <c r="C27" s="20">
        <v>5.6712962962962967E-4</v>
      </c>
      <c r="D27" s="24"/>
      <c r="E27" s="21">
        <f t="shared" si="8"/>
        <v>1.4394829612220925E-2</v>
      </c>
      <c r="F27" s="20">
        <v>0</v>
      </c>
      <c r="G27" s="24"/>
      <c r="H27" s="21">
        <f t="shared" si="9"/>
        <v>0</v>
      </c>
      <c r="I27" s="11">
        <f t="shared" si="7"/>
        <v>5.6712962962962967E-4</v>
      </c>
      <c r="J27" s="24"/>
      <c r="K27" s="22">
        <f t="shared" si="10"/>
        <v>1.4394829612220925E-2</v>
      </c>
    </row>
    <row r="28" spans="2:11" ht="16.5" thickTop="1" thickBot="1">
      <c r="B28" s="31" t="s">
        <v>3</v>
      </c>
      <c r="C28" s="32">
        <f>SUM(C22:C27)</f>
        <v>3.4421296296296276E-2</v>
      </c>
      <c r="D28" s="33"/>
      <c r="E28" s="33">
        <f>IFERROR(SUM(E22:E27),0)</f>
        <v>0.87367802585193877</v>
      </c>
      <c r="F28" s="32">
        <f>SUM(F22:F27)</f>
        <v>0</v>
      </c>
      <c r="G28" s="33"/>
      <c r="H28" s="33">
        <f>IFERROR(SUM(H22:H27),0)</f>
        <v>0</v>
      </c>
      <c r="I28" s="32">
        <f>SUM(I22:I27)</f>
        <v>3.4421296296296276E-2</v>
      </c>
      <c r="J28" s="33"/>
      <c r="K28" s="34">
        <f>IFERROR(SUM(K22:K27),0)</f>
        <v>0.87367802585193877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3.9398148148148127E-2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3.9398148148148127E-2</v>
      </c>
      <c r="J30" s="35"/>
      <c r="K30" s="38">
        <f>IFERROR(SUM(K19,K28),0)</f>
        <v>0.99999999999999989</v>
      </c>
    </row>
    <row r="31" spans="2:1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sheetPr codeName="Foglio25"/>
  <dimension ref="B2:N31"/>
  <sheetViews>
    <sheetView showGridLines="0" showZeros="0" zoomScaleSheetLayoutView="100" workbookViewId="0">
      <selection activeCell="Q19" sqref="Q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202" t="s">
        <v>186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4"/>
    </row>
    <row r="4" spans="2:14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7"/>
    </row>
    <row r="5" spans="2:14">
      <c r="B5" s="52"/>
      <c r="C5" s="206" t="s">
        <v>7</v>
      </c>
      <c r="D5" s="206"/>
      <c r="E5" s="206"/>
      <c r="F5" s="206" t="s">
        <v>8</v>
      </c>
      <c r="G5" s="206"/>
      <c r="H5" s="206"/>
      <c r="I5" s="206" t="s">
        <v>9</v>
      </c>
      <c r="J5" s="206"/>
      <c r="K5" s="206"/>
      <c r="L5" s="206" t="s">
        <v>3</v>
      </c>
      <c r="M5" s="206"/>
      <c r="N5" s="207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/>
      <c r="G7" s="45">
        <f t="shared" ref="G7:G18" si="2">IFERROR(F7/F$19,0)</f>
        <v>0</v>
      </c>
      <c r="H7" s="45">
        <f t="shared" ref="H7:H18" si="3">IFERROR(F7/F$30,0)</f>
        <v>0</v>
      </c>
      <c r="I7" s="44"/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0</v>
      </c>
      <c r="M7" s="45">
        <f t="shared" ref="M7:M12" si="6">IFERROR(L7/L$19,0)</f>
        <v>0</v>
      </c>
      <c r="N7" s="47">
        <f t="shared" ref="N7:N12" si="7">IFERROR(L7/L$30,0)</f>
        <v>0</v>
      </c>
    </row>
    <row r="8" spans="2:14">
      <c r="B8" s="138" t="s">
        <v>98</v>
      </c>
      <c r="C8" s="44">
        <v>0</v>
      </c>
      <c r="D8" s="45">
        <f t="shared" si="0"/>
        <v>0</v>
      </c>
      <c r="E8" s="45">
        <f t="shared" si="1"/>
        <v>0</v>
      </c>
      <c r="F8" s="44">
        <v>2.7777777777777779E-3</v>
      </c>
      <c r="G8" s="45">
        <f t="shared" si="2"/>
        <v>0.13521126760563379</v>
      </c>
      <c r="H8" s="45">
        <f t="shared" si="3"/>
        <v>9.6813231141589351E-2</v>
      </c>
      <c r="I8" s="44"/>
      <c r="J8" s="45">
        <f t="shared" si="4"/>
        <v>0</v>
      </c>
      <c r="K8" s="45">
        <f t="shared" si="5"/>
        <v>0</v>
      </c>
      <c r="L8" s="46">
        <f t="shared" ref="L8:L18" si="8">SUM(C8,F8,I8)</f>
        <v>2.7777777777777779E-3</v>
      </c>
      <c r="M8" s="45">
        <f t="shared" si="6"/>
        <v>8.2248115147361203E-2</v>
      </c>
      <c r="N8" s="47">
        <f t="shared" si="7"/>
        <v>4.2500442712944932E-2</v>
      </c>
    </row>
    <row r="9" spans="2:14">
      <c r="B9" s="43" t="s">
        <v>49</v>
      </c>
      <c r="C9" s="44">
        <v>0</v>
      </c>
      <c r="D9" s="45">
        <f t="shared" si="0"/>
        <v>0</v>
      </c>
      <c r="E9" s="45">
        <f t="shared" si="1"/>
        <v>0</v>
      </c>
      <c r="F9" s="44"/>
      <c r="G9" s="45">
        <f t="shared" si="2"/>
        <v>0</v>
      </c>
      <c r="H9" s="45">
        <f t="shared" si="3"/>
        <v>0</v>
      </c>
      <c r="I9" s="44"/>
      <c r="J9" s="45">
        <f t="shared" si="4"/>
        <v>0</v>
      </c>
      <c r="K9" s="45">
        <f t="shared" si="5"/>
        <v>0</v>
      </c>
      <c r="L9" s="46">
        <f t="shared" si="8"/>
        <v>0</v>
      </c>
      <c r="M9" s="45">
        <f t="shared" si="6"/>
        <v>0</v>
      </c>
      <c r="N9" s="47">
        <f t="shared" si="7"/>
        <v>0</v>
      </c>
    </row>
    <row r="10" spans="2:14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4.8263888888888887E-3</v>
      </c>
      <c r="G10" s="45">
        <f t="shared" si="2"/>
        <v>0.23492957746478871</v>
      </c>
      <c r="H10" s="45">
        <f t="shared" si="3"/>
        <v>0.16821298910851148</v>
      </c>
      <c r="I10" s="44">
        <v>3.6226851851851845E-3</v>
      </c>
      <c r="J10" s="45">
        <f t="shared" si="4"/>
        <v>0.27384076990376199</v>
      </c>
      <c r="K10" s="45">
        <f t="shared" si="5"/>
        <v>9.8800505050505028E-2</v>
      </c>
      <c r="L10" s="46">
        <f t="shared" si="8"/>
        <v>8.4490740740740741E-3</v>
      </c>
      <c r="M10" s="45">
        <f t="shared" si="6"/>
        <v>0.25017135023989034</v>
      </c>
      <c r="N10" s="47">
        <f t="shared" si="7"/>
        <v>0.12927217991854084</v>
      </c>
    </row>
    <row r="11" spans="2:14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/>
      <c r="G11" s="45">
        <f t="shared" si="2"/>
        <v>0</v>
      </c>
      <c r="H11" s="45">
        <f t="shared" si="3"/>
        <v>0</v>
      </c>
      <c r="I11" s="44"/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>
      <c r="B12" s="43" t="s">
        <v>156</v>
      </c>
      <c r="C12" s="44">
        <v>0</v>
      </c>
      <c r="D12" s="45">
        <f t="shared" si="0"/>
        <v>0</v>
      </c>
      <c r="E12" s="45">
        <f t="shared" si="1"/>
        <v>0</v>
      </c>
      <c r="F12" s="44"/>
      <c r="G12" s="45">
        <f t="shared" si="2"/>
        <v>0</v>
      </c>
      <c r="H12" s="45">
        <f t="shared" si="3"/>
        <v>0</v>
      </c>
      <c r="I12" s="44"/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>
      <c r="B13" s="43" t="s">
        <v>103</v>
      </c>
      <c r="C13" s="44">
        <v>0</v>
      </c>
      <c r="D13" s="45">
        <f t="shared" si="0"/>
        <v>0</v>
      </c>
      <c r="E13" s="45">
        <f t="shared" si="1"/>
        <v>0</v>
      </c>
      <c r="F13" s="44"/>
      <c r="G13" s="45">
        <f t="shared" si="2"/>
        <v>0</v>
      </c>
      <c r="H13" s="45">
        <f t="shared" si="3"/>
        <v>0</v>
      </c>
      <c r="I13" s="44"/>
      <c r="J13" s="45">
        <f t="shared" si="4"/>
        <v>0</v>
      </c>
      <c r="K13" s="45">
        <f t="shared" si="5"/>
        <v>0</v>
      </c>
      <c r="L13" s="46"/>
      <c r="M13" s="45"/>
      <c r="N13" s="47"/>
    </row>
    <row r="14" spans="2:14">
      <c r="B14" s="43" t="s">
        <v>104</v>
      </c>
      <c r="C14" s="44">
        <v>0</v>
      </c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>
      <c r="B15" s="43" t="s">
        <v>181</v>
      </c>
      <c r="C15" s="44">
        <v>0</v>
      </c>
      <c r="D15" s="45">
        <f t="shared" si="0"/>
        <v>0</v>
      </c>
      <c r="E15" s="45">
        <f t="shared" si="1"/>
        <v>0</v>
      </c>
      <c r="F15" s="44"/>
      <c r="G15" s="45">
        <f t="shared" si="2"/>
        <v>0</v>
      </c>
      <c r="H15" s="45">
        <f t="shared" si="3"/>
        <v>0</v>
      </c>
      <c r="I15" s="44">
        <v>2.685185185185185E-3</v>
      </c>
      <c r="J15" s="45">
        <f t="shared" si="4"/>
        <v>0.20297462817147854</v>
      </c>
      <c r="K15" s="45">
        <f t="shared" si="5"/>
        <v>7.3232323232323232E-2</v>
      </c>
      <c r="L15" s="46">
        <f t="shared" si="8"/>
        <v>2.685185185185185E-3</v>
      </c>
      <c r="M15" s="45">
        <f>IFERROR(L15/L$19,0)</f>
        <v>7.9506511309115818E-2</v>
      </c>
      <c r="N15" s="47">
        <f>IFERROR(L15/L$30,0)</f>
        <v>4.10837612891801E-2</v>
      </c>
    </row>
    <row r="16" spans="2:14">
      <c r="B16" s="43" t="s">
        <v>172</v>
      </c>
      <c r="C16" s="44">
        <v>0</v>
      </c>
      <c r="D16" s="45">
        <f t="shared" si="0"/>
        <v>0</v>
      </c>
      <c r="E16" s="45">
        <f t="shared" si="1"/>
        <v>0</v>
      </c>
      <c r="F16" s="44"/>
      <c r="G16" s="45">
        <f t="shared" si="2"/>
        <v>0</v>
      </c>
      <c r="H16" s="45">
        <f t="shared" si="3"/>
        <v>0</v>
      </c>
      <c r="I16" s="44">
        <v>6.9212962962962961E-3</v>
      </c>
      <c r="J16" s="45">
        <f t="shared" si="4"/>
        <v>0.52318460192475935</v>
      </c>
      <c r="K16" s="45">
        <f t="shared" si="5"/>
        <v>0.18876262626262624</v>
      </c>
      <c r="L16" s="46">
        <f t="shared" si="8"/>
        <v>6.9212962962962961E-3</v>
      </c>
      <c r="M16" s="45">
        <f>IFERROR(L16/L$19,0)</f>
        <v>0.20493488690884165</v>
      </c>
      <c r="N16" s="47">
        <f>IFERROR(L16/L$30,0)</f>
        <v>0.10589693642642112</v>
      </c>
    </row>
    <row r="17" spans="2:14">
      <c r="B17" s="43" t="s">
        <v>157</v>
      </c>
      <c r="C17" s="44">
        <v>0</v>
      </c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/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1.2939814814814815E-2</v>
      </c>
      <c r="G18" s="45">
        <f t="shared" si="2"/>
        <v>0.62985915492957745</v>
      </c>
      <c r="H18" s="45">
        <f t="shared" si="3"/>
        <v>0.45098830173457038</v>
      </c>
      <c r="I18" s="44"/>
      <c r="J18" s="45">
        <f t="shared" si="4"/>
        <v>0</v>
      </c>
      <c r="K18" s="45">
        <f t="shared" si="5"/>
        <v>0</v>
      </c>
      <c r="L18" s="46">
        <f t="shared" si="8"/>
        <v>1.2939814814814815E-2</v>
      </c>
      <c r="M18" s="45">
        <f>IFERROR(L18/L$19,0)</f>
        <v>0.38313913639479097</v>
      </c>
      <c r="N18" s="47">
        <f>IFERROR(L18/L$30,0)</f>
        <v>0.19798122897113515</v>
      </c>
    </row>
    <row r="19" spans="2:14" s="2" customFormat="1" ht="16.5" thickTop="1" thickBot="1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2.0543981481481483E-2</v>
      </c>
      <c r="G19" s="62">
        <f>IFERROR(SUM(G7:G18),0)</f>
        <v>1</v>
      </c>
      <c r="H19" s="62">
        <f>IFERROR(SUM(H7:H18),0)</f>
        <v>0.71601452198467119</v>
      </c>
      <c r="I19" s="61">
        <f>SUM(I7:I18)</f>
        <v>1.3229166666666667E-2</v>
      </c>
      <c r="J19" s="62">
        <f>IFERROR(SUM(J7:J18),0)</f>
        <v>0.99999999999999989</v>
      </c>
      <c r="K19" s="62">
        <f>IFERROR(SUM(K7:K18),0)</f>
        <v>0.36079545454545447</v>
      </c>
      <c r="L19" s="61">
        <f>SUM(L7:L18)</f>
        <v>3.3773148148148149E-2</v>
      </c>
      <c r="M19" s="62">
        <f>IFERROR(SUM(M7:M18),0)</f>
        <v>1</v>
      </c>
      <c r="N19" s="63">
        <f>IFERROR(SUM(N7:N18),0)</f>
        <v>0.51673454931822216</v>
      </c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s="3" customFormat="1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>
      <c r="B22" s="50" t="s">
        <v>15</v>
      </c>
      <c r="C22" s="44">
        <v>0</v>
      </c>
      <c r="D22" s="51"/>
      <c r="E22" s="45">
        <f>IFERROR(C22/C$30,0)</f>
        <v>0</v>
      </c>
      <c r="F22" s="44"/>
      <c r="G22" s="51"/>
      <c r="H22" s="45">
        <f>IFERROR(F22/F$30,0)</f>
        <v>0</v>
      </c>
      <c r="I22" s="44"/>
      <c r="J22" s="51"/>
      <c r="K22" s="45">
        <f>IFERROR(I22/I$30,0)</f>
        <v>0</v>
      </c>
      <c r="L22" s="46">
        <f>SUM(C22,F22,I22)</f>
        <v>0</v>
      </c>
      <c r="M22" s="51"/>
      <c r="N22" s="47">
        <f>IFERROR(L22/L$30,0)</f>
        <v>0</v>
      </c>
    </row>
    <row r="23" spans="2:14">
      <c r="B23" s="50" t="s">
        <v>16</v>
      </c>
      <c r="C23" s="44">
        <v>0</v>
      </c>
      <c r="D23" s="51"/>
      <c r="E23" s="45">
        <f t="shared" ref="E23:E27" si="9">IFERROR(C23/C$30,0)</f>
        <v>0</v>
      </c>
      <c r="F23" s="44"/>
      <c r="G23" s="51"/>
      <c r="H23" s="45">
        <f t="shared" ref="H23:H27" si="10">IFERROR(F23/F$30,0)</f>
        <v>0</v>
      </c>
      <c r="I23" s="44"/>
      <c r="J23" s="51"/>
      <c r="K23" s="45">
        <f t="shared" ref="K23:K27" si="11">IFERROR(I23/I$30,0)</f>
        <v>0</v>
      </c>
      <c r="L23" s="46">
        <f t="shared" ref="L23:L27" si="12">SUM(C23,F23,I23)</f>
        <v>0</v>
      </c>
      <c r="M23" s="51"/>
      <c r="N23" s="47">
        <f t="shared" ref="N23:N27" si="13">IFERROR(L23/L$30,0)</f>
        <v>0</v>
      </c>
    </row>
    <row r="24" spans="2:14">
      <c r="B24" s="50" t="s">
        <v>17</v>
      </c>
      <c r="C24" s="44">
        <v>0</v>
      </c>
      <c r="D24" s="51"/>
      <c r="E24" s="45">
        <f t="shared" si="9"/>
        <v>0</v>
      </c>
      <c r="F24" s="44"/>
      <c r="G24" s="51"/>
      <c r="H24" s="45">
        <f t="shared" si="10"/>
        <v>0</v>
      </c>
      <c r="I24" s="44"/>
      <c r="J24" s="51"/>
      <c r="K24" s="45">
        <f t="shared" si="11"/>
        <v>0</v>
      </c>
      <c r="L24" s="46">
        <f t="shared" si="12"/>
        <v>0</v>
      </c>
      <c r="M24" s="51"/>
      <c r="N24" s="47">
        <f t="shared" si="13"/>
        <v>0</v>
      </c>
    </row>
    <row r="25" spans="2:14">
      <c r="B25" s="50" t="s">
        <v>18</v>
      </c>
      <c r="C25" s="44">
        <v>0</v>
      </c>
      <c r="D25" s="51"/>
      <c r="E25" s="45">
        <f t="shared" si="9"/>
        <v>0</v>
      </c>
      <c r="F25" s="44">
        <v>3.0671296296296297E-3</v>
      </c>
      <c r="G25" s="51"/>
      <c r="H25" s="45">
        <f t="shared" si="10"/>
        <v>0.10689794271883825</v>
      </c>
      <c r="I25" s="44"/>
      <c r="J25" s="51"/>
      <c r="K25" s="45">
        <f t="shared" si="11"/>
        <v>0</v>
      </c>
      <c r="L25" s="46">
        <f t="shared" si="12"/>
        <v>3.0671296296296297E-3</v>
      </c>
      <c r="M25" s="51"/>
      <c r="N25" s="47">
        <f t="shared" si="13"/>
        <v>4.6927572162210031E-2</v>
      </c>
    </row>
    <row r="26" spans="2:14">
      <c r="B26" s="50" t="s">
        <v>19</v>
      </c>
      <c r="C26" s="44">
        <v>0</v>
      </c>
      <c r="D26" s="51"/>
      <c r="E26" s="45">
        <f t="shared" si="9"/>
        <v>0</v>
      </c>
      <c r="F26" s="44">
        <v>5.0810185185185186E-3</v>
      </c>
      <c r="G26" s="51"/>
      <c r="H26" s="45">
        <f t="shared" si="10"/>
        <v>0.17708753529649052</v>
      </c>
      <c r="I26" s="44">
        <v>2.34375E-2</v>
      </c>
      <c r="J26" s="51"/>
      <c r="K26" s="45">
        <f t="shared" si="11"/>
        <v>0.63920454545454541</v>
      </c>
      <c r="L26" s="46">
        <f t="shared" si="12"/>
        <v>2.8518518518518519E-2</v>
      </c>
      <c r="M26" s="51"/>
      <c r="N26" s="47">
        <f t="shared" si="13"/>
        <v>0.43633787851956796</v>
      </c>
    </row>
    <row r="27" spans="2:14" ht="15.75" thickBot="1">
      <c r="B27" s="55" t="s">
        <v>20</v>
      </c>
      <c r="C27" s="53">
        <v>0</v>
      </c>
      <c r="D27" s="56"/>
      <c r="E27" s="54">
        <f t="shared" si="9"/>
        <v>0</v>
      </c>
      <c r="F27" s="53"/>
      <c r="G27" s="56"/>
      <c r="H27" s="54">
        <f t="shared" si="10"/>
        <v>0</v>
      </c>
      <c r="I27" s="53"/>
      <c r="J27" s="56"/>
      <c r="K27" s="54">
        <f t="shared" si="11"/>
        <v>0</v>
      </c>
      <c r="L27" s="70">
        <f t="shared" si="12"/>
        <v>0</v>
      </c>
      <c r="M27" s="56"/>
      <c r="N27" s="67">
        <f t="shared" si="13"/>
        <v>0</v>
      </c>
    </row>
    <row r="28" spans="2:14" s="2" customFormat="1" ht="16.5" thickTop="1" thickBot="1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8.1481481481481474E-3</v>
      </c>
      <c r="G28" s="62"/>
      <c r="H28" s="62">
        <f>IFERROR(SUM(H22:H27),0)</f>
        <v>0.28398547801532875</v>
      </c>
      <c r="I28" s="61">
        <f>SUM(I22:I27)</f>
        <v>2.34375E-2</v>
      </c>
      <c r="J28" s="62"/>
      <c r="K28" s="62">
        <f>IFERROR(SUM(K22:K27),0)</f>
        <v>0.63920454545454541</v>
      </c>
      <c r="L28" s="61">
        <f>SUM(L22:L27)</f>
        <v>3.1585648148148147E-2</v>
      </c>
      <c r="M28" s="62"/>
      <c r="N28" s="63">
        <f>IFERROR(SUM(N22:N27),0)</f>
        <v>0.48326545068177801</v>
      </c>
    </row>
    <row r="29" spans="2:14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s="2" customFormat="1" ht="16.5" thickTop="1" thickBot="1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2.869212962962963E-2</v>
      </c>
      <c r="G30" s="64"/>
      <c r="H30" s="65">
        <f>IFERROR(SUM(H19,H28),0)</f>
        <v>1</v>
      </c>
      <c r="I30" s="61">
        <f>SUM(I19,I28)</f>
        <v>3.6666666666666667E-2</v>
      </c>
      <c r="J30" s="64"/>
      <c r="K30" s="65">
        <f>IFERROR(SUM(K19,K28),0)</f>
        <v>0.99999999999999989</v>
      </c>
      <c r="L30" s="71">
        <f>SUM(L19,L28)</f>
        <v>6.535879629629629E-2</v>
      </c>
      <c r="M30" s="64"/>
      <c r="N30" s="66">
        <f>IFERROR(SUM(N19,N28),0)</f>
        <v>1.0000000000000002</v>
      </c>
    </row>
    <row r="31" spans="2:14" s="3" customFormat="1" ht="66" customHeight="1" thickTop="1" thickBot="1">
      <c r="B31" s="199" t="s">
        <v>238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oglio68"/>
  <dimension ref="B2:N31"/>
  <sheetViews>
    <sheetView showGridLines="0" showZeros="0" zoomScaleSheetLayoutView="100" workbookViewId="0">
      <selection activeCell="B35" sqref="B3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202" t="s">
        <v>187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4"/>
    </row>
    <row r="4" spans="2:14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7"/>
    </row>
    <row r="5" spans="2:14">
      <c r="B5" s="52"/>
      <c r="C5" s="206" t="s">
        <v>7</v>
      </c>
      <c r="D5" s="206"/>
      <c r="E5" s="206"/>
      <c r="F5" s="206" t="s">
        <v>8</v>
      </c>
      <c r="G5" s="206"/>
      <c r="H5" s="206"/>
      <c r="I5" s="206" t="s">
        <v>9</v>
      </c>
      <c r="J5" s="206"/>
      <c r="K5" s="206"/>
      <c r="L5" s="206" t="s">
        <v>3</v>
      </c>
      <c r="M5" s="206"/>
      <c r="N5" s="207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8.490740740740739E-2</v>
      </c>
      <c r="D7" s="45">
        <f t="shared" ref="D7:D18" si="0">IFERROR(C7/C$19,0)</f>
        <v>8.4757316326412646E-2</v>
      </c>
      <c r="E7" s="45">
        <f t="shared" ref="E7:E18" si="1">IFERROR(C7/C$30,0)</f>
        <v>5.9588501433665515E-2</v>
      </c>
      <c r="F7" s="44"/>
      <c r="G7" s="45">
        <f t="shared" ref="G7:G18" si="2">IFERROR(F7/F$19,0)</f>
        <v>0</v>
      </c>
      <c r="H7" s="45">
        <f t="shared" ref="H7:H18" si="3">IFERROR(F7/F$30,0)</f>
        <v>0</v>
      </c>
      <c r="I7" s="44"/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8.490740740740739E-2</v>
      </c>
      <c r="M7" s="45">
        <f t="shared" ref="M7:M16" si="6">IFERROR(L7/L$19,0)</f>
        <v>8.4757316326412646E-2</v>
      </c>
      <c r="N7" s="47">
        <f t="shared" ref="N7:N16" si="7">IFERROR(L7/L$30,0)</f>
        <v>5.9588501433665515E-2</v>
      </c>
    </row>
    <row r="8" spans="2:14">
      <c r="B8" s="138" t="s">
        <v>98</v>
      </c>
      <c r="C8" s="44">
        <v>0.16527777777777777</v>
      </c>
      <c r="D8" s="45">
        <f t="shared" si="0"/>
        <v>0.16498561574988724</v>
      </c>
      <c r="E8" s="45">
        <f t="shared" si="1"/>
        <v>0.11599288447011229</v>
      </c>
      <c r="F8" s="44"/>
      <c r="G8" s="45">
        <f t="shared" si="2"/>
        <v>0</v>
      </c>
      <c r="H8" s="45">
        <f t="shared" si="3"/>
        <v>0</v>
      </c>
      <c r="I8" s="44"/>
      <c r="J8" s="45">
        <f t="shared" si="4"/>
        <v>0</v>
      </c>
      <c r="K8" s="45">
        <f t="shared" si="5"/>
        <v>0</v>
      </c>
      <c r="L8" s="46">
        <f t="shared" ref="L8:L18" si="8">SUM(C8,F8,I8)</f>
        <v>0.16527777777777777</v>
      </c>
      <c r="M8" s="45">
        <f t="shared" si="6"/>
        <v>0.16498561574988724</v>
      </c>
      <c r="N8" s="47">
        <f t="shared" si="7"/>
        <v>0.11599288447011229</v>
      </c>
    </row>
    <row r="9" spans="2:14">
      <c r="B9" s="43" t="s">
        <v>49</v>
      </c>
      <c r="C9" s="44">
        <v>0.11518518518518525</v>
      </c>
      <c r="D9" s="45">
        <f t="shared" si="0"/>
        <v>0.11498157198479544</v>
      </c>
      <c r="E9" s="45">
        <f t="shared" si="1"/>
        <v>8.0837618084492871E-2</v>
      </c>
      <c r="F9" s="44"/>
      <c r="G9" s="45">
        <f t="shared" si="2"/>
        <v>0</v>
      </c>
      <c r="H9" s="45">
        <f t="shared" si="3"/>
        <v>0</v>
      </c>
      <c r="I9" s="44"/>
      <c r="J9" s="45">
        <f t="shared" si="4"/>
        <v>0</v>
      </c>
      <c r="K9" s="45">
        <f t="shared" si="5"/>
        <v>0</v>
      </c>
      <c r="L9" s="46">
        <f t="shared" si="8"/>
        <v>0.11518518518518525</v>
      </c>
      <c r="M9" s="45">
        <f t="shared" si="6"/>
        <v>0.11498157198479544</v>
      </c>
      <c r="N9" s="47">
        <f t="shared" si="7"/>
        <v>8.0837618084492871E-2</v>
      </c>
    </row>
    <row r="10" spans="2:14">
      <c r="B10" s="43" t="s">
        <v>11</v>
      </c>
      <c r="C10" s="44">
        <v>0.32848379629629687</v>
      </c>
      <c r="D10" s="45">
        <f t="shared" si="0"/>
        <v>0.32790313449562736</v>
      </c>
      <c r="E10" s="45">
        <f t="shared" si="1"/>
        <v>0.23053179650884192</v>
      </c>
      <c r="F10" s="44"/>
      <c r="G10" s="45">
        <f t="shared" si="2"/>
        <v>0</v>
      </c>
      <c r="H10" s="45">
        <f t="shared" si="3"/>
        <v>0</v>
      </c>
      <c r="I10" s="44"/>
      <c r="J10" s="45">
        <f t="shared" si="4"/>
        <v>0</v>
      </c>
      <c r="K10" s="45">
        <f t="shared" si="5"/>
        <v>0</v>
      </c>
      <c r="L10" s="46">
        <f t="shared" si="8"/>
        <v>0.32848379629629687</v>
      </c>
      <c r="M10" s="45">
        <f t="shared" si="6"/>
        <v>0.32790313449562736</v>
      </c>
      <c r="N10" s="47">
        <f t="shared" si="7"/>
        <v>0.23053179650884192</v>
      </c>
    </row>
    <row r="11" spans="2:14">
      <c r="B11" s="43" t="s">
        <v>12</v>
      </c>
      <c r="C11" s="44">
        <v>5.5381944444444449E-2</v>
      </c>
      <c r="D11" s="45">
        <f t="shared" si="0"/>
        <v>5.5284045613670209E-2</v>
      </c>
      <c r="E11" s="45">
        <f t="shared" si="1"/>
        <v>3.8867363598703596E-2</v>
      </c>
      <c r="F11" s="44"/>
      <c r="G11" s="45">
        <f t="shared" si="2"/>
        <v>0</v>
      </c>
      <c r="H11" s="45">
        <f t="shared" si="3"/>
        <v>0</v>
      </c>
      <c r="I11" s="44"/>
      <c r="J11" s="45">
        <f t="shared" si="4"/>
        <v>0</v>
      </c>
      <c r="K11" s="45">
        <f t="shared" si="5"/>
        <v>0</v>
      </c>
      <c r="L11" s="46">
        <f t="shared" si="8"/>
        <v>5.5381944444444449E-2</v>
      </c>
      <c r="M11" s="45">
        <f t="shared" si="6"/>
        <v>5.5284045613670209E-2</v>
      </c>
      <c r="N11" s="47">
        <f t="shared" si="7"/>
        <v>3.8867363598703596E-2</v>
      </c>
    </row>
    <row r="12" spans="2:14">
      <c r="B12" s="43" t="s">
        <v>156</v>
      </c>
      <c r="C12" s="44">
        <v>4.6724537037036995E-2</v>
      </c>
      <c r="D12" s="45">
        <f t="shared" si="0"/>
        <v>4.6641941931533211E-2</v>
      </c>
      <c r="E12" s="45">
        <f t="shared" si="1"/>
        <v>3.2791545840745298E-2</v>
      </c>
      <c r="F12" s="44"/>
      <c r="G12" s="45">
        <f t="shared" si="2"/>
        <v>0</v>
      </c>
      <c r="H12" s="45">
        <f t="shared" si="3"/>
        <v>0</v>
      </c>
      <c r="I12" s="44"/>
      <c r="J12" s="45">
        <f t="shared" si="4"/>
        <v>0</v>
      </c>
      <c r="K12" s="45">
        <f t="shared" si="5"/>
        <v>0</v>
      </c>
      <c r="L12" s="46">
        <f t="shared" si="8"/>
        <v>4.6724537037036995E-2</v>
      </c>
      <c r="M12" s="45">
        <f t="shared" si="6"/>
        <v>4.6641941931533211E-2</v>
      </c>
      <c r="N12" s="47">
        <f t="shared" si="7"/>
        <v>3.2791545840745298E-2</v>
      </c>
    </row>
    <row r="13" spans="2:14">
      <c r="B13" s="43" t="s">
        <v>103</v>
      </c>
      <c r="C13" s="44">
        <v>2.7037037037037026E-2</v>
      </c>
      <c r="D13" s="45">
        <f t="shared" si="0"/>
        <v>2.6989243584855493E-2</v>
      </c>
      <c r="E13" s="45">
        <f t="shared" si="1"/>
        <v>1.8974746367099594E-2</v>
      </c>
      <c r="F13" s="44"/>
      <c r="G13" s="45">
        <f t="shared" si="2"/>
        <v>0</v>
      </c>
      <c r="H13" s="45">
        <f t="shared" si="3"/>
        <v>0</v>
      </c>
      <c r="I13" s="44"/>
      <c r="J13" s="45">
        <f t="shared" si="4"/>
        <v>0</v>
      </c>
      <c r="K13" s="45">
        <f t="shared" si="5"/>
        <v>0</v>
      </c>
      <c r="L13" s="46">
        <f t="shared" ref="L13:L15" si="9">SUM(C13,F13,I13)</f>
        <v>2.7037037037037026E-2</v>
      </c>
      <c r="M13" s="45">
        <f t="shared" si="6"/>
        <v>2.6989243584855493E-2</v>
      </c>
      <c r="N13" s="47">
        <f t="shared" si="7"/>
        <v>1.8974746367099594E-2</v>
      </c>
    </row>
    <row r="14" spans="2:14">
      <c r="B14" s="43" t="s">
        <v>104</v>
      </c>
      <c r="C14" s="44">
        <v>2.2349537037037043E-2</v>
      </c>
      <c r="D14" s="45">
        <f t="shared" si="0"/>
        <v>2.231002969278938E-2</v>
      </c>
      <c r="E14" s="45">
        <f t="shared" si="1"/>
        <v>1.5685032206707767E-2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>
        <f t="shared" si="9"/>
        <v>2.2349537037037043E-2</v>
      </c>
      <c r="M14" s="45">
        <f t="shared" si="6"/>
        <v>2.231002969278938E-2</v>
      </c>
      <c r="N14" s="47">
        <f t="shared" si="7"/>
        <v>1.5685032206707767E-2</v>
      </c>
    </row>
    <row r="15" spans="2:14">
      <c r="B15" s="43" t="s">
        <v>181</v>
      </c>
      <c r="C15" s="44">
        <v>3.0370370370370377E-2</v>
      </c>
      <c r="D15" s="45">
        <f t="shared" si="0"/>
        <v>3.0316684574769204E-2</v>
      </c>
      <c r="E15" s="45">
        <f t="shared" si="1"/>
        <v>2.1314098658933803E-2</v>
      </c>
      <c r="F15" s="44"/>
      <c r="G15" s="45">
        <f t="shared" si="2"/>
        <v>0</v>
      </c>
      <c r="H15" s="45">
        <f t="shared" si="3"/>
        <v>0</v>
      </c>
      <c r="I15" s="44"/>
      <c r="J15" s="45">
        <f t="shared" si="4"/>
        <v>0</v>
      </c>
      <c r="K15" s="45">
        <f t="shared" si="5"/>
        <v>0</v>
      </c>
      <c r="L15" s="46">
        <f t="shared" si="9"/>
        <v>3.0370370370370377E-2</v>
      </c>
      <c r="M15" s="45">
        <f t="shared" si="6"/>
        <v>3.0316684574769204E-2</v>
      </c>
      <c r="N15" s="47">
        <f t="shared" si="7"/>
        <v>2.1314098658933803E-2</v>
      </c>
    </row>
    <row r="16" spans="2:14">
      <c r="B16" s="43" t="s">
        <v>172</v>
      </c>
      <c r="C16" s="44">
        <v>1.0023148148148146E-2</v>
      </c>
      <c r="D16" s="45">
        <f t="shared" si="0"/>
        <v>1.0005430198837697E-2</v>
      </c>
      <c r="E16" s="45">
        <f t="shared" si="1"/>
        <v>7.0343023775292172E-3</v>
      </c>
      <c r="F16" s="44"/>
      <c r="G16" s="45">
        <f t="shared" si="2"/>
        <v>0</v>
      </c>
      <c r="H16" s="45">
        <f t="shared" si="3"/>
        <v>0</v>
      </c>
      <c r="I16" s="44"/>
      <c r="J16" s="45">
        <f t="shared" si="4"/>
        <v>0</v>
      </c>
      <c r="K16" s="45">
        <f t="shared" si="5"/>
        <v>0</v>
      </c>
      <c r="L16" s="46">
        <f t="shared" si="8"/>
        <v>1.0023148148148146E-2</v>
      </c>
      <c r="M16" s="45">
        <f t="shared" si="6"/>
        <v>1.0005430198837697E-2</v>
      </c>
      <c r="N16" s="47">
        <f t="shared" si="7"/>
        <v>7.0343023775292172E-3</v>
      </c>
    </row>
    <row r="17" spans="2:14">
      <c r="B17" s="43" t="s">
        <v>157</v>
      </c>
      <c r="C17" s="44"/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/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>
      <c r="B18" s="43" t="s">
        <v>13</v>
      </c>
      <c r="C18" s="44">
        <v>0.11603009259259266</v>
      </c>
      <c r="D18" s="45">
        <f t="shared" si="0"/>
        <v>0.11582498584682217</v>
      </c>
      <c r="E18" s="45">
        <f t="shared" si="1"/>
        <v>8.1430578908464737E-2</v>
      </c>
      <c r="F18" s="44"/>
      <c r="G18" s="45">
        <f t="shared" si="2"/>
        <v>0</v>
      </c>
      <c r="H18" s="45">
        <f t="shared" si="3"/>
        <v>0</v>
      </c>
      <c r="I18" s="44"/>
      <c r="J18" s="45">
        <f t="shared" si="4"/>
        <v>0</v>
      </c>
      <c r="K18" s="45">
        <f t="shared" si="5"/>
        <v>0</v>
      </c>
      <c r="L18" s="46">
        <f t="shared" si="8"/>
        <v>0.11603009259259266</v>
      </c>
      <c r="M18" s="45">
        <f>IFERROR(L18/L$19,0)</f>
        <v>0.11582498584682217</v>
      </c>
      <c r="N18" s="47">
        <f>IFERROR(L18/L$30,0)</f>
        <v>8.1430578908464737E-2</v>
      </c>
    </row>
    <row r="19" spans="2:14" ht="16.5" thickTop="1" thickBot="1">
      <c r="B19" s="60" t="s">
        <v>3</v>
      </c>
      <c r="C19" s="61">
        <f>SUM(C7:C18)</f>
        <v>1.0017708333333339</v>
      </c>
      <c r="D19" s="62">
        <f>IFERROR(SUM(D7:D18),0)</f>
        <v>1.0000000000000002</v>
      </c>
      <c r="E19" s="62">
        <f>IFERROR(SUM(E7:E18),0)</f>
        <v>0.70304846845529667</v>
      </c>
      <c r="F19" s="6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2">
        <f>IFERROR(SUM(K7:K18),0)</f>
        <v>0</v>
      </c>
      <c r="L19" s="61">
        <f>SUM(L7:L18)</f>
        <v>1.0017708333333339</v>
      </c>
      <c r="M19" s="62">
        <f>IFERROR(SUM(M7:M18),0)</f>
        <v>1.0000000000000002</v>
      </c>
      <c r="N19" s="63">
        <f>IFERROR(SUM(N7:N18),0)</f>
        <v>0.70304846845529667</v>
      </c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>
      <c r="B22" s="50" t="s">
        <v>15</v>
      </c>
      <c r="C22" s="44">
        <v>7.8703703703703705E-4</v>
      </c>
      <c r="D22" s="51"/>
      <c r="E22" s="45">
        <f>IFERROR(C22/C$30,0)</f>
        <v>5.5234706890529663E-4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7.8703703703703705E-4</v>
      </c>
      <c r="M22" s="51"/>
      <c r="N22" s="47">
        <f>IFERROR(L22/L$30,0)</f>
        <v>5.5234706890529663E-4</v>
      </c>
    </row>
    <row r="23" spans="2:14">
      <c r="B23" s="50" t="s">
        <v>16</v>
      </c>
      <c r="C23" s="44">
        <v>1.1921296296296296E-3</v>
      </c>
      <c r="D23" s="51"/>
      <c r="E23" s="45">
        <f t="shared" ref="E23:E27" si="10">IFERROR(C23/C$30,0)</f>
        <v>8.3664335437125812E-4</v>
      </c>
      <c r="F23" s="44">
        <v>0</v>
      </c>
      <c r="G23" s="51"/>
      <c r="H23" s="45">
        <f t="shared" ref="H23:H27" si="11">IFERROR(F23/F$30,0)</f>
        <v>0</v>
      </c>
      <c r="I23" s="44">
        <v>0</v>
      </c>
      <c r="J23" s="51"/>
      <c r="K23" s="45">
        <f t="shared" ref="K23:K27" si="12">IFERROR(I23/I$30,0)</f>
        <v>0</v>
      </c>
      <c r="L23" s="46">
        <f t="shared" ref="L23:L27" si="13">SUM(C23,F23,I23)</f>
        <v>1.1921296296296296E-3</v>
      </c>
      <c r="M23" s="51"/>
      <c r="N23" s="47">
        <f t="shared" ref="N23:N27" si="14">IFERROR(L23/L$30,0)</f>
        <v>8.3664335437125812E-4</v>
      </c>
    </row>
    <row r="24" spans="2:14">
      <c r="B24" s="50" t="s">
        <v>17</v>
      </c>
      <c r="C24" s="44">
        <v>7.0486111111111114E-3</v>
      </c>
      <c r="D24" s="51"/>
      <c r="E24" s="45">
        <f t="shared" si="10"/>
        <v>4.9467553671077302E-3</v>
      </c>
      <c r="F24" s="44">
        <v>0</v>
      </c>
      <c r="G24" s="51"/>
      <c r="H24" s="45">
        <f t="shared" si="11"/>
        <v>0</v>
      </c>
      <c r="I24" s="44">
        <v>0</v>
      </c>
      <c r="J24" s="51"/>
      <c r="K24" s="45">
        <f t="shared" si="12"/>
        <v>0</v>
      </c>
      <c r="L24" s="46">
        <f t="shared" si="13"/>
        <v>7.0486111111111114E-3</v>
      </c>
      <c r="M24" s="51"/>
      <c r="N24" s="47">
        <f t="shared" si="14"/>
        <v>4.9467553671077302E-3</v>
      </c>
    </row>
    <row r="25" spans="2:14">
      <c r="B25" s="50" t="s">
        <v>18</v>
      </c>
      <c r="C25" s="44">
        <v>0.13640046296296293</v>
      </c>
      <c r="D25" s="51"/>
      <c r="E25" s="45">
        <f t="shared" si="10"/>
        <v>9.5726620691895872E-2</v>
      </c>
      <c r="F25" s="44">
        <v>0</v>
      </c>
      <c r="G25" s="51"/>
      <c r="H25" s="45">
        <f t="shared" si="11"/>
        <v>0</v>
      </c>
      <c r="I25" s="44">
        <v>0</v>
      </c>
      <c r="J25" s="51"/>
      <c r="K25" s="45">
        <f t="shared" si="12"/>
        <v>0</v>
      </c>
      <c r="L25" s="46">
        <f t="shared" si="13"/>
        <v>0.13640046296296293</v>
      </c>
      <c r="M25" s="51"/>
      <c r="N25" s="47">
        <f t="shared" si="14"/>
        <v>9.5726620691895872E-2</v>
      </c>
    </row>
    <row r="26" spans="2:14" s="2" customFormat="1">
      <c r="B26" s="50" t="s">
        <v>19</v>
      </c>
      <c r="C26" s="44">
        <v>0.26929398148148154</v>
      </c>
      <c r="D26" s="51"/>
      <c r="E26" s="45">
        <f t="shared" si="10"/>
        <v>0.18899204782675794</v>
      </c>
      <c r="F26" s="44">
        <v>0</v>
      </c>
      <c r="G26" s="51"/>
      <c r="H26" s="45">
        <f t="shared" si="11"/>
        <v>0</v>
      </c>
      <c r="I26" s="44">
        <v>0</v>
      </c>
      <c r="J26" s="51"/>
      <c r="K26" s="45">
        <f t="shared" si="12"/>
        <v>0</v>
      </c>
      <c r="L26" s="46">
        <f t="shared" si="13"/>
        <v>0.26929398148148154</v>
      </c>
      <c r="M26" s="51"/>
      <c r="N26" s="47">
        <f t="shared" si="14"/>
        <v>0.18899204782675794</v>
      </c>
    </row>
    <row r="27" spans="2:14" ht="15.75" thickBot="1">
      <c r="B27" s="55" t="s">
        <v>20</v>
      </c>
      <c r="C27" s="53">
        <v>8.4027777777777798E-3</v>
      </c>
      <c r="D27" s="56"/>
      <c r="E27" s="54">
        <f t="shared" si="10"/>
        <v>5.8971172356653738E-3</v>
      </c>
      <c r="F27" s="53">
        <v>0</v>
      </c>
      <c r="G27" s="56"/>
      <c r="H27" s="54">
        <f t="shared" si="11"/>
        <v>0</v>
      </c>
      <c r="I27" s="53">
        <v>0</v>
      </c>
      <c r="J27" s="56"/>
      <c r="K27" s="54">
        <f t="shared" si="12"/>
        <v>0</v>
      </c>
      <c r="L27" s="70">
        <f t="shared" si="13"/>
        <v>8.4027777777777798E-3</v>
      </c>
      <c r="M27" s="56"/>
      <c r="N27" s="67">
        <f t="shared" si="14"/>
        <v>5.8971172356653738E-3</v>
      </c>
    </row>
    <row r="28" spans="2:14" s="3" customFormat="1" ht="16.5" thickTop="1" thickBot="1">
      <c r="B28" s="60" t="s">
        <v>3</v>
      </c>
      <c r="C28" s="61">
        <f>SUM(C22:C27)</f>
        <v>0.42312499999999997</v>
      </c>
      <c r="D28" s="62"/>
      <c r="E28" s="62">
        <f>IFERROR(SUM(E22:E27),0)</f>
        <v>0.2969515315447035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0.42312499999999997</v>
      </c>
      <c r="M28" s="62"/>
      <c r="N28" s="63">
        <f>IFERROR(SUM(N22:N27),0)</f>
        <v>0.2969515315447035</v>
      </c>
    </row>
    <row r="29" spans="2:14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ht="16.5" thickTop="1" thickBot="1">
      <c r="B30" s="60" t="s">
        <v>6</v>
      </c>
      <c r="C30" s="61">
        <f>SUM(C19,C28)</f>
        <v>1.4248958333333339</v>
      </c>
      <c r="D30" s="64"/>
      <c r="E30" s="65">
        <f>IFERROR(SUM(E19,E28),0)</f>
        <v>1.0000000000000002</v>
      </c>
      <c r="F30" s="61">
        <f>SUM(F19,F28)</f>
        <v>0</v>
      </c>
      <c r="G30" s="64"/>
      <c r="H30" s="65">
        <f>IFERROR(SUM(H19,H28),0)</f>
        <v>0</v>
      </c>
      <c r="I30" s="61">
        <f>SUM(I19,I28)</f>
        <v>0</v>
      </c>
      <c r="J30" s="64"/>
      <c r="K30" s="65">
        <f>IFERROR(SUM(K19,K28),0)</f>
        <v>0</v>
      </c>
      <c r="L30" s="71">
        <f>SUM(L19,L28)</f>
        <v>1.4248958333333339</v>
      </c>
      <c r="M30" s="64"/>
      <c r="N30" s="66">
        <f>IFERROR(SUM(N19,N28),0)</f>
        <v>1.0000000000000002</v>
      </c>
    </row>
    <row r="31" spans="2:14" ht="81.75" customHeight="1" thickTop="1" thickBot="1">
      <c r="B31" s="199" t="s">
        <v>239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oglio26"/>
  <dimension ref="B2:N31"/>
  <sheetViews>
    <sheetView showGridLines="0" showZeros="0" zoomScaleSheetLayoutView="100" workbookViewId="0">
      <selection activeCell="C35" sqref="C35"/>
    </sheetView>
  </sheetViews>
  <sheetFormatPr defaultColWidth="8.85546875" defaultRowHeight="1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141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105</v>
      </c>
      <c r="D5" s="211"/>
      <c r="E5" s="211"/>
      <c r="F5" s="206" t="s">
        <v>97</v>
      </c>
      <c r="G5" s="211"/>
      <c r="H5" s="211"/>
      <c r="I5" s="206" t="s">
        <v>3</v>
      </c>
      <c r="J5" s="206"/>
      <c r="K5" s="207"/>
    </row>
    <row r="6" spans="2:11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44"/>
      <c r="D7" s="45">
        <f t="shared" ref="D7:D18" si="0">IFERROR(C7/C$19,0)</f>
        <v>0</v>
      </c>
      <c r="E7" s="45">
        <f t="shared" ref="E7:E18" si="1">IFERROR(C7/C$30,0)</f>
        <v>0</v>
      </c>
      <c r="F7" s="44">
        <v>1.576388888888889E-2</v>
      </c>
      <c r="G7" s="45">
        <f t="shared" ref="G7:G18" si="2">IFERROR(F7/F$19,0)</f>
        <v>4.3512986805533387E-2</v>
      </c>
      <c r="H7" s="45">
        <f t="shared" ref="H7:H18" si="3">IFERROR(F7/F$30,0)</f>
        <v>2.9356611703847405E-2</v>
      </c>
      <c r="I7" s="44">
        <f>SUM(C7,F7)</f>
        <v>1.576388888888889E-2</v>
      </c>
      <c r="J7" s="45">
        <f t="shared" ref="J7:J18" si="4">IFERROR(I7/I$19,0)</f>
        <v>4.3512986805533387E-2</v>
      </c>
      <c r="K7" s="47">
        <f t="shared" ref="K7:K18" si="5">IFERROR(I7/I$30,0)</f>
        <v>2.9356611703847405E-2</v>
      </c>
    </row>
    <row r="8" spans="2:11">
      <c r="B8" s="138" t="s">
        <v>98</v>
      </c>
      <c r="C8" s="44"/>
      <c r="D8" s="45">
        <f t="shared" si="0"/>
        <v>0</v>
      </c>
      <c r="E8" s="45">
        <f t="shared" si="1"/>
        <v>0</v>
      </c>
      <c r="F8" s="44">
        <v>5.2997685185185175E-2</v>
      </c>
      <c r="G8" s="45">
        <f t="shared" si="2"/>
        <v>0.14628925593431522</v>
      </c>
      <c r="H8" s="45">
        <f t="shared" si="3"/>
        <v>9.8695980170276976E-2</v>
      </c>
      <c r="I8" s="44">
        <f t="shared" ref="I8:I18" si="6">SUM(C8,F8)</f>
        <v>5.2997685185185175E-2</v>
      </c>
      <c r="J8" s="45">
        <f t="shared" si="4"/>
        <v>0.14628925593431522</v>
      </c>
      <c r="K8" s="47">
        <f t="shared" si="5"/>
        <v>9.8695980170276976E-2</v>
      </c>
    </row>
    <row r="9" spans="2:11">
      <c r="B9" s="43" t="s">
        <v>49</v>
      </c>
      <c r="C9" s="44"/>
      <c r="D9" s="45">
        <f t="shared" si="0"/>
        <v>0</v>
      </c>
      <c r="E9" s="45">
        <f t="shared" si="1"/>
        <v>0</v>
      </c>
      <c r="F9" s="44">
        <v>5.5937500000000008E-2</v>
      </c>
      <c r="G9" s="45">
        <f t="shared" si="2"/>
        <v>0.15440401265135306</v>
      </c>
      <c r="H9" s="45">
        <f t="shared" si="3"/>
        <v>0.1041707080504365</v>
      </c>
      <c r="I9" s="44">
        <f t="shared" si="6"/>
        <v>5.5937500000000008E-2</v>
      </c>
      <c r="J9" s="45">
        <f t="shared" si="4"/>
        <v>0.15440401265135306</v>
      </c>
      <c r="K9" s="47">
        <f t="shared" si="5"/>
        <v>0.1041707080504365</v>
      </c>
    </row>
    <row r="10" spans="2:11">
      <c r="B10" s="43" t="s">
        <v>11</v>
      </c>
      <c r="C10" s="44"/>
      <c r="D10" s="45">
        <f t="shared" si="0"/>
        <v>0</v>
      </c>
      <c r="E10" s="45">
        <f t="shared" si="1"/>
        <v>0</v>
      </c>
      <c r="F10" s="44">
        <v>0.10346064814814812</v>
      </c>
      <c r="G10" s="45">
        <f t="shared" si="2"/>
        <v>0.28558193028976714</v>
      </c>
      <c r="H10" s="45">
        <f t="shared" si="3"/>
        <v>0.19267162409742428</v>
      </c>
      <c r="I10" s="44">
        <f t="shared" si="6"/>
        <v>0.10346064814814812</v>
      </c>
      <c r="J10" s="45">
        <f t="shared" si="4"/>
        <v>0.28558193028976714</v>
      </c>
      <c r="K10" s="47">
        <f t="shared" si="5"/>
        <v>0.19267162409742428</v>
      </c>
    </row>
    <row r="11" spans="2:11">
      <c r="B11" s="43" t="s">
        <v>12</v>
      </c>
      <c r="C11" s="44"/>
      <c r="D11" s="45">
        <f t="shared" si="0"/>
        <v>0</v>
      </c>
      <c r="E11" s="45">
        <f t="shared" si="1"/>
        <v>0</v>
      </c>
      <c r="F11" s="44">
        <v>2.4375000000000001E-2</v>
      </c>
      <c r="G11" s="45">
        <f t="shared" si="2"/>
        <v>6.7282195457014179E-2</v>
      </c>
      <c r="H11" s="45">
        <f t="shared" si="3"/>
        <v>4.5392822502424837E-2</v>
      </c>
      <c r="I11" s="44">
        <f t="shared" si="6"/>
        <v>2.4375000000000001E-2</v>
      </c>
      <c r="J11" s="45">
        <f t="shared" si="4"/>
        <v>6.7282195457014179E-2</v>
      </c>
      <c r="K11" s="47">
        <f t="shared" si="5"/>
        <v>4.5392822502424837E-2</v>
      </c>
    </row>
    <row r="12" spans="2:11">
      <c r="B12" s="43" t="s">
        <v>156</v>
      </c>
      <c r="C12" s="44"/>
      <c r="D12" s="45">
        <f t="shared" si="0"/>
        <v>0</v>
      </c>
      <c r="E12" s="45">
        <f t="shared" si="1"/>
        <v>0</v>
      </c>
      <c r="F12" s="44">
        <v>3.8773148148148152E-3</v>
      </c>
      <c r="G12" s="45">
        <f t="shared" si="2"/>
        <v>1.0702533465384497E-2</v>
      </c>
      <c r="H12" s="45">
        <f t="shared" si="3"/>
        <v>7.2206056687143033E-3</v>
      </c>
      <c r="I12" s="44">
        <f t="shared" si="6"/>
        <v>3.8773148148148152E-3</v>
      </c>
      <c r="J12" s="45">
        <f t="shared" si="4"/>
        <v>1.0702533465384497E-2</v>
      </c>
      <c r="K12" s="47">
        <f t="shared" si="5"/>
        <v>7.2206056687143033E-3</v>
      </c>
    </row>
    <row r="13" spans="2:11">
      <c r="B13" s="43" t="s">
        <v>103</v>
      </c>
      <c r="C13" s="44"/>
      <c r="D13" s="45">
        <f t="shared" si="0"/>
        <v>0</v>
      </c>
      <c r="E13" s="45">
        <f t="shared" si="1"/>
        <v>0</v>
      </c>
      <c r="F13" s="44">
        <v>5.7175925925925927E-3</v>
      </c>
      <c r="G13" s="45">
        <f t="shared" si="2"/>
        <v>1.5782243378805794E-2</v>
      </c>
      <c r="H13" s="45">
        <f t="shared" si="3"/>
        <v>1.0647699105507061E-2</v>
      </c>
      <c r="I13" s="44">
        <f t="shared" si="6"/>
        <v>5.7175925925925927E-3</v>
      </c>
      <c r="J13" s="45">
        <f t="shared" si="4"/>
        <v>1.5782243378805794E-2</v>
      </c>
      <c r="K13" s="47">
        <f t="shared" si="5"/>
        <v>1.0647699105507061E-2</v>
      </c>
    </row>
    <row r="14" spans="2:11">
      <c r="B14" s="43" t="s">
        <v>104</v>
      </c>
      <c r="C14" s="44"/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181</v>
      </c>
      <c r="C15" s="44"/>
      <c r="D15" s="45">
        <f t="shared" si="0"/>
        <v>0</v>
      </c>
      <c r="E15" s="45">
        <f t="shared" si="1"/>
        <v>0</v>
      </c>
      <c r="F15" s="44">
        <v>1.8078703703703704E-2</v>
      </c>
      <c r="G15" s="45">
        <f t="shared" si="2"/>
        <v>4.9902559023673382E-2</v>
      </c>
      <c r="H15" s="45">
        <f t="shared" si="3"/>
        <v>3.3667421058303705E-2</v>
      </c>
      <c r="I15" s="44">
        <f t="shared" si="6"/>
        <v>1.8078703703703704E-2</v>
      </c>
      <c r="J15" s="45">
        <f t="shared" si="4"/>
        <v>4.9902559023673382E-2</v>
      </c>
      <c r="K15" s="47">
        <f t="shared" si="5"/>
        <v>3.3667421058303705E-2</v>
      </c>
    </row>
    <row r="16" spans="2:11">
      <c r="B16" s="43" t="s">
        <v>172</v>
      </c>
      <c r="C16" s="44"/>
      <c r="D16" s="45">
        <f t="shared" si="0"/>
        <v>0</v>
      </c>
      <c r="E16" s="45">
        <f t="shared" si="1"/>
        <v>0</v>
      </c>
      <c r="F16" s="44">
        <v>7.2916666666666659E-3</v>
      </c>
      <c r="G16" s="45">
        <f t="shared" si="2"/>
        <v>2.012715248714099E-2</v>
      </c>
      <c r="H16" s="45">
        <f t="shared" si="3"/>
        <v>1.3579049466537343E-2</v>
      </c>
      <c r="I16" s="44">
        <f t="shared" si="6"/>
        <v>7.2916666666666659E-3</v>
      </c>
      <c r="J16" s="45">
        <f t="shared" si="4"/>
        <v>2.012715248714099E-2</v>
      </c>
      <c r="K16" s="47">
        <f t="shared" si="5"/>
        <v>1.3579049466537343E-2</v>
      </c>
    </row>
    <row r="17" spans="2:14">
      <c r="B17" s="43" t="s">
        <v>157</v>
      </c>
      <c r="C17" s="44"/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4" ht="15.75" thickBot="1">
      <c r="B18" s="43" t="s">
        <v>13</v>
      </c>
      <c r="C18" s="44"/>
      <c r="D18" s="45">
        <f t="shared" si="0"/>
        <v>0</v>
      </c>
      <c r="E18" s="45">
        <f t="shared" si="1"/>
        <v>0</v>
      </c>
      <c r="F18" s="44">
        <v>7.4780092592592606E-2</v>
      </c>
      <c r="G18" s="45">
        <f t="shared" si="2"/>
        <v>0.20641513050701266</v>
      </c>
      <c r="H18" s="45">
        <f t="shared" si="3"/>
        <v>0.1392606961957108</v>
      </c>
      <c r="I18" s="44">
        <f t="shared" si="6"/>
        <v>7.4780092592592606E-2</v>
      </c>
      <c r="J18" s="45">
        <f t="shared" si="4"/>
        <v>0.20641513050701266</v>
      </c>
      <c r="K18" s="47">
        <f t="shared" si="5"/>
        <v>0.1392606961957108</v>
      </c>
    </row>
    <row r="19" spans="2:14" ht="16.5" thickTop="1" thickBot="1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0.36228009259259247</v>
      </c>
      <c r="G19" s="62">
        <f>IFERROR(SUM(G7:G18),0)</f>
        <v>1.0000000000000004</v>
      </c>
      <c r="H19" s="62">
        <f>IFERROR(SUM(H7:H18),0)</f>
        <v>0.67466321801918316</v>
      </c>
      <c r="I19" s="61">
        <f>SUM(I7:I18)</f>
        <v>0.36228009259259247</v>
      </c>
      <c r="J19" s="62">
        <f>IFERROR(SUM(J7:J18),0)</f>
        <v>1.0000000000000004</v>
      </c>
      <c r="K19" s="63">
        <f>IFERROR(SUM(K7:K18),0)</f>
        <v>0.67466321801918316</v>
      </c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9" t="s">
        <v>5</v>
      </c>
    </row>
    <row r="22" spans="2:14">
      <c r="B22" s="50" t="s">
        <v>15</v>
      </c>
      <c r="C22" s="44"/>
      <c r="D22" s="51"/>
      <c r="E22" s="45">
        <f>IFERROR(C22/C$30,0)</f>
        <v>0</v>
      </c>
      <c r="F22" s="44"/>
      <c r="G22" s="51"/>
      <c r="H22" s="45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4">
      <c r="B23" s="50" t="s">
        <v>16</v>
      </c>
      <c r="C23" s="44"/>
      <c r="D23" s="51"/>
      <c r="E23" s="45">
        <f t="shared" ref="E23:E27" si="8">IFERROR(C23/C$30,0)</f>
        <v>0</v>
      </c>
      <c r="F23" s="44"/>
      <c r="G23" s="51"/>
      <c r="H23" s="45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4">
      <c r="B24" s="50" t="s">
        <v>17</v>
      </c>
      <c r="C24" s="44"/>
      <c r="D24" s="51"/>
      <c r="E24" s="45">
        <f t="shared" si="8"/>
        <v>0</v>
      </c>
      <c r="F24" s="44"/>
      <c r="G24" s="51"/>
      <c r="H24" s="45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4">
      <c r="B25" s="50" t="s">
        <v>18</v>
      </c>
      <c r="C25" s="44"/>
      <c r="D25" s="51"/>
      <c r="E25" s="45">
        <f t="shared" si="8"/>
        <v>0</v>
      </c>
      <c r="F25" s="44">
        <v>4.3449074074074084E-2</v>
      </c>
      <c r="G25" s="51"/>
      <c r="H25" s="45">
        <f t="shared" si="9"/>
        <v>8.091389158314477E-2</v>
      </c>
      <c r="I25" s="44">
        <f t="shared" si="7"/>
        <v>4.3449074074074084E-2</v>
      </c>
      <c r="J25" s="51"/>
      <c r="K25" s="47">
        <f t="shared" si="10"/>
        <v>8.091389158314477E-2</v>
      </c>
    </row>
    <row r="26" spans="2:14" s="2" customFormat="1">
      <c r="B26" s="50" t="s">
        <v>19</v>
      </c>
      <c r="C26" s="44"/>
      <c r="D26" s="51"/>
      <c r="E26" s="45">
        <f t="shared" si="8"/>
        <v>0</v>
      </c>
      <c r="F26" s="44">
        <v>0.12768518518518521</v>
      </c>
      <c r="G26" s="51"/>
      <c r="H26" s="45">
        <f t="shared" si="9"/>
        <v>0.23778424399180956</v>
      </c>
      <c r="I26" s="44">
        <f t="shared" si="7"/>
        <v>0.12768518518518521</v>
      </c>
      <c r="J26" s="51"/>
      <c r="K26" s="47">
        <f t="shared" si="10"/>
        <v>0.23778424399180956</v>
      </c>
      <c r="L26" s="1"/>
      <c r="M26" s="1"/>
      <c r="N26" s="1"/>
    </row>
    <row r="27" spans="2:14" ht="15.75" thickBot="1">
      <c r="B27" s="55" t="s">
        <v>20</v>
      </c>
      <c r="C27" s="53"/>
      <c r="D27" s="56"/>
      <c r="E27" s="54">
        <f t="shared" si="8"/>
        <v>0</v>
      </c>
      <c r="F27" s="53">
        <v>3.5648148148148149E-3</v>
      </c>
      <c r="G27" s="56"/>
      <c r="H27" s="54">
        <f t="shared" si="9"/>
        <v>6.6386464058627026E-3</v>
      </c>
      <c r="I27" s="44">
        <f t="shared" si="7"/>
        <v>3.5648148148148149E-3</v>
      </c>
      <c r="J27" s="56"/>
      <c r="K27" s="67">
        <f t="shared" si="10"/>
        <v>6.6386464058627026E-3</v>
      </c>
    </row>
    <row r="28" spans="2:14" s="3" customFormat="1" ht="16.5" thickTop="1" thickBot="1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0.17469907407407412</v>
      </c>
      <c r="G28" s="62"/>
      <c r="H28" s="62">
        <f>IFERROR(SUM(H22:H27),0)</f>
        <v>0.325336781980817</v>
      </c>
      <c r="I28" s="61">
        <f>SUM(I22:I27)</f>
        <v>0.17469907407407412</v>
      </c>
      <c r="J28" s="62"/>
      <c r="K28" s="63">
        <f>IFERROR(SUM(K22:K27),0)</f>
        <v>0.325336781980817</v>
      </c>
      <c r="L28" s="1"/>
      <c r="M28" s="1"/>
      <c r="N28" s="1"/>
    </row>
    <row r="29" spans="2:14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4" ht="16.5" thickTop="1" thickBot="1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0.53697916666666656</v>
      </c>
      <c r="G30" s="64"/>
      <c r="H30" s="65">
        <f>IFERROR(SUM(H19,H28),0)</f>
        <v>1.0000000000000002</v>
      </c>
      <c r="I30" s="61">
        <f>SUM(I19,I28)</f>
        <v>0.53697916666666656</v>
      </c>
      <c r="J30" s="64"/>
      <c r="K30" s="66">
        <f>IFERROR(SUM(K19,K28),0)</f>
        <v>1.0000000000000002</v>
      </c>
    </row>
    <row r="31" spans="2:14" ht="66" customHeight="1" thickTop="1" thickBot="1">
      <c r="B31" s="208" t="s">
        <v>240</v>
      </c>
      <c r="C31" s="209"/>
      <c r="D31" s="209"/>
      <c r="E31" s="209"/>
      <c r="F31" s="209"/>
      <c r="G31" s="209"/>
      <c r="H31" s="209"/>
      <c r="I31" s="209"/>
      <c r="J31" s="209"/>
      <c r="K31" s="210"/>
    </row>
  </sheetData>
  <mergeCells count="6">
    <mergeCell ref="B31:K31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  <ignoredErrors>
    <ignoredError sqref="F19 I19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 codeName="Foglio27"/>
  <dimension ref="B2:N31"/>
  <sheetViews>
    <sheetView showGridLines="0" showZeros="0" view="pageBreakPreview" zoomScaleNormal="80" zoomScaleSheetLayoutView="100" workbookViewId="0">
      <selection activeCell="P15" sqref="P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164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106</v>
      </c>
      <c r="D5" s="211"/>
      <c r="E5" s="211"/>
      <c r="F5" s="206" t="s">
        <v>165</v>
      </c>
      <c r="G5" s="211"/>
      <c r="H5" s="211"/>
      <c r="I5" s="206" t="s">
        <v>3</v>
      </c>
      <c r="J5" s="206"/>
      <c r="K5" s="207"/>
    </row>
    <row r="6" spans="2:11" s="122" customFormat="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2">
        <f t="shared" ref="D7:D18" si="0">IFERROR(C7/C$19,0)</f>
        <v>0</v>
      </c>
      <c r="E7" s="152">
        <f t="shared" ref="E7:E18" si="1">IFERROR(C7/C$30,0)</f>
        <v>0</v>
      </c>
      <c r="F7" s="123">
        <v>0</v>
      </c>
      <c r="G7" s="152">
        <f t="shared" ref="G7:G18" si="2">IFERROR(F7/F$19,0)</f>
        <v>0</v>
      </c>
      <c r="H7" s="152">
        <f t="shared" ref="H7:H18" si="3">IFERROR(F7/F$30,0)</f>
        <v>0</v>
      </c>
      <c r="I7" s="44">
        <f>SUM(C7,F7)</f>
        <v>0</v>
      </c>
      <c r="J7" s="149">
        <f t="shared" ref="J7:J18" si="4">IFERROR(I7/I$19,0)</f>
        <v>0</v>
      </c>
      <c r="K7" s="150">
        <f t="shared" ref="K7:K18" si="5">IFERROR(I7/I$30,0)</f>
        <v>0</v>
      </c>
    </row>
    <row r="8" spans="2:11">
      <c r="B8" s="138" t="s">
        <v>98</v>
      </c>
      <c r="C8" s="123"/>
      <c r="D8" s="152">
        <f t="shared" si="0"/>
        <v>0</v>
      </c>
      <c r="E8" s="152">
        <f t="shared" si="1"/>
        <v>0</v>
      </c>
      <c r="F8" s="123">
        <v>0</v>
      </c>
      <c r="G8" s="152">
        <f t="shared" si="2"/>
        <v>0</v>
      </c>
      <c r="H8" s="152">
        <f t="shared" si="3"/>
        <v>0</v>
      </c>
      <c r="I8" s="44">
        <f t="shared" ref="I8:I18" si="6">SUM(C8,F8)</f>
        <v>0</v>
      </c>
      <c r="J8" s="149">
        <f t="shared" si="4"/>
        <v>0</v>
      </c>
      <c r="K8" s="150">
        <f t="shared" si="5"/>
        <v>0</v>
      </c>
    </row>
    <row r="9" spans="2:11">
      <c r="B9" s="43" t="s">
        <v>49</v>
      </c>
      <c r="C9" s="123">
        <v>6.8981481481481489E-3</v>
      </c>
      <c r="D9" s="152">
        <f t="shared" si="0"/>
        <v>1</v>
      </c>
      <c r="E9" s="152">
        <f t="shared" si="1"/>
        <v>1</v>
      </c>
      <c r="F9" s="123">
        <v>0</v>
      </c>
      <c r="G9" s="152">
        <f t="shared" si="2"/>
        <v>0</v>
      </c>
      <c r="H9" s="152">
        <f t="shared" si="3"/>
        <v>0</v>
      </c>
      <c r="I9" s="44">
        <f t="shared" si="6"/>
        <v>6.8981481481481489E-3</v>
      </c>
      <c r="J9" s="149">
        <f t="shared" si="4"/>
        <v>1</v>
      </c>
      <c r="K9" s="150">
        <f t="shared" si="5"/>
        <v>1</v>
      </c>
    </row>
    <row r="10" spans="2:11">
      <c r="B10" s="43" t="s">
        <v>11</v>
      </c>
      <c r="C10" s="123"/>
      <c r="D10" s="152">
        <f t="shared" si="0"/>
        <v>0</v>
      </c>
      <c r="E10" s="152">
        <f t="shared" si="1"/>
        <v>0</v>
      </c>
      <c r="F10" s="123">
        <v>0</v>
      </c>
      <c r="G10" s="152">
        <f t="shared" si="2"/>
        <v>0</v>
      </c>
      <c r="H10" s="152">
        <f t="shared" si="3"/>
        <v>0</v>
      </c>
      <c r="I10" s="44">
        <f t="shared" si="6"/>
        <v>0</v>
      </c>
      <c r="J10" s="149">
        <f t="shared" si="4"/>
        <v>0</v>
      </c>
      <c r="K10" s="150">
        <f t="shared" si="5"/>
        <v>0</v>
      </c>
    </row>
    <row r="11" spans="2:11">
      <c r="B11" s="43" t="s">
        <v>12</v>
      </c>
      <c r="C11" s="123"/>
      <c r="D11" s="152">
        <f t="shared" si="0"/>
        <v>0</v>
      </c>
      <c r="E11" s="152">
        <f t="shared" si="1"/>
        <v>0</v>
      </c>
      <c r="F11" s="123">
        <v>0</v>
      </c>
      <c r="G11" s="152">
        <f t="shared" si="2"/>
        <v>0</v>
      </c>
      <c r="H11" s="152">
        <f t="shared" si="3"/>
        <v>0</v>
      </c>
      <c r="I11" s="44">
        <f t="shared" si="6"/>
        <v>0</v>
      </c>
      <c r="J11" s="149">
        <f t="shared" si="4"/>
        <v>0</v>
      </c>
      <c r="K11" s="150">
        <f t="shared" si="5"/>
        <v>0</v>
      </c>
    </row>
    <row r="12" spans="2:11">
      <c r="B12" s="43" t="s">
        <v>156</v>
      </c>
      <c r="C12" s="123"/>
      <c r="D12" s="152">
        <f t="shared" si="0"/>
        <v>0</v>
      </c>
      <c r="E12" s="152">
        <f t="shared" si="1"/>
        <v>0</v>
      </c>
      <c r="F12" s="123">
        <v>0</v>
      </c>
      <c r="G12" s="152">
        <f t="shared" si="2"/>
        <v>0</v>
      </c>
      <c r="H12" s="152">
        <f t="shared" si="3"/>
        <v>0</v>
      </c>
      <c r="I12" s="44">
        <f t="shared" si="6"/>
        <v>0</v>
      </c>
      <c r="J12" s="149">
        <f t="shared" si="4"/>
        <v>0</v>
      </c>
      <c r="K12" s="150">
        <f t="shared" si="5"/>
        <v>0</v>
      </c>
    </row>
    <row r="13" spans="2:11">
      <c r="B13" s="43" t="s">
        <v>103</v>
      </c>
      <c r="C13" s="123"/>
      <c r="D13" s="152">
        <f t="shared" si="0"/>
        <v>0</v>
      </c>
      <c r="E13" s="152">
        <f t="shared" si="1"/>
        <v>0</v>
      </c>
      <c r="F13" s="123">
        <v>0</v>
      </c>
      <c r="G13" s="152">
        <f t="shared" si="2"/>
        <v>0</v>
      </c>
      <c r="H13" s="152">
        <f t="shared" si="3"/>
        <v>0</v>
      </c>
      <c r="I13" s="44">
        <f t="shared" si="6"/>
        <v>0</v>
      </c>
      <c r="J13" s="149">
        <f t="shared" si="4"/>
        <v>0</v>
      </c>
      <c r="K13" s="150">
        <f t="shared" si="5"/>
        <v>0</v>
      </c>
    </row>
    <row r="14" spans="2:11">
      <c r="B14" s="43" t="s">
        <v>104</v>
      </c>
      <c r="C14" s="123"/>
      <c r="D14" s="152">
        <f t="shared" si="0"/>
        <v>0</v>
      </c>
      <c r="E14" s="152">
        <f t="shared" si="1"/>
        <v>0</v>
      </c>
      <c r="F14" s="123">
        <v>0</v>
      </c>
      <c r="G14" s="152">
        <f t="shared" si="2"/>
        <v>0</v>
      </c>
      <c r="H14" s="152">
        <f t="shared" si="3"/>
        <v>0</v>
      </c>
      <c r="I14" s="44">
        <f t="shared" si="6"/>
        <v>0</v>
      </c>
      <c r="J14" s="149">
        <f t="shared" si="4"/>
        <v>0</v>
      </c>
      <c r="K14" s="150">
        <f t="shared" si="5"/>
        <v>0</v>
      </c>
    </row>
    <row r="15" spans="2:11">
      <c r="B15" s="43" t="s">
        <v>181</v>
      </c>
      <c r="C15" s="123"/>
      <c r="D15" s="152">
        <f t="shared" si="0"/>
        <v>0</v>
      </c>
      <c r="E15" s="152">
        <f t="shared" si="1"/>
        <v>0</v>
      </c>
      <c r="F15" s="123">
        <v>0</v>
      </c>
      <c r="G15" s="152">
        <f t="shared" si="2"/>
        <v>0</v>
      </c>
      <c r="H15" s="152">
        <f t="shared" si="3"/>
        <v>0</v>
      </c>
      <c r="I15" s="44">
        <f t="shared" si="6"/>
        <v>0</v>
      </c>
      <c r="J15" s="149">
        <f t="shared" si="4"/>
        <v>0</v>
      </c>
      <c r="K15" s="150">
        <f t="shared" si="5"/>
        <v>0</v>
      </c>
    </row>
    <row r="16" spans="2:11">
      <c r="B16" s="43" t="s">
        <v>172</v>
      </c>
      <c r="C16" s="123"/>
      <c r="D16" s="152">
        <f t="shared" si="0"/>
        <v>0</v>
      </c>
      <c r="E16" s="152">
        <f t="shared" si="1"/>
        <v>0</v>
      </c>
      <c r="F16" s="123">
        <v>0</v>
      </c>
      <c r="G16" s="152">
        <f t="shared" si="2"/>
        <v>0</v>
      </c>
      <c r="H16" s="152">
        <f t="shared" si="3"/>
        <v>0</v>
      </c>
      <c r="I16" s="44">
        <f t="shared" si="6"/>
        <v>0</v>
      </c>
      <c r="J16" s="149">
        <f t="shared" si="4"/>
        <v>0</v>
      </c>
      <c r="K16" s="150">
        <f t="shared" si="5"/>
        <v>0</v>
      </c>
    </row>
    <row r="17" spans="2:14">
      <c r="B17" s="43" t="s">
        <v>157</v>
      </c>
      <c r="C17" s="123"/>
      <c r="D17" s="152">
        <f t="shared" si="0"/>
        <v>0</v>
      </c>
      <c r="E17" s="152">
        <f t="shared" si="1"/>
        <v>0</v>
      </c>
      <c r="F17" s="123">
        <v>0</v>
      </c>
      <c r="G17" s="152">
        <f t="shared" si="2"/>
        <v>0</v>
      </c>
      <c r="H17" s="152">
        <f t="shared" si="3"/>
        <v>0</v>
      </c>
      <c r="I17" s="44">
        <f t="shared" si="6"/>
        <v>0</v>
      </c>
      <c r="J17" s="149">
        <f t="shared" si="4"/>
        <v>0</v>
      </c>
      <c r="K17" s="150">
        <f t="shared" si="5"/>
        <v>0</v>
      </c>
    </row>
    <row r="18" spans="2:14" ht="15.75" thickBot="1">
      <c r="B18" s="43" t="s">
        <v>13</v>
      </c>
      <c r="C18" s="123"/>
      <c r="D18" s="152">
        <f t="shared" si="0"/>
        <v>0</v>
      </c>
      <c r="E18" s="152">
        <f t="shared" si="1"/>
        <v>0</v>
      </c>
      <c r="F18" s="123">
        <v>0</v>
      </c>
      <c r="G18" s="152">
        <f t="shared" si="2"/>
        <v>0</v>
      </c>
      <c r="H18" s="152">
        <f t="shared" si="3"/>
        <v>0</v>
      </c>
      <c r="I18" s="44">
        <f t="shared" si="6"/>
        <v>0</v>
      </c>
      <c r="J18" s="149">
        <f t="shared" si="4"/>
        <v>0</v>
      </c>
      <c r="K18" s="150">
        <f t="shared" si="5"/>
        <v>0</v>
      </c>
    </row>
    <row r="19" spans="2:14" s="2" customFormat="1" ht="16.5" thickTop="1" thickBot="1">
      <c r="B19" s="60" t="s">
        <v>3</v>
      </c>
      <c r="C19" s="124">
        <f>SUM(C7:C18)</f>
        <v>6.8981481481481489E-3</v>
      </c>
      <c r="D19" s="148">
        <f>IFERROR(SUM(D7:D18),0)</f>
        <v>1</v>
      </c>
      <c r="E19" s="148">
        <f>IFERROR(SUM(E7:E18),0)</f>
        <v>1</v>
      </c>
      <c r="F19" s="124">
        <f>SUM(F7:F18)</f>
        <v>0</v>
      </c>
      <c r="G19" s="148">
        <f>IFERROR(SUM(G7:G18),0)</f>
        <v>0</v>
      </c>
      <c r="H19" s="148">
        <f>IFERROR(SUM(H7:H18),0)</f>
        <v>0</v>
      </c>
      <c r="I19" s="61">
        <f>SUM(I7:I18)</f>
        <v>6.8981481481481489E-3</v>
      </c>
      <c r="J19" s="62">
        <f>IFERROR(SUM(J7:J18),0)</f>
        <v>1</v>
      </c>
      <c r="K19" s="63">
        <f>IFERROR(SUM(K7:K18),0)</f>
        <v>1</v>
      </c>
      <c r="L19" s="1"/>
      <c r="M19" s="1"/>
      <c r="N19" s="1"/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s="3" customFormat="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  <c r="L21" s="1"/>
      <c r="M21" s="1"/>
      <c r="N21" s="1"/>
    </row>
    <row r="22" spans="2:14">
      <c r="B22" s="50" t="s">
        <v>15</v>
      </c>
      <c r="C22" s="125">
        <v>0</v>
      </c>
      <c r="D22" s="144"/>
      <c r="E22" s="154">
        <f>IFERROR(C22/C$30,0)</f>
        <v>0</v>
      </c>
      <c r="F22" s="125">
        <v>0</v>
      </c>
      <c r="G22" s="144"/>
      <c r="H22" s="154">
        <f>IFERROR(F22/F$30,0)</f>
        <v>0</v>
      </c>
      <c r="I22" s="44">
        <f>SUM(C22,F22)</f>
        <v>0</v>
      </c>
      <c r="J22" s="51"/>
      <c r="K22" s="47">
        <f>IFERROR(I22/I$30,0)</f>
        <v>0</v>
      </c>
    </row>
    <row r="23" spans="2:14">
      <c r="B23" s="50" t="s">
        <v>16</v>
      </c>
      <c r="C23" s="125">
        <v>0</v>
      </c>
      <c r="D23" s="144"/>
      <c r="E23" s="154">
        <f t="shared" ref="E23:E27" si="7">IFERROR(C23/C$30,0)</f>
        <v>0</v>
      </c>
      <c r="F23" s="125">
        <v>0</v>
      </c>
      <c r="G23" s="144"/>
      <c r="H23" s="154">
        <f t="shared" ref="H23:H27" si="8">IFERROR(F23/F$30,0)</f>
        <v>0</v>
      </c>
      <c r="I23" s="44">
        <f t="shared" ref="I23:I27" si="9">SUM(C23,F23)</f>
        <v>0</v>
      </c>
      <c r="J23" s="51"/>
      <c r="K23" s="47">
        <f t="shared" ref="K23:K27" si="10">IFERROR(I23/I$30,0)</f>
        <v>0</v>
      </c>
    </row>
    <row r="24" spans="2:14">
      <c r="B24" s="50" t="s">
        <v>17</v>
      </c>
      <c r="C24" s="125">
        <v>0</v>
      </c>
      <c r="D24" s="144"/>
      <c r="E24" s="154">
        <f t="shared" si="7"/>
        <v>0</v>
      </c>
      <c r="F24" s="125">
        <v>0</v>
      </c>
      <c r="G24" s="144"/>
      <c r="H24" s="154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>
      <c r="B25" s="50" t="s">
        <v>18</v>
      </c>
      <c r="C25" s="125">
        <v>0</v>
      </c>
      <c r="D25" s="144"/>
      <c r="E25" s="154">
        <f t="shared" si="7"/>
        <v>0</v>
      </c>
      <c r="F25" s="125">
        <v>0</v>
      </c>
      <c r="G25" s="144"/>
      <c r="H25" s="154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>
      <c r="B26" s="50" t="s">
        <v>19</v>
      </c>
      <c r="C26" s="125">
        <v>0</v>
      </c>
      <c r="D26" s="144"/>
      <c r="E26" s="154">
        <f t="shared" si="7"/>
        <v>0</v>
      </c>
      <c r="F26" s="125">
        <v>0</v>
      </c>
      <c r="G26" s="144"/>
      <c r="H26" s="154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ht="15.75" thickBot="1">
      <c r="B27" s="55" t="s">
        <v>20</v>
      </c>
      <c r="C27" s="129">
        <v>0</v>
      </c>
      <c r="D27" s="145"/>
      <c r="E27" s="163">
        <f t="shared" si="7"/>
        <v>0</v>
      </c>
      <c r="F27" s="129">
        <v>0</v>
      </c>
      <c r="G27" s="145"/>
      <c r="H27" s="163">
        <f t="shared" si="8"/>
        <v>0</v>
      </c>
      <c r="I27" s="44">
        <f t="shared" si="9"/>
        <v>0</v>
      </c>
      <c r="J27" s="56"/>
      <c r="K27" s="67">
        <f t="shared" si="10"/>
        <v>0</v>
      </c>
    </row>
    <row r="28" spans="2:14" s="2" customFormat="1" ht="16.5" thickTop="1" thickBot="1">
      <c r="B28" s="60" t="s">
        <v>3</v>
      </c>
      <c r="C28" s="124">
        <f>SUM(C22:C27)</f>
        <v>0</v>
      </c>
      <c r="D28" s="143"/>
      <c r="E28" s="62">
        <f>IFERROR(SUM(E22:E27),0)</f>
        <v>0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  <c r="L28" s="1"/>
      <c r="M28" s="1"/>
      <c r="N28" s="1"/>
    </row>
    <row r="29" spans="2:14" ht="16.5" thickTop="1" thickBot="1">
      <c r="B29" s="59"/>
      <c r="C29" s="147"/>
      <c r="D29" s="146"/>
      <c r="E29" s="155"/>
      <c r="F29" s="147"/>
      <c r="G29" s="146"/>
      <c r="H29" s="155"/>
      <c r="I29" s="146"/>
      <c r="J29" s="146"/>
      <c r="K29" s="164"/>
    </row>
    <row r="30" spans="2:14" s="2" customFormat="1" ht="16.5" thickTop="1" thickBot="1">
      <c r="B30" s="60" t="s">
        <v>6</v>
      </c>
      <c r="C30" s="124">
        <f>SUM(C19,C28)</f>
        <v>6.8981481481481489E-3</v>
      </c>
      <c r="D30" s="143"/>
      <c r="E30" s="62">
        <f>IFERROR(SUM(E19,E28),0)</f>
        <v>1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6.8981481481481489E-3</v>
      </c>
      <c r="J30" s="64"/>
      <c r="K30" s="66">
        <f>IFERROR(SUM(K19,K28),0)</f>
        <v>1</v>
      </c>
      <c r="L30" s="1"/>
      <c r="M30" s="1"/>
      <c r="N30" s="1"/>
    </row>
    <row r="31" spans="2:14" ht="66" customHeight="1" thickTop="1" thickBot="1">
      <c r="B31" s="199" t="s">
        <v>241</v>
      </c>
      <c r="C31" s="200"/>
      <c r="D31" s="200"/>
      <c r="E31" s="200"/>
      <c r="F31" s="200"/>
      <c r="G31" s="200"/>
      <c r="H31" s="200"/>
      <c r="I31" s="200"/>
      <c r="J31" s="200"/>
      <c r="K31" s="201"/>
    </row>
  </sheetData>
  <mergeCells count="6">
    <mergeCell ref="B31:K31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oglio28"/>
  <dimension ref="B2:K31"/>
  <sheetViews>
    <sheetView showGridLines="0" showZeros="0" zoomScaleSheetLayoutView="100" workbookViewId="0">
      <selection activeCell="C22" sqref="C22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166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107</v>
      </c>
      <c r="D5" s="211"/>
      <c r="E5" s="211"/>
      <c r="F5" s="206" t="s">
        <v>165</v>
      </c>
      <c r="G5" s="211"/>
      <c r="H5" s="211"/>
      <c r="I5" s="206" t="s">
        <v>3</v>
      </c>
      <c r="J5" s="206"/>
      <c r="K5" s="207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65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98</v>
      </c>
      <c r="C8" s="123">
        <v>3.1250000000000001E-4</v>
      </c>
      <c r="D8" s="158">
        <f t="shared" si="0"/>
        <v>1</v>
      </c>
      <c r="E8" s="158">
        <f t="shared" si="1"/>
        <v>1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3.1250000000000001E-4</v>
      </c>
      <c r="J8" s="45">
        <f t="shared" si="4"/>
        <v>1</v>
      </c>
      <c r="K8" s="47">
        <f t="shared" si="5"/>
        <v>1</v>
      </c>
    </row>
    <row r="9" spans="2:11">
      <c r="B9" s="43" t="s">
        <v>49</v>
      </c>
      <c r="C9" s="123"/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/>
      <c r="D10" s="158">
        <f t="shared" si="0"/>
        <v>0</v>
      </c>
      <c r="E10" s="158">
        <f t="shared" si="1"/>
        <v>0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156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103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104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181</v>
      </c>
      <c r="C15" s="123"/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172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157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/>
      <c r="D18" s="158">
        <f t="shared" si="0"/>
        <v>0</v>
      </c>
      <c r="E18" s="158">
        <f t="shared" si="1"/>
        <v>0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3.1250000000000001E-4</v>
      </c>
      <c r="D19" s="159">
        <f>IFERROR(SUM(D7:D18),0)</f>
        <v>1</v>
      </c>
      <c r="E19" s="159">
        <f>IFERROR(SUM(E7:E18),0)</f>
        <v>1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3.1250000000000001E-4</v>
      </c>
      <c r="J19" s="62">
        <f>IFERROR(SUM(J7:J18),0)</f>
        <v>1</v>
      </c>
      <c r="K19" s="63">
        <f>IFERROR(SUM(K7:K18),0)</f>
        <v>1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/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/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/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/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/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/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3.1250000000000001E-4</v>
      </c>
      <c r="D30" s="143"/>
      <c r="E30" s="159">
        <f>IFERROR(SUM(E19,E28),0)</f>
        <v>1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3.1250000000000001E-4</v>
      </c>
      <c r="J30" s="64"/>
      <c r="K30" s="66">
        <f>IFERROR(SUM(K19,K28),0)</f>
        <v>1</v>
      </c>
    </row>
    <row r="31" spans="2:11" ht="66" customHeight="1" thickTop="1" thickBot="1">
      <c r="B31" s="199" t="s">
        <v>198</v>
      </c>
      <c r="C31" s="200"/>
      <c r="D31" s="200"/>
      <c r="E31" s="200"/>
      <c r="F31" s="200"/>
      <c r="G31" s="200"/>
      <c r="H31" s="200"/>
      <c r="I31" s="200"/>
      <c r="J31" s="200"/>
      <c r="K31" s="20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oglio29"/>
  <dimension ref="B2:K31"/>
  <sheetViews>
    <sheetView showGridLines="0" showZeros="0" zoomScaleSheetLayoutView="100" workbookViewId="0">
      <selection activeCell="N24" sqref="N2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167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108</v>
      </c>
      <c r="D5" s="211"/>
      <c r="E5" s="211"/>
      <c r="F5" s="206" t="s">
        <v>165</v>
      </c>
      <c r="G5" s="211"/>
      <c r="H5" s="211"/>
      <c r="I5" s="206" t="s">
        <v>3</v>
      </c>
      <c r="J5" s="206"/>
      <c r="K5" s="207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98</v>
      </c>
      <c r="C8" s="123">
        <v>1.1689814814814813E-3</v>
      </c>
      <c r="D8" s="158">
        <f t="shared" si="0"/>
        <v>0.1227217496962333</v>
      </c>
      <c r="E8" s="158">
        <f t="shared" si="1"/>
        <v>9.67432950191571E-2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1.1689814814814813E-3</v>
      </c>
      <c r="J8" s="45">
        <f t="shared" si="4"/>
        <v>0.1227217496962333</v>
      </c>
      <c r="K8" s="47">
        <f t="shared" si="5"/>
        <v>9.67432950191571E-2</v>
      </c>
    </row>
    <row r="9" spans="2:11">
      <c r="B9" s="43" t="s">
        <v>49</v>
      </c>
      <c r="C9" s="123">
        <v>7.858796296296296E-3</v>
      </c>
      <c r="D9" s="158">
        <f t="shared" si="0"/>
        <v>0.82503037667071699</v>
      </c>
      <c r="E9" s="158">
        <f t="shared" si="1"/>
        <v>0.65038314176245215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7.858796296296296E-3</v>
      </c>
      <c r="J9" s="45">
        <f t="shared" si="4"/>
        <v>0.82503037667071699</v>
      </c>
      <c r="K9" s="47">
        <f t="shared" si="5"/>
        <v>0.65038314176245215</v>
      </c>
    </row>
    <row r="10" spans="2:11">
      <c r="B10" s="43" t="s">
        <v>11</v>
      </c>
      <c r="C10" s="123"/>
      <c r="D10" s="158">
        <f t="shared" si="0"/>
        <v>0</v>
      </c>
      <c r="E10" s="158">
        <f t="shared" si="1"/>
        <v>0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156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103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104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181</v>
      </c>
      <c r="C15" s="123"/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172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157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>
        <v>4.9768518518518521E-4</v>
      </c>
      <c r="D18" s="158">
        <f t="shared" si="0"/>
        <v>5.2247873633049828E-2</v>
      </c>
      <c r="E18" s="158">
        <f t="shared" si="1"/>
        <v>4.118773946360154E-2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4.9768518518518521E-4</v>
      </c>
      <c r="J18" s="45">
        <f t="shared" si="4"/>
        <v>5.2247873633049828E-2</v>
      </c>
      <c r="K18" s="47">
        <f t="shared" si="5"/>
        <v>4.118773946360154E-2</v>
      </c>
    </row>
    <row r="19" spans="2:11" ht="16.5" thickTop="1" thickBot="1">
      <c r="B19" s="60" t="s">
        <v>3</v>
      </c>
      <c r="C19" s="124">
        <f>SUM(C7:C18)</f>
        <v>9.5254629629629613E-3</v>
      </c>
      <c r="D19" s="159">
        <f>IFERROR(SUM(D7:D18),0)</f>
        <v>1</v>
      </c>
      <c r="E19" s="159">
        <f>IFERROR(SUM(E7:E18),0)</f>
        <v>0.78831417624521083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9.5254629629629613E-3</v>
      </c>
      <c r="J19" s="62">
        <f>IFERROR(SUM(J7:J18),0)</f>
        <v>1</v>
      </c>
      <c r="K19" s="63">
        <f>IFERROR(SUM(K7:K18),0)</f>
        <v>0.78831417624521083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/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/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/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1.7824074074074072E-3</v>
      </c>
      <c r="D25" s="144"/>
      <c r="E25" s="160">
        <f t="shared" si="8"/>
        <v>0.14750957854406133</v>
      </c>
      <c r="F25" s="125">
        <v>0</v>
      </c>
      <c r="G25" s="144"/>
      <c r="H25" s="160">
        <f t="shared" si="9"/>
        <v>0</v>
      </c>
      <c r="I25" s="44">
        <f t="shared" si="7"/>
        <v>1.7824074074074072E-3</v>
      </c>
      <c r="J25" s="51"/>
      <c r="K25" s="47">
        <f t="shared" si="10"/>
        <v>0.14750957854406133</v>
      </c>
    </row>
    <row r="26" spans="2:11">
      <c r="B26" s="50" t="s">
        <v>19</v>
      </c>
      <c r="C26" s="125">
        <v>7.7546296296296304E-4</v>
      </c>
      <c r="D26" s="144"/>
      <c r="E26" s="160">
        <f t="shared" si="8"/>
        <v>6.4176245210727983E-2</v>
      </c>
      <c r="F26" s="125">
        <v>0</v>
      </c>
      <c r="G26" s="144"/>
      <c r="H26" s="160">
        <f t="shared" si="9"/>
        <v>0</v>
      </c>
      <c r="I26" s="44">
        <f t="shared" si="7"/>
        <v>7.7546296296296304E-4</v>
      </c>
      <c r="J26" s="51"/>
      <c r="K26" s="47">
        <f t="shared" si="10"/>
        <v>6.4176245210727983E-2</v>
      </c>
    </row>
    <row r="27" spans="2:11" ht="15.75" thickBot="1">
      <c r="B27" s="55" t="s">
        <v>20</v>
      </c>
      <c r="C27" s="129"/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2.5578703703703701E-3</v>
      </c>
      <c r="D28" s="143"/>
      <c r="E28" s="159">
        <f>IFERROR(SUM(E22:E27),0)</f>
        <v>0.21168582375478931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2.5578703703703701E-3</v>
      </c>
      <c r="J28" s="62"/>
      <c r="K28" s="63">
        <f>IFERROR(SUM(K22:K27),0)</f>
        <v>0.21168582375478931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1.2083333333333331E-2</v>
      </c>
      <c r="D30" s="143"/>
      <c r="E30" s="159">
        <f>IFERROR(SUM(E19,E28),0)</f>
        <v>1.0000000000000002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1.2083333333333331E-2</v>
      </c>
      <c r="J30" s="64"/>
      <c r="K30" s="66">
        <f>IFERROR(SUM(K19,K28),0)</f>
        <v>1.0000000000000002</v>
      </c>
    </row>
    <row r="31" spans="2:11" ht="66" customHeight="1" thickTop="1" thickBot="1">
      <c r="B31" s="199" t="s">
        <v>242</v>
      </c>
      <c r="C31" s="200"/>
      <c r="D31" s="200"/>
      <c r="E31" s="200"/>
      <c r="F31" s="200"/>
      <c r="G31" s="200"/>
      <c r="H31" s="200"/>
      <c r="I31" s="200"/>
      <c r="J31" s="200"/>
      <c r="K31" s="20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B1:N41"/>
  <sheetViews>
    <sheetView showGridLines="0" showZeros="0" topLeftCell="A2" zoomScaleSheetLayoutView="100" workbookViewId="0">
      <selection activeCell="I22" sqref="I22:I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91" t="s">
        <v>30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3"/>
    </row>
    <row r="4" spans="2:14" s="5" customFormat="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6"/>
    </row>
    <row r="5" spans="2:14" s="5" customFormat="1">
      <c r="B5" s="39"/>
      <c r="C5" s="197" t="s">
        <v>0</v>
      </c>
      <c r="D5" s="197"/>
      <c r="E5" s="197"/>
      <c r="F5" s="197" t="s">
        <v>1</v>
      </c>
      <c r="G5" s="197"/>
      <c r="H5" s="197"/>
      <c r="I5" s="197" t="s">
        <v>2</v>
      </c>
      <c r="J5" s="197"/>
      <c r="K5" s="197"/>
      <c r="L5" s="197" t="s">
        <v>3</v>
      </c>
      <c r="M5" s="197"/>
      <c r="N5" s="198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3.8275462962962928E-2</v>
      </c>
      <c r="D7" s="12">
        <f t="shared" ref="D7:D18" si="0">IFERROR(C7/C$19,0)</f>
        <v>0.11204851934675057</v>
      </c>
      <c r="E7" s="12">
        <f t="shared" ref="E7:E18" si="1">IFERROR(C7/C$30,0)</f>
        <v>3.7889984990662061E-2</v>
      </c>
      <c r="F7" s="11">
        <v>3.6111111111111109E-3</v>
      </c>
      <c r="G7" s="12">
        <f t="shared" ref="G7:G18" si="2">IFERROR(F7/F$19,0)</f>
        <v>6.4757160647571615E-2</v>
      </c>
      <c r="H7" s="12">
        <f t="shared" ref="H7:H18" si="3">IFERROR(F7/F$30,0)</f>
        <v>1.2900024807740012E-2</v>
      </c>
      <c r="I7" s="11">
        <v>1.3032407407407406E-2</v>
      </c>
      <c r="J7" s="12">
        <f t="shared" ref="J7:J18" si="4">IFERROR(I7/I$19,0)</f>
        <v>0.13726685359015001</v>
      </c>
      <c r="K7" s="12">
        <f t="shared" ref="K7:K18" si="5">IFERROR(I7/I$30,0)</f>
        <v>4.773208986858838E-2</v>
      </c>
      <c r="L7" s="13">
        <f>SUM(C7,F7,I7)</f>
        <v>5.4918981481481444E-2</v>
      </c>
      <c r="M7" s="12">
        <f t="shared" ref="M7:M18" si="6">IFERROR(L7/L$19,0)</f>
        <v>0.11155518984365809</v>
      </c>
      <c r="N7" s="14">
        <f t="shared" ref="N7:N18" si="7">IFERROR(L7/L$30,0)</f>
        <v>3.5133834363777684E-2</v>
      </c>
    </row>
    <row r="8" spans="2:14" s="5" customFormat="1">
      <c r="B8" s="141" t="s">
        <v>98</v>
      </c>
      <c r="C8" s="11">
        <v>9.1122685185185223E-2</v>
      </c>
      <c r="D8" s="12">
        <f t="shared" si="0"/>
        <v>0.26675476045266661</v>
      </c>
      <c r="E8" s="12">
        <f t="shared" si="1"/>
        <v>9.0204974850765895E-2</v>
      </c>
      <c r="F8" s="11">
        <v>1.0717592592592586E-2</v>
      </c>
      <c r="G8" s="12">
        <f t="shared" si="2"/>
        <v>0.19219593192195925</v>
      </c>
      <c r="H8" s="12">
        <f t="shared" si="3"/>
        <v>3.82866120896386E-2</v>
      </c>
      <c r="I8" s="11">
        <v>2.5706018518518517E-2</v>
      </c>
      <c r="J8" s="12">
        <f t="shared" si="4"/>
        <v>0.27075460197488732</v>
      </c>
      <c r="K8" s="12">
        <f t="shared" si="5"/>
        <v>9.4150063586265362E-2</v>
      </c>
      <c r="L8" s="13">
        <f t="shared" ref="L8:L16" si="8">SUM(C8,F8,I8)</f>
        <v>0.12754629629629632</v>
      </c>
      <c r="M8" s="12">
        <f t="shared" si="6"/>
        <v>0.25908075702362765</v>
      </c>
      <c r="N8" s="14">
        <f t="shared" si="7"/>
        <v>8.1596386657287759E-2</v>
      </c>
    </row>
    <row r="9" spans="2:14" s="5" customFormat="1">
      <c r="B9" s="10" t="s">
        <v>49</v>
      </c>
      <c r="C9" s="11">
        <v>6.0636574074074141E-2</v>
      </c>
      <c r="D9" s="12">
        <f t="shared" si="0"/>
        <v>0.17750897878972707</v>
      </c>
      <c r="E9" s="12">
        <f t="shared" si="1"/>
        <v>6.0025893972204099E-2</v>
      </c>
      <c r="F9" s="11">
        <v>6.6898148148148151E-3</v>
      </c>
      <c r="G9" s="12">
        <f t="shared" si="2"/>
        <v>0.11996679119966794</v>
      </c>
      <c r="H9" s="12">
        <f t="shared" si="3"/>
        <v>2.3898122881005537E-2</v>
      </c>
      <c r="I9" s="11">
        <v>1.4178240740740733E-2</v>
      </c>
      <c r="J9" s="12">
        <f t="shared" si="4"/>
        <v>0.14933560892356454</v>
      </c>
      <c r="K9" s="12">
        <f t="shared" si="5"/>
        <v>5.1928783382789286E-2</v>
      </c>
      <c r="L9" s="13">
        <f t="shared" si="8"/>
        <v>8.1504629629629677E-2</v>
      </c>
      <c r="M9" s="12">
        <f t="shared" si="6"/>
        <v>0.16555777594921839</v>
      </c>
      <c r="N9" s="14">
        <f t="shared" si="7"/>
        <v>5.214172003998372E-2</v>
      </c>
    </row>
    <row r="10" spans="2:14" s="5" customFormat="1">
      <c r="B10" s="10" t="s">
        <v>11</v>
      </c>
      <c r="C10" s="11">
        <v>8.1400462962962952E-2</v>
      </c>
      <c r="D10" s="12">
        <f t="shared" si="0"/>
        <v>0.23829369112963333</v>
      </c>
      <c r="E10" s="12">
        <f t="shared" si="1"/>
        <v>8.0580666597921527E-2</v>
      </c>
      <c r="F10" s="11">
        <v>1.2245370370370373E-2</v>
      </c>
      <c r="G10" s="12">
        <f t="shared" si="2"/>
        <v>0.21959319219593201</v>
      </c>
      <c r="H10" s="12">
        <f t="shared" si="3"/>
        <v>4.3744314892913257E-2</v>
      </c>
      <c r="I10" s="11">
        <v>2.8657407407407388E-2</v>
      </c>
      <c r="J10" s="12">
        <f t="shared" si="4"/>
        <v>0.3018407899548945</v>
      </c>
      <c r="K10" s="12">
        <f t="shared" si="5"/>
        <v>0.10495972869860103</v>
      </c>
      <c r="L10" s="13">
        <f t="shared" si="8"/>
        <v>0.12230324074074073</v>
      </c>
      <c r="M10" s="12">
        <f t="shared" si="6"/>
        <v>0.24843070412601384</v>
      </c>
      <c r="N10" s="14">
        <f t="shared" si="7"/>
        <v>7.8242197623190513E-2</v>
      </c>
    </row>
    <row r="11" spans="2:14" s="5" customFormat="1">
      <c r="B11" s="10" t="s">
        <v>12</v>
      </c>
      <c r="C11" s="11">
        <v>2.2326388888888864E-2</v>
      </c>
      <c r="D11" s="12">
        <f t="shared" si="0"/>
        <v>6.5358812766822441E-2</v>
      </c>
      <c r="E11" s="12">
        <f t="shared" si="1"/>
        <v>2.2101536452067465E-2</v>
      </c>
      <c r="F11" s="11">
        <v>1.8402777777777779E-3</v>
      </c>
      <c r="G11" s="12">
        <f t="shared" si="2"/>
        <v>3.300124533001246E-2</v>
      </c>
      <c r="H11" s="12">
        <f t="shared" si="3"/>
        <v>6.5740511039444295E-3</v>
      </c>
      <c r="I11" s="11">
        <v>6.7824074074074037E-3</v>
      </c>
      <c r="J11" s="12">
        <f t="shared" si="4"/>
        <v>7.1437279044252094E-2</v>
      </c>
      <c r="K11" s="12">
        <f t="shared" si="5"/>
        <v>2.4841034336583283E-2</v>
      </c>
      <c r="L11" s="13">
        <f t="shared" si="8"/>
        <v>3.0949074074074046E-2</v>
      </c>
      <c r="M11" s="12">
        <f t="shared" si="6"/>
        <v>6.2865875161631543E-2</v>
      </c>
      <c r="N11" s="14">
        <f t="shared" si="7"/>
        <v>1.9799341009218444E-2</v>
      </c>
    </row>
    <row r="12" spans="2:14" s="5" customFormat="1">
      <c r="B12" s="10" t="s">
        <v>156</v>
      </c>
      <c r="C12" s="11">
        <v>1.6574074074074071E-2</v>
      </c>
      <c r="D12" s="12">
        <f t="shared" si="0"/>
        <v>4.8519346750694567E-2</v>
      </c>
      <c r="E12" s="12">
        <f t="shared" si="1"/>
        <v>1.6407154069134598E-2</v>
      </c>
      <c r="F12" s="11">
        <v>5.3240740740740744E-4</v>
      </c>
      <c r="G12" s="12">
        <f t="shared" si="2"/>
        <v>9.5475300954753033E-3</v>
      </c>
      <c r="H12" s="12">
        <f t="shared" si="3"/>
        <v>1.901926734474489E-3</v>
      </c>
      <c r="I12" s="11">
        <v>4.456018518518518E-3</v>
      </c>
      <c r="J12" s="12">
        <f t="shared" si="4"/>
        <v>4.6934048518834592E-2</v>
      </c>
      <c r="K12" s="12">
        <f t="shared" si="5"/>
        <v>1.6320474777448069E-2</v>
      </c>
      <c r="L12" s="13">
        <f t="shared" si="8"/>
        <v>2.1562499999999998E-2</v>
      </c>
      <c r="M12" s="12">
        <f t="shared" si="6"/>
        <v>4.3799224168331957E-2</v>
      </c>
      <c r="N12" s="14">
        <f t="shared" si="7"/>
        <v>1.3794380067379951E-2</v>
      </c>
    </row>
    <row r="13" spans="2:14" s="5" customFormat="1">
      <c r="B13" s="10" t="s">
        <v>103</v>
      </c>
      <c r="C13" s="11">
        <v>7.9861111111111105E-4</v>
      </c>
      <c r="D13" s="12">
        <f t="shared" si="0"/>
        <v>2.3378735515348641E-3</v>
      </c>
      <c r="E13" s="12">
        <f t="shared" si="1"/>
        <v>7.9056817791221183E-4</v>
      </c>
      <c r="F13" s="11"/>
      <c r="G13" s="12">
        <f t="shared" si="2"/>
        <v>0</v>
      </c>
      <c r="H13" s="12">
        <f t="shared" si="3"/>
        <v>0</v>
      </c>
      <c r="I13" s="11">
        <v>6.9444444444444444E-5</v>
      </c>
      <c r="J13" s="12">
        <f t="shared" si="4"/>
        <v>7.3143971717664301E-4</v>
      </c>
      <c r="K13" s="12">
        <f t="shared" si="5"/>
        <v>2.5434506146672316E-4</v>
      </c>
      <c r="L13" s="13">
        <f>SUM(C13,F13,I13)</f>
        <v>8.6805555555555551E-4</v>
      </c>
      <c r="M13" s="12">
        <f t="shared" si="6"/>
        <v>1.7632537909956507E-3</v>
      </c>
      <c r="N13" s="14">
        <f t="shared" si="7"/>
        <v>5.5532931028099645E-4</v>
      </c>
    </row>
    <row r="14" spans="2:14" s="5" customFormat="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s="5" customFormat="1">
      <c r="B15" s="10" t="s">
        <v>180</v>
      </c>
      <c r="C15" s="11">
        <v>1.6782407407407412E-3</v>
      </c>
      <c r="D15" s="12">
        <f t="shared" si="0"/>
        <v>4.9129226807616729E-3</v>
      </c>
      <c r="E15" s="12">
        <f t="shared" si="1"/>
        <v>1.6613389245981271E-3</v>
      </c>
      <c r="F15" s="15"/>
      <c r="G15" s="12">
        <f t="shared" si="2"/>
        <v>0</v>
      </c>
      <c r="H15" s="12">
        <f t="shared" si="3"/>
        <v>0</v>
      </c>
      <c r="I15" s="11">
        <v>9.4907407407407397E-4</v>
      </c>
      <c r="J15" s="12">
        <f t="shared" si="4"/>
        <v>9.9963428014141209E-3</v>
      </c>
      <c r="K15" s="12">
        <f t="shared" si="5"/>
        <v>3.4760491733785495E-3</v>
      </c>
      <c r="L15" s="13">
        <f>SUM(C15,F15,I15)</f>
        <v>2.627314814814815E-3</v>
      </c>
      <c r="M15" s="12">
        <f t="shared" si="6"/>
        <v>5.3367814740801697E-3</v>
      </c>
      <c r="N15" s="14">
        <f t="shared" si="7"/>
        <v>1.6807967124504828E-3</v>
      </c>
    </row>
    <row r="16" spans="2:14" s="5" customFormat="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s="5" customFormat="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>
      <c r="B18" s="10" t="s">
        <v>13</v>
      </c>
      <c r="C18" s="11">
        <v>2.8784722222222208E-2</v>
      </c>
      <c r="D18" s="12">
        <f t="shared" si="0"/>
        <v>8.4265094531408763E-2</v>
      </c>
      <c r="E18" s="12">
        <f t="shared" si="1"/>
        <v>2.8494826934314058E-2</v>
      </c>
      <c r="F18" s="11">
        <v>2.012731481481481E-2</v>
      </c>
      <c r="G18" s="12">
        <f t="shared" si="2"/>
        <v>0.36093814860938145</v>
      </c>
      <c r="H18" s="12">
        <f t="shared" si="3"/>
        <v>7.1901099809807287E-2</v>
      </c>
      <c r="I18" s="11">
        <v>1.1111111111111111E-3</v>
      </c>
      <c r="J18" s="12">
        <f t="shared" si="4"/>
        <v>1.1703035474826288E-2</v>
      </c>
      <c r="K18" s="12">
        <f t="shared" si="5"/>
        <v>4.0695209834675705E-3</v>
      </c>
      <c r="L18" s="13">
        <f>SUM(C18,F18,I18)</f>
        <v>5.0023148148148129E-2</v>
      </c>
      <c r="M18" s="12">
        <f t="shared" si="6"/>
        <v>0.10161043846244266</v>
      </c>
      <c r="N18" s="14">
        <f t="shared" si="7"/>
        <v>3.2001777053792875E-2</v>
      </c>
    </row>
    <row r="19" spans="2:14" s="5" customFormat="1" ht="16.5" thickTop="1" thickBot="1">
      <c r="B19" s="31" t="s">
        <v>3</v>
      </c>
      <c r="C19" s="32">
        <f>SUM(C7:C18)</f>
        <v>0.34159722222222227</v>
      </c>
      <c r="D19" s="33">
        <f>IFERROR(SUM(D7:D18),0)</f>
        <v>1</v>
      </c>
      <c r="E19" s="33">
        <f>IFERROR(SUM(E7:E18),0)</f>
        <v>0.3381569449695801</v>
      </c>
      <c r="F19" s="32">
        <f>SUM(F7:F18)</f>
        <v>5.5763888888888877E-2</v>
      </c>
      <c r="G19" s="33">
        <f>IFERROR(SUM(G7:G18),0)</f>
        <v>1</v>
      </c>
      <c r="H19" s="33">
        <f>IFERROR(SUM(H7:H18),0)</f>
        <v>0.1992061523195236</v>
      </c>
      <c r="I19" s="32">
        <f>SUM(I7:I18)</f>
        <v>9.4942129629629585E-2</v>
      </c>
      <c r="J19" s="33">
        <f>IFERROR(SUM(J7:J18),0)</f>
        <v>1</v>
      </c>
      <c r="K19" s="33">
        <f>IFERROR(SUM(K7:K18),0)</f>
        <v>0.34773208986858828</v>
      </c>
      <c r="L19" s="32">
        <f>SUM(L7:L18)</f>
        <v>0.49230324074074072</v>
      </c>
      <c r="M19" s="33">
        <f>IFERROR(SUM(M7:M18),0)</f>
        <v>0.99999999999999989</v>
      </c>
      <c r="N19" s="34">
        <f>IFERROR(SUM(N7:N18),0)</f>
        <v>0.31494576283736242</v>
      </c>
    </row>
    <row r="20" spans="2:14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6" t="s">
        <v>5</v>
      </c>
      <c r="L21" s="16" t="s">
        <v>55</v>
      </c>
      <c r="M21" s="16" t="s">
        <v>5</v>
      </c>
      <c r="N21" s="17" t="s">
        <v>5</v>
      </c>
    </row>
    <row r="22" spans="2:14" s="5" customFormat="1">
      <c r="B22" s="18" t="s">
        <v>15</v>
      </c>
      <c r="C22" s="11">
        <v>6.511574074074078E-2</v>
      </c>
      <c r="D22" s="19"/>
      <c r="E22" s="12">
        <f>IFERROR(C22/C$30,0)</f>
        <v>6.4459950274407346E-2</v>
      </c>
      <c r="F22" s="11">
        <v>1.6574074074074074E-2</v>
      </c>
      <c r="G22" s="19"/>
      <c r="H22" s="12">
        <f>IFERROR(F22/F$30,0)</f>
        <v>5.9207806168858006E-2</v>
      </c>
      <c r="I22" s="11">
        <v>1.6701388888888887E-2</v>
      </c>
      <c r="J22" s="19"/>
      <c r="K22" s="12">
        <f>IFERROR(I22/I$30,0)</f>
        <v>6.1169987282746918E-2</v>
      </c>
      <c r="L22" s="13">
        <f>SUM(C22,F22,I22)</f>
        <v>9.8391203703703745E-2</v>
      </c>
      <c r="M22" s="19"/>
      <c r="N22" s="14">
        <f>IFERROR(L22/L$30,0)</f>
        <v>6.2944726222650044E-2</v>
      </c>
    </row>
    <row r="23" spans="2:14" s="5" customFormat="1">
      <c r="B23" s="18" t="s">
        <v>16</v>
      </c>
      <c r="C23" s="11">
        <v>3.6805555555555554E-3</v>
      </c>
      <c r="D23" s="19"/>
      <c r="E23" s="12">
        <f t="shared" ref="E23:E27" si="9">IFERROR(C23/C$30,0)</f>
        <v>3.6434881242910634E-3</v>
      </c>
      <c r="F23" s="11"/>
      <c r="G23" s="19"/>
      <c r="H23" s="12">
        <f t="shared" ref="H23:H27" si="10">IFERROR(F23/F$30,0)</f>
        <v>0</v>
      </c>
      <c r="I23" s="11">
        <v>6.8287037037037036E-4</v>
      </c>
      <c r="J23" s="19"/>
      <c r="K23" s="12">
        <f t="shared" ref="K23:K27" si="11">IFERROR(I23/I$30,0)</f>
        <v>2.5010597710894444E-3</v>
      </c>
      <c r="L23" s="13">
        <f t="shared" ref="L23:L27" si="12">SUM(C23,F23,I23)</f>
        <v>4.363425925925926E-3</v>
      </c>
      <c r="M23" s="19"/>
      <c r="N23" s="14">
        <f t="shared" ref="N23:N27" si="13">IFERROR(L23/L$30,0)</f>
        <v>2.7914553330124756E-3</v>
      </c>
    </row>
    <row r="24" spans="2:14" s="5" customFormat="1">
      <c r="B24" s="18" t="s">
        <v>17</v>
      </c>
      <c r="C24" s="11">
        <v>2.2800925925925927E-3</v>
      </c>
      <c r="D24" s="19"/>
      <c r="E24" s="12">
        <f t="shared" si="9"/>
        <v>2.2571294354884891E-3</v>
      </c>
      <c r="F24" s="11"/>
      <c r="G24" s="19"/>
      <c r="H24" s="12">
        <f t="shared" si="10"/>
        <v>0</v>
      </c>
      <c r="I24" s="11">
        <v>5.6712962962962967E-4</v>
      </c>
      <c r="J24" s="19"/>
      <c r="K24" s="12">
        <f t="shared" si="11"/>
        <v>2.0771513353115729E-3</v>
      </c>
      <c r="L24" s="13">
        <f t="shared" si="12"/>
        <v>2.8472222222222223E-3</v>
      </c>
      <c r="M24" s="19"/>
      <c r="N24" s="14">
        <f t="shared" si="13"/>
        <v>1.8214801377216684E-3</v>
      </c>
    </row>
    <row r="25" spans="2:14" s="5" customFormat="1">
      <c r="B25" s="18" t="s">
        <v>18</v>
      </c>
      <c r="C25" s="11">
        <v>0.25075231481481491</v>
      </c>
      <c r="D25" s="19"/>
      <c r="E25" s="12">
        <f t="shared" si="9"/>
        <v>0.24822695035460982</v>
      </c>
      <c r="F25" s="11">
        <v>6.7106481481481503E-2</v>
      </c>
      <c r="G25" s="19"/>
      <c r="H25" s="12">
        <f t="shared" si="10"/>
        <v>0.23972546101050196</v>
      </c>
      <c r="I25" s="11">
        <v>7.3414351851851883E-2</v>
      </c>
      <c r="J25" s="19"/>
      <c r="K25" s="12">
        <f t="shared" si="11"/>
        <v>0.26888512081390431</v>
      </c>
      <c r="L25" s="13">
        <f t="shared" si="12"/>
        <v>0.39127314814814829</v>
      </c>
      <c r="M25" s="19"/>
      <c r="N25" s="14">
        <f t="shared" si="13"/>
        <v>0.25031283551145828</v>
      </c>
    </row>
    <row r="26" spans="2:14" s="5" customFormat="1">
      <c r="B26" s="18" t="s">
        <v>19</v>
      </c>
      <c r="C26" s="11">
        <v>0.33476851851851913</v>
      </c>
      <c r="D26" s="19"/>
      <c r="E26" s="12">
        <f t="shared" si="9"/>
        <v>0.33139701417293999</v>
      </c>
      <c r="F26" s="11">
        <v>0.13884259259259263</v>
      </c>
      <c r="G26" s="19"/>
      <c r="H26" s="12">
        <f t="shared" si="10"/>
        <v>0.49598941536426033</v>
      </c>
      <c r="I26" s="11">
        <v>8.1932870370370378E-2</v>
      </c>
      <c r="J26" s="19"/>
      <c r="K26" s="12">
        <f t="shared" si="11"/>
        <v>0.30008478168715558</v>
      </c>
      <c r="L26" s="13">
        <f t="shared" si="12"/>
        <v>0.5555439814814821</v>
      </c>
      <c r="M26" s="19"/>
      <c r="N26" s="14">
        <f t="shared" si="13"/>
        <v>0.35540335418903435</v>
      </c>
    </row>
    <row r="27" spans="2:14" s="5" customFormat="1" ht="15.75" thickBot="1">
      <c r="B27" s="23" t="s">
        <v>20</v>
      </c>
      <c r="C27" s="20">
        <v>1.1979166666666666E-2</v>
      </c>
      <c r="D27" s="24"/>
      <c r="E27" s="21">
        <f t="shared" si="9"/>
        <v>1.1858522668683178E-2</v>
      </c>
      <c r="F27" s="20">
        <v>1.6435185185185183E-3</v>
      </c>
      <c r="G27" s="24"/>
      <c r="H27" s="21">
        <f t="shared" si="10"/>
        <v>5.8711651368560302E-3</v>
      </c>
      <c r="I27" s="20">
        <v>4.7916666666666663E-3</v>
      </c>
      <c r="J27" s="24"/>
      <c r="K27" s="21">
        <f t="shared" si="11"/>
        <v>1.7549809241203897E-2</v>
      </c>
      <c r="L27" s="13">
        <f t="shared" si="12"/>
        <v>1.8414351851851848E-2</v>
      </c>
      <c r="M27" s="24"/>
      <c r="N27" s="22">
        <f t="shared" si="13"/>
        <v>1.1780385768760868E-2</v>
      </c>
    </row>
    <row r="28" spans="2:14" s="5" customFormat="1" ht="16.5" thickTop="1" thickBot="1">
      <c r="B28" s="31" t="s">
        <v>3</v>
      </c>
      <c r="C28" s="32">
        <f>SUM(C22:C27)</f>
        <v>0.66857638888888959</v>
      </c>
      <c r="D28" s="33"/>
      <c r="E28" s="33">
        <f>IFERROR(SUM(E22:E27),0)</f>
        <v>0.66184305503041985</v>
      </c>
      <c r="F28" s="32">
        <f>SUM(F22:F27)</f>
        <v>0.22416666666666674</v>
      </c>
      <c r="G28" s="33"/>
      <c r="H28" s="33">
        <f>IFERROR(SUM(H22:H27),0)</f>
        <v>0.80079384768047635</v>
      </c>
      <c r="I28" s="32">
        <f>SUM(I22:I27)</f>
        <v>0.17809027777777783</v>
      </c>
      <c r="J28" s="33"/>
      <c r="K28" s="33">
        <f>IFERROR(SUM(K22:K27),0)</f>
        <v>0.65226791013141172</v>
      </c>
      <c r="L28" s="32">
        <f>SUM(L22:L27)</f>
        <v>1.070833333333334</v>
      </c>
      <c r="M28" s="33"/>
      <c r="N28" s="34">
        <f>IFERROR(SUM(N22:N27),0)</f>
        <v>0.68505423716263758</v>
      </c>
    </row>
    <row r="29" spans="2:14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>
      <c r="B30" s="31" t="s">
        <v>6</v>
      </c>
      <c r="C30" s="32">
        <f>SUM(C19,C28)</f>
        <v>1.0101736111111119</v>
      </c>
      <c r="D30" s="35"/>
      <c r="E30" s="36">
        <f>IFERROR(SUM(E19,E28),0)</f>
        <v>1</v>
      </c>
      <c r="F30" s="32">
        <f>SUM(F19,F28)</f>
        <v>0.27993055555555563</v>
      </c>
      <c r="G30" s="35"/>
      <c r="H30" s="36">
        <f>IFERROR(SUM(H19,H28),0)</f>
        <v>1</v>
      </c>
      <c r="I30" s="32">
        <f>SUM(I19,I28)</f>
        <v>0.27303240740740742</v>
      </c>
      <c r="J30" s="35"/>
      <c r="K30" s="36">
        <f>IFERROR(SUM(K19,K28),0)</f>
        <v>1</v>
      </c>
      <c r="L30" s="37">
        <f>SUM(L19,L28)</f>
        <v>1.5631365740740746</v>
      </c>
      <c r="M30" s="35"/>
      <c r="N30" s="38">
        <f>IFERROR(SUM(N19,N28),0)</f>
        <v>1</v>
      </c>
    </row>
    <row r="31" spans="2:14" s="5" customFormat="1" ht="66" customHeight="1" thickTop="1" thickBot="1">
      <c r="B31" s="188" t="s">
        <v>153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90"/>
    </row>
    <row r="32" spans="2:14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&amp;R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Foglio30"/>
  <dimension ref="B2:K61"/>
  <sheetViews>
    <sheetView showGridLines="0" showZeros="0" zoomScaleSheetLayoutView="100" workbookViewId="0">
      <selection activeCell="C10" sqref="C10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168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109</v>
      </c>
      <c r="D5" s="211"/>
      <c r="E5" s="211"/>
      <c r="F5" s="206" t="s">
        <v>165</v>
      </c>
      <c r="G5" s="206"/>
      <c r="H5" s="207"/>
      <c r="I5" s="206" t="s">
        <v>3</v>
      </c>
      <c r="J5" s="206"/>
      <c r="K5" s="207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3">
        <f t="shared" ref="D7:D18" si="0">IFERROR(C7/C$19,0)</f>
        <v>0</v>
      </c>
      <c r="E7" s="153">
        <f t="shared" ref="E7:E18" si="1">IFERROR(C7/C$30,0)</f>
        <v>0</v>
      </c>
      <c r="F7" s="123">
        <v>0</v>
      </c>
      <c r="G7" s="153">
        <f t="shared" ref="G7:G18" si="2">IFERROR(F7/F$19,0)</f>
        <v>0</v>
      </c>
      <c r="H7" s="153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98</v>
      </c>
      <c r="C8" s="123"/>
      <c r="D8" s="153">
        <f t="shared" si="0"/>
        <v>0</v>
      </c>
      <c r="E8" s="153">
        <f t="shared" si="1"/>
        <v>0</v>
      </c>
      <c r="F8" s="123">
        <v>0</v>
      </c>
      <c r="G8" s="153">
        <f t="shared" si="2"/>
        <v>0</v>
      </c>
      <c r="H8" s="153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49</v>
      </c>
      <c r="C9" s="123"/>
      <c r="D9" s="153">
        <f t="shared" si="0"/>
        <v>0</v>
      </c>
      <c r="E9" s="153">
        <f t="shared" si="1"/>
        <v>0</v>
      </c>
      <c r="F9" s="123">
        <v>0</v>
      </c>
      <c r="G9" s="153">
        <f t="shared" si="2"/>
        <v>0</v>
      </c>
      <c r="H9" s="15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/>
      <c r="D10" s="153">
        <f t="shared" si="0"/>
        <v>0</v>
      </c>
      <c r="E10" s="153">
        <f t="shared" si="1"/>
        <v>0</v>
      </c>
      <c r="F10" s="123">
        <v>0</v>
      </c>
      <c r="G10" s="153">
        <f t="shared" si="2"/>
        <v>0</v>
      </c>
      <c r="H10" s="15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/>
      <c r="D11" s="153">
        <f t="shared" si="0"/>
        <v>0</v>
      </c>
      <c r="E11" s="153">
        <f t="shared" si="1"/>
        <v>0</v>
      </c>
      <c r="F11" s="123">
        <v>0</v>
      </c>
      <c r="G11" s="153">
        <f t="shared" si="2"/>
        <v>0</v>
      </c>
      <c r="H11" s="15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156</v>
      </c>
      <c r="C12" s="123"/>
      <c r="D12" s="153">
        <f t="shared" si="0"/>
        <v>0</v>
      </c>
      <c r="E12" s="153">
        <f t="shared" si="1"/>
        <v>0</v>
      </c>
      <c r="F12" s="123">
        <v>0</v>
      </c>
      <c r="G12" s="153">
        <f t="shared" si="2"/>
        <v>0</v>
      </c>
      <c r="H12" s="15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103</v>
      </c>
      <c r="C13" s="123"/>
      <c r="D13" s="153">
        <f t="shared" si="0"/>
        <v>0</v>
      </c>
      <c r="E13" s="153">
        <f t="shared" si="1"/>
        <v>0</v>
      </c>
      <c r="F13" s="123">
        <v>0</v>
      </c>
      <c r="G13" s="153">
        <f t="shared" si="2"/>
        <v>0</v>
      </c>
      <c r="H13" s="15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104</v>
      </c>
      <c r="C14" s="123"/>
      <c r="D14" s="153">
        <f t="shared" si="0"/>
        <v>0</v>
      </c>
      <c r="E14" s="153">
        <f t="shared" si="1"/>
        <v>0</v>
      </c>
      <c r="F14" s="123">
        <v>0</v>
      </c>
      <c r="G14" s="153">
        <f t="shared" si="2"/>
        <v>0</v>
      </c>
      <c r="H14" s="15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181</v>
      </c>
      <c r="C15" s="123"/>
      <c r="D15" s="153">
        <f t="shared" si="0"/>
        <v>0</v>
      </c>
      <c r="E15" s="153">
        <f t="shared" si="1"/>
        <v>0</v>
      </c>
      <c r="F15" s="123">
        <v>0</v>
      </c>
      <c r="G15" s="153">
        <f t="shared" si="2"/>
        <v>0</v>
      </c>
      <c r="H15" s="15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172</v>
      </c>
      <c r="C16" s="123"/>
      <c r="D16" s="153">
        <f t="shared" si="0"/>
        <v>0</v>
      </c>
      <c r="E16" s="153">
        <f t="shared" si="1"/>
        <v>0</v>
      </c>
      <c r="F16" s="123">
        <v>0</v>
      </c>
      <c r="G16" s="153">
        <f t="shared" si="2"/>
        <v>0</v>
      </c>
      <c r="H16" s="15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157</v>
      </c>
      <c r="C17" s="123"/>
      <c r="D17" s="153">
        <f t="shared" si="0"/>
        <v>0</v>
      </c>
      <c r="E17" s="153">
        <f t="shared" si="1"/>
        <v>0</v>
      </c>
      <c r="F17" s="123">
        <v>0</v>
      </c>
      <c r="G17" s="153">
        <f t="shared" si="2"/>
        <v>0</v>
      </c>
      <c r="H17" s="15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/>
      <c r="D18" s="153">
        <f t="shared" si="0"/>
        <v>0</v>
      </c>
      <c r="E18" s="153">
        <f t="shared" si="1"/>
        <v>0</v>
      </c>
      <c r="F18" s="123"/>
      <c r="G18" s="153">
        <f t="shared" si="2"/>
        <v>0</v>
      </c>
      <c r="H18" s="15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0</v>
      </c>
      <c r="D19" s="62">
        <f>IFERROR(SUM(D7:D18),0)</f>
        <v>0</v>
      </c>
      <c r="E19" s="62">
        <f>IFERROR(SUM(E7:E18),0)</f>
        <v>0</v>
      </c>
      <c r="F19" s="124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/>
      <c r="D22" s="144"/>
      <c r="E22" s="154">
        <f>IFERROR(C22/C$30,0)</f>
        <v>0</v>
      </c>
      <c r="F22" s="125"/>
      <c r="G22" s="144"/>
      <c r="H22" s="15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/>
      <c r="D23" s="144"/>
      <c r="E23" s="154">
        <f t="shared" ref="E23:E27" si="8">IFERROR(C23/C$30,0)</f>
        <v>0</v>
      </c>
      <c r="F23" s="125">
        <v>0</v>
      </c>
      <c r="G23" s="144"/>
      <c r="H23" s="15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/>
      <c r="D24" s="144"/>
      <c r="E24" s="154">
        <f t="shared" si="8"/>
        <v>0</v>
      </c>
      <c r="F24" s="125">
        <v>0</v>
      </c>
      <c r="G24" s="144"/>
      <c r="H24" s="15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3.1250000000000001E-4</v>
      </c>
      <c r="D25" s="144"/>
      <c r="E25" s="154">
        <f t="shared" si="8"/>
        <v>0.37500000000000006</v>
      </c>
      <c r="F25" s="125">
        <v>0</v>
      </c>
      <c r="G25" s="144"/>
      <c r="H25" s="154">
        <f t="shared" si="9"/>
        <v>0</v>
      </c>
      <c r="I25" s="44">
        <f t="shared" si="7"/>
        <v>3.1250000000000001E-4</v>
      </c>
      <c r="J25" s="51"/>
      <c r="K25" s="47">
        <f t="shared" si="10"/>
        <v>0.37500000000000006</v>
      </c>
    </row>
    <row r="26" spans="2:11">
      <c r="B26" s="50" t="s">
        <v>19</v>
      </c>
      <c r="C26" s="125">
        <v>5.2083333333333333E-4</v>
      </c>
      <c r="D26" s="144"/>
      <c r="E26" s="154">
        <f t="shared" si="8"/>
        <v>0.625</v>
      </c>
      <c r="F26" s="125">
        <v>0</v>
      </c>
      <c r="G26" s="144"/>
      <c r="H26" s="154">
        <f t="shared" si="9"/>
        <v>0</v>
      </c>
      <c r="I26" s="44">
        <f t="shared" si="7"/>
        <v>5.2083333333333333E-4</v>
      </c>
      <c r="J26" s="51"/>
      <c r="K26" s="47">
        <f t="shared" si="10"/>
        <v>0.625</v>
      </c>
    </row>
    <row r="27" spans="2:11" ht="15.75" thickBot="1">
      <c r="B27" s="55" t="s">
        <v>20</v>
      </c>
      <c r="C27" s="129"/>
      <c r="D27" s="145"/>
      <c r="E27" s="154">
        <f t="shared" si="8"/>
        <v>0</v>
      </c>
      <c r="F27" s="129">
        <v>0</v>
      </c>
      <c r="G27" s="145"/>
      <c r="H27" s="15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8.3333333333333328E-4</v>
      </c>
      <c r="D28" s="143"/>
      <c r="E28" s="62">
        <f>IFERROR(SUM(E22:E27),0)</f>
        <v>1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8.3333333333333328E-4</v>
      </c>
      <c r="J28" s="62"/>
      <c r="K28" s="63">
        <f>IFERROR(SUM(K22:K27),0)</f>
        <v>1</v>
      </c>
    </row>
    <row r="29" spans="2:11" ht="16.5" thickTop="1" thickBot="1">
      <c r="B29" s="59"/>
      <c r="C29" s="147"/>
      <c r="D29" s="146"/>
      <c r="E29" s="155"/>
      <c r="F29" s="147"/>
      <c r="G29" s="146"/>
      <c r="H29" s="155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8.3333333333333328E-4</v>
      </c>
      <c r="D30" s="143"/>
      <c r="E30" s="62">
        <f>IFERROR(SUM(E19,E28),0)</f>
        <v>1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8.3333333333333328E-4</v>
      </c>
      <c r="J30" s="64"/>
      <c r="K30" s="66">
        <f>IFERROR(SUM(K19,K28),0)</f>
        <v>1</v>
      </c>
    </row>
    <row r="31" spans="2:11" ht="66" customHeight="1" thickTop="1" thickBot="1">
      <c r="B31" s="199" t="s">
        <v>199</v>
      </c>
      <c r="C31" s="200"/>
      <c r="D31" s="200"/>
      <c r="E31" s="200"/>
      <c r="F31" s="200"/>
      <c r="G31" s="200"/>
      <c r="H31" s="200"/>
      <c r="I31" s="200"/>
      <c r="J31" s="200"/>
      <c r="K31" s="201"/>
    </row>
    <row r="61" ht="16.5" customHeight="1"/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oglio31"/>
  <dimension ref="B2:K31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142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110</v>
      </c>
      <c r="D5" s="211"/>
      <c r="E5" s="211"/>
      <c r="F5" s="206" t="s">
        <v>21</v>
      </c>
      <c r="G5" s="206"/>
      <c r="H5" s="207"/>
      <c r="I5" s="206" t="s">
        <v>3</v>
      </c>
      <c r="J5" s="206"/>
      <c r="K5" s="207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>
        <v>0</v>
      </c>
      <c r="D7" s="153">
        <f t="shared" ref="D7:D18" si="0">IFERROR(C7/C$19,0)</f>
        <v>0</v>
      </c>
      <c r="E7" s="153">
        <f t="shared" ref="E7:E18" si="1">IFERROR(C7/C$30,0)</f>
        <v>0</v>
      </c>
      <c r="F7" s="123">
        <v>0</v>
      </c>
      <c r="G7" s="151">
        <f t="shared" ref="G7:G18" si="2">IFERROR(F7/F$19,0)</f>
        <v>0</v>
      </c>
      <c r="H7" s="151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98</v>
      </c>
      <c r="C8" s="123">
        <v>0</v>
      </c>
      <c r="D8" s="153">
        <f t="shared" si="0"/>
        <v>0</v>
      </c>
      <c r="E8" s="153">
        <f t="shared" si="1"/>
        <v>0</v>
      </c>
      <c r="F8" s="123">
        <v>0</v>
      </c>
      <c r="G8" s="151">
        <f t="shared" si="2"/>
        <v>0</v>
      </c>
      <c r="H8" s="151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49</v>
      </c>
      <c r="C9" s="123">
        <v>0</v>
      </c>
      <c r="D9" s="153">
        <f t="shared" si="0"/>
        <v>0</v>
      </c>
      <c r="E9" s="153">
        <f t="shared" si="1"/>
        <v>0</v>
      </c>
      <c r="F9" s="123">
        <v>0</v>
      </c>
      <c r="G9" s="151">
        <f t="shared" si="2"/>
        <v>0</v>
      </c>
      <c r="H9" s="151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>
        <v>0</v>
      </c>
      <c r="D10" s="153">
        <f t="shared" si="0"/>
        <v>0</v>
      </c>
      <c r="E10" s="153">
        <f t="shared" si="1"/>
        <v>0</v>
      </c>
      <c r="F10" s="123">
        <v>0</v>
      </c>
      <c r="G10" s="151">
        <f t="shared" si="2"/>
        <v>0</v>
      </c>
      <c r="H10" s="151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>
        <v>0</v>
      </c>
      <c r="D11" s="153">
        <f t="shared" si="0"/>
        <v>0</v>
      </c>
      <c r="E11" s="153">
        <f t="shared" si="1"/>
        <v>0</v>
      </c>
      <c r="F11" s="123">
        <v>0</v>
      </c>
      <c r="G11" s="151">
        <f t="shared" si="2"/>
        <v>0</v>
      </c>
      <c r="H11" s="151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156</v>
      </c>
      <c r="C12" s="123">
        <v>0</v>
      </c>
      <c r="D12" s="153">
        <f t="shared" si="0"/>
        <v>0</v>
      </c>
      <c r="E12" s="153">
        <f t="shared" si="1"/>
        <v>0</v>
      </c>
      <c r="F12" s="123">
        <v>0</v>
      </c>
      <c r="G12" s="151">
        <f t="shared" si="2"/>
        <v>0</v>
      </c>
      <c r="H12" s="151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103</v>
      </c>
      <c r="C13" s="123">
        <v>0</v>
      </c>
      <c r="D13" s="153">
        <f t="shared" si="0"/>
        <v>0</v>
      </c>
      <c r="E13" s="153">
        <f t="shared" si="1"/>
        <v>0</v>
      </c>
      <c r="F13" s="123">
        <v>0</v>
      </c>
      <c r="G13" s="151">
        <f t="shared" si="2"/>
        <v>0</v>
      </c>
      <c r="H13" s="151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104</v>
      </c>
      <c r="C14" s="123">
        <v>0</v>
      </c>
      <c r="D14" s="153">
        <f t="shared" si="0"/>
        <v>0</v>
      </c>
      <c r="E14" s="153">
        <f t="shared" si="1"/>
        <v>0</v>
      </c>
      <c r="F14" s="123">
        <v>0</v>
      </c>
      <c r="G14" s="151">
        <f t="shared" si="2"/>
        <v>0</v>
      </c>
      <c r="H14" s="151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181</v>
      </c>
      <c r="C15" s="123">
        <v>0</v>
      </c>
      <c r="D15" s="153">
        <f t="shared" si="0"/>
        <v>0</v>
      </c>
      <c r="E15" s="153">
        <f t="shared" si="1"/>
        <v>0</v>
      </c>
      <c r="F15" s="123">
        <v>0</v>
      </c>
      <c r="G15" s="151">
        <f t="shared" si="2"/>
        <v>0</v>
      </c>
      <c r="H15" s="151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172</v>
      </c>
      <c r="C16" s="123">
        <v>0</v>
      </c>
      <c r="D16" s="153">
        <f t="shared" si="0"/>
        <v>0</v>
      </c>
      <c r="E16" s="153">
        <f t="shared" si="1"/>
        <v>0</v>
      </c>
      <c r="F16" s="123">
        <v>0</v>
      </c>
      <c r="G16" s="151">
        <f t="shared" si="2"/>
        <v>0</v>
      </c>
      <c r="H16" s="151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157</v>
      </c>
      <c r="C17" s="123">
        <v>0</v>
      </c>
      <c r="D17" s="153">
        <f t="shared" si="0"/>
        <v>0</v>
      </c>
      <c r="E17" s="153">
        <f t="shared" si="1"/>
        <v>0</v>
      </c>
      <c r="F17" s="123">
        <v>0</v>
      </c>
      <c r="G17" s="151">
        <f t="shared" si="2"/>
        <v>0</v>
      </c>
      <c r="H17" s="151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>
        <v>0</v>
      </c>
      <c r="D18" s="153">
        <f t="shared" si="0"/>
        <v>0</v>
      </c>
      <c r="E18" s="153">
        <f t="shared" si="1"/>
        <v>0</v>
      </c>
      <c r="F18" s="123">
        <v>0</v>
      </c>
      <c r="G18" s="151">
        <f t="shared" si="2"/>
        <v>0</v>
      </c>
      <c r="H18" s="151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0</v>
      </c>
      <c r="D19" s="62">
        <f>IFERROR(SUM(D7:D18),0)</f>
        <v>0</v>
      </c>
      <c r="E19" s="62">
        <f>IFERROR(SUM(E7:E18),0)</f>
        <v>0</v>
      </c>
      <c r="F19" s="124">
        <f>SUM(F7:F18)</f>
        <v>0</v>
      </c>
      <c r="G19" s="143">
        <f>IFERROR(SUM(G7:G18),0)</f>
        <v>0</v>
      </c>
      <c r="H19" s="143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0</v>
      </c>
      <c r="D22" s="144"/>
      <c r="E22" s="154">
        <f>IFERROR(C22/C$30,0)</f>
        <v>0</v>
      </c>
      <c r="F22" s="125">
        <v>0</v>
      </c>
      <c r="G22" s="144"/>
      <c r="H22" s="15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>
        <v>0</v>
      </c>
      <c r="D23" s="144"/>
      <c r="E23" s="154">
        <f t="shared" ref="E23:E27" si="8">IFERROR(C23/C$30,0)</f>
        <v>0</v>
      </c>
      <c r="F23" s="125">
        <v>0</v>
      </c>
      <c r="G23" s="144"/>
      <c r="H23" s="15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>
        <v>0</v>
      </c>
      <c r="D24" s="144"/>
      <c r="E24" s="154">
        <f t="shared" si="8"/>
        <v>0</v>
      </c>
      <c r="F24" s="125">
        <v>0</v>
      </c>
      <c r="G24" s="144"/>
      <c r="H24" s="15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0</v>
      </c>
      <c r="D25" s="144"/>
      <c r="E25" s="154">
        <f t="shared" si="8"/>
        <v>0</v>
      </c>
      <c r="F25" s="125">
        <v>0</v>
      </c>
      <c r="G25" s="144"/>
      <c r="H25" s="15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>
        <v>0</v>
      </c>
      <c r="D26" s="144"/>
      <c r="E26" s="154">
        <f t="shared" si="8"/>
        <v>0</v>
      </c>
      <c r="F26" s="125">
        <v>0</v>
      </c>
      <c r="G26" s="144"/>
      <c r="H26" s="15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>
        <v>0</v>
      </c>
      <c r="D27" s="145"/>
      <c r="E27" s="154">
        <f t="shared" si="8"/>
        <v>0</v>
      </c>
      <c r="F27" s="129">
        <v>0</v>
      </c>
      <c r="G27" s="145"/>
      <c r="H27" s="15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62">
        <f>IFERROR(SUM(E22:E27),0)</f>
        <v>0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42"/>
      <c r="D29" s="29"/>
      <c r="E29" s="157"/>
      <c r="F29" s="142"/>
      <c r="G29" s="29"/>
      <c r="H29" s="157"/>
      <c r="I29" s="29"/>
      <c r="J29" s="29"/>
      <c r="K29" s="69"/>
    </row>
    <row r="30" spans="2:11" ht="16.5" thickTop="1" thickBot="1">
      <c r="B30" s="60" t="s">
        <v>6</v>
      </c>
      <c r="C30" s="124">
        <f>SUM(C19,C28)</f>
        <v>0</v>
      </c>
      <c r="D30" s="143"/>
      <c r="E30" s="62">
        <f>IFERROR(SUM(E19,E28),0)</f>
        <v>0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199" t="s">
        <v>48</v>
      </c>
      <c r="C31" s="200"/>
      <c r="D31" s="200"/>
      <c r="E31" s="200"/>
      <c r="F31" s="200"/>
      <c r="G31" s="200"/>
      <c r="H31" s="200"/>
      <c r="I31" s="200"/>
      <c r="J31" s="200"/>
      <c r="K31" s="20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oglio32"/>
  <dimension ref="B2:K31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143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111</v>
      </c>
      <c r="D5" s="211"/>
      <c r="E5" s="211"/>
      <c r="F5" s="206" t="s">
        <v>23</v>
      </c>
      <c r="G5" s="206"/>
      <c r="H5" s="207"/>
      <c r="I5" s="206" t="s">
        <v>3</v>
      </c>
      <c r="J5" s="206"/>
      <c r="K5" s="207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>
        <v>0</v>
      </c>
      <c r="D7" s="153">
        <f t="shared" ref="D7:D18" si="0">IFERROR(C7/C$19,0)</f>
        <v>0</v>
      </c>
      <c r="E7" s="153">
        <f t="shared" ref="E7:E18" si="1">IFERROR(C7/C$30,0)</f>
        <v>0</v>
      </c>
      <c r="F7" s="123">
        <v>0</v>
      </c>
      <c r="G7" s="153">
        <f t="shared" ref="G7:G18" si="2">IFERROR(F7/F$19,0)</f>
        <v>0</v>
      </c>
      <c r="H7" s="153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98</v>
      </c>
      <c r="C8" s="123">
        <v>0</v>
      </c>
      <c r="D8" s="153">
        <f t="shared" si="0"/>
        <v>0</v>
      </c>
      <c r="E8" s="153">
        <f t="shared" si="1"/>
        <v>0</v>
      </c>
      <c r="F8" s="123">
        <v>0</v>
      </c>
      <c r="G8" s="153">
        <f t="shared" si="2"/>
        <v>0</v>
      </c>
      <c r="H8" s="153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49</v>
      </c>
      <c r="C9" s="123">
        <v>0</v>
      </c>
      <c r="D9" s="153">
        <f t="shared" si="0"/>
        <v>0</v>
      </c>
      <c r="E9" s="153">
        <f t="shared" si="1"/>
        <v>0</v>
      </c>
      <c r="F9" s="123">
        <v>0</v>
      </c>
      <c r="G9" s="153">
        <f t="shared" si="2"/>
        <v>0</v>
      </c>
      <c r="H9" s="15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>
        <v>0</v>
      </c>
      <c r="D10" s="153">
        <f t="shared" si="0"/>
        <v>0</v>
      </c>
      <c r="E10" s="153">
        <f t="shared" si="1"/>
        <v>0</v>
      </c>
      <c r="F10" s="123">
        <v>0</v>
      </c>
      <c r="G10" s="153">
        <f t="shared" si="2"/>
        <v>0</v>
      </c>
      <c r="H10" s="15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>
        <v>0</v>
      </c>
      <c r="D11" s="153">
        <f t="shared" si="0"/>
        <v>0</v>
      </c>
      <c r="E11" s="153">
        <f t="shared" si="1"/>
        <v>0</v>
      </c>
      <c r="F11" s="123">
        <v>0</v>
      </c>
      <c r="G11" s="153">
        <f t="shared" si="2"/>
        <v>0</v>
      </c>
      <c r="H11" s="15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156</v>
      </c>
      <c r="C12" s="123">
        <v>0</v>
      </c>
      <c r="D12" s="153">
        <f t="shared" si="0"/>
        <v>0</v>
      </c>
      <c r="E12" s="153">
        <f t="shared" si="1"/>
        <v>0</v>
      </c>
      <c r="F12" s="123">
        <v>0</v>
      </c>
      <c r="G12" s="153">
        <f t="shared" si="2"/>
        <v>0</v>
      </c>
      <c r="H12" s="15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103</v>
      </c>
      <c r="C13" s="123">
        <v>0</v>
      </c>
      <c r="D13" s="153">
        <f t="shared" si="0"/>
        <v>0</v>
      </c>
      <c r="E13" s="153">
        <f t="shared" si="1"/>
        <v>0</v>
      </c>
      <c r="F13" s="123">
        <v>0</v>
      </c>
      <c r="G13" s="153">
        <f t="shared" si="2"/>
        <v>0</v>
      </c>
      <c r="H13" s="15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104</v>
      </c>
      <c r="C14" s="123">
        <v>0</v>
      </c>
      <c r="D14" s="153">
        <f t="shared" si="0"/>
        <v>0</v>
      </c>
      <c r="E14" s="153">
        <f t="shared" si="1"/>
        <v>0</v>
      </c>
      <c r="F14" s="123">
        <v>0</v>
      </c>
      <c r="G14" s="153">
        <f t="shared" si="2"/>
        <v>0</v>
      </c>
      <c r="H14" s="15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181</v>
      </c>
      <c r="C15" s="123">
        <v>0</v>
      </c>
      <c r="D15" s="153">
        <f t="shared" si="0"/>
        <v>0</v>
      </c>
      <c r="E15" s="153">
        <f t="shared" si="1"/>
        <v>0</v>
      </c>
      <c r="F15" s="123">
        <v>0</v>
      </c>
      <c r="G15" s="153">
        <f t="shared" si="2"/>
        <v>0</v>
      </c>
      <c r="H15" s="15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172</v>
      </c>
      <c r="C16" s="123">
        <v>0</v>
      </c>
      <c r="D16" s="153">
        <f t="shared" si="0"/>
        <v>0</v>
      </c>
      <c r="E16" s="153">
        <f t="shared" si="1"/>
        <v>0</v>
      </c>
      <c r="F16" s="123">
        <v>0</v>
      </c>
      <c r="G16" s="153">
        <f t="shared" si="2"/>
        <v>0</v>
      </c>
      <c r="H16" s="15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157</v>
      </c>
      <c r="C17" s="123">
        <v>0</v>
      </c>
      <c r="D17" s="153">
        <f t="shared" si="0"/>
        <v>0</v>
      </c>
      <c r="E17" s="153">
        <f t="shared" si="1"/>
        <v>0</v>
      </c>
      <c r="F17" s="123">
        <v>0</v>
      </c>
      <c r="G17" s="153">
        <f t="shared" si="2"/>
        <v>0</v>
      </c>
      <c r="H17" s="15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>
        <v>0</v>
      </c>
      <c r="D18" s="153">
        <f t="shared" si="0"/>
        <v>0</v>
      </c>
      <c r="E18" s="153">
        <f t="shared" si="1"/>
        <v>0</v>
      </c>
      <c r="F18" s="123">
        <v>0</v>
      </c>
      <c r="G18" s="153">
        <f t="shared" si="2"/>
        <v>0</v>
      </c>
      <c r="H18" s="15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0</v>
      </c>
      <c r="D19" s="62">
        <f>IFERROR(SUM(D7:D18),0)</f>
        <v>0</v>
      </c>
      <c r="E19" s="62">
        <f>IFERROR(SUM(E7:E18),0)</f>
        <v>0</v>
      </c>
      <c r="F19" s="124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0</v>
      </c>
      <c r="D22" s="144"/>
      <c r="E22" s="154">
        <f>IFERROR(C22/C$30,0)</f>
        <v>0</v>
      </c>
      <c r="F22" s="125">
        <v>0</v>
      </c>
      <c r="G22" s="144"/>
      <c r="H22" s="15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>
        <v>0</v>
      </c>
      <c r="D23" s="144"/>
      <c r="E23" s="154">
        <f t="shared" ref="E23:E27" si="8">IFERROR(C23/C$30,0)</f>
        <v>0</v>
      </c>
      <c r="F23" s="125">
        <v>0</v>
      </c>
      <c r="G23" s="144"/>
      <c r="H23" s="15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>
        <v>0</v>
      </c>
      <c r="D24" s="144"/>
      <c r="E24" s="154">
        <f t="shared" si="8"/>
        <v>0</v>
      </c>
      <c r="F24" s="125">
        <v>0</v>
      </c>
      <c r="G24" s="144"/>
      <c r="H24" s="15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0</v>
      </c>
      <c r="D25" s="144"/>
      <c r="E25" s="154">
        <f t="shared" si="8"/>
        <v>0</v>
      </c>
      <c r="F25" s="125">
        <v>0</v>
      </c>
      <c r="G25" s="144"/>
      <c r="H25" s="15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>
        <v>0</v>
      </c>
      <c r="D26" s="144"/>
      <c r="E26" s="154">
        <f t="shared" si="8"/>
        <v>0</v>
      </c>
      <c r="F26" s="125">
        <v>0</v>
      </c>
      <c r="G26" s="144"/>
      <c r="H26" s="15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>
        <v>0</v>
      </c>
      <c r="D27" s="145"/>
      <c r="E27" s="154">
        <f t="shared" si="8"/>
        <v>0</v>
      </c>
      <c r="F27" s="129">
        <v>0</v>
      </c>
      <c r="G27" s="145"/>
      <c r="H27" s="15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62">
        <f>IFERROR(SUM(E22:E27),0)</f>
        <v>0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47"/>
      <c r="D29" s="146"/>
      <c r="E29" s="155"/>
      <c r="F29" s="147"/>
      <c r="G29" s="146"/>
      <c r="H29" s="155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0</v>
      </c>
      <c r="D30" s="143"/>
      <c r="E30" s="62">
        <f>IFERROR(SUM(E19,E28),0)</f>
        <v>0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199" t="s">
        <v>54</v>
      </c>
      <c r="C31" s="200"/>
      <c r="D31" s="200"/>
      <c r="E31" s="200"/>
      <c r="F31" s="200"/>
      <c r="G31" s="200"/>
      <c r="H31" s="200"/>
      <c r="I31" s="200"/>
      <c r="J31" s="200"/>
      <c r="K31" s="20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oglio33"/>
  <dimension ref="B2:K31"/>
  <sheetViews>
    <sheetView showGridLines="0" showZeros="0" zoomScaleSheetLayoutView="100" workbookViewId="0">
      <selection activeCell="O26" sqref="O26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144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112</v>
      </c>
      <c r="D5" s="211"/>
      <c r="E5" s="211"/>
      <c r="F5" s="206" t="s">
        <v>24</v>
      </c>
      <c r="G5" s="206"/>
      <c r="H5" s="207"/>
      <c r="I5" s="206" t="s">
        <v>3</v>
      </c>
      <c r="J5" s="206"/>
      <c r="K5" s="207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8">
        <f t="shared" ref="D7" si="0">IFERROR(C7/C$19,0)</f>
        <v>0</v>
      </c>
      <c r="E7" s="158">
        <f t="shared" ref="E7" si="1">IFERROR(C7/C$30,0)</f>
        <v>0</v>
      </c>
      <c r="F7" s="123">
        <v>7.9976851851851858E-3</v>
      </c>
      <c r="G7" s="158">
        <f t="shared" ref="G7:G18" si="2">IFERROR(F7/F$19,0)</f>
        <v>5.8465183179626019E-2</v>
      </c>
      <c r="H7" s="158">
        <f t="shared" ref="H7:H18" si="3">IFERROR(F7/F$30,0)</f>
        <v>2.9887543252595156E-2</v>
      </c>
      <c r="I7" s="44">
        <f>SUM(C7,F7)</f>
        <v>7.9976851851851858E-3</v>
      </c>
      <c r="J7" s="45">
        <f t="shared" ref="J7:J18" si="4">IFERROR(I7/I$19,0)</f>
        <v>5.8465183179626019E-2</v>
      </c>
      <c r="K7" s="47">
        <f t="shared" ref="K7:K18" si="5">IFERROR(I7/I$30,0)</f>
        <v>2.9887543252595156E-2</v>
      </c>
    </row>
    <row r="8" spans="2:11">
      <c r="B8" s="138" t="s">
        <v>98</v>
      </c>
      <c r="C8" s="123"/>
      <c r="D8" s="158">
        <f t="shared" ref="D8:D18" si="6">IFERROR(C8/C$19,0)</f>
        <v>0</v>
      </c>
      <c r="E8" s="158">
        <f t="shared" ref="E8:E18" si="7">IFERROR(C8/C$30,0)</f>
        <v>0</v>
      </c>
      <c r="F8" s="123">
        <v>1.7337962962962961E-2</v>
      </c>
      <c r="G8" s="158">
        <f t="shared" si="2"/>
        <v>0.12674507149505032</v>
      </c>
      <c r="H8" s="158">
        <f t="shared" si="3"/>
        <v>6.4792387543252589E-2</v>
      </c>
      <c r="I8" s="44">
        <f t="shared" ref="I8:I18" si="8">SUM(C8,F8)</f>
        <v>1.7337962962962961E-2</v>
      </c>
      <c r="J8" s="45">
        <f t="shared" si="4"/>
        <v>0.12674507149505032</v>
      </c>
      <c r="K8" s="47">
        <f t="shared" si="5"/>
        <v>6.4792387543252589E-2</v>
      </c>
    </row>
    <row r="9" spans="2:11">
      <c r="B9" s="43" t="s">
        <v>49</v>
      </c>
      <c r="C9" s="123"/>
      <c r="D9" s="151">
        <f t="shared" si="6"/>
        <v>0</v>
      </c>
      <c r="E9" s="151">
        <f t="shared" si="7"/>
        <v>0</v>
      </c>
      <c r="F9" s="123">
        <v>2.9745370370370373E-3</v>
      </c>
      <c r="G9" s="158">
        <f t="shared" si="2"/>
        <v>2.1744648447415176E-2</v>
      </c>
      <c r="H9" s="158">
        <f t="shared" si="3"/>
        <v>1.1115916955017301E-2</v>
      </c>
      <c r="I9" s="44">
        <f t="shared" si="8"/>
        <v>2.9745370370370373E-3</v>
      </c>
      <c r="J9" s="45">
        <f t="shared" si="4"/>
        <v>2.1744648447415176E-2</v>
      </c>
      <c r="K9" s="47">
        <f t="shared" si="5"/>
        <v>1.1115916955017301E-2</v>
      </c>
    </row>
    <row r="10" spans="2:11">
      <c r="B10" s="43" t="s">
        <v>11</v>
      </c>
      <c r="C10" s="123"/>
      <c r="D10" s="158">
        <f t="shared" si="6"/>
        <v>0</v>
      </c>
      <c r="E10" s="158">
        <f t="shared" si="7"/>
        <v>0</v>
      </c>
      <c r="F10" s="123">
        <v>5.1967592592592614E-2</v>
      </c>
      <c r="G10" s="158">
        <f t="shared" si="2"/>
        <v>0.37989677637702013</v>
      </c>
      <c r="H10" s="158">
        <f t="shared" si="3"/>
        <v>0.19420415224913501</v>
      </c>
      <c r="I10" s="44">
        <f t="shared" si="8"/>
        <v>5.1967592592592614E-2</v>
      </c>
      <c r="J10" s="45">
        <f t="shared" si="4"/>
        <v>0.37989677637702013</v>
      </c>
      <c r="K10" s="47">
        <f t="shared" si="5"/>
        <v>0.19420415224913501</v>
      </c>
    </row>
    <row r="11" spans="2:11">
      <c r="B11" s="43" t="s">
        <v>12</v>
      </c>
      <c r="C11" s="123"/>
      <c r="D11" s="151">
        <f t="shared" si="6"/>
        <v>0</v>
      </c>
      <c r="E11" s="151">
        <f t="shared" si="7"/>
        <v>0</v>
      </c>
      <c r="F11" s="123">
        <v>1.8055555555555555E-3</v>
      </c>
      <c r="G11" s="158">
        <f t="shared" si="2"/>
        <v>1.3199086217108044E-2</v>
      </c>
      <c r="H11" s="158">
        <f t="shared" si="3"/>
        <v>6.7474048442906567E-3</v>
      </c>
      <c r="I11" s="44">
        <f t="shared" si="8"/>
        <v>1.8055555555555555E-3</v>
      </c>
      <c r="J11" s="45">
        <f t="shared" si="4"/>
        <v>1.3199086217108044E-2</v>
      </c>
      <c r="K11" s="47">
        <f t="shared" si="5"/>
        <v>6.7474048442906567E-3</v>
      </c>
    </row>
    <row r="12" spans="2:11">
      <c r="B12" s="43" t="s">
        <v>156</v>
      </c>
      <c r="C12" s="123"/>
      <c r="D12" s="151">
        <f t="shared" si="6"/>
        <v>0</v>
      </c>
      <c r="E12" s="151">
        <f t="shared" si="7"/>
        <v>0</v>
      </c>
      <c r="F12" s="123">
        <v>1.4409722222222223E-2</v>
      </c>
      <c r="G12" s="158">
        <f t="shared" si="2"/>
        <v>0.10533886115576613</v>
      </c>
      <c r="H12" s="158">
        <f t="shared" si="3"/>
        <v>5.3849480968858131E-2</v>
      </c>
      <c r="I12" s="44">
        <f t="shared" si="8"/>
        <v>1.4409722222222223E-2</v>
      </c>
      <c r="J12" s="45">
        <f t="shared" si="4"/>
        <v>0.10533886115576613</v>
      </c>
      <c r="K12" s="47">
        <f t="shared" si="5"/>
        <v>5.3849480968858131E-2</v>
      </c>
    </row>
    <row r="13" spans="2:11">
      <c r="B13" s="43" t="s">
        <v>103</v>
      </c>
      <c r="C13" s="123"/>
      <c r="D13" s="151">
        <f t="shared" si="6"/>
        <v>0</v>
      </c>
      <c r="E13" s="151">
        <f t="shared" si="7"/>
        <v>0</v>
      </c>
      <c r="F13" s="123"/>
      <c r="G13" s="158">
        <f t="shared" si="2"/>
        <v>0</v>
      </c>
      <c r="H13" s="158">
        <f t="shared" si="3"/>
        <v>0</v>
      </c>
      <c r="I13" s="44">
        <f t="shared" si="8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104</v>
      </c>
      <c r="C14" s="123"/>
      <c r="D14" s="151">
        <f t="shared" si="6"/>
        <v>0</v>
      </c>
      <c r="E14" s="151">
        <f t="shared" si="7"/>
        <v>0</v>
      </c>
      <c r="F14" s="123"/>
      <c r="G14" s="158">
        <f t="shared" si="2"/>
        <v>0</v>
      </c>
      <c r="H14" s="158">
        <f t="shared" si="3"/>
        <v>0</v>
      </c>
      <c r="I14" s="44">
        <f t="shared" si="8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181</v>
      </c>
      <c r="C15" s="123"/>
      <c r="D15" s="151">
        <f t="shared" si="6"/>
        <v>0</v>
      </c>
      <c r="E15" s="151">
        <f t="shared" si="7"/>
        <v>0</v>
      </c>
      <c r="F15" s="123"/>
      <c r="G15" s="158">
        <f t="shared" si="2"/>
        <v>0</v>
      </c>
      <c r="H15" s="158">
        <f t="shared" si="3"/>
        <v>0</v>
      </c>
      <c r="I15" s="44">
        <f t="shared" si="8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172</v>
      </c>
      <c r="C16" s="123"/>
      <c r="D16" s="151">
        <f t="shared" si="6"/>
        <v>0</v>
      </c>
      <c r="E16" s="151">
        <f t="shared" si="7"/>
        <v>0</v>
      </c>
      <c r="F16" s="123"/>
      <c r="G16" s="158">
        <f t="shared" si="2"/>
        <v>0</v>
      </c>
      <c r="H16" s="158">
        <f t="shared" si="3"/>
        <v>0</v>
      </c>
      <c r="I16" s="44">
        <f t="shared" si="8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157</v>
      </c>
      <c r="C17" s="123"/>
      <c r="D17" s="151">
        <f t="shared" si="6"/>
        <v>0</v>
      </c>
      <c r="E17" s="151">
        <f t="shared" si="7"/>
        <v>0</v>
      </c>
      <c r="F17" s="123"/>
      <c r="G17" s="158">
        <f t="shared" si="2"/>
        <v>0</v>
      </c>
      <c r="H17" s="158">
        <f t="shared" si="3"/>
        <v>0</v>
      </c>
      <c r="I17" s="44">
        <f t="shared" si="8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/>
      <c r="D18" s="158">
        <f t="shared" si="6"/>
        <v>0</v>
      </c>
      <c r="E18" s="158">
        <f t="shared" si="7"/>
        <v>0</v>
      </c>
      <c r="F18" s="123">
        <v>4.0300925925925928E-2</v>
      </c>
      <c r="G18" s="158">
        <f t="shared" si="2"/>
        <v>0.29461037312801419</v>
      </c>
      <c r="H18" s="158">
        <f t="shared" si="3"/>
        <v>0.15060553633217993</v>
      </c>
      <c r="I18" s="44">
        <f t="shared" si="8"/>
        <v>4.0300925925925928E-2</v>
      </c>
      <c r="J18" s="45">
        <f t="shared" si="4"/>
        <v>0.29461037312801419</v>
      </c>
      <c r="K18" s="47">
        <f t="shared" si="5"/>
        <v>0.15060553633217993</v>
      </c>
    </row>
    <row r="19" spans="2:11" ht="16.5" thickTop="1" thickBot="1">
      <c r="B19" s="60" t="s">
        <v>3</v>
      </c>
      <c r="C19" s="124">
        <f>SUM(C7:C18)</f>
        <v>0</v>
      </c>
      <c r="D19" s="159">
        <f>IFERROR(SUM(D7:D18),0)</f>
        <v>0</v>
      </c>
      <c r="E19" s="159">
        <f>IFERROR(SUM(E7:E18),0)</f>
        <v>0</v>
      </c>
      <c r="F19" s="124">
        <f>SUM(F7:F18)</f>
        <v>0.1367939814814815</v>
      </c>
      <c r="G19" s="159">
        <f>IFERROR(SUM(G7:G18),0)</f>
        <v>1</v>
      </c>
      <c r="H19" s="159">
        <f>IFERROR(SUM(H7:H18),0)</f>
        <v>0.51120242214532874</v>
      </c>
      <c r="I19" s="61">
        <f>SUM(I7:I18)</f>
        <v>0.1367939814814815</v>
      </c>
      <c r="J19" s="62">
        <f>IFERROR(SUM(J7:J18),0)</f>
        <v>1</v>
      </c>
      <c r="K19" s="63">
        <f>IFERROR(SUM(K7:K18),0)</f>
        <v>0.51120242214532874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0</v>
      </c>
      <c r="D22" s="144"/>
      <c r="E22" s="160">
        <f>IFERROR(C22/C$30,0)</f>
        <v>0</v>
      </c>
      <c r="F22" s="125">
        <v>2.7777777777777778E-4</v>
      </c>
      <c r="G22" s="144"/>
      <c r="H22" s="160">
        <f>IFERROR(F22/F$30,0)</f>
        <v>1.0380622837370241E-3</v>
      </c>
      <c r="I22" s="44">
        <f t="shared" ref="I22:I27" si="9">SUM(C22,F22)</f>
        <v>2.7777777777777778E-4</v>
      </c>
      <c r="J22" s="51"/>
      <c r="K22" s="47">
        <f>IFERROR(I22/I$30,0)</f>
        <v>1.0380622837370241E-3</v>
      </c>
    </row>
    <row r="23" spans="2:11">
      <c r="B23" s="50" t="s">
        <v>16</v>
      </c>
      <c r="C23" s="125">
        <v>0</v>
      </c>
      <c r="D23" s="144"/>
      <c r="E23" s="160">
        <f t="shared" ref="E23:E27" si="10">IFERROR(C23/C$30,0)</f>
        <v>0</v>
      </c>
      <c r="F23" s="125"/>
      <c r="G23" s="144"/>
      <c r="H23" s="160">
        <f t="shared" ref="H23:H27" si="11">IFERROR(F23/F$30,0)</f>
        <v>0</v>
      </c>
      <c r="I23" s="44">
        <f t="shared" si="9"/>
        <v>0</v>
      </c>
      <c r="J23" s="51"/>
      <c r="K23" s="47">
        <f t="shared" ref="K23:K27" si="12">IFERROR(I23/I$30,0)</f>
        <v>0</v>
      </c>
    </row>
    <row r="24" spans="2:11">
      <c r="B24" s="50" t="s">
        <v>17</v>
      </c>
      <c r="C24" s="125">
        <v>0</v>
      </c>
      <c r="D24" s="144"/>
      <c r="E24" s="160">
        <f t="shared" si="10"/>
        <v>0</v>
      </c>
      <c r="F24" s="125"/>
      <c r="G24" s="144"/>
      <c r="H24" s="160">
        <f t="shared" si="11"/>
        <v>0</v>
      </c>
      <c r="I24" s="44">
        <f t="shared" si="9"/>
        <v>0</v>
      </c>
      <c r="J24" s="51"/>
      <c r="K24" s="47">
        <f t="shared" si="12"/>
        <v>0</v>
      </c>
    </row>
    <row r="25" spans="2:11">
      <c r="B25" s="50" t="s">
        <v>18</v>
      </c>
      <c r="C25" s="125">
        <v>0</v>
      </c>
      <c r="D25" s="144"/>
      <c r="E25" s="160">
        <f t="shared" si="10"/>
        <v>0</v>
      </c>
      <c r="F25" s="125">
        <v>1.7037037037037038E-2</v>
      </c>
      <c r="G25" s="144"/>
      <c r="H25" s="160">
        <f t="shared" si="11"/>
        <v>6.3667820069204156E-2</v>
      </c>
      <c r="I25" s="44">
        <f t="shared" si="9"/>
        <v>1.7037037037037038E-2</v>
      </c>
      <c r="J25" s="51"/>
      <c r="K25" s="47">
        <f t="shared" si="12"/>
        <v>6.3667820069204156E-2</v>
      </c>
    </row>
    <row r="26" spans="2:11">
      <c r="B26" s="50" t="s">
        <v>19</v>
      </c>
      <c r="C26" s="125">
        <v>0</v>
      </c>
      <c r="D26" s="144"/>
      <c r="E26" s="160">
        <f t="shared" si="10"/>
        <v>0</v>
      </c>
      <c r="F26" s="125">
        <v>0.11258101851851854</v>
      </c>
      <c r="G26" s="144"/>
      <c r="H26" s="160">
        <f t="shared" si="11"/>
        <v>0.42071799307958485</v>
      </c>
      <c r="I26" s="44">
        <f t="shared" si="9"/>
        <v>0.11258101851851854</v>
      </c>
      <c r="J26" s="51"/>
      <c r="K26" s="47">
        <f t="shared" si="12"/>
        <v>0.42071799307958485</v>
      </c>
    </row>
    <row r="27" spans="2:11" ht="15.75" thickBot="1">
      <c r="B27" s="55" t="s">
        <v>20</v>
      </c>
      <c r="C27" s="129">
        <v>0</v>
      </c>
      <c r="D27" s="145"/>
      <c r="E27" s="160">
        <f t="shared" si="10"/>
        <v>0</v>
      </c>
      <c r="F27" s="129">
        <v>9.0277777777777774E-4</v>
      </c>
      <c r="G27" s="145"/>
      <c r="H27" s="160">
        <f t="shared" si="11"/>
        <v>3.3737024221453284E-3</v>
      </c>
      <c r="I27" s="44">
        <f t="shared" si="9"/>
        <v>9.0277777777777774E-4</v>
      </c>
      <c r="J27" s="56"/>
      <c r="K27" s="47">
        <f t="shared" si="12"/>
        <v>3.3737024221453284E-3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0.13079861111111113</v>
      </c>
      <c r="G28" s="143"/>
      <c r="H28" s="159">
        <f>IFERROR(SUM(H22:H27),0)</f>
        <v>0.48879757785467137</v>
      </c>
      <c r="I28" s="61">
        <f>SUM(I22:I27)</f>
        <v>0.13079861111111113</v>
      </c>
      <c r="J28" s="62"/>
      <c r="K28" s="63">
        <f>IFERROR(SUM(K22:K27),0)</f>
        <v>0.48879757785467137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0</v>
      </c>
      <c r="D30" s="143"/>
      <c r="E30" s="159">
        <f>IFERROR(SUM(E19,E28),0)</f>
        <v>0</v>
      </c>
      <c r="F30" s="124">
        <f>SUM(F19,F28)</f>
        <v>0.2675925925925926</v>
      </c>
      <c r="G30" s="143"/>
      <c r="H30" s="159">
        <f>IFERROR(SUM(H19,H28),0)</f>
        <v>1</v>
      </c>
      <c r="I30" s="61">
        <f>SUM(I19,I28)</f>
        <v>0.2675925925925926</v>
      </c>
      <c r="J30" s="64"/>
      <c r="K30" s="66">
        <f>IFERROR(SUM(K19,K28),0)</f>
        <v>1</v>
      </c>
    </row>
    <row r="31" spans="2:11" ht="66" customHeight="1" thickTop="1" thickBot="1">
      <c r="B31" s="199" t="s">
        <v>243</v>
      </c>
      <c r="C31" s="200"/>
      <c r="D31" s="200"/>
      <c r="E31" s="200"/>
      <c r="F31" s="200"/>
      <c r="G31" s="200"/>
      <c r="H31" s="200"/>
      <c r="I31" s="200"/>
      <c r="J31" s="200"/>
      <c r="K31" s="20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Foglio34"/>
  <dimension ref="B2:K31"/>
  <sheetViews>
    <sheetView showGridLines="0" showZeros="0" zoomScaleSheetLayoutView="100" zoomScalePageLayoutView="90" workbookViewId="0">
      <selection activeCell="C7" sqref="C7:C1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145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113</v>
      </c>
      <c r="D5" s="211"/>
      <c r="E5" s="211"/>
      <c r="F5" s="206" t="s">
        <v>114</v>
      </c>
      <c r="G5" s="206"/>
      <c r="H5" s="207"/>
      <c r="I5" s="206" t="s">
        <v>3</v>
      </c>
      <c r="J5" s="206"/>
      <c r="K5" s="207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98</v>
      </c>
      <c r="C8" s="123"/>
      <c r="D8" s="158">
        <f t="shared" si="0"/>
        <v>0</v>
      </c>
      <c r="E8" s="158">
        <f t="shared" si="1"/>
        <v>0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49</v>
      </c>
      <c r="C9" s="123"/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>
        <v>6.400462962962962E-3</v>
      </c>
      <c r="D10" s="158">
        <f t="shared" si="0"/>
        <v>0.57128099173553715</v>
      </c>
      <c r="E10" s="158">
        <f t="shared" si="1"/>
        <v>0.57128099173553715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6.400462962962962E-3</v>
      </c>
      <c r="J10" s="45">
        <f t="shared" si="4"/>
        <v>0.57128099173553715</v>
      </c>
      <c r="K10" s="47">
        <f t="shared" si="5"/>
        <v>0.57128099173553715</v>
      </c>
    </row>
    <row r="11" spans="2:11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156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103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104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181</v>
      </c>
      <c r="C15" s="123"/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172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157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>
        <v>4.8032407407407416E-3</v>
      </c>
      <c r="D18" s="158">
        <f t="shared" si="0"/>
        <v>0.42871900826446291</v>
      </c>
      <c r="E18" s="158">
        <f t="shared" si="1"/>
        <v>0.42871900826446291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4.8032407407407416E-3</v>
      </c>
      <c r="J18" s="45">
        <f t="shared" si="4"/>
        <v>0.42871900826446291</v>
      </c>
      <c r="K18" s="47">
        <f t="shared" si="5"/>
        <v>0.42871900826446291</v>
      </c>
    </row>
    <row r="19" spans="2:11" ht="16.5" thickTop="1" thickBot="1">
      <c r="B19" s="60" t="s">
        <v>3</v>
      </c>
      <c r="C19" s="124">
        <f>SUM(C7:C18)</f>
        <v>1.1203703703703704E-2</v>
      </c>
      <c r="D19" s="159">
        <f>IFERROR(SUM(D7:D18),0)</f>
        <v>1</v>
      </c>
      <c r="E19" s="159">
        <f>IFERROR(SUM(E7:E18),0)</f>
        <v>1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1.1203703703703704E-2</v>
      </c>
      <c r="J19" s="62">
        <f>IFERROR(SUM(J7:J18),0)</f>
        <v>1</v>
      </c>
      <c r="K19" s="63">
        <f>IFERROR(SUM(K7:K18),0)</f>
        <v>1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62" t="s">
        <v>5</v>
      </c>
      <c r="F21" s="121" t="s">
        <v>4</v>
      </c>
      <c r="G21" s="121"/>
      <c r="H21" s="162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0</v>
      </c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>
        <v>0</v>
      </c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>
        <v>0</v>
      </c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0</v>
      </c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>
        <v>0</v>
      </c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>
        <v>0</v>
      </c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1.1203703703703704E-2</v>
      </c>
      <c r="D30" s="143"/>
      <c r="E30" s="159">
        <f>IFERROR(SUM(E19,E28),0)</f>
        <v>1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1.1203703703703704E-2</v>
      </c>
      <c r="J30" s="64"/>
      <c r="K30" s="66">
        <f>IFERROR(SUM(K19,K28),0)</f>
        <v>1</v>
      </c>
    </row>
    <row r="31" spans="2:11" ht="66" customHeight="1" thickTop="1" thickBot="1">
      <c r="B31" s="199" t="s">
        <v>200</v>
      </c>
      <c r="C31" s="200"/>
      <c r="D31" s="200"/>
      <c r="E31" s="200"/>
      <c r="F31" s="200"/>
      <c r="G31" s="200"/>
      <c r="H31" s="200"/>
      <c r="I31" s="200"/>
      <c r="J31" s="200"/>
      <c r="K31" s="20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oglio35"/>
  <dimension ref="B2:K31"/>
  <sheetViews>
    <sheetView showGridLines="0" showZeros="0" zoomScaleSheetLayoutView="100" zoomScalePageLayoutView="8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146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115</v>
      </c>
      <c r="D5" s="211"/>
      <c r="E5" s="211"/>
      <c r="F5" s="206" t="s">
        <v>22</v>
      </c>
      <c r="G5" s="206"/>
      <c r="H5" s="207"/>
      <c r="I5" s="206" t="s">
        <v>3</v>
      </c>
      <c r="J5" s="206"/>
      <c r="K5" s="207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6.4699074074074077E-3</v>
      </c>
      <c r="G7" s="158">
        <f t="shared" ref="G7:G18" si="2">IFERROR(F7/F$19,0)</f>
        <v>0.17600755667506299</v>
      </c>
      <c r="H7" s="158">
        <f t="shared" ref="H7:H18" si="3">IFERROR(F7/F$30,0)</f>
        <v>0.10281405186683833</v>
      </c>
      <c r="I7" s="44">
        <f>SUM(C7,F7)</f>
        <v>6.4699074074074077E-3</v>
      </c>
      <c r="J7" s="45">
        <f t="shared" ref="J7:J18" si="4">IFERROR(I7/I$19,0)</f>
        <v>0.14804025423728817</v>
      </c>
      <c r="K7" s="47">
        <f t="shared" ref="K7:K18" si="5">IFERROR(I7/I$30,0)</f>
        <v>9.2595660096074228E-2</v>
      </c>
    </row>
    <row r="8" spans="2:11">
      <c r="B8" s="138" t="s">
        <v>98</v>
      </c>
      <c r="C8" s="123"/>
      <c r="D8" s="158">
        <f t="shared" si="0"/>
        <v>0</v>
      </c>
      <c r="E8" s="158">
        <f t="shared" si="1"/>
        <v>0</v>
      </c>
      <c r="F8" s="123">
        <v>9.6296296296296286E-3</v>
      </c>
      <c r="G8" s="158">
        <f t="shared" si="2"/>
        <v>0.26196473551637278</v>
      </c>
      <c r="H8" s="158">
        <f t="shared" si="3"/>
        <v>0.15302556556924773</v>
      </c>
      <c r="I8" s="44">
        <f t="shared" ref="I8:I18" si="6">SUM(C8,F8)</f>
        <v>9.6296296296296286E-3</v>
      </c>
      <c r="J8" s="45">
        <f t="shared" si="4"/>
        <v>0.22033898305084748</v>
      </c>
      <c r="K8" s="47">
        <f t="shared" si="5"/>
        <v>0.13781679642206393</v>
      </c>
    </row>
    <row r="9" spans="2:11">
      <c r="B9" s="43" t="s">
        <v>49</v>
      </c>
      <c r="C9" s="123"/>
      <c r="D9" s="158">
        <f t="shared" si="0"/>
        <v>0</v>
      </c>
      <c r="E9" s="158">
        <f t="shared" si="1"/>
        <v>0</v>
      </c>
      <c r="F9" s="123"/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/>
      <c r="D10" s="158">
        <f t="shared" si="0"/>
        <v>0</v>
      </c>
      <c r="E10" s="158">
        <f t="shared" si="1"/>
        <v>0</v>
      </c>
      <c r="F10" s="123"/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7.9166666666666656E-3</v>
      </c>
      <c r="G11" s="158">
        <f t="shared" si="2"/>
        <v>0.21536523929471033</v>
      </c>
      <c r="H11" s="158">
        <f t="shared" si="3"/>
        <v>0.12580467169394885</v>
      </c>
      <c r="I11" s="44">
        <f t="shared" si="6"/>
        <v>7.9166666666666656E-3</v>
      </c>
      <c r="J11" s="45">
        <f t="shared" si="4"/>
        <v>0.18114406779661019</v>
      </c>
      <c r="K11" s="47">
        <f t="shared" si="5"/>
        <v>0.11330130859698526</v>
      </c>
    </row>
    <row r="12" spans="2:11">
      <c r="B12" s="43" t="s">
        <v>156</v>
      </c>
      <c r="C12" s="123"/>
      <c r="D12" s="158">
        <f t="shared" si="0"/>
        <v>0</v>
      </c>
      <c r="E12" s="158">
        <f t="shared" si="1"/>
        <v>0</v>
      </c>
      <c r="F12" s="123">
        <v>8.2175925925925923E-3</v>
      </c>
      <c r="G12" s="158">
        <f t="shared" si="2"/>
        <v>0.22355163727959698</v>
      </c>
      <c r="H12" s="158">
        <f t="shared" si="3"/>
        <v>0.13058672061798784</v>
      </c>
      <c r="I12" s="44">
        <f t="shared" si="6"/>
        <v>8.2175925925925923E-3</v>
      </c>
      <c r="J12" s="45">
        <f t="shared" si="4"/>
        <v>0.18802966101694918</v>
      </c>
      <c r="K12" s="47">
        <f t="shared" si="5"/>
        <v>0.11760808348517476</v>
      </c>
    </row>
    <row r="13" spans="2:11">
      <c r="B13" s="43" t="s">
        <v>103</v>
      </c>
      <c r="C13" s="123"/>
      <c r="D13" s="158">
        <f t="shared" si="0"/>
        <v>0</v>
      </c>
      <c r="E13" s="158">
        <f t="shared" si="1"/>
        <v>0</v>
      </c>
      <c r="F13" s="123"/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104</v>
      </c>
      <c r="C14" s="123"/>
      <c r="D14" s="158">
        <f t="shared" si="0"/>
        <v>0</v>
      </c>
      <c r="E14" s="158">
        <f t="shared" si="1"/>
        <v>0</v>
      </c>
      <c r="F14" s="123"/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181</v>
      </c>
      <c r="C15" s="123">
        <v>6.9444444444444441E-3</v>
      </c>
      <c r="D15" s="158">
        <f t="shared" si="0"/>
        <v>1</v>
      </c>
      <c r="E15" s="158">
        <f t="shared" si="1"/>
        <v>1</v>
      </c>
      <c r="F15" s="123"/>
      <c r="G15" s="158">
        <f t="shared" si="2"/>
        <v>0</v>
      </c>
      <c r="H15" s="158">
        <f t="shared" si="3"/>
        <v>0</v>
      </c>
      <c r="I15" s="44">
        <f t="shared" si="6"/>
        <v>6.9444444444444441E-3</v>
      </c>
      <c r="J15" s="45">
        <f t="shared" si="4"/>
        <v>0.15889830508474578</v>
      </c>
      <c r="K15" s="47">
        <f t="shared" si="5"/>
        <v>9.938711280437304E-2</v>
      </c>
    </row>
    <row r="16" spans="2:11">
      <c r="B16" s="43" t="s">
        <v>172</v>
      </c>
      <c r="C16" s="123"/>
      <c r="D16" s="158">
        <f t="shared" si="0"/>
        <v>0</v>
      </c>
      <c r="E16" s="158">
        <f t="shared" si="1"/>
        <v>0</v>
      </c>
      <c r="F16" s="123"/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157</v>
      </c>
      <c r="C17" s="123"/>
      <c r="D17" s="158">
        <f t="shared" si="0"/>
        <v>0</v>
      </c>
      <c r="E17" s="158">
        <f t="shared" si="1"/>
        <v>0</v>
      </c>
      <c r="F17" s="123"/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/>
      <c r="D18" s="158">
        <f t="shared" si="0"/>
        <v>0</v>
      </c>
      <c r="E18" s="158">
        <f t="shared" si="1"/>
        <v>0</v>
      </c>
      <c r="F18" s="123">
        <v>4.5254629629629629E-3</v>
      </c>
      <c r="G18" s="158">
        <f t="shared" si="2"/>
        <v>0.12311083123425694</v>
      </c>
      <c r="H18" s="158">
        <f t="shared" si="3"/>
        <v>7.1914658819201768E-2</v>
      </c>
      <c r="I18" s="44">
        <f t="shared" si="6"/>
        <v>4.5254629629629629E-3</v>
      </c>
      <c r="J18" s="45">
        <f t="shared" si="4"/>
        <v>0.10354872881355934</v>
      </c>
      <c r="K18" s="47">
        <f t="shared" si="5"/>
        <v>6.4767268510849768E-2</v>
      </c>
    </row>
    <row r="19" spans="2:11" ht="16.5" thickTop="1" thickBot="1">
      <c r="B19" s="60" t="s">
        <v>3</v>
      </c>
      <c r="C19" s="124">
        <f>SUM(C7:C18)</f>
        <v>6.9444444444444441E-3</v>
      </c>
      <c r="D19" s="159">
        <f>IFERROR(SUM(D7:D18),0)</f>
        <v>1</v>
      </c>
      <c r="E19" s="159">
        <f>IFERROR(SUM(E7:E18),0)</f>
        <v>1</v>
      </c>
      <c r="F19" s="124">
        <f>SUM(F7:F18)</f>
        <v>3.6759259259259255E-2</v>
      </c>
      <c r="G19" s="159">
        <f>IFERROR(SUM(G7:G18),0)</f>
        <v>0.99999999999999989</v>
      </c>
      <c r="H19" s="159">
        <f>IFERROR(SUM(H7:H18),0)</f>
        <v>0.5841456685672245</v>
      </c>
      <c r="I19" s="61">
        <f>SUM(I7:I18)</f>
        <v>4.3703703703703696E-2</v>
      </c>
      <c r="J19" s="62">
        <f>IFERROR(SUM(J7:J18),0)</f>
        <v>1.0000000000000002</v>
      </c>
      <c r="K19" s="63">
        <f>IFERROR(SUM(K7:K18),0)</f>
        <v>0.62547622991552099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/>
      <c r="D22" s="144"/>
      <c r="E22" s="160">
        <f>IFERROR(C22/C$30,0)</f>
        <v>0</v>
      </c>
      <c r="F22" s="125"/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/>
      <c r="D23" s="144"/>
      <c r="E23" s="160">
        <f t="shared" ref="E23:E27" si="8">IFERROR(C23/C$30,0)</f>
        <v>0</v>
      </c>
      <c r="F23" s="125"/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/>
      <c r="D24" s="144"/>
      <c r="E24" s="160">
        <f t="shared" si="8"/>
        <v>0</v>
      </c>
      <c r="F24" s="125"/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/>
      <c r="D25" s="144"/>
      <c r="E25" s="160">
        <f t="shared" si="8"/>
        <v>0</v>
      </c>
      <c r="F25" s="125"/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/>
      <c r="D26" s="144"/>
      <c r="E26" s="160">
        <f t="shared" si="8"/>
        <v>0</v>
      </c>
      <c r="F26" s="125">
        <v>2.371527777777778E-2</v>
      </c>
      <c r="G26" s="144"/>
      <c r="H26" s="160">
        <f t="shared" si="9"/>
        <v>0.37686224020599596</v>
      </c>
      <c r="I26" s="44">
        <f t="shared" si="7"/>
        <v>2.371527777777778E-2</v>
      </c>
      <c r="J26" s="51"/>
      <c r="K26" s="47">
        <f t="shared" si="10"/>
        <v>0.33940699022693399</v>
      </c>
    </row>
    <row r="27" spans="2:11" ht="15.75" thickBot="1">
      <c r="B27" s="55" t="s">
        <v>20</v>
      </c>
      <c r="C27" s="129"/>
      <c r="D27" s="145"/>
      <c r="E27" s="160">
        <f t="shared" si="8"/>
        <v>0</v>
      </c>
      <c r="F27" s="129">
        <v>2.4537037037037036E-3</v>
      </c>
      <c r="G27" s="145"/>
      <c r="H27" s="160">
        <f t="shared" si="9"/>
        <v>3.899209122677947E-2</v>
      </c>
      <c r="I27" s="44">
        <f t="shared" si="7"/>
        <v>2.4537037037037036E-3</v>
      </c>
      <c r="J27" s="56"/>
      <c r="K27" s="47">
        <f t="shared" si="10"/>
        <v>3.511677985754514E-2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2.6168981481481484E-2</v>
      </c>
      <c r="G28" s="143"/>
      <c r="H28" s="159">
        <f>IFERROR(SUM(H22:H27),0)</f>
        <v>0.41585433143277545</v>
      </c>
      <c r="I28" s="61">
        <f>SUM(I22:I27)</f>
        <v>2.6168981481481484E-2</v>
      </c>
      <c r="J28" s="62"/>
      <c r="K28" s="63">
        <f>IFERROR(SUM(K22:K27),0)</f>
        <v>0.37452377008447912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6.9444444444444441E-3</v>
      </c>
      <c r="D30" s="143"/>
      <c r="E30" s="159">
        <f>IFERROR(SUM(E19,E28),0)</f>
        <v>1</v>
      </c>
      <c r="F30" s="124">
        <f>SUM(F19,F28)</f>
        <v>6.2928240740740743E-2</v>
      </c>
      <c r="G30" s="143"/>
      <c r="H30" s="159">
        <f>IFERROR(SUM(H19,H28),0)</f>
        <v>1</v>
      </c>
      <c r="I30" s="61">
        <f>SUM(I19,I28)</f>
        <v>6.9872685185185177E-2</v>
      </c>
      <c r="J30" s="64"/>
      <c r="K30" s="66">
        <f>IFERROR(SUM(K19,K28),0)</f>
        <v>1</v>
      </c>
    </row>
    <row r="31" spans="2:11" ht="66" customHeight="1" thickTop="1" thickBot="1">
      <c r="B31" s="199" t="s">
        <v>244</v>
      </c>
      <c r="C31" s="200"/>
      <c r="D31" s="200"/>
      <c r="E31" s="200"/>
      <c r="F31" s="200"/>
      <c r="G31" s="200"/>
      <c r="H31" s="200"/>
      <c r="I31" s="200"/>
      <c r="J31" s="200"/>
      <c r="K31" s="20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Foglio36"/>
  <dimension ref="B2:K31"/>
  <sheetViews>
    <sheetView showGridLines="0" showZeros="0" view="pageBreakPreview" zoomScaleNormal="70" zoomScaleSheetLayoutView="100" workbookViewId="0">
      <selection activeCell="N18" sqref="N1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147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169</v>
      </c>
      <c r="D5" s="211"/>
      <c r="E5" s="211"/>
      <c r="F5" s="206" t="s">
        <v>170</v>
      </c>
      <c r="G5" s="206"/>
      <c r="H5" s="207"/>
      <c r="I5" s="206" t="s">
        <v>3</v>
      </c>
      <c r="J5" s="206"/>
      <c r="K5" s="207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>
        <v>0</v>
      </c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98</v>
      </c>
      <c r="C8" s="123">
        <v>0</v>
      </c>
      <c r="D8" s="158">
        <f t="shared" si="0"/>
        <v>0</v>
      </c>
      <c r="E8" s="158">
        <f t="shared" si="1"/>
        <v>0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49</v>
      </c>
      <c r="C9" s="123">
        <v>0</v>
      </c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>
        <v>0</v>
      </c>
      <c r="D10" s="158">
        <f t="shared" si="0"/>
        <v>0</v>
      </c>
      <c r="E10" s="158">
        <f t="shared" si="1"/>
        <v>0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>
        <v>0</v>
      </c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156</v>
      </c>
      <c r="C12" s="123">
        <v>0</v>
      </c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103</v>
      </c>
      <c r="C13" s="123">
        <v>0</v>
      </c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104</v>
      </c>
      <c r="C14" s="123">
        <v>0</v>
      </c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181</v>
      </c>
      <c r="C15" s="123">
        <v>0</v>
      </c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172</v>
      </c>
      <c r="C16" s="123">
        <v>0</v>
      </c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157</v>
      </c>
      <c r="C17" s="123">
        <v>0</v>
      </c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>
        <v>0</v>
      </c>
      <c r="D18" s="158">
        <f t="shared" si="0"/>
        <v>0</v>
      </c>
      <c r="E18" s="158">
        <f t="shared" si="1"/>
        <v>0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0</v>
      </c>
      <c r="D19" s="159">
        <f>IFERROR(SUM(D7:D18),0)</f>
        <v>0</v>
      </c>
      <c r="E19" s="159">
        <f>IFERROR(SUM(E7:E18),0)</f>
        <v>0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/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/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/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/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>
        <v>6.018518518518519E-4</v>
      </c>
      <c r="D26" s="144"/>
      <c r="E26" s="160">
        <f t="shared" si="8"/>
        <v>1</v>
      </c>
      <c r="F26" s="125">
        <v>0</v>
      </c>
      <c r="G26" s="144"/>
      <c r="H26" s="160">
        <f t="shared" si="9"/>
        <v>0</v>
      </c>
      <c r="I26" s="44">
        <f t="shared" si="7"/>
        <v>6.018518518518519E-4</v>
      </c>
      <c r="J26" s="51"/>
      <c r="K26" s="47">
        <f t="shared" si="10"/>
        <v>1</v>
      </c>
    </row>
    <row r="27" spans="2:11" ht="15.75" thickBot="1">
      <c r="B27" s="55" t="s">
        <v>20</v>
      </c>
      <c r="C27" s="129"/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6.018518518518519E-4</v>
      </c>
      <c r="D28" s="143"/>
      <c r="E28" s="159">
        <f>IFERROR(SUM(E22:E27),0)</f>
        <v>1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6.018518518518519E-4</v>
      </c>
      <c r="J28" s="62"/>
      <c r="K28" s="63">
        <f>IFERROR(SUM(K22:K27),0)</f>
        <v>1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6.018518518518519E-4</v>
      </c>
      <c r="D30" s="143"/>
      <c r="E30" s="159">
        <f>IFERROR(SUM(E19,E28),0)</f>
        <v>1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6.018518518518519E-4</v>
      </c>
      <c r="J30" s="64"/>
      <c r="K30" s="66">
        <f>IFERROR(SUM(K19,K28),0)</f>
        <v>1</v>
      </c>
    </row>
    <row r="31" spans="2:11" ht="66" customHeight="1" thickTop="1" thickBot="1">
      <c r="B31" s="199" t="s">
        <v>245</v>
      </c>
      <c r="C31" s="200"/>
      <c r="D31" s="200"/>
      <c r="E31" s="200"/>
      <c r="F31" s="200"/>
      <c r="G31" s="200"/>
      <c r="H31" s="200"/>
      <c r="I31" s="200"/>
      <c r="J31" s="200"/>
      <c r="K31" s="20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Foglio37"/>
  <dimension ref="B2:K31"/>
  <sheetViews>
    <sheetView showGridLines="0" showZeros="0" zoomScale="80" zoomScaleNormal="80" zoomScaleSheetLayoutView="80" zoomScalePageLayoutView="9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2" t="s">
        <v>148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206" t="s">
        <v>116</v>
      </c>
      <c r="D5" s="211"/>
      <c r="E5" s="211"/>
      <c r="F5" s="206" t="s">
        <v>117</v>
      </c>
      <c r="G5" s="206"/>
      <c r="H5" s="207"/>
      <c r="I5" s="206" t="s">
        <v>3</v>
      </c>
      <c r="J5" s="206"/>
      <c r="K5" s="207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98</v>
      </c>
      <c r="C8" s="123"/>
      <c r="D8" s="158">
        <f t="shared" si="0"/>
        <v>0</v>
      </c>
      <c r="E8" s="158">
        <f t="shared" si="1"/>
        <v>0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49</v>
      </c>
      <c r="C9" s="123"/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/>
      <c r="D10" s="158">
        <f t="shared" si="0"/>
        <v>0</v>
      </c>
      <c r="E10" s="158">
        <f t="shared" si="1"/>
        <v>0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156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103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104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181</v>
      </c>
      <c r="C15" s="123"/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172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157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/>
      <c r="D18" s="158">
        <f t="shared" si="0"/>
        <v>0</v>
      </c>
      <c r="E18" s="158">
        <f t="shared" si="1"/>
        <v>0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0</v>
      </c>
      <c r="D19" s="159">
        <f>IFERROR(SUM(D7:D18),0)</f>
        <v>0</v>
      </c>
      <c r="E19" s="159">
        <f>IFERROR(SUM(E7:E18),0)</f>
        <v>0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0</v>
      </c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>
        <v>0</v>
      </c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>
        <v>0</v>
      </c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0</v>
      </c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>
        <v>0</v>
      </c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>
        <v>0</v>
      </c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0</v>
      </c>
      <c r="D30" s="143"/>
      <c r="E30" s="159">
        <f>IFERROR(SUM(E19,E28),0)</f>
        <v>0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5.25" customHeight="1" thickTop="1" thickBot="1">
      <c r="B31" s="199" t="s">
        <v>201</v>
      </c>
      <c r="C31" s="200"/>
      <c r="D31" s="200"/>
      <c r="E31" s="200"/>
      <c r="F31" s="200"/>
      <c r="G31" s="200"/>
      <c r="H31" s="200"/>
      <c r="I31" s="200"/>
      <c r="J31" s="200"/>
      <c r="K31" s="20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Foglio74"/>
  <dimension ref="B2:K32"/>
  <sheetViews>
    <sheetView showGridLines="0" showZeros="0" zoomScaleSheetLayoutView="100" workbookViewId="0">
      <selection activeCell="I7" sqref="I7:I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118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1.4537037037037038E-2</v>
      </c>
      <c r="D7" s="123">
        <v>1.6782407407407406E-2</v>
      </c>
      <c r="E7" s="123">
        <v>3.696759259259258E-2</v>
      </c>
      <c r="F7" s="123">
        <v>1.0196759259259258E-2</v>
      </c>
      <c r="G7" s="123">
        <v>6.42361111111111E-3</v>
      </c>
      <c r="H7" s="123"/>
      <c r="I7" s="126"/>
      <c r="J7" s="137"/>
      <c r="K7" s="128">
        <f>SUM(C7:J7)</f>
        <v>8.490740740740739E-2</v>
      </c>
    </row>
    <row r="8" spans="2:11">
      <c r="B8" s="138" t="s">
        <v>98</v>
      </c>
      <c r="C8" s="123">
        <v>2.5891203703703698E-2</v>
      </c>
      <c r="D8" s="123">
        <v>4.5810185185185183E-2</v>
      </c>
      <c r="E8" s="123">
        <v>1.6817129629629623E-2</v>
      </c>
      <c r="F8" s="123">
        <v>3.5567129629629643E-2</v>
      </c>
      <c r="G8" s="123">
        <v>2.9571759259259259E-2</v>
      </c>
      <c r="H8" s="123">
        <v>1.1620370370370371E-2</v>
      </c>
      <c r="I8" s="126"/>
      <c r="J8" s="137"/>
      <c r="K8" s="128">
        <f t="shared" ref="K8:K18" si="0">SUM(C8:J8)</f>
        <v>0.16527777777777777</v>
      </c>
    </row>
    <row r="9" spans="2:11">
      <c r="B9" s="138" t="s">
        <v>49</v>
      </c>
      <c r="C9" s="123">
        <v>1.0648148148148148E-2</v>
      </c>
      <c r="D9" s="123">
        <v>2.6261574074074076E-2</v>
      </c>
      <c r="E9" s="123">
        <v>1.6898148148148141E-2</v>
      </c>
      <c r="F9" s="123">
        <v>3.6261574074074064E-2</v>
      </c>
      <c r="G9" s="123">
        <v>2.0497685185185185E-2</v>
      </c>
      <c r="H9" s="123">
        <v>4.6180555555555558E-3</v>
      </c>
      <c r="I9" s="126"/>
      <c r="J9" s="137"/>
      <c r="K9" s="128">
        <f t="shared" si="0"/>
        <v>0.11518518518518517</v>
      </c>
    </row>
    <row r="10" spans="2:11">
      <c r="B10" s="138" t="s">
        <v>11</v>
      </c>
      <c r="C10" s="123">
        <v>1.3310185185185185E-2</v>
      </c>
      <c r="D10" s="123">
        <v>8.65972222222222E-2</v>
      </c>
      <c r="E10" s="123">
        <v>0.11497685185185198</v>
      </c>
      <c r="F10" s="123">
        <v>3.6793981481481483E-2</v>
      </c>
      <c r="G10" s="123">
        <v>5.9814814814814821E-2</v>
      </c>
      <c r="H10" s="123">
        <v>1.699074074074074E-2</v>
      </c>
      <c r="I10" s="126"/>
      <c r="J10" s="137"/>
      <c r="K10" s="128">
        <f t="shared" si="0"/>
        <v>0.32848379629629643</v>
      </c>
    </row>
    <row r="11" spans="2:11">
      <c r="B11" s="43" t="s">
        <v>12</v>
      </c>
      <c r="C11" s="123">
        <v>7.7430555555555551E-3</v>
      </c>
      <c r="D11" s="123">
        <v>3.1481481481481482E-3</v>
      </c>
      <c r="E11" s="123">
        <v>1.9907407407407401E-2</v>
      </c>
      <c r="F11" s="123">
        <v>1.136574074074074E-2</v>
      </c>
      <c r="G11" s="123">
        <v>1.2152777777777778E-3</v>
      </c>
      <c r="H11" s="123">
        <v>1.2002314814814813E-2</v>
      </c>
      <c r="I11" s="126"/>
      <c r="J11" s="137"/>
      <c r="K11" s="128">
        <f t="shared" si="0"/>
        <v>5.5381944444444435E-2</v>
      </c>
    </row>
    <row r="12" spans="2:11">
      <c r="B12" s="43" t="s">
        <v>156</v>
      </c>
      <c r="C12" s="123">
        <v>5.5324074074074078E-3</v>
      </c>
      <c r="D12" s="123"/>
      <c r="E12" s="123">
        <v>1.8553240740740738E-2</v>
      </c>
      <c r="F12" s="123">
        <v>8.2175925925925923E-3</v>
      </c>
      <c r="G12" s="123">
        <v>1.4421296296296297E-2</v>
      </c>
      <c r="H12" s="123"/>
      <c r="I12" s="126"/>
      <c r="J12" s="137"/>
      <c r="K12" s="128">
        <f t="shared" si="0"/>
        <v>4.6724537037037037E-2</v>
      </c>
    </row>
    <row r="13" spans="2:11">
      <c r="B13" s="43" t="s">
        <v>103</v>
      </c>
      <c r="C13" s="123"/>
      <c r="D13" s="123"/>
      <c r="E13" s="123">
        <v>1.9664351851851853E-2</v>
      </c>
      <c r="F13" s="123">
        <v>7.3726851851851852E-3</v>
      </c>
      <c r="G13" s="123"/>
      <c r="H13" s="123"/>
      <c r="I13" s="126"/>
      <c r="J13" s="137"/>
      <c r="K13" s="128">
        <f t="shared" si="0"/>
        <v>2.703703703703704E-2</v>
      </c>
    </row>
    <row r="14" spans="2:11">
      <c r="B14" s="43" t="s">
        <v>104</v>
      </c>
      <c r="C14" s="123"/>
      <c r="D14" s="123">
        <v>2.3032407407407411E-3</v>
      </c>
      <c r="E14" s="123">
        <v>1.503472222222222E-2</v>
      </c>
      <c r="F14" s="123">
        <v>5.0115740740740737E-3</v>
      </c>
      <c r="G14" s="123"/>
      <c r="H14" s="123"/>
      <c r="I14" s="126"/>
      <c r="J14" s="137"/>
      <c r="K14" s="128">
        <f t="shared" si="0"/>
        <v>2.2349537037037036E-2</v>
      </c>
    </row>
    <row r="15" spans="2:11">
      <c r="B15" s="43" t="s">
        <v>181</v>
      </c>
      <c r="C15" s="123">
        <v>2.488425925925926E-3</v>
      </c>
      <c r="D15" s="123">
        <v>6.3078703703703708E-3</v>
      </c>
      <c r="E15" s="123">
        <v>5.8796296296296296E-3</v>
      </c>
      <c r="F15" s="123"/>
      <c r="G15" s="123">
        <v>7.7546296296296287E-3</v>
      </c>
      <c r="H15" s="123">
        <v>7.9398148148148145E-3</v>
      </c>
      <c r="I15" s="126"/>
      <c r="J15" s="137"/>
      <c r="K15" s="128">
        <f t="shared" si="0"/>
        <v>3.0370370370370367E-2</v>
      </c>
    </row>
    <row r="16" spans="2:11">
      <c r="B16" s="43" t="s">
        <v>172</v>
      </c>
      <c r="C16" s="123"/>
      <c r="D16" s="123"/>
      <c r="E16" s="123">
        <v>7.465277777777779E-3</v>
      </c>
      <c r="F16" s="123">
        <v>2.5578703703703705E-3</v>
      </c>
      <c r="G16" s="123"/>
      <c r="H16" s="123"/>
      <c r="I16" s="126"/>
      <c r="J16" s="137"/>
      <c r="K16" s="128">
        <f t="shared" si="0"/>
        <v>1.0023148148148149E-2</v>
      </c>
    </row>
    <row r="17" spans="2:11">
      <c r="B17" s="43" t="s">
        <v>157</v>
      </c>
      <c r="C17" s="123"/>
      <c r="D17" s="123"/>
      <c r="E17" s="123"/>
      <c r="F17" s="123"/>
      <c r="G17" s="123"/>
      <c r="H17" s="123"/>
      <c r="I17" s="126"/>
      <c r="J17" s="137"/>
      <c r="K17" s="128">
        <f t="shared" si="0"/>
        <v>0</v>
      </c>
    </row>
    <row r="18" spans="2:11" ht="15.75" thickBot="1">
      <c r="B18" s="43" t="s">
        <v>13</v>
      </c>
      <c r="C18" s="123">
        <v>1.0011574074074074E-2</v>
      </c>
      <c r="D18" s="123">
        <v>4.733796296296295E-2</v>
      </c>
      <c r="E18" s="123">
        <v>2.5891203703703687E-2</v>
      </c>
      <c r="F18" s="123">
        <v>7.5578703703703719E-3</v>
      </c>
      <c r="G18" s="123">
        <v>1.5567129629629627E-2</v>
      </c>
      <c r="H18" s="123">
        <v>9.6643518518518511E-3</v>
      </c>
      <c r="I18" s="126"/>
      <c r="J18" s="137"/>
      <c r="K18" s="128">
        <f t="shared" si="0"/>
        <v>0.11603009259259256</v>
      </c>
    </row>
    <row r="19" spans="2:11" ht="16.5" thickTop="1" thickBot="1">
      <c r="B19" s="60" t="s">
        <v>3</v>
      </c>
      <c r="C19" s="124">
        <f t="shared" ref="C19:K19" si="1">SUM(C7:C18)</f>
        <v>9.0162037037037027E-2</v>
      </c>
      <c r="D19" s="124">
        <f t="shared" si="1"/>
        <v>0.23454861111111105</v>
      </c>
      <c r="E19" s="124">
        <f t="shared" si="1"/>
        <v>0.29805555555555563</v>
      </c>
      <c r="F19" s="124">
        <f t="shared" si="1"/>
        <v>0.16090277777777776</v>
      </c>
      <c r="G19" s="124">
        <f t="shared" si="1"/>
        <v>0.15526620370370373</v>
      </c>
      <c r="H19" s="124">
        <f t="shared" si="1"/>
        <v>6.2835648148148154E-2</v>
      </c>
      <c r="I19" s="124">
        <f t="shared" si="1"/>
        <v>0</v>
      </c>
      <c r="J19" s="124">
        <f t="shared" si="1"/>
        <v>0</v>
      </c>
      <c r="K19" s="133">
        <f t="shared" si="1"/>
        <v>1.0017708333333335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1" t="s">
        <v>4</v>
      </c>
      <c r="K21" s="42" t="s">
        <v>4</v>
      </c>
    </row>
    <row r="22" spans="2:11">
      <c r="B22" s="50" t="s">
        <v>15</v>
      </c>
      <c r="C22" s="125"/>
      <c r="D22" s="125"/>
      <c r="E22" s="125">
        <v>2.3148148148148147E-5</v>
      </c>
      <c r="F22" s="125">
        <v>7.6388888888888893E-4</v>
      </c>
      <c r="G22" s="125"/>
      <c r="H22" s="125"/>
      <c r="I22" s="126"/>
      <c r="J22" s="127">
        <v>0</v>
      </c>
      <c r="K22" s="128">
        <f>SUM(C22:J22)</f>
        <v>7.8703703703703705E-4</v>
      </c>
    </row>
    <row r="23" spans="2:11">
      <c r="B23" s="50" t="s">
        <v>16</v>
      </c>
      <c r="C23" s="125">
        <v>3.0092592592592595E-4</v>
      </c>
      <c r="D23" s="125"/>
      <c r="E23" s="125">
        <v>8.9120370370370384E-4</v>
      </c>
      <c r="F23" s="125"/>
      <c r="G23" s="125"/>
      <c r="H23" s="125"/>
      <c r="I23" s="126"/>
      <c r="J23" s="127">
        <v>0</v>
      </c>
      <c r="K23" s="128">
        <f t="shared" ref="K23:K27" si="2">SUM(C23:J23)</f>
        <v>1.1921296296296298E-3</v>
      </c>
    </row>
    <row r="24" spans="2:11">
      <c r="B24" s="50" t="s">
        <v>17</v>
      </c>
      <c r="C24" s="125"/>
      <c r="D24" s="125">
        <v>1.6319444444444443E-3</v>
      </c>
      <c r="E24" s="125"/>
      <c r="F24" s="125">
        <v>5.4166666666666669E-3</v>
      </c>
      <c r="G24" s="125"/>
      <c r="H24" s="125"/>
      <c r="I24" s="126"/>
      <c r="J24" s="127">
        <v>0</v>
      </c>
      <c r="K24" s="128">
        <f t="shared" si="2"/>
        <v>7.0486111111111114E-3</v>
      </c>
    </row>
    <row r="25" spans="2:11">
      <c r="B25" s="50" t="s">
        <v>18</v>
      </c>
      <c r="C25" s="125">
        <v>3.3449074074074071E-3</v>
      </c>
      <c r="D25" s="125">
        <v>3.8298611111111117E-2</v>
      </c>
      <c r="E25" s="125">
        <v>3.8078703703703703E-3</v>
      </c>
      <c r="F25" s="125">
        <v>2.6678240740740742E-2</v>
      </c>
      <c r="G25" s="125">
        <v>6.4270833333333333E-2</v>
      </c>
      <c r="H25" s="125"/>
      <c r="I25" s="126"/>
      <c r="J25" s="127">
        <v>0</v>
      </c>
      <c r="K25" s="128">
        <f t="shared" si="2"/>
        <v>0.13640046296296299</v>
      </c>
    </row>
    <row r="26" spans="2:11">
      <c r="B26" s="50" t="s">
        <v>19</v>
      </c>
      <c r="C26" s="125">
        <v>6.3750000000000001E-2</v>
      </c>
      <c r="D26" s="125">
        <v>3.6608796296296292E-2</v>
      </c>
      <c r="E26" s="125">
        <v>2.4456018518518526E-2</v>
      </c>
      <c r="F26" s="125">
        <v>6.1423611111111116E-2</v>
      </c>
      <c r="G26" s="125">
        <v>5.9548611111111122E-2</v>
      </c>
      <c r="H26" s="125">
        <v>1.0138888888888887E-2</v>
      </c>
      <c r="I26" s="126">
        <v>1.3368055555555557E-2</v>
      </c>
      <c r="J26" s="127">
        <v>0</v>
      </c>
      <c r="K26" s="128">
        <f t="shared" si="2"/>
        <v>0.26929398148148148</v>
      </c>
    </row>
    <row r="27" spans="2:11" ht="15.75" thickBot="1">
      <c r="B27" s="55" t="s">
        <v>20</v>
      </c>
      <c r="C27" s="129">
        <v>8.4027777777777798E-3</v>
      </c>
      <c r="D27" s="129"/>
      <c r="E27" s="129"/>
      <c r="F27" s="129"/>
      <c r="G27" s="129"/>
      <c r="H27" s="129"/>
      <c r="I27" s="130"/>
      <c r="J27" s="131"/>
      <c r="K27" s="132">
        <f t="shared" si="2"/>
        <v>8.4027777777777798E-3</v>
      </c>
    </row>
    <row r="28" spans="2:11" ht="16.5" thickTop="1" thickBot="1">
      <c r="B28" s="60" t="s">
        <v>3</v>
      </c>
      <c r="C28" s="124">
        <f>SUM(C22:C27)</f>
        <v>7.5798611111111108E-2</v>
      </c>
      <c r="D28" s="124">
        <f t="shared" ref="D28:K28" si="3">SUM(D22:D27)</f>
        <v>7.6539351851851845E-2</v>
      </c>
      <c r="E28" s="124">
        <f t="shared" si="3"/>
        <v>2.9178240740740748E-2</v>
      </c>
      <c r="F28" s="124">
        <f t="shared" si="3"/>
        <v>9.4282407407407412E-2</v>
      </c>
      <c r="G28" s="124">
        <f t="shared" si="3"/>
        <v>0.12381944444444445</v>
      </c>
      <c r="H28" s="124">
        <f t="shared" si="3"/>
        <v>1.0138888888888887E-2</v>
      </c>
      <c r="I28" s="124">
        <f t="shared" si="3"/>
        <v>1.3368055555555557E-2</v>
      </c>
      <c r="J28" s="124">
        <f t="shared" si="3"/>
        <v>0</v>
      </c>
      <c r="K28" s="133">
        <f t="shared" si="3"/>
        <v>0.42312499999999997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0.16596064814814815</v>
      </c>
      <c r="D30" s="124">
        <f t="shared" si="4"/>
        <v>0.31108796296296293</v>
      </c>
      <c r="E30" s="124">
        <f t="shared" si="4"/>
        <v>0.3272337962962964</v>
      </c>
      <c r="F30" s="124">
        <f t="shared" si="4"/>
        <v>0.25518518518518518</v>
      </c>
      <c r="G30" s="124">
        <f t="shared" si="4"/>
        <v>0.27908564814814818</v>
      </c>
      <c r="H30" s="124">
        <f t="shared" si="4"/>
        <v>7.2974537037037046E-2</v>
      </c>
      <c r="I30" s="124">
        <f t="shared" si="4"/>
        <v>1.3368055555555557E-2</v>
      </c>
      <c r="J30" s="134">
        <f>SUM(J19,J28)</f>
        <v>0</v>
      </c>
      <c r="K30" s="135">
        <f t="shared" si="4"/>
        <v>1.4248958333333335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:K3"/>
    <mergeCell ref="B4:K4"/>
    <mergeCell ref="B32:K32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sheetPr codeName="Foglio83"/>
  <dimension ref="B2:K32"/>
  <sheetViews>
    <sheetView showGridLines="0" showZeros="0" zoomScaleSheetLayoutView="100" workbookViewId="0">
      <selection activeCell="I25" sqref="I25:I26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127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/>
      <c r="D7" s="123">
        <v>0</v>
      </c>
      <c r="E7" s="123">
        <v>0</v>
      </c>
      <c r="F7" s="123"/>
      <c r="G7" s="123"/>
      <c r="H7" s="123">
        <v>0</v>
      </c>
      <c r="I7" s="126"/>
      <c r="J7" s="137"/>
      <c r="K7" s="128">
        <f>SUM(C7:J7)</f>
        <v>0</v>
      </c>
    </row>
    <row r="8" spans="2:11">
      <c r="B8" s="138" t="s">
        <v>98</v>
      </c>
      <c r="C8" s="123"/>
      <c r="D8" s="123">
        <v>0</v>
      </c>
      <c r="E8" s="123">
        <v>0</v>
      </c>
      <c r="F8" s="123"/>
      <c r="G8" s="123">
        <v>2.7777777777777779E-3</v>
      </c>
      <c r="H8" s="123">
        <v>0</v>
      </c>
      <c r="I8" s="126"/>
      <c r="J8" s="137"/>
      <c r="K8" s="128">
        <f t="shared" ref="K8:K18" si="0">SUM(C8:J8)</f>
        <v>2.7777777777777779E-3</v>
      </c>
    </row>
    <row r="9" spans="2:11">
      <c r="B9" s="138" t="s">
        <v>49</v>
      </c>
      <c r="C9" s="123"/>
      <c r="D9" s="123">
        <v>0</v>
      </c>
      <c r="E9" s="123">
        <v>0</v>
      </c>
      <c r="F9" s="123"/>
      <c r="G9" s="123"/>
      <c r="H9" s="123">
        <v>0</v>
      </c>
      <c r="I9" s="126"/>
      <c r="J9" s="137"/>
      <c r="K9" s="128">
        <f t="shared" si="0"/>
        <v>0</v>
      </c>
    </row>
    <row r="10" spans="2:11">
      <c r="B10" s="138" t="s">
        <v>11</v>
      </c>
      <c r="C10" s="123"/>
      <c r="D10" s="123">
        <v>0</v>
      </c>
      <c r="E10" s="123">
        <v>0</v>
      </c>
      <c r="F10" s="123"/>
      <c r="G10" s="123">
        <v>4.8263888888888887E-3</v>
      </c>
      <c r="H10" s="123">
        <v>0</v>
      </c>
      <c r="I10" s="126"/>
      <c r="J10" s="137"/>
      <c r="K10" s="128">
        <f t="shared" si="0"/>
        <v>4.8263888888888887E-3</v>
      </c>
    </row>
    <row r="11" spans="2:11">
      <c r="B11" s="43" t="s">
        <v>12</v>
      </c>
      <c r="C11" s="123"/>
      <c r="D11" s="123">
        <v>0</v>
      </c>
      <c r="E11" s="123">
        <v>0</v>
      </c>
      <c r="F11" s="123"/>
      <c r="G11" s="123"/>
      <c r="H11" s="123">
        <v>0</v>
      </c>
      <c r="I11" s="126"/>
      <c r="J11" s="137"/>
      <c r="K11" s="128">
        <f t="shared" si="0"/>
        <v>0</v>
      </c>
    </row>
    <row r="12" spans="2:11">
      <c r="B12" s="43" t="s">
        <v>156</v>
      </c>
      <c r="C12" s="123"/>
      <c r="D12" s="123">
        <v>0</v>
      </c>
      <c r="E12" s="123">
        <v>0</v>
      </c>
      <c r="F12" s="123"/>
      <c r="G12" s="123"/>
      <c r="H12" s="123">
        <v>0</v>
      </c>
      <c r="I12" s="126"/>
      <c r="J12" s="137"/>
      <c r="K12" s="128">
        <f t="shared" si="0"/>
        <v>0</v>
      </c>
    </row>
    <row r="13" spans="2:11">
      <c r="B13" s="43" t="s">
        <v>103</v>
      </c>
      <c r="C13" s="123"/>
      <c r="D13" s="123">
        <v>0</v>
      </c>
      <c r="E13" s="123">
        <v>0</v>
      </c>
      <c r="F13" s="123"/>
      <c r="G13" s="123"/>
      <c r="H13" s="123">
        <v>0</v>
      </c>
      <c r="I13" s="126"/>
      <c r="J13" s="137"/>
      <c r="K13" s="128">
        <f t="shared" si="0"/>
        <v>0</v>
      </c>
    </row>
    <row r="14" spans="2:11">
      <c r="B14" s="43" t="s">
        <v>104</v>
      </c>
      <c r="C14" s="123"/>
      <c r="D14" s="123">
        <v>0</v>
      </c>
      <c r="E14" s="123">
        <v>0</v>
      </c>
      <c r="F14" s="123"/>
      <c r="G14" s="123"/>
      <c r="H14" s="123">
        <v>0</v>
      </c>
      <c r="I14" s="126"/>
      <c r="J14" s="137"/>
      <c r="K14" s="128">
        <f t="shared" si="0"/>
        <v>0</v>
      </c>
    </row>
    <row r="15" spans="2:11">
      <c r="B15" s="43" t="s">
        <v>181</v>
      </c>
      <c r="C15" s="123"/>
      <c r="D15" s="123">
        <v>0</v>
      </c>
      <c r="E15" s="123">
        <v>0</v>
      </c>
      <c r="F15" s="123"/>
      <c r="G15" s="123"/>
      <c r="H15" s="123">
        <v>0</v>
      </c>
      <c r="I15" s="126"/>
      <c r="J15" s="137"/>
      <c r="K15" s="128">
        <f t="shared" si="0"/>
        <v>0</v>
      </c>
    </row>
    <row r="16" spans="2:11">
      <c r="B16" s="43" t="s">
        <v>172</v>
      </c>
      <c r="C16" s="123"/>
      <c r="D16" s="123">
        <v>0</v>
      </c>
      <c r="E16" s="123">
        <v>0</v>
      </c>
      <c r="F16" s="123"/>
      <c r="G16" s="123"/>
      <c r="H16" s="123">
        <v>0</v>
      </c>
      <c r="I16" s="126"/>
      <c r="J16" s="137"/>
      <c r="K16" s="128">
        <f t="shared" si="0"/>
        <v>0</v>
      </c>
    </row>
    <row r="17" spans="2:11">
      <c r="B17" s="43" t="s">
        <v>157</v>
      </c>
      <c r="C17" s="123"/>
      <c r="D17" s="123">
        <v>0</v>
      </c>
      <c r="E17" s="123">
        <v>0</v>
      </c>
      <c r="F17" s="123"/>
      <c r="G17" s="123"/>
      <c r="H17" s="123">
        <v>0</v>
      </c>
      <c r="I17" s="126"/>
      <c r="J17" s="137"/>
      <c r="K17" s="128">
        <f t="shared" si="0"/>
        <v>0</v>
      </c>
    </row>
    <row r="18" spans="2:11" ht="15.75" thickBot="1">
      <c r="B18" s="43" t="s">
        <v>13</v>
      </c>
      <c r="C18" s="123">
        <v>3.3101851851851851E-3</v>
      </c>
      <c r="D18" s="123">
        <v>0</v>
      </c>
      <c r="E18" s="123">
        <v>0</v>
      </c>
      <c r="F18" s="123"/>
      <c r="G18" s="123">
        <v>9.6296296296296303E-3</v>
      </c>
      <c r="H18" s="123">
        <v>0</v>
      </c>
      <c r="I18" s="126"/>
      <c r="J18" s="137"/>
      <c r="K18" s="128">
        <f t="shared" si="0"/>
        <v>1.2939814814814815E-2</v>
      </c>
    </row>
    <row r="19" spans="2:11" ht="16.5" thickTop="1" thickBot="1">
      <c r="B19" s="60" t="s">
        <v>3</v>
      </c>
      <c r="C19" s="124">
        <f t="shared" ref="C19:K19" si="1">SUM(C7:C18)</f>
        <v>3.3101851851851851E-3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1.7233796296296296E-2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2.0543981481481483E-2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1" t="s">
        <v>4</v>
      </c>
      <c r="K21" s="42" t="s">
        <v>4</v>
      </c>
    </row>
    <row r="22" spans="2:11">
      <c r="B22" s="50" t="s">
        <v>15</v>
      </c>
      <c r="C22" s="125"/>
      <c r="D22" s="125">
        <v>0</v>
      </c>
      <c r="E22" s="125">
        <v>0</v>
      </c>
      <c r="F22" s="125">
        <v>0</v>
      </c>
      <c r="G22" s="125"/>
      <c r="H22" s="125">
        <v>0</v>
      </c>
      <c r="I22" s="126"/>
      <c r="J22" s="127"/>
      <c r="K22" s="128">
        <f>SUM(C22:J22)</f>
        <v>0</v>
      </c>
    </row>
    <row r="23" spans="2:11">
      <c r="B23" s="50" t="s">
        <v>16</v>
      </c>
      <c r="C23" s="125"/>
      <c r="D23" s="125">
        <v>0</v>
      </c>
      <c r="E23" s="125">
        <v>0</v>
      </c>
      <c r="F23" s="125">
        <v>0</v>
      </c>
      <c r="G23" s="125"/>
      <c r="H23" s="125">
        <v>0</v>
      </c>
      <c r="I23" s="126"/>
      <c r="J23" s="127"/>
      <c r="K23" s="128">
        <f t="shared" ref="K23:K27" si="2">SUM(C23:J23)</f>
        <v>0</v>
      </c>
    </row>
    <row r="24" spans="2:11">
      <c r="B24" s="50" t="s">
        <v>17</v>
      </c>
      <c r="C24" s="125"/>
      <c r="D24" s="125">
        <v>0</v>
      </c>
      <c r="E24" s="125">
        <v>0</v>
      </c>
      <c r="F24" s="125">
        <v>0</v>
      </c>
      <c r="G24" s="125"/>
      <c r="H24" s="125">
        <v>0</v>
      </c>
      <c r="I24" s="126"/>
      <c r="J24" s="127"/>
      <c r="K24" s="128">
        <f t="shared" si="2"/>
        <v>0</v>
      </c>
    </row>
    <row r="25" spans="2:11">
      <c r="B25" s="50" t="s">
        <v>18</v>
      </c>
      <c r="C25" s="125"/>
      <c r="D25" s="125">
        <v>0</v>
      </c>
      <c r="E25" s="125">
        <v>0</v>
      </c>
      <c r="F25" s="125">
        <v>0</v>
      </c>
      <c r="G25" s="125"/>
      <c r="H25" s="125">
        <v>0</v>
      </c>
      <c r="I25" s="126"/>
      <c r="J25" s="127">
        <v>3.0671296296296297E-3</v>
      </c>
      <c r="K25" s="128">
        <f t="shared" si="2"/>
        <v>3.0671296296296297E-3</v>
      </c>
    </row>
    <row r="26" spans="2:11">
      <c r="B26" s="50" t="s">
        <v>19</v>
      </c>
      <c r="C26" s="125">
        <v>5.0810185185185186E-3</v>
      </c>
      <c r="D26" s="125">
        <v>0</v>
      </c>
      <c r="E26" s="125">
        <v>0</v>
      </c>
      <c r="F26" s="125">
        <v>0</v>
      </c>
      <c r="G26" s="125"/>
      <c r="H26" s="125">
        <v>0</v>
      </c>
      <c r="I26" s="126"/>
      <c r="J26" s="127"/>
      <c r="K26" s="128">
        <f t="shared" si="2"/>
        <v>5.0810185185185186E-3</v>
      </c>
    </row>
    <row r="27" spans="2:11" ht="15.75" thickBot="1">
      <c r="B27" s="55" t="s">
        <v>20</v>
      </c>
      <c r="C27" s="129"/>
      <c r="D27" s="129"/>
      <c r="E27" s="129"/>
      <c r="F27" s="129"/>
      <c r="G27" s="129"/>
      <c r="H27" s="129"/>
      <c r="I27" s="130"/>
      <c r="J27" s="131"/>
      <c r="K27" s="132">
        <f t="shared" si="2"/>
        <v>0</v>
      </c>
    </row>
    <row r="28" spans="2:11" ht="16.5" thickTop="1" thickBot="1">
      <c r="B28" s="60" t="s">
        <v>3</v>
      </c>
      <c r="C28" s="124">
        <f>SUM(C22:C27)</f>
        <v>5.0810185185185186E-3</v>
      </c>
      <c r="D28" s="124">
        <f t="shared" ref="D28:K28" si="3">SUM(D22:D27)</f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 t="shared" si="3"/>
        <v>3.0671296296296297E-3</v>
      </c>
      <c r="K28" s="133">
        <f t="shared" si="3"/>
        <v>8.1481481481481474E-3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8.3912037037037028E-3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1.7233796296296296E-2</v>
      </c>
      <c r="H30" s="124">
        <f t="shared" si="4"/>
        <v>0</v>
      </c>
      <c r="I30" s="124">
        <f t="shared" si="4"/>
        <v>0</v>
      </c>
      <c r="J30" s="134">
        <f>SUM(J19,J28)</f>
        <v>3.0671296296296297E-3</v>
      </c>
      <c r="K30" s="135">
        <f t="shared" si="4"/>
        <v>2.869212962962963E-2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B1:K66"/>
  <sheetViews>
    <sheetView showGridLines="0" showZeros="0" zoomScaleSheetLayoutView="9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1" t="s">
        <v>31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s="5" customFormat="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 s="5" customFormat="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8.7847222222222233E-3</v>
      </c>
      <c r="D7" s="12">
        <f t="shared" ref="D7:D18" si="0">IFERROR(C7/C$19,0)</f>
        <v>0.13036757128134663</v>
      </c>
      <c r="E7" s="12">
        <f t="shared" ref="E7:E18" si="1">IFERROR(C7/C$30,0)</f>
        <v>1.2405812261976762E-2</v>
      </c>
      <c r="F7" s="11">
        <v>2.0833333333333333E-3</v>
      </c>
      <c r="G7" s="12">
        <f t="shared" ref="G7:G18" si="2">IFERROR(F7/F$19,0)</f>
        <v>2.9097963142580022E-2</v>
      </c>
      <c r="H7" s="12">
        <f t="shared" ref="H7:H18" si="3">IFERROR(F7/F$30,0)</f>
        <v>1.2638674343491078E-2</v>
      </c>
      <c r="I7" s="11">
        <f>C7+F7</f>
        <v>1.0868055555555556E-2</v>
      </c>
      <c r="J7" s="12">
        <f t="shared" ref="J7:J18" si="4">IFERROR(I7/I$19,0)</f>
        <v>7.819786808794138E-2</v>
      </c>
      <c r="K7" s="14">
        <f t="shared" ref="K7:K18" si="5">IFERROR(I7/I$30,0)</f>
        <v>1.2449783222624402E-2</v>
      </c>
    </row>
    <row r="8" spans="2:11" s="5" customFormat="1">
      <c r="B8" s="141" t="s">
        <v>98</v>
      </c>
      <c r="C8" s="11">
        <v>2.3032407407407408E-2</v>
      </c>
      <c r="D8" s="12">
        <f t="shared" si="0"/>
        <v>0.34180693919615257</v>
      </c>
      <c r="E8" s="12">
        <f t="shared" si="1"/>
        <v>3.252643794642128E-2</v>
      </c>
      <c r="F8" s="11">
        <v>2.16087962962963E-2</v>
      </c>
      <c r="G8" s="12">
        <f t="shared" si="2"/>
        <v>0.30181053992887175</v>
      </c>
      <c r="H8" s="12">
        <f t="shared" si="3"/>
        <v>0.13109113888498805</v>
      </c>
      <c r="I8" s="11">
        <f t="shared" ref="I8:I18" si="6">C8+F8</f>
        <v>4.4641203703703711E-2</v>
      </c>
      <c r="J8" s="12">
        <f t="shared" si="4"/>
        <v>0.32120253164556967</v>
      </c>
      <c r="K8" s="14">
        <f t="shared" si="5"/>
        <v>5.1138246953846993E-2</v>
      </c>
    </row>
    <row r="9" spans="2:11" s="5" customFormat="1">
      <c r="B9" s="10" t="s">
        <v>49</v>
      </c>
      <c r="C9" s="11">
        <v>3.8194444444444448E-3</v>
      </c>
      <c r="D9" s="12">
        <f t="shared" si="0"/>
        <v>5.6681552731020275E-2</v>
      </c>
      <c r="E9" s="12">
        <f t="shared" si="1"/>
        <v>5.3938314182507656E-3</v>
      </c>
      <c r="F9" s="11">
        <v>2.3194444444444438E-2</v>
      </c>
      <c r="G9" s="12">
        <f t="shared" si="2"/>
        <v>0.32395732298739083</v>
      </c>
      <c r="H9" s="12">
        <f t="shared" si="3"/>
        <v>0.14071057435753395</v>
      </c>
      <c r="I9" s="11">
        <f t="shared" si="6"/>
        <v>2.7013888888888882E-2</v>
      </c>
      <c r="J9" s="12">
        <f t="shared" si="4"/>
        <v>0.19437041972018648</v>
      </c>
      <c r="K9" s="14">
        <f t="shared" si="5"/>
        <v>3.094546756294499E-2</v>
      </c>
    </row>
    <row r="10" spans="2:11" s="5" customFormat="1">
      <c r="B10" s="10" t="s">
        <v>11</v>
      </c>
      <c r="C10" s="11">
        <v>2.0821759259259262E-2</v>
      </c>
      <c r="D10" s="12">
        <f t="shared" si="0"/>
        <v>0.30900034352456207</v>
      </c>
      <c r="E10" s="12">
        <f t="shared" si="1"/>
        <v>2.9404553701312511E-2</v>
      </c>
      <c r="F10" s="11">
        <v>1.4513888888888897E-2</v>
      </c>
      <c r="G10" s="12">
        <f t="shared" si="2"/>
        <v>0.20271580989330762</v>
      </c>
      <c r="H10" s="12">
        <f t="shared" si="3"/>
        <v>8.8049431259654559E-2</v>
      </c>
      <c r="I10" s="11">
        <f t="shared" si="6"/>
        <v>3.5335648148148158E-2</v>
      </c>
      <c r="J10" s="12">
        <f t="shared" si="4"/>
        <v>0.25424716855429719</v>
      </c>
      <c r="K10" s="14">
        <f t="shared" si="5"/>
        <v>4.047836866738265E-2</v>
      </c>
    </row>
    <row r="11" spans="2:11" s="5" customFormat="1">
      <c r="B11" s="10" t="s">
        <v>12</v>
      </c>
      <c r="C11" s="11">
        <v>4.0972222222222208E-3</v>
      </c>
      <c r="D11" s="12">
        <f t="shared" si="0"/>
        <v>6.0803847475094451E-2</v>
      </c>
      <c r="E11" s="12">
        <f t="shared" si="1"/>
        <v>5.7861100668508188E-3</v>
      </c>
      <c r="F11" s="11">
        <v>1.4814814814814816E-3</v>
      </c>
      <c r="G11" s="12">
        <f t="shared" si="2"/>
        <v>2.0691884901390241E-2</v>
      </c>
      <c r="H11" s="12">
        <f t="shared" si="3"/>
        <v>8.987501755371434E-3</v>
      </c>
      <c r="I11" s="11">
        <f t="shared" si="6"/>
        <v>5.578703703703702E-3</v>
      </c>
      <c r="J11" s="12">
        <f t="shared" si="4"/>
        <v>4.0139906728847423E-2</v>
      </c>
      <c r="K11" s="14">
        <f t="shared" si="5"/>
        <v>6.3906235498455378E-3</v>
      </c>
    </row>
    <row r="12" spans="2:11" s="5" customFormat="1">
      <c r="B12" s="10" t="s">
        <v>156</v>
      </c>
      <c r="C12" s="11">
        <v>2.8009259259259259E-3</v>
      </c>
      <c r="D12" s="12">
        <f t="shared" si="0"/>
        <v>4.1566472002748198E-2</v>
      </c>
      <c r="E12" s="12">
        <f t="shared" si="1"/>
        <v>3.9554763733838944E-3</v>
      </c>
      <c r="F12" s="11">
        <v>4.5138888888888887E-4</v>
      </c>
      <c r="G12" s="12">
        <f t="shared" si="2"/>
        <v>6.3045586808923382E-3</v>
      </c>
      <c r="H12" s="12">
        <f t="shared" si="3"/>
        <v>2.7383794410897337E-3</v>
      </c>
      <c r="I12" s="11">
        <f t="shared" si="6"/>
        <v>3.2523148148148147E-3</v>
      </c>
      <c r="J12" s="12">
        <f t="shared" si="4"/>
        <v>2.3401065956029313E-2</v>
      </c>
      <c r="K12" s="14">
        <f t="shared" si="5"/>
        <v>3.7256539782294534E-3</v>
      </c>
    </row>
    <row r="13" spans="2:11" s="5" customFormat="1">
      <c r="B13" s="10" t="s">
        <v>103</v>
      </c>
      <c r="C13" s="11">
        <v>6.249999999999999E-4</v>
      </c>
      <c r="D13" s="12">
        <f t="shared" si="0"/>
        <v>9.2751631741669529E-3</v>
      </c>
      <c r="E13" s="12">
        <f t="shared" si="1"/>
        <v>8.8262695935012513E-4</v>
      </c>
      <c r="F13" s="11">
        <v>6.7129629629629625E-4</v>
      </c>
      <c r="G13" s="12">
        <f t="shared" si="2"/>
        <v>9.3760103459424506E-3</v>
      </c>
      <c r="H13" s="12">
        <f t="shared" si="3"/>
        <v>4.0724617329026807E-3</v>
      </c>
      <c r="I13" s="11">
        <f t="shared" si="6"/>
        <v>1.2962962962962963E-3</v>
      </c>
      <c r="J13" s="12">
        <f t="shared" si="4"/>
        <v>9.3271152564956689E-3</v>
      </c>
      <c r="K13" s="14">
        <f t="shared" si="5"/>
        <v>1.4849581692587144E-3</v>
      </c>
    </row>
    <row r="14" spans="2:11" s="5" customFormat="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180</v>
      </c>
      <c r="C15" s="11">
        <v>2.7893518518518523E-3</v>
      </c>
      <c r="D15" s="12">
        <f t="shared" si="0"/>
        <v>4.1394709721745117E-2</v>
      </c>
      <c r="E15" s="12">
        <f t="shared" si="1"/>
        <v>3.9391314296922265E-3</v>
      </c>
      <c r="F15" s="11">
        <v>7.4074074074074081E-4</v>
      </c>
      <c r="G15" s="12">
        <f t="shared" si="2"/>
        <v>1.034594245069512E-2</v>
      </c>
      <c r="H15" s="12">
        <f t="shared" si="3"/>
        <v>4.493750877685717E-3</v>
      </c>
      <c r="I15" s="11">
        <f t="shared" si="6"/>
        <v>3.5300925925925934E-3</v>
      </c>
      <c r="J15" s="12">
        <f t="shared" si="4"/>
        <v>2.5399733510992676E-2</v>
      </c>
      <c r="K15" s="14">
        <f t="shared" si="5"/>
        <v>4.0438593002134647E-3</v>
      </c>
    </row>
    <row r="16" spans="2:11" s="5" customFormat="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6.134259259259259E-4</v>
      </c>
      <c r="D18" s="12">
        <f t="shared" si="0"/>
        <v>9.1034008931638617E-3</v>
      </c>
      <c r="E18" s="12">
        <f t="shared" si="1"/>
        <v>8.6628201565845621E-4</v>
      </c>
      <c r="F18" s="11">
        <v>6.8518518518518503E-3</v>
      </c>
      <c r="G18" s="12">
        <f t="shared" si="2"/>
        <v>9.5699967668929825E-2</v>
      </c>
      <c r="H18" s="12">
        <f t="shared" si="3"/>
        <v>4.1567195618592873E-2</v>
      </c>
      <c r="I18" s="11">
        <f t="shared" si="6"/>
        <v>7.4652777777777764E-3</v>
      </c>
      <c r="J18" s="12">
        <f t="shared" si="4"/>
        <v>5.371419053964023E-2</v>
      </c>
      <c r="K18" s="14">
        <f t="shared" si="5"/>
        <v>8.5517680283202745E-3</v>
      </c>
    </row>
    <row r="19" spans="2:11" s="5" customFormat="1" ht="16.5" thickTop="1" thickBot="1">
      <c r="B19" s="31" t="s">
        <v>3</v>
      </c>
      <c r="C19" s="32">
        <f>SUM(C7:C18)</f>
        <v>6.7384259259259255E-2</v>
      </c>
      <c r="D19" s="33">
        <f>IFERROR(SUM(D7:D18),0)</f>
        <v>1.0000000000000002</v>
      </c>
      <c r="E19" s="33">
        <f>IFERROR(SUM(E7:E18),0)</f>
        <v>9.5160262172896831E-2</v>
      </c>
      <c r="F19" s="32">
        <f>SUM(F7:F18)</f>
        <v>7.1597222222222215E-2</v>
      </c>
      <c r="G19" s="33">
        <f>IFERROR(SUM(G7:G18),0)</f>
        <v>1.0000000000000002</v>
      </c>
      <c r="H19" s="33">
        <f>IFERROR(SUM(H7:H18),0)</f>
        <v>0.43434910827131012</v>
      </c>
      <c r="I19" s="32">
        <f>SUM(I7:I18)</f>
        <v>0.13898148148148148</v>
      </c>
      <c r="J19" s="33">
        <f>IFERROR(SUM(J7:J18),0)</f>
        <v>0.99999999999999989</v>
      </c>
      <c r="K19" s="34">
        <f>IFERROR(SUM(K7:K18),0)</f>
        <v>0.15920872943266651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1.3217592592592592E-2</v>
      </c>
      <c r="D22" s="19"/>
      <c r="E22" s="12">
        <f>IFERROR(C22/C$30,0)</f>
        <v>1.8665925695885981E-2</v>
      </c>
      <c r="F22" s="11">
        <v>5.798611111111112E-3</v>
      </c>
      <c r="G22" s="19"/>
      <c r="H22" s="12">
        <f>IFERROR(F22/F$30,0)</f>
        <v>3.5177643589383509E-2</v>
      </c>
      <c r="I22" s="11">
        <f t="shared" ref="I22:I27" si="7">C22+F22</f>
        <v>1.9016203703703702E-2</v>
      </c>
      <c r="J22" s="19"/>
      <c r="K22" s="14">
        <f>IFERROR(I22/I$30,0)</f>
        <v>2.1783806000822033E-2</v>
      </c>
    </row>
    <row r="23" spans="2:11" s="5" customFormat="1">
      <c r="B23" s="18" t="s">
        <v>16</v>
      </c>
      <c r="C23" s="11">
        <v>6.9444444444444444E-5</v>
      </c>
      <c r="D23" s="19"/>
      <c r="E23" s="12">
        <f t="shared" ref="E23:E27" si="8">IFERROR(C23/C$30,0)</f>
        <v>9.8069662150013923E-5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6.9444444444444444E-5</v>
      </c>
      <c r="J23" s="19"/>
      <c r="K23" s="14">
        <f t="shared" ref="K23:K27" si="10">IFERROR(I23/I$30,0)</f>
        <v>7.9551330496002565E-5</v>
      </c>
    </row>
    <row r="24" spans="2:11" s="5" customFormat="1">
      <c r="B24" s="18" t="s">
        <v>17</v>
      </c>
      <c r="C24" s="11">
        <v>5.7870370370370366E-5</v>
      </c>
      <c r="D24" s="19"/>
      <c r="E24" s="12">
        <f t="shared" si="8"/>
        <v>8.172471845834492E-5</v>
      </c>
      <c r="F24" s="11">
        <v>0</v>
      </c>
      <c r="G24" s="19"/>
      <c r="H24" s="12">
        <f t="shared" si="9"/>
        <v>0</v>
      </c>
      <c r="I24" s="11">
        <f t="shared" si="7"/>
        <v>5.7870370370370366E-5</v>
      </c>
      <c r="J24" s="19"/>
      <c r="K24" s="14">
        <f t="shared" si="10"/>
        <v>6.6292775413335464E-5</v>
      </c>
    </row>
    <row r="25" spans="2:11" s="5" customFormat="1">
      <c r="B25" s="18" t="s">
        <v>18</v>
      </c>
      <c r="C25" s="11">
        <v>9.0439814814814806E-2</v>
      </c>
      <c r="D25" s="19"/>
      <c r="E25" s="12">
        <f t="shared" si="8"/>
        <v>0.12771939000670146</v>
      </c>
      <c r="F25" s="11">
        <v>3.3750000000000002E-2</v>
      </c>
      <c r="G25" s="19"/>
      <c r="H25" s="12">
        <f t="shared" si="9"/>
        <v>0.20474652436455548</v>
      </c>
      <c r="I25" s="11">
        <f t="shared" si="7"/>
        <v>0.12418981481481481</v>
      </c>
      <c r="J25" s="19"/>
      <c r="K25" s="14">
        <f t="shared" si="10"/>
        <v>0.1422642960370179</v>
      </c>
    </row>
    <row r="26" spans="2:11" s="5" customFormat="1">
      <c r="B26" s="18" t="s">
        <v>19</v>
      </c>
      <c r="C26" s="11">
        <v>0.53002314814814788</v>
      </c>
      <c r="D26" s="19"/>
      <c r="E26" s="12">
        <f t="shared" si="8"/>
        <v>0.74850035141628923</v>
      </c>
      <c r="F26" s="11">
        <v>4.8194444444444505E-2</v>
      </c>
      <c r="G26" s="19"/>
      <c r="H26" s="12">
        <f t="shared" si="9"/>
        <v>0.29237466647942734</v>
      </c>
      <c r="I26" s="11">
        <f t="shared" si="7"/>
        <v>0.57821759259259242</v>
      </c>
      <c r="J26" s="19"/>
      <c r="K26" s="14">
        <f t="shared" si="10"/>
        <v>0.66237089481988254</v>
      </c>
    </row>
    <row r="27" spans="2:11" s="5" customFormat="1" ht="15.75" thickBot="1">
      <c r="B27" s="23" t="s">
        <v>20</v>
      </c>
      <c r="C27" s="20">
        <v>6.9212962962962978E-3</v>
      </c>
      <c r="D27" s="24"/>
      <c r="E27" s="21">
        <f t="shared" si="8"/>
        <v>9.7742763276180561E-3</v>
      </c>
      <c r="F27" s="20">
        <v>5.4976851851851853E-3</v>
      </c>
      <c r="G27" s="24"/>
      <c r="H27" s="21">
        <f t="shared" si="9"/>
        <v>3.335205729532368E-2</v>
      </c>
      <c r="I27" s="11">
        <f t="shared" si="7"/>
        <v>1.2418981481481482E-2</v>
      </c>
      <c r="J27" s="24"/>
      <c r="K27" s="22">
        <f t="shared" si="10"/>
        <v>1.4226429603701792E-2</v>
      </c>
    </row>
    <row r="28" spans="2:11" s="5" customFormat="1" ht="16.5" thickTop="1" thickBot="1">
      <c r="B28" s="31" t="s">
        <v>3</v>
      </c>
      <c r="C28" s="32">
        <f>SUM(C22:C27)</f>
        <v>0.64072916666666646</v>
      </c>
      <c r="D28" s="33"/>
      <c r="E28" s="33">
        <f>IFERROR(SUM(E22:E27),0)</f>
        <v>0.90483973782710314</v>
      </c>
      <c r="F28" s="32">
        <f>SUM(F22:F27)</f>
        <v>9.3240740740740805E-2</v>
      </c>
      <c r="G28" s="33"/>
      <c r="H28" s="33">
        <f>IFERROR(SUM(H22:H27),0)</f>
        <v>0.56565089172868999</v>
      </c>
      <c r="I28" s="32">
        <f>SUM(I22:I27)</f>
        <v>0.7339699074074072</v>
      </c>
      <c r="J28" s="33"/>
      <c r="K28" s="34">
        <f>IFERROR(SUM(K22:K27),0)</f>
        <v>0.8407912705673336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0.70811342592592574</v>
      </c>
      <c r="D30" s="35"/>
      <c r="E30" s="36">
        <f>IFERROR(SUM(E19,E28),0)</f>
        <v>1</v>
      </c>
      <c r="F30" s="32">
        <f>SUM(F19,F28)</f>
        <v>0.16483796296296302</v>
      </c>
      <c r="G30" s="35"/>
      <c r="H30" s="36">
        <f>IFERROR(SUM(H19,H28),0)</f>
        <v>1</v>
      </c>
      <c r="I30" s="32">
        <f>SUM(I19,I28)</f>
        <v>0.87295138888888868</v>
      </c>
      <c r="J30" s="35"/>
      <c r="K30" s="38">
        <f>IFERROR(SUM(K19,K28),0)</f>
        <v>1</v>
      </c>
    </row>
    <row r="31" spans="2:11" s="5" customFormat="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sheetPr codeName="Foglio88"/>
  <dimension ref="B2:K32"/>
  <sheetViews>
    <sheetView showGridLines="0" showZeros="0" zoomScaleSheetLayoutView="100" workbookViewId="0">
      <selection activeCell="D22" sqref="D22:D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128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/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98</v>
      </c>
      <c r="C8" s="123">
        <v>0</v>
      </c>
      <c r="D8" s="123"/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49</v>
      </c>
      <c r="C9" s="123">
        <v>0</v>
      </c>
      <c r="D9" s="123"/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0</v>
      </c>
      <c r="D10" s="123">
        <v>3.6226851851851845E-3</v>
      </c>
      <c r="E10" s="123">
        <v>0</v>
      </c>
      <c r="F10" s="123"/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3.6226851851851845E-3</v>
      </c>
    </row>
    <row r="11" spans="2:11">
      <c r="B11" s="43" t="s">
        <v>12</v>
      </c>
      <c r="C11" s="123">
        <v>0</v>
      </c>
      <c r="D11" s="123"/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156</v>
      </c>
      <c r="C12" s="123">
        <v>0</v>
      </c>
      <c r="D12" s="123"/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103</v>
      </c>
      <c r="C13" s="123">
        <v>0</v>
      </c>
      <c r="D13" s="123"/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104</v>
      </c>
      <c r="C14" s="123">
        <v>0</v>
      </c>
      <c r="D14" s="123"/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181</v>
      </c>
      <c r="C15" s="123">
        <v>0</v>
      </c>
      <c r="D15" s="123">
        <v>2.685185185185185E-3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2.685185185185185E-3</v>
      </c>
    </row>
    <row r="16" spans="2:11">
      <c r="B16" s="43" t="s">
        <v>172</v>
      </c>
      <c r="C16" s="123">
        <v>0</v>
      </c>
      <c r="D16" s="123">
        <v>6.9212962962962961E-3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6.9212962962962961E-3</v>
      </c>
    </row>
    <row r="17" spans="2:11">
      <c r="B17" s="43" t="s">
        <v>157</v>
      </c>
      <c r="C17" s="123">
        <v>0</v>
      </c>
      <c r="D17" s="123"/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/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v>0</v>
      </c>
      <c r="D19" s="124">
        <f>SUM(D7:D18)</f>
        <v>1.3229166666666667E-2</v>
      </c>
      <c r="E19" s="124">
        <f t="shared" ref="E19:F19" si="1">SUM(E7:E18)</f>
        <v>0</v>
      </c>
      <c r="F19" s="124">
        <f t="shared" si="1"/>
        <v>0</v>
      </c>
      <c r="G19" s="124">
        <v>0</v>
      </c>
      <c r="H19" s="124">
        <v>0</v>
      </c>
      <c r="I19" s="124">
        <v>0</v>
      </c>
      <c r="J19" s="124">
        <v>0</v>
      </c>
      <c r="K19" s="133">
        <f>SUM(K7:K18)</f>
        <v>1.3229166666666667E-2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1" t="s">
        <v>4</v>
      </c>
      <c r="K21" s="42" t="s">
        <v>4</v>
      </c>
    </row>
    <row r="22" spans="2:11">
      <c r="B22" s="50" t="s">
        <v>15</v>
      </c>
      <c r="C22" s="125">
        <v>0</v>
      </c>
      <c r="D22" s="125"/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/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6" si="2">SUM(C23:J23)</f>
        <v>0</v>
      </c>
    </row>
    <row r="24" spans="2:11">
      <c r="B24" s="50" t="s">
        <v>17</v>
      </c>
      <c r="C24" s="125">
        <v>0</v>
      </c>
      <c r="D24" s="125"/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/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2.34375E-2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2.34375E-2</v>
      </c>
    </row>
    <row r="27" spans="2:11" ht="15.75" thickBot="1">
      <c r="B27" s="55" t="s">
        <v>20</v>
      </c>
      <c r="C27" s="129">
        <v>0</v>
      </c>
      <c r="D27" s="129"/>
      <c r="E27" s="129"/>
      <c r="F27" s="129"/>
      <c r="G27" s="129">
        <v>0</v>
      </c>
      <c r="H27" s="129">
        <v>0</v>
      </c>
      <c r="I27" s="130">
        <v>0</v>
      </c>
      <c r="J27" s="131">
        <v>0</v>
      </c>
      <c r="K27" s="132">
        <f>SUM(C27:J27)</f>
        <v>0</v>
      </c>
    </row>
    <row r="28" spans="2:11" ht="16.5" thickTop="1" thickBot="1">
      <c r="B28" s="60" t="s">
        <v>3</v>
      </c>
      <c r="C28" s="124">
        <f>SUM(C22:C27)</f>
        <v>0</v>
      </c>
      <c r="D28" s="124">
        <f t="shared" ref="D28:K28" si="3">SUM(D22:D27)</f>
        <v>2.34375E-2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 t="shared" si="3"/>
        <v>0</v>
      </c>
      <c r="K28" s="133">
        <f t="shared" si="3"/>
        <v>2.34375E-2</v>
      </c>
    </row>
    <row r="29" spans="2:11" ht="16.5" thickTop="1" thickBot="1">
      <c r="B29" s="59"/>
      <c r="C29" s="142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>SUM(C28,C19)</f>
        <v>0</v>
      </c>
      <c r="D30" s="124">
        <f t="shared" ref="D30:K30" si="4">SUM(D28,D19)</f>
        <v>3.6666666666666667E-2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24">
        <f t="shared" si="4"/>
        <v>0</v>
      </c>
      <c r="K30" s="133">
        <f t="shared" si="4"/>
        <v>3.6666666666666667E-2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sheetPr codeName="Foglio89"/>
  <dimension ref="B2:K32"/>
  <sheetViews>
    <sheetView showGridLines="0" showZeros="0" zoomScaleSheetLayoutView="100" workbookViewId="0">
      <selection activeCell="E35" sqref="E3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129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1.5486111111111112E-2</v>
      </c>
      <c r="D7" s="123"/>
      <c r="E7" s="123">
        <v>1.0416666666666667E-4</v>
      </c>
      <c r="F7" s="123"/>
      <c r="G7" s="123"/>
      <c r="H7" s="123">
        <v>1.7361111111111112E-4</v>
      </c>
      <c r="I7" s="126">
        <v>0</v>
      </c>
      <c r="J7" s="137">
        <v>0</v>
      </c>
      <c r="K7" s="128">
        <f>SUM(C7:J7)</f>
        <v>1.576388888888889E-2</v>
      </c>
    </row>
    <row r="8" spans="2:11">
      <c r="B8" s="138" t="s">
        <v>98</v>
      </c>
      <c r="C8" s="123">
        <v>2.9224537037037038E-2</v>
      </c>
      <c r="D8" s="123">
        <v>2.0949074074074073E-3</v>
      </c>
      <c r="E8" s="123">
        <v>1.6238425925925927E-2</v>
      </c>
      <c r="F8" s="123">
        <v>3.8194444444444446E-4</v>
      </c>
      <c r="G8" s="123">
        <v>8.1018518518518516E-4</v>
      </c>
      <c r="H8" s="123">
        <v>4.2476851851851851E-3</v>
      </c>
      <c r="I8" s="126"/>
      <c r="J8" s="137">
        <v>0</v>
      </c>
      <c r="K8" s="128">
        <f t="shared" ref="K8:K18" si="0">SUM(C8:J8)</f>
        <v>5.2997685185185189E-2</v>
      </c>
    </row>
    <row r="9" spans="2:11">
      <c r="B9" s="138" t="s">
        <v>49</v>
      </c>
      <c r="C9" s="123">
        <v>4.0775462962962965E-2</v>
      </c>
      <c r="D9" s="123">
        <v>1.6203703703703703E-4</v>
      </c>
      <c r="E9" s="123">
        <v>4.9305555555555543E-3</v>
      </c>
      <c r="F9" s="123">
        <v>5.7870370370370378E-4</v>
      </c>
      <c r="G9" s="123">
        <v>2.3148148148148146E-4</v>
      </c>
      <c r="H9" s="123">
        <v>9.259259259259257E-3</v>
      </c>
      <c r="I9" s="126"/>
      <c r="J9" s="137">
        <v>0</v>
      </c>
      <c r="K9" s="128">
        <f t="shared" si="0"/>
        <v>5.5937500000000001E-2</v>
      </c>
    </row>
    <row r="10" spans="2:11">
      <c r="B10" s="138" t="s">
        <v>11</v>
      </c>
      <c r="C10" s="123">
        <v>6.1863425925925933E-2</v>
      </c>
      <c r="D10" s="123">
        <v>8.819444444444444E-3</v>
      </c>
      <c r="E10" s="123">
        <v>1.1238425925925926E-2</v>
      </c>
      <c r="F10" s="123">
        <v>7.5231481481481469E-3</v>
      </c>
      <c r="G10" s="123"/>
      <c r="H10" s="123">
        <v>1.4016203703703704E-2</v>
      </c>
      <c r="I10" s="126"/>
      <c r="J10" s="137">
        <v>0</v>
      </c>
      <c r="K10" s="128">
        <f t="shared" si="0"/>
        <v>0.10346064814814818</v>
      </c>
    </row>
    <row r="11" spans="2:11">
      <c r="B11" s="43" t="s">
        <v>12</v>
      </c>
      <c r="C11" s="123">
        <v>1.6134259259259258E-2</v>
      </c>
      <c r="D11" s="123"/>
      <c r="E11" s="123">
        <v>3.4722222222222218E-4</v>
      </c>
      <c r="F11" s="123">
        <v>7.3842592592592588E-3</v>
      </c>
      <c r="G11" s="123"/>
      <c r="H11" s="123">
        <v>5.0925925925925932E-4</v>
      </c>
      <c r="I11" s="126">
        <v>0</v>
      </c>
      <c r="J11" s="137">
        <v>0</v>
      </c>
      <c r="K11" s="128">
        <f t="shared" si="0"/>
        <v>2.4374999999999994E-2</v>
      </c>
    </row>
    <row r="12" spans="2:11">
      <c r="B12" s="43" t="s">
        <v>156</v>
      </c>
      <c r="C12" s="123">
        <v>2.8472222222222223E-3</v>
      </c>
      <c r="D12" s="123"/>
      <c r="E12" s="123"/>
      <c r="F12" s="123"/>
      <c r="G12" s="123"/>
      <c r="H12" s="123">
        <v>1.0300925925925926E-3</v>
      </c>
      <c r="I12" s="126">
        <v>0</v>
      </c>
      <c r="J12" s="137">
        <v>0</v>
      </c>
      <c r="K12" s="128">
        <f t="shared" si="0"/>
        <v>3.8773148148148152E-3</v>
      </c>
    </row>
    <row r="13" spans="2:11">
      <c r="B13" s="43" t="s">
        <v>103</v>
      </c>
      <c r="C13" s="123"/>
      <c r="D13" s="123"/>
      <c r="E13" s="123"/>
      <c r="F13" s="123"/>
      <c r="G13" s="123"/>
      <c r="H13" s="123">
        <v>5.7175925925925927E-3</v>
      </c>
      <c r="I13" s="126">
        <v>0</v>
      </c>
      <c r="J13" s="137">
        <v>0</v>
      </c>
      <c r="K13" s="128">
        <f t="shared" si="0"/>
        <v>5.7175925925925927E-3</v>
      </c>
    </row>
    <row r="14" spans="2:11">
      <c r="B14" s="43" t="s">
        <v>104</v>
      </c>
      <c r="C14" s="123"/>
      <c r="D14" s="123"/>
      <c r="E14" s="123"/>
      <c r="F14" s="123"/>
      <c r="G14" s="123"/>
      <c r="H14" s="123"/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181</v>
      </c>
      <c r="C15" s="123">
        <v>4.9884259259259265E-3</v>
      </c>
      <c r="D15" s="123"/>
      <c r="E15" s="123">
        <v>4.3518518518518515E-3</v>
      </c>
      <c r="F15" s="123"/>
      <c r="G15" s="123">
        <v>8.6574074074074071E-3</v>
      </c>
      <c r="H15" s="123">
        <v>8.1018518518518516E-5</v>
      </c>
      <c r="I15" s="126">
        <v>0</v>
      </c>
      <c r="J15" s="137">
        <v>0</v>
      </c>
      <c r="K15" s="128">
        <f t="shared" si="0"/>
        <v>1.8078703703703704E-2</v>
      </c>
    </row>
    <row r="16" spans="2:11">
      <c r="B16" s="43" t="s">
        <v>172</v>
      </c>
      <c r="C16" s="123"/>
      <c r="D16" s="123"/>
      <c r="E16" s="123"/>
      <c r="F16" s="123">
        <v>7.2916666666666659E-3</v>
      </c>
      <c r="G16" s="123"/>
      <c r="H16" s="123"/>
      <c r="I16" s="126">
        <v>0</v>
      </c>
      <c r="J16" s="137">
        <v>0</v>
      </c>
      <c r="K16" s="128">
        <f t="shared" si="0"/>
        <v>7.2916666666666659E-3</v>
      </c>
    </row>
    <row r="17" spans="2:11">
      <c r="B17" s="43" t="s">
        <v>157</v>
      </c>
      <c r="C17" s="123"/>
      <c r="D17" s="123"/>
      <c r="E17" s="123"/>
      <c r="F17" s="123"/>
      <c r="G17" s="123"/>
      <c r="H17" s="123"/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2.9259259259259256E-2</v>
      </c>
      <c r="D18" s="123">
        <v>1.0694444444444444E-2</v>
      </c>
      <c r="E18" s="123">
        <v>2.3159722222222217E-2</v>
      </c>
      <c r="F18" s="123"/>
      <c r="G18" s="123">
        <v>1.1666666666666665E-2</v>
      </c>
      <c r="H18" s="123"/>
      <c r="I18" s="126">
        <v>0</v>
      </c>
      <c r="J18" s="137">
        <v>0</v>
      </c>
      <c r="K18" s="128">
        <f t="shared" si="0"/>
        <v>7.4780092592592579E-2</v>
      </c>
    </row>
    <row r="19" spans="2:11" ht="16.5" thickTop="1" thickBot="1">
      <c r="B19" s="60" t="s">
        <v>3</v>
      </c>
      <c r="C19" s="124">
        <f t="shared" ref="C19:K19" si="1">SUM(C7:C18)</f>
        <v>0.20057870370370376</v>
      </c>
      <c r="D19" s="124">
        <f t="shared" si="1"/>
        <v>2.1770833333333333E-2</v>
      </c>
      <c r="E19" s="124">
        <f t="shared" si="1"/>
        <v>6.0370370370370352E-2</v>
      </c>
      <c r="F19" s="124">
        <f t="shared" si="1"/>
        <v>2.3159722222222217E-2</v>
      </c>
      <c r="G19" s="124">
        <f t="shared" si="1"/>
        <v>2.1365740740740741E-2</v>
      </c>
      <c r="H19" s="124">
        <f t="shared" si="1"/>
        <v>3.5034722222222224E-2</v>
      </c>
      <c r="I19" s="124">
        <f t="shared" si="1"/>
        <v>0</v>
      </c>
      <c r="J19" s="124">
        <f t="shared" si="1"/>
        <v>0</v>
      </c>
      <c r="K19" s="133">
        <f t="shared" si="1"/>
        <v>0.36228009259259253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/>
      <c r="D22" s="125"/>
      <c r="E22" s="125"/>
      <c r="F22" s="125"/>
      <c r="G22" s="125"/>
      <c r="H22" s="125"/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/>
      <c r="D23" s="125"/>
      <c r="E23" s="125"/>
      <c r="F23" s="125"/>
      <c r="G23" s="125"/>
      <c r="H23" s="125"/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/>
      <c r="D24" s="125"/>
      <c r="E24" s="125"/>
      <c r="F24" s="125"/>
      <c r="G24" s="125"/>
      <c r="H24" s="125"/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7.8356481481481471E-3</v>
      </c>
      <c r="D25" s="125">
        <v>1.2847222222222223E-3</v>
      </c>
      <c r="E25" s="125">
        <v>6.2500000000000001E-4</v>
      </c>
      <c r="F25" s="125"/>
      <c r="G25" s="125">
        <v>2.148148148148148E-2</v>
      </c>
      <c r="H25" s="125">
        <v>1.2222222222222223E-2</v>
      </c>
      <c r="I25" s="126">
        <v>0</v>
      </c>
      <c r="J25" s="127">
        <v>0</v>
      </c>
      <c r="K25" s="128">
        <f t="shared" si="2"/>
        <v>4.3449074074074071E-2</v>
      </c>
    </row>
    <row r="26" spans="2:11">
      <c r="B26" s="50" t="s">
        <v>19</v>
      </c>
      <c r="C26" s="125">
        <v>0.10952546296296295</v>
      </c>
      <c r="D26" s="125">
        <v>1.9675925925925926E-4</v>
      </c>
      <c r="E26" s="125">
        <v>8.7384259259259255E-3</v>
      </c>
      <c r="F26" s="125"/>
      <c r="G26" s="125">
        <v>8.564814814814815E-4</v>
      </c>
      <c r="H26" s="125">
        <v>8.3680555555555574E-3</v>
      </c>
      <c r="I26" s="126">
        <v>0</v>
      </c>
      <c r="J26" s="127">
        <v>0</v>
      </c>
      <c r="K26" s="128">
        <f t="shared" si="2"/>
        <v>0.12768518518518518</v>
      </c>
    </row>
    <row r="27" spans="2:11" ht="15.75" thickBot="1">
      <c r="B27" s="55" t="s">
        <v>20</v>
      </c>
      <c r="C27" s="129"/>
      <c r="D27" s="129"/>
      <c r="E27" s="129">
        <v>2.2800925925925927E-3</v>
      </c>
      <c r="F27" s="129"/>
      <c r="G27" s="129"/>
      <c r="H27" s="129">
        <v>1.2847222222222223E-3</v>
      </c>
      <c r="I27" s="130">
        <v>0</v>
      </c>
      <c r="J27" s="131">
        <v>0</v>
      </c>
      <c r="K27" s="132">
        <f t="shared" si="2"/>
        <v>3.5648148148148149E-3</v>
      </c>
    </row>
    <row r="28" spans="2:11" ht="16.5" thickTop="1" thickBot="1">
      <c r="B28" s="60" t="s">
        <v>3</v>
      </c>
      <c r="C28" s="124">
        <f t="shared" ref="C28:K28" si="3">SUM(C22:C27)</f>
        <v>0.1173611111111111</v>
      </c>
      <c r="D28" s="124">
        <f t="shared" si="3"/>
        <v>1.4814814814814816E-3</v>
      </c>
      <c r="E28" s="124">
        <f t="shared" si="3"/>
        <v>1.1643518518518518E-2</v>
      </c>
      <c r="F28" s="124">
        <f t="shared" si="3"/>
        <v>0</v>
      </c>
      <c r="G28" s="124">
        <f t="shared" si="3"/>
        <v>2.2337962962962962E-2</v>
      </c>
      <c r="H28" s="124">
        <f t="shared" si="3"/>
        <v>2.1875000000000002E-2</v>
      </c>
      <c r="I28" s="124">
        <f t="shared" si="3"/>
        <v>0</v>
      </c>
      <c r="J28" s="124">
        <f>SUM(J22:J27)</f>
        <v>0</v>
      </c>
      <c r="K28" s="133">
        <f t="shared" si="3"/>
        <v>0.17469907407407406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0.31793981481481487</v>
      </c>
      <c r="D30" s="124">
        <f t="shared" si="4"/>
        <v>2.3252314814814816E-2</v>
      </c>
      <c r="E30" s="124">
        <f t="shared" si="4"/>
        <v>7.2013888888888877E-2</v>
      </c>
      <c r="F30" s="124">
        <f t="shared" si="4"/>
        <v>2.3159722222222217E-2</v>
      </c>
      <c r="G30" s="124">
        <f t="shared" si="4"/>
        <v>4.3703703703703703E-2</v>
      </c>
      <c r="H30" s="124">
        <f t="shared" si="4"/>
        <v>5.6909722222222223E-2</v>
      </c>
      <c r="I30" s="124">
        <f t="shared" si="4"/>
        <v>0</v>
      </c>
      <c r="J30" s="134">
        <f>SUM(J19,J28)</f>
        <v>0</v>
      </c>
      <c r="K30" s="135">
        <f t="shared" si="4"/>
        <v>0.53697916666666656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sheetPr codeName="Foglio90"/>
  <dimension ref="B2:K32"/>
  <sheetViews>
    <sheetView showGridLines="0" showZeros="0" view="pageBreakPreview" zoomScaleSheetLayoutView="100" workbookViewId="0">
      <selection activeCell="E7" sqref="E7:E1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130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>
        <v>0</v>
      </c>
      <c r="E7" s="123"/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98</v>
      </c>
      <c r="C8" s="123">
        <v>0</v>
      </c>
      <c r="D8" s="123">
        <v>0</v>
      </c>
      <c r="E8" s="123"/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49</v>
      </c>
      <c r="C9" s="123">
        <v>0</v>
      </c>
      <c r="D9" s="123">
        <v>0</v>
      </c>
      <c r="E9" s="123">
        <v>6.8981481481481489E-3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6.8981481481481489E-3</v>
      </c>
    </row>
    <row r="10" spans="2:11">
      <c r="B10" s="138" t="s">
        <v>11</v>
      </c>
      <c r="C10" s="123">
        <v>0</v>
      </c>
      <c r="D10" s="123">
        <v>0</v>
      </c>
      <c r="E10" s="123"/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>
        <v>0</v>
      </c>
      <c r="D11" s="123">
        <v>0</v>
      </c>
      <c r="E11" s="123"/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156</v>
      </c>
      <c r="C12" s="123">
        <v>0</v>
      </c>
      <c r="D12" s="123">
        <v>0</v>
      </c>
      <c r="E12" s="123"/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103</v>
      </c>
      <c r="C13" s="123">
        <v>0</v>
      </c>
      <c r="D13" s="123">
        <v>0</v>
      </c>
      <c r="E13" s="123"/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104</v>
      </c>
      <c r="C14" s="123">
        <v>0</v>
      </c>
      <c r="D14" s="123">
        <v>0</v>
      </c>
      <c r="E14" s="123"/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181</v>
      </c>
      <c r="C15" s="123">
        <v>0</v>
      </c>
      <c r="D15" s="123">
        <v>0</v>
      </c>
      <c r="E15" s="123"/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172</v>
      </c>
      <c r="C16" s="123">
        <v>0</v>
      </c>
      <c r="D16" s="123">
        <v>0</v>
      </c>
      <c r="E16" s="123"/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157</v>
      </c>
      <c r="C17" s="123">
        <v>0</v>
      </c>
      <c r="D17" s="123">
        <v>0</v>
      </c>
      <c r="E17" s="123"/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0</v>
      </c>
      <c r="E18" s="123"/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6.8981481481481489E-3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6.8981481481481489E-3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6.8981481481481489E-3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6.8981481481481489E-3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sheetPr codeName="Foglio91"/>
  <dimension ref="B2:K32"/>
  <sheetViews>
    <sheetView showGridLines="0" showZeros="0" view="pageBreakPreview" zoomScaleSheetLayoutView="100" workbookViewId="0">
      <selection activeCell="C22" sqref="C22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131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/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98</v>
      </c>
      <c r="C8" s="123">
        <v>3.1250000000000001E-4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3.1250000000000001E-4</v>
      </c>
    </row>
    <row r="9" spans="2:11">
      <c r="B9" s="138" t="s">
        <v>49</v>
      </c>
      <c r="C9" s="123"/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/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/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156</v>
      </c>
      <c r="C12" s="123"/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103</v>
      </c>
      <c r="C13" s="123"/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104</v>
      </c>
      <c r="C14" s="123"/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181</v>
      </c>
      <c r="C15" s="123"/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172</v>
      </c>
      <c r="C16" s="123"/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157</v>
      </c>
      <c r="C17" s="123"/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/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3.1250000000000001E-4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3.1250000000000001E-4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/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/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/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/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/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/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3.1250000000000001E-4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3.1250000000000001E-4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sheetPr codeName="Foglio92"/>
  <dimension ref="B2:K32"/>
  <sheetViews>
    <sheetView showGridLines="0" showZeros="0" zoomScaleSheetLayoutView="100" workbookViewId="0">
      <selection activeCell="I7" sqref="I7:I1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132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/>
      <c r="E7" s="123"/>
      <c r="F7" s="123">
        <v>0</v>
      </c>
      <c r="G7" s="123">
        <v>0</v>
      </c>
      <c r="H7" s="123"/>
      <c r="I7" s="126"/>
      <c r="J7" s="137">
        <v>0</v>
      </c>
      <c r="K7" s="128">
        <f>SUM(C7:J7)</f>
        <v>0</v>
      </c>
    </row>
    <row r="8" spans="2:11">
      <c r="B8" s="138" t="s">
        <v>98</v>
      </c>
      <c r="C8" s="123">
        <v>0</v>
      </c>
      <c r="D8" s="123"/>
      <c r="E8" s="123"/>
      <c r="F8" s="123">
        <v>0</v>
      </c>
      <c r="G8" s="123">
        <v>0</v>
      </c>
      <c r="H8" s="123">
        <v>1.1689814814814813E-3</v>
      </c>
      <c r="I8" s="126"/>
      <c r="J8" s="137">
        <v>0</v>
      </c>
      <c r="K8" s="128">
        <f t="shared" ref="K8:K18" si="0">SUM(C8:J8)</f>
        <v>1.1689814814814813E-3</v>
      </c>
    </row>
    <row r="9" spans="2:11">
      <c r="B9" s="138" t="s">
        <v>49</v>
      </c>
      <c r="C9" s="123">
        <v>0</v>
      </c>
      <c r="D9" s="123"/>
      <c r="E9" s="123"/>
      <c r="F9" s="123">
        <v>0</v>
      </c>
      <c r="G9" s="123">
        <v>0</v>
      </c>
      <c r="H9" s="123"/>
      <c r="I9" s="126">
        <v>7.858796296296296E-3</v>
      </c>
      <c r="J9" s="137">
        <v>0</v>
      </c>
      <c r="K9" s="128">
        <f t="shared" si="0"/>
        <v>7.858796296296296E-3</v>
      </c>
    </row>
    <row r="10" spans="2:11">
      <c r="B10" s="138" t="s">
        <v>11</v>
      </c>
      <c r="C10" s="123">
        <v>0</v>
      </c>
      <c r="D10" s="123"/>
      <c r="E10" s="123"/>
      <c r="F10" s="123">
        <v>0</v>
      </c>
      <c r="G10" s="123">
        <v>0</v>
      </c>
      <c r="H10" s="123"/>
      <c r="I10" s="126"/>
      <c r="J10" s="137">
        <v>0</v>
      </c>
      <c r="K10" s="128">
        <f t="shared" si="0"/>
        <v>0</v>
      </c>
    </row>
    <row r="11" spans="2:11">
      <c r="B11" s="43" t="s">
        <v>12</v>
      </c>
      <c r="C11" s="123">
        <v>0</v>
      </c>
      <c r="D11" s="123"/>
      <c r="E11" s="123"/>
      <c r="F11" s="123">
        <v>0</v>
      </c>
      <c r="G11" s="123">
        <v>0</v>
      </c>
      <c r="H11" s="123"/>
      <c r="I11" s="126"/>
      <c r="J11" s="137">
        <v>0</v>
      </c>
      <c r="K11" s="128">
        <f t="shared" si="0"/>
        <v>0</v>
      </c>
    </row>
    <row r="12" spans="2:11">
      <c r="B12" s="43" t="s">
        <v>156</v>
      </c>
      <c r="C12" s="123">
        <v>0</v>
      </c>
      <c r="D12" s="123"/>
      <c r="E12" s="123"/>
      <c r="F12" s="123">
        <v>0</v>
      </c>
      <c r="G12" s="123">
        <v>0</v>
      </c>
      <c r="H12" s="123"/>
      <c r="I12" s="126"/>
      <c r="J12" s="137">
        <v>0</v>
      </c>
      <c r="K12" s="128">
        <f t="shared" si="0"/>
        <v>0</v>
      </c>
    </row>
    <row r="13" spans="2:11">
      <c r="B13" s="43" t="s">
        <v>103</v>
      </c>
      <c r="C13" s="123">
        <v>0</v>
      </c>
      <c r="D13" s="123"/>
      <c r="E13" s="123"/>
      <c r="F13" s="123">
        <v>0</v>
      </c>
      <c r="G13" s="123">
        <v>0</v>
      </c>
      <c r="H13" s="123"/>
      <c r="I13" s="126"/>
      <c r="J13" s="137">
        <v>0</v>
      </c>
      <c r="K13" s="128">
        <f t="shared" si="0"/>
        <v>0</v>
      </c>
    </row>
    <row r="14" spans="2:11">
      <c r="B14" s="43" t="s">
        <v>104</v>
      </c>
      <c r="C14" s="123">
        <v>0</v>
      </c>
      <c r="D14" s="123"/>
      <c r="E14" s="123"/>
      <c r="F14" s="123">
        <v>0</v>
      </c>
      <c r="G14" s="123">
        <v>0</v>
      </c>
      <c r="H14" s="123"/>
      <c r="I14" s="126"/>
      <c r="J14" s="137">
        <v>0</v>
      </c>
      <c r="K14" s="128">
        <f t="shared" si="0"/>
        <v>0</v>
      </c>
    </row>
    <row r="15" spans="2:11">
      <c r="B15" s="43" t="s">
        <v>181</v>
      </c>
      <c r="C15" s="123">
        <v>0</v>
      </c>
      <c r="D15" s="123"/>
      <c r="E15" s="123"/>
      <c r="F15" s="123">
        <v>0</v>
      </c>
      <c r="G15" s="123">
        <v>0</v>
      </c>
      <c r="H15" s="123"/>
      <c r="I15" s="126"/>
      <c r="J15" s="137">
        <v>0</v>
      </c>
      <c r="K15" s="128">
        <f t="shared" si="0"/>
        <v>0</v>
      </c>
    </row>
    <row r="16" spans="2:11">
      <c r="B16" s="43" t="s">
        <v>172</v>
      </c>
      <c r="C16" s="123">
        <v>0</v>
      </c>
      <c r="D16" s="123"/>
      <c r="E16" s="123"/>
      <c r="F16" s="123">
        <v>0</v>
      </c>
      <c r="G16" s="123">
        <v>0</v>
      </c>
      <c r="H16" s="123"/>
      <c r="I16" s="126"/>
      <c r="J16" s="137">
        <v>0</v>
      </c>
      <c r="K16" s="128">
        <f t="shared" si="0"/>
        <v>0</v>
      </c>
    </row>
    <row r="17" spans="2:11">
      <c r="B17" s="43" t="s">
        <v>157</v>
      </c>
      <c r="C17" s="123">
        <v>0</v>
      </c>
      <c r="D17" s="123"/>
      <c r="E17" s="123"/>
      <c r="F17" s="123">
        <v>0</v>
      </c>
      <c r="G17" s="123">
        <v>0</v>
      </c>
      <c r="H17" s="123"/>
      <c r="I17" s="126"/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/>
      <c r="E18" s="123"/>
      <c r="F18" s="123">
        <v>0</v>
      </c>
      <c r="G18" s="123">
        <v>0</v>
      </c>
      <c r="H18" s="123">
        <v>4.9768518518518521E-4</v>
      </c>
      <c r="I18" s="126"/>
      <c r="J18" s="137">
        <v>0</v>
      </c>
      <c r="K18" s="128">
        <f t="shared" si="0"/>
        <v>4.9768518518518521E-4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1.6666666666666666E-3</v>
      </c>
      <c r="I19" s="124">
        <f t="shared" si="1"/>
        <v>7.858796296296296E-3</v>
      </c>
      <c r="J19" s="124">
        <f t="shared" si="1"/>
        <v>0</v>
      </c>
      <c r="K19" s="133">
        <f t="shared" si="1"/>
        <v>9.5254629629629613E-3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/>
      <c r="F22" s="125">
        <v>0</v>
      </c>
      <c r="G22" s="125">
        <v>0</v>
      </c>
      <c r="H22" s="125"/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/>
      <c r="F23" s="125">
        <v>0</v>
      </c>
      <c r="G23" s="125">
        <v>0</v>
      </c>
      <c r="H23" s="125"/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/>
      <c r="F24" s="125">
        <v>0</v>
      </c>
      <c r="G24" s="125">
        <v>0</v>
      </c>
      <c r="H24" s="125"/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/>
      <c r="F25" s="125">
        <v>0</v>
      </c>
      <c r="G25" s="125">
        <v>0</v>
      </c>
      <c r="H25" s="125">
        <v>1.7824074074074072E-3</v>
      </c>
      <c r="I25" s="126">
        <v>0</v>
      </c>
      <c r="J25" s="127">
        <v>0</v>
      </c>
      <c r="K25" s="128">
        <f t="shared" si="2"/>
        <v>1.7824074074074072E-3</v>
      </c>
    </row>
    <row r="26" spans="2:11">
      <c r="B26" s="50" t="s">
        <v>19</v>
      </c>
      <c r="C26" s="125">
        <v>0</v>
      </c>
      <c r="D26" s="125">
        <v>0</v>
      </c>
      <c r="E26" s="125"/>
      <c r="F26" s="125">
        <v>0</v>
      </c>
      <c r="G26" s="125">
        <v>0</v>
      </c>
      <c r="H26" s="125">
        <v>7.7546296296296304E-4</v>
      </c>
      <c r="I26" s="126">
        <v>0</v>
      </c>
      <c r="J26" s="127">
        <v>0</v>
      </c>
      <c r="K26" s="128">
        <f t="shared" si="2"/>
        <v>7.7546296296296304E-4</v>
      </c>
    </row>
    <row r="27" spans="2:11" ht="15.75" thickBot="1">
      <c r="B27" s="55" t="s">
        <v>20</v>
      </c>
      <c r="C27" s="129">
        <v>0</v>
      </c>
      <c r="D27" s="129">
        <v>0</v>
      </c>
      <c r="E27" s="129"/>
      <c r="F27" s="129">
        <v>0</v>
      </c>
      <c r="G27" s="129">
        <v>0</v>
      </c>
      <c r="H27" s="129"/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2.5578703703703701E-3</v>
      </c>
      <c r="I28" s="124">
        <f t="shared" si="3"/>
        <v>0</v>
      </c>
      <c r="J28" s="124">
        <f>SUM(J22:J27)</f>
        <v>0</v>
      </c>
      <c r="K28" s="133">
        <f t="shared" si="3"/>
        <v>2.5578703703703701E-3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4.2245370370370371E-3</v>
      </c>
      <c r="I30" s="124">
        <f t="shared" si="4"/>
        <v>7.858796296296296E-3</v>
      </c>
      <c r="J30" s="134">
        <f>SUM(J19,J28)</f>
        <v>0</v>
      </c>
      <c r="K30" s="135">
        <f t="shared" si="4"/>
        <v>1.2083333333333331E-2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sheetPr codeName="Foglio93"/>
  <dimension ref="B2:K32"/>
  <sheetViews>
    <sheetView showGridLines="0" showZeros="0" view="pageBreakPreview" zoomScaleNormal="80" zoomScaleSheetLayoutView="100" workbookViewId="0">
      <selection activeCell="C10" sqref="C10:C11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133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/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98</v>
      </c>
      <c r="C8" s="123"/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49</v>
      </c>
      <c r="C9" s="123"/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/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/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156</v>
      </c>
      <c r="C12" s="123"/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103</v>
      </c>
      <c r="C13" s="123"/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104</v>
      </c>
      <c r="C14" s="123"/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181</v>
      </c>
      <c r="C15" s="123"/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172</v>
      </c>
      <c r="C16" s="123"/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157</v>
      </c>
      <c r="C17" s="123"/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/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/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/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/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3.1250000000000001E-4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3.1250000000000001E-4</v>
      </c>
    </row>
    <row r="26" spans="2:11">
      <c r="B26" s="50" t="s">
        <v>19</v>
      </c>
      <c r="C26" s="125">
        <v>5.2083333333333333E-4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5.2083333333333333E-4</v>
      </c>
    </row>
    <row r="27" spans="2:11" ht="15.75" thickBot="1">
      <c r="B27" s="55" t="s">
        <v>20</v>
      </c>
      <c r="C27" s="129"/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8.3333333333333328E-4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8.3333333333333328E-4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8.3333333333333328E-4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8.3333333333333328E-4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sheetPr codeName="Foglio94"/>
  <dimension ref="B2:K32"/>
  <sheetViews>
    <sheetView showGridLines="0" showZeros="0" view="pageBreakPreview" zoomScaleSheetLayoutView="100" workbookViewId="0">
      <selection activeCell="O15" sqref="O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134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98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49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156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103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104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181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172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157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sheetPr codeName="Foglio95"/>
  <dimension ref="B2:K32"/>
  <sheetViews>
    <sheetView showGridLines="0" showZeros="0" view="pageBreakPreview" zoomScaleSheetLayoutView="100" workbookViewId="0">
      <selection activeCell="O15" sqref="O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135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98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49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156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103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104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181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172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157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Foglio96"/>
  <dimension ref="B2:K32"/>
  <sheetViews>
    <sheetView showGridLines="0" showZeros="0" zoomScaleSheetLayoutView="100" workbookViewId="0">
      <selection activeCell="J22" sqref="J22:J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136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7.9976851851851858E-3</v>
      </c>
      <c r="D7" s="123"/>
      <c r="E7" s="123">
        <v>0</v>
      </c>
      <c r="F7" s="123"/>
      <c r="G7" s="123"/>
      <c r="H7" s="123">
        <v>0</v>
      </c>
      <c r="I7" s="126">
        <v>0</v>
      </c>
      <c r="J7" s="137"/>
      <c r="K7" s="128">
        <f>SUM(C7:J7)</f>
        <v>7.9976851851851858E-3</v>
      </c>
    </row>
    <row r="8" spans="2:11">
      <c r="B8" s="138" t="s">
        <v>98</v>
      </c>
      <c r="C8" s="123">
        <v>4.4560185185185189E-3</v>
      </c>
      <c r="D8" s="123"/>
      <c r="E8" s="123">
        <v>0</v>
      </c>
      <c r="F8" s="123"/>
      <c r="G8" s="123">
        <v>6.6319444444444438E-3</v>
      </c>
      <c r="H8" s="123">
        <v>0</v>
      </c>
      <c r="I8" s="126">
        <v>0</v>
      </c>
      <c r="J8" s="137">
        <v>6.2499999999999986E-3</v>
      </c>
      <c r="K8" s="128">
        <f t="shared" ref="K8:K18" si="0">SUM(C8:J8)</f>
        <v>1.7337962962962961E-2</v>
      </c>
    </row>
    <row r="9" spans="2:11">
      <c r="B9" s="138" t="s">
        <v>49</v>
      </c>
      <c r="C9" s="123">
        <v>2.1180555555555558E-3</v>
      </c>
      <c r="D9" s="123"/>
      <c r="E9" s="123">
        <v>0</v>
      </c>
      <c r="F9" s="123"/>
      <c r="G9" s="123">
        <v>8.564814814814815E-4</v>
      </c>
      <c r="H9" s="123">
        <v>0</v>
      </c>
      <c r="I9" s="126">
        <v>0</v>
      </c>
      <c r="J9" s="137"/>
      <c r="K9" s="128">
        <f t="shared" si="0"/>
        <v>2.9745370370370373E-3</v>
      </c>
    </row>
    <row r="10" spans="2:11">
      <c r="B10" s="138" t="s">
        <v>11</v>
      </c>
      <c r="C10" s="123">
        <v>3.5856481481481496E-2</v>
      </c>
      <c r="D10" s="123"/>
      <c r="E10" s="123">
        <v>0</v>
      </c>
      <c r="F10" s="123"/>
      <c r="G10" s="123">
        <v>9.1319444444444425E-3</v>
      </c>
      <c r="H10" s="123">
        <v>0</v>
      </c>
      <c r="I10" s="126">
        <v>0</v>
      </c>
      <c r="J10" s="137">
        <v>6.9791666666666665E-3</v>
      </c>
      <c r="K10" s="128">
        <f t="shared" si="0"/>
        <v>5.1967592592592607E-2</v>
      </c>
    </row>
    <row r="11" spans="2:11">
      <c r="B11" s="43" t="s">
        <v>12</v>
      </c>
      <c r="C11" s="123"/>
      <c r="D11" s="123"/>
      <c r="E11" s="123">
        <v>0</v>
      </c>
      <c r="F11" s="123"/>
      <c r="G11" s="123">
        <v>1.3194444444444443E-3</v>
      </c>
      <c r="H11" s="123">
        <v>0</v>
      </c>
      <c r="I11" s="126">
        <v>0</v>
      </c>
      <c r="J11" s="137">
        <v>4.861111111111111E-4</v>
      </c>
      <c r="K11" s="128">
        <f t="shared" si="0"/>
        <v>1.8055555555555555E-3</v>
      </c>
    </row>
    <row r="12" spans="2:11">
      <c r="B12" s="43" t="s">
        <v>156</v>
      </c>
      <c r="C12" s="123">
        <v>1.3784722222222223E-2</v>
      </c>
      <c r="D12" s="123"/>
      <c r="E12" s="123">
        <v>0</v>
      </c>
      <c r="F12" s="123"/>
      <c r="G12" s="123">
        <v>6.249999999999999E-4</v>
      </c>
      <c r="H12" s="123">
        <v>0</v>
      </c>
      <c r="I12" s="126">
        <v>0</v>
      </c>
      <c r="J12" s="137"/>
      <c r="K12" s="128">
        <f t="shared" si="0"/>
        <v>1.4409722222222223E-2</v>
      </c>
    </row>
    <row r="13" spans="2:11">
      <c r="B13" s="43" t="s">
        <v>103</v>
      </c>
      <c r="C13" s="123"/>
      <c r="D13" s="123"/>
      <c r="E13" s="123">
        <v>0</v>
      </c>
      <c r="F13" s="123"/>
      <c r="G13" s="123"/>
      <c r="H13" s="123">
        <v>0</v>
      </c>
      <c r="I13" s="126">
        <v>0</v>
      </c>
      <c r="J13" s="137"/>
      <c r="K13" s="128">
        <f t="shared" si="0"/>
        <v>0</v>
      </c>
    </row>
    <row r="14" spans="2:11">
      <c r="B14" s="43" t="s">
        <v>104</v>
      </c>
      <c r="C14" s="123"/>
      <c r="D14" s="123"/>
      <c r="E14" s="123">
        <v>0</v>
      </c>
      <c r="F14" s="123"/>
      <c r="G14" s="123"/>
      <c r="H14" s="123">
        <v>0</v>
      </c>
      <c r="I14" s="126">
        <v>0</v>
      </c>
      <c r="J14" s="137"/>
      <c r="K14" s="128">
        <f t="shared" si="0"/>
        <v>0</v>
      </c>
    </row>
    <row r="15" spans="2:11">
      <c r="B15" s="43" t="s">
        <v>181</v>
      </c>
      <c r="C15" s="123"/>
      <c r="D15" s="123"/>
      <c r="E15" s="123">
        <v>0</v>
      </c>
      <c r="F15" s="123"/>
      <c r="G15" s="123"/>
      <c r="H15" s="123">
        <v>0</v>
      </c>
      <c r="I15" s="126">
        <v>0</v>
      </c>
      <c r="J15" s="137"/>
      <c r="K15" s="128">
        <f t="shared" si="0"/>
        <v>0</v>
      </c>
    </row>
    <row r="16" spans="2:11">
      <c r="B16" s="43" t="s">
        <v>172</v>
      </c>
      <c r="C16" s="123"/>
      <c r="D16" s="123"/>
      <c r="E16" s="123">
        <v>0</v>
      </c>
      <c r="F16" s="123"/>
      <c r="G16" s="123"/>
      <c r="H16" s="123">
        <v>0</v>
      </c>
      <c r="I16" s="126">
        <v>0</v>
      </c>
      <c r="J16" s="137"/>
      <c r="K16" s="128">
        <f t="shared" si="0"/>
        <v>0</v>
      </c>
    </row>
    <row r="17" spans="2:11">
      <c r="B17" s="43" t="s">
        <v>157</v>
      </c>
      <c r="C17" s="123"/>
      <c r="D17" s="123"/>
      <c r="E17" s="123">
        <v>0</v>
      </c>
      <c r="F17" s="123"/>
      <c r="G17" s="123"/>
      <c r="H17" s="123">
        <v>0</v>
      </c>
      <c r="I17" s="126">
        <v>0</v>
      </c>
      <c r="J17" s="137"/>
      <c r="K17" s="128">
        <f t="shared" si="0"/>
        <v>0</v>
      </c>
    </row>
    <row r="18" spans="2:11" ht="15.75" thickBot="1">
      <c r="B18" s="43" t="s">
        <v>13</v>
      </c>
      <c r="C18" s="123">
        <v>2.5289351851851858E-2</v>
      </c>
      <c r="D18" s="123">
        <v>5.324074074074074E-3</v>
      </c>
      <c r="E18" s="123">
        <v>0</v>
      </c>
      <c r="F18" s="123"/>
      <c r="G18" s="123">
        <v>9.2129629629629627E-3</v>
      </c>
      <c r="H18" s="123">
        <v>0</v>
      </c>
      <c r="I18" s="126">
        <v>0</v>
      </c>
      <c r="J18" s="137">
        <v>4.7453703703703704E-4</v>
      </c>
      <c r="K18" s="128">
        <f t="shared" si="0"/>
        <v>4.0300925925925934E-2</v>
      </c>
    </row>
    <row r="19" spans="2:11" ht="16.5" thickTop="1" thickBot="1">
      <c r="B19" s="60" t="s">
        <v>3</v>
      </c>
      <c r="C19" s="124">
        <f t="shared" ref="C19:K19" si="1">SUM(C7:C18)</f>
        <v>8.950231481481484E-2</v>
      </c>
      <c r="D19" s="124">
        <f t="shared" si="1"/>
        <v>5.324074074074074E-3</v>
      </c>
      <c r="E19" s="124">
        <f t="shared" si="1"/>
        <v>0</v>
      </c>
      <c r="F19" s="124">
        <f t="shared" si="1"/>
        <v>0</v>
      </c>
      <c r="G19" s="124">
        <f t="shared" si="1"/>
        <v>2.7777777777777776E-2</v>
      </c>
      <c r="H19" s="124">
        <f t="shared" si="1"/>
        <v>0</v>
      </c>
      <c r="I19" s="124">
        <f t="shared" si="1"/>
        <v>0</v>
      </c>
      <c r="J19" s="124">
        <f t="shared" si="1"/>
        <v>1.4189814814814813E-2</v>
      </c>
      <c r="K19" s="133">
        <f t="shared" si="1"/>
        <v>0.13679398148148153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2.7777777777777778E-4</v>
      </c>
      <c r="D22" s="125"/>
      <c r="E22" s="125">
        <v>0</v>
      </c>
      <c r="F22" s="125"/>
      <c r="G22" s="125"/>
      <c r="H22" s="125">
        <v>0</v>
      </c>
      <c r="I22" s="126">
        <v>0</v>
      </c>
      <c r="J22" s="127"/>
      <c r="K22" s="128">
        <f>SUM(C22:J22)</f>
        <v>2.7777777777777778E-4</v>
      </c>
    </row>
    <row r="23" spans="2:11">
      <c r="B23" s="50" t="s">
        <v>16</v>
      </c>
      <c r="C23" s="125"/>
      <c r="D23" s="125"/>
      <c r="E23" s="125">
        <v>0</v>
      </c>
      <c r="F23" s="125"/>
      <c r="G23" s="125"/>
      <c r="H23" s="125">
        <v>0</v>
      </c>
      <c r="I23" s="126">
        <v>0</v>
      </c>
      <c r="J23" s="127"/>
      <c r="K23" s="128">
        <f t="shared" ref="K23:K27" si="2">SUM(C23:J23)</f>
        <v>0</v>
      </c>
    </row>
    <row r="24" spans="2:11">
      <c r="B24" s="50" t="s">
        <v>17</v>
      </c>
      <c r="C24" s="125"/>
      <c r="D24" s="125"/>
      <c r="E24" s="125">
        <v>0</v>
      </c>
      <c r="F24" s="125"/>
      <c r="G24" s="125"/>
      <c r="H24" s="125">
        <v>0</v>
      </c>
      <c r="I24" s="126">
        <v>0</v>
      </c>
      <c r="J24" s="127"/>
      <c r="K24" s="128">
        <f t="shared" si="2"/>
        <v>0</v>
      </c>
    </row>
    <row r="25" spans="2:11">
      <c r="B25" s="50" t="s">
        <v>18</v>
      </c>
      <c r="C25" s="125">
        <v>1.2361111111111111E-2</v>
      </c>
      <c r="D25" s="125"/>
      <c r="E25" s="125">
        <v>0</v>
      </c>
      <c r="F25" s="125"/>
      <c r="G25" s="125">
        <v>3.6226851851851845E-3</v>
      </c>
      <c r="H25" s="125">
        <v>0</v>
      </c>
      <c r="I25" s="126">
        <v>0</v>
      </c>
      <c r="J25" s="127">
        <v>1.0532407407407407E-3</v>
      </c>
      <c r="K25" s="128">
        <f t="shared" si="2"/>
        <v>1.7037037037037035E-2</v>
      </c>
    </row>
    <row r="26" spans="2:11">
      <c r="B26" s="50" t="s">
        <v>19</v>
      </c>
      <c r="C26" s="125">
        <v>0.11224537037037038</v>
      </c>
      <c r="D26" s="125"/>
      <c r="E26" s="125">
        <v>0</v>
      </c>
      <c r="F26" s="125"/>
      <c r="G26" s="125">
        <v>3.3564814814814818E-4</v>
      </c>
      <c r="H26" s="125">
        <v>0</v>
      </c>
      <c r="I26" s="126">
        <v>0</v>
      </c>
      <c r="J26" s="127"/>
      <c r="K26" s="128">
        <f t="shared" si="2"/>
        <v>0.11258101851851854</v>
      </c>
    </row>
    <row r="27" spans="2:11" ht="15.75" thickBot="1">
      <c r="B27" s="55" t="s">
        <v>20</v>
      </c>
      <c r="C27" s="129">
        <v>9.0277777777777774E-4</v>
      </c>
      <c r="D27" s="129"/>
      <c r="E27" s="129">
        <v>0</v>
      </c>
      <c r="F27" s="129"/>
      <c r="G27" s="129"/>
      <c r="H27" s="129">
        <v>0</v>
      </c>
      <c r="I27" s="130">
        <v>0</v>
      </c>
      <c r="J27" s="131"/>
      <c r="K27" s="132">
        <f t="shared" si="2"/>
        <v>9.0277777777777774E-4</v>
      </c>
    </row>
    <row r="28" spans="2:11" ht="16.5" thickTop="1" thickBot="1">
      <c r="B28" s="60" t="s">
        <v>3</v>
      </c>
      <c r="C28" s="124">
        <f t="shared" ref="C28:K28" si="3">SUM(C22:C27)</f>
        <v>0.12578703703703706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3.9583333333333328E-3</v>
      </c>
      <c r="H28" s="124">
        <f t="shared" si="3"/>
        <v>0</v>
      </c>
      <c r="I28" s="124">
        <f t="shared" si="3"/>
        <v>0</v>
      </c>
      <c r="J28" s="124">
        <f>SUM(J22:J27)</f>
        <v>1.0532407407407407E-3</v>
      </c>
      <c r="K28" s="133">
        <f t="shared" si="3"/>
        <v>0.13079861111111113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0.21528935185185188</v>
      </c>
      <c r="D30" s="124">
        <f t="shared" si="4"/>
        <v>5.324074074074074E-3</v>
      </c>
      <c r="E30" s="124">
        <f t="shared" si="4"/>
        <v>0</v>
      </c>
      <c r="F30" s="124">
        <f t="shared" si="4"/>
        <v>0</v>
      </c>
      <c r="G30" s="124">
        <f t="shared" si="4"/>
        <v>3.1736111111111111E-2</v>
      </c>
      <c r="H30" s="124">
        <f t="shared" si="4"/>
        <v>0</v>
      </c>
      <c r="I30" s="124">
        <f t="shared" si="4"/>
        <v>0</v>
      </c>
      <c r="J30" s="134">
        <f>SUM(J19,J28)</f>
        <v>1.5243055555555553E-2</v>
      </c>
      <c r="K30" s="135">
        <f t="shared" si="4"/>
        <v>0.26759259259259266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sheetPr codeName="Foglio97"/>
  <dimension ref="B2:K32"/>
  <sheetViews>
    <sheetView showGridLines="0" showZeros="0" zoomScaleSheetLayoutView="100" workbookViewId="0">
      <selection activeCell="D7" sqref="D7:D1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137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/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98</v>
      </c>
      <c r="C8" s="123">
        <v>0</v>
      </c>
      <c r="D8" s="123"/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49</v>
      </c>
      <c r="C9" s="123">
        <v>0</v>
      </c>
      <c r="D9" s="123"/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0</v>
      </c>
      <c r="D10" s="123">
        <v>6.400462962962962E-3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6.400462962962962E-3</v>
      </c>
    </row>
    <row r="11" spans="2:11">
      <c r="B11" s="43" t="s">
        <v>12</v>
      </c>
      <c r="C11" s="123">
        <v>0</v>
      </c>
      <c r="D11" s="123"/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156</v>
      </c>
      <c r="C12" s="123">
        <v>0</v>
      </c>
      <c r="D12" s="123"/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103</v>
      </c>
      <c r="C13" s="123">
        <v>0</v>
      </c>
      <c r="D13" s="123"/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104</v>
      </c>
      <c r="C14" s="123">
        <v>0</v>
      </c>
      <c r="D14" s="123"/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181</v>
      </c>
      <c r="C15" s="123">
        <v>0</v>
      </c>
      <c r="D15" s="123"/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172</v>
      </c>
      <c r="C16" s="123">
        <v>0</v>
      </c>
      <c r="D16" s="123"/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157</v>
      </c>
      <c r="C17" s="123">
        <v>0</v>
      </c>
      <c r="D17" s="123"/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4.8032407407407416E-3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4.8032407407407416E-3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1.1203703703703704E-2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1.1203703703703704E-2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1.1203703703703704E-2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1.1203703703703704E-2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/>
  <dimension ref="B2:K31"/>
  <sheetViews>
    <sheetView showGridLines="0" showZeros="0" zoomScaleSheetLayoutView="80" workbookViewId="0">
      <selection activeCell="C22" sqref="C22:C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91" t="s">
        <v>40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2.2337962962962962E-3</v>
      </c>
      <c r="D7" s="12">
        <f t="shared" ref="D7:D18" si="0">IFERROR(C7/C$19,0)</f>
        <v>6.2177835051546407E-2</v>
      </c>
      <c r="E7" s="12">
        <f t="shared" ref="E7:E18" si="1">IFERROR(C7/C$30,0)</f>
        <v>1.3907905166822795E-2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2.2337962962962962E-3</v>
      </c>
      <c r="J7" s="12">
        <f t="shared" ref="J7:J18" si="4">IFERROR(I7/I$19,0)</f>
        <v>6.2177835051546407E-2</v>
      </c>
      <c r="K7" s="14">
        <f t="shared" ref="K7:K18" si="5">IFERROR(I7/I$30,0)</f>
        <v>1.3907905166822795E-2</v>
      </c>
    </row>
    <row r="8" spans="2:11">
      <c r="B8" s="141" t="s">
        <v>98</v>
      </c>
      <c r="C8" s="11">
        <v>1.7708333333333329E-2</v>
      </c>
      <c r="D8" s="12">
        <f t="shared" si="0"/>
        <v>0.49291237113402064</v>
      </c>
      <c r="E8" s="12">
        <f t="shared" si="1"/>
        <v>0.11025437774735167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1.7708333333333329E-2</v>
      </c>
      <c r="J8" s="12">
        <f t="shared" si="4"/>
        <v>0.49291237113402064</v>
      </c>
      <c r="K8" s="14">
        <f t="shared" si="5"/>
        <v>0.11025437774735167</v>
      </c>
    </row>
    <row r="9" spans="2:11">
      <c r="B9" s="10" t="s">
        <v>49</v>
      </c>
      <c r="C9" s="11">
        <v>5.7986111111111112E-3</v>
      </c>
      <c r="D9" s="12">
        <f t="shared" si="0"/>
        <v>0.16140463917525777</v>
      </c>
      <c r="E9" s="12">
        <f t="shared" si="1"/>
        <v>3.6102904085897516E-2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5.7986111111111112E-3</v>
      </c>
      <c r="J9" s="12">
        <f t="shared" si="4"/>
        <v>0.16140463917525777</v>
      </c>
      <c r="K9" s="14">
        <f t="shared" si="5"/>
        <v>3.6102904085897516E-2</v>
      </c>
    </row>
    <row r="10" spans="2:11">
      <c r="B10" s="10" t="s">
        <v>11</v>
      </c>
      <c r="C10" s="11">
        <v>5.6249999999999963E-3</v>
      </c>
      <c r="D10" s="12">
        <f t="shared" si="0"/>
        <v>0.15657216494845355</v>
      </c>
      <c r="E10" s="12">
        <f t="shared" si="1"/>
        <v>3.5021978813864631E-2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5.6249999999999963E-3</v>
      </c>
      <c r="J10" s="12">
        <f t="shared" si="4"/>
        <v>0.15657216494845355</v>
      </c>
      <c r="K10" s="14">
        <f t="shared" si="5"/>
        <v>3.5021978813864631E-2</v>
      </c>
    </row>
    <row r="11" spans="2:11">
      <c r="B11" s="10" t="s">
        <v>12</v>
      </c>
      <c r="C11" s="11">
        <v>1.7361111111111109E-4</v>
      </c>
      <c r="D11" s="12">
        <f t="shared" si="0"/>
        <v>4.8324742268041248E-3</v>
      </c>
      <c r="E11" s="12">
        <f t="shared" si="1"/>
        <v>1.0809252720328597E-3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1.7361111111111109E-4</v>
      </c>
      <c r="J11" s="12">
        <f t="shared" si="4"/>
        <v>4.8324742268041248E-3</v>
      </c>
      <c r="K11" s="14">
        <f t="shared" si="5"/>
        <v>1.0809252720328597E-3</v>
      </c>
    </row>
    <row r="12" spans="2:11">
      <c r="B12" s="10" t="s">
        <v>156</v>
      </c>
      <c r="C12" s="11">
        <v>1.4351851851851854E-3</v>
      </c>
      <c r="D12" s="12">
        <f t="shared" si="0"/>
        <v>3.994845360824744E-2</v>
      </c>
      <c r="E12" s="12">
        <f t="shared" si="1"/>
        <v>8.9356489154716421E-3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1.4351851851851854E-3</v>
      </c>
      <c r="J12" s="12">
        <f t="shared" si="4"/>
        <v>3.994845360824744E-2</v>
      </c>
      <c r="K12" s="14">
        <f t="shared" si="5"/>
        <v>8.9356489154716421E-3</v>
      </c>
    </row>
    <row r="13" spans="2:1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180</v>
      </c>
      <c r="C15" s="11">
        <v>8.4490740740740739E-4</v>
      </c>
      <c r="D15" s="12">
        <f t="shared" si="0"/>
        <v>2.3518041237113409E-2</v>
      </c>
      <c r="E15" s="12">
        <f t="shared" si="1"/>
        <v>5.2605029905599173E-3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8.4490740740740739E-4</v>
      </c>
      <c r="J15" s="12">
        <f t="shared" si="4"/>
        <v>2.3518041237113409E-2</v>
      </c>
      <c r="K15" s="14">
        <f t="shared" si="5"/>
        <v>5.2605029905599173E-3</v>
      </c>
    </row>
    <row r="16" spans="2:1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2.1064814814814813E-3</v>
      </c>
      <c r="D18" s="12">
        <f t="shared" si="0"/>
        <v>5.8634020618556715E-2</v>
      </c>
      <c r="E18" s="12">
        <f t="shared" si="1"/>
        <v>1.3115226633998698E-2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2.1064814814814813E-3</v>
      </c>
      <c r="J18" s="12">
        <f t="shared" si="4"/>
        <v>5.8634020618556715E-2</v>
      </c>
      <c r="K18" s="14">
        <f t="shared" si="5"/>
        <v>1.3115226633998698E-2</v>
      </c>
    </row>
    <row r="19" spans="2:11" ht="16.5" thickTop="1" thickBot="1">
      <c r="B19" s="31" t="s">
        <v>3</v>
      </c>
      <c r="C19" s="32">
        <f>SUM(C7:C18)</f>
        <v>3.5925925925925917E-2</v>
      </c>
      <c r="D19" s="33">
        <f>IFERROR(SUM(D7:D18),0)</f>
        <v>1</v>
      </c>
      <c r="E19" s="33">
        <f>IFERROR(SUM(E7:E18),0)</f>
        <v>0.22367946962599969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3.5925925925925917E-2</v>
      </c>
      <c r="J19" s="33">
        <f>IFERROR(SUM(J7:J18),0)</f>
        <v>1</v>
      </c>
      <c r="K19" s="34">
        <f>IFERROR(SUM(K7:K18),0)</f>
        <v>0.22367946962599969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>
      <c r="B22" s="18" t="s">
        <v>15</v>
      </c>
      <c r="C22" s="11">
        <v>6.898148148148148E-3</v>
      </c>
      <c r="D22" s="19"/>
      <c r="E22" s="12">
        <f>IFERROR(C22/C$30,0)</f>
        <v>4.2948764142105626E-2</v>
      </c>
      <c r="F22" s="11">
        <v>0</v>
      </c>
      <c r="G22" s="19"/>
      <c r="H22" s="12">
        <f>IFERROR(F22/F$30,0)</f>
        <v>0</v>
      </c>
      <c r="I22" s="11">
        <f>C22+F22</f>
        <v>6.898148148148148E-3</v>
      </c>
      <c r="J22" s="19"/>
      <c r="K22" s="14">
        <f>IFERROR(I22/I$30,0)</f>
        <v>4.2948764142105626E-2</v>
      </c>
    </row>
    <row r="23" spans="2:11">
      <c r="B23" s="18" t="s">
        <v>16</v>
      </c>
      <c r="C23" s="11"/>
      <c r="D23" s="19"/>
      <c r="E23" s="12">
        <f t="shared" ref="E23:E27" si="7">IFERROR(C23/C$30,0)</f>
        <v>0</v>
      </c>
      <c r="F23" s="11">
        <v>0</v>
      </c>
      <c r="G23" s="19"/>
      <c r="H23" s="12">
        <f t="shared" ref="H23:H27" si="8">IFERROR(F23/F$30,0)</f>
        <v>0</v>
      </c>
      <c r="I23" s="11">
        <f t="shared" ref="I23:I27" si="9">C23+F23</f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7"/>
        <v>0</v>
      </c>
      <c r="F24" s="11">
        <v>0</v>
      </c>
      <c r="G24" s="19"/>
      <c r="H24" s="12">
        <f t="shared" si="8"/>
        <v>0</v>
      </c>
      <c r="I24" s="11">
        <f t="shared" si="9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4.0185185185185164E-2</v>
      </c>
      <c r="D25" s="19"/>
      <c r="E25" s="12">
        <f t="shared" si="7"/>
        <v>0.25019816963320579</v>
      </c>
      <c r="F25" s="11">
        <v>0</v>
      </c>
      <c r="G25" s="19"/>
      <c r="H25" s="12">
        <f t="shared" si="8"/>
        <v>0</v>
      </c>
      <c r="I25" s="11">
        <f t="shared" si="9"/>
        <v>4.0185185185185164E-2</v>
      </c>
      <c r="J25" s="19"/>
      <c r="K25" s="14">
        <f t="shared" si="10"/>
        <v>0.25019816963320579</v>
      </c>
    </row>
    <row r="26" spans="2:11">
      <c r="B26" s="18" t="s">
        <v>19</v>
      </c>
      <c r="C26" s="11">
        <v>7.5937500000000088E-2</v>
      </c>
      <c r="D26" s="19"/>
      <c r="E26" s="12">
        <f t="shared" si="7"/>
        <v>0.47279671398717343</v>
      </c>
      <c r="F26" s="11">
        <v>0</v>
      </c>
      <c r="G26" s="19"/>
      <c r="H26" s="12">
        <f t="shared" si="8"/>
        <v>0</v>
      </c>
      <c r="I26" s="11">
        <f t="shared" si="9"/>
        <v>7.5937500000000088E-2</v>
      </c>
      <c r="J26" s="19"/>
      <c r="K26" s="14">
        <f t="shared" si="10"/>
        <v>0.47279671398717343</v>
      </c>
    </row>
    <row r="27" spans="2:11" ht="15.75" thickBot="1">
      <c r="B27" s="23" t="s">
        <v>20</v>
      </c>
      <c r="C27" s="20">
        <v>1.6666666666666668E-3</v>
      </c>
      <c r="D27" s="24"/>
      <c r="E27" s="21">
        <f t="shared" si="7"/>
        <v>1.0376882611515455E-2</v>
      </c>
      <c r="F27" s="20">
        <v>0</v>
      </c>
      <c r="G27" s="24"/>
      <c r="H27" s="21">
        <f t="shared" si="8"/>
        <v>0</v>
      </c>
      <c r="I27" s="11">
        <f t="shared" si="9"/>
        <v>1.6666666666666668E-3</v>
      </c>
      <c r="J27" s="24"/>
      <c r="K27" s="22">
        <f t="shared" si="10"/>
        <v>1.0376882611515455E-2</v>
      </c>
    </row>
    <row r="28" spans="2:11" ht="16.5" thickTop="1" thickBot="1">
      <c r="B28" s="31" t="s">
        <v>3</v>
      </c>
      <c r="C28" s="32">
        <f>SUM(C22:C27)</f>
        <v>0.12468750000000006</v>
      </c>
      <c r="D28" s="33"/>
      <c r="E28" s="33">
        <f>IFERROR(SUM(E22:E27),0)</f>
        <v>0.77632053037400028</v>
      </c>
      <c r="F28" s="32">
        <f>SUM(F22:F27)</f>
        <v>0</v>
      </c>
      <c r="G28" s="33"/>
      <c r="H28" s="33">
        <f>IFERROR(SUM(H22:H27),0)</f>
        <v>0</v>
      </c>
      <c r="I28" s="32">
        <f>SUM(I22:I27)</f>
        <v>0.12468750000000006</v>
      </c>
      <c r="J28" s="33"/>
      <c r="K28" s="34">
        <f>IFERROR(SUM(K22:K27),0)</f>
        <v>0.77632053037400028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0.16061342592592598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0.16061342592592598</v>
      </c>
      <c r="J30" s="35"/>
      <c r="K30" s="38">
        <f>IFERROR(SUM(K19,K28),0)</f>
        <v>1</v>
      </c>
    </row>
    <row r="31" spans="2:1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sheetPr codeName="Foglio98"/>
  <dimension ref="B2:K32"/>
  <sheetViews>
    <sheetView showGridLines="0" showZeros="0" zoomScaleSheetLayoutView="100" workbookViewId="0">
      <selection activeCell="H25" sqref="H2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138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6.4699074074074077E-3</v>
      </c>
      <c r="D7" s="123"/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6.4699074074074077E-3</v>
      </c>
    </row>
    <row r="8" spans="2:11">
      <c r="B8" s="138" t="s">
        <v>98</v>
      </c>
      <c r="C8" s="123">
        <v>9.6296296296296286E-3</v>
      </c>
      <c r="D8" s="123"/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9.6296296296296286E-3</v>
      </c>
    </row>
    <row r="9" spans="2:11">
      <c r="B9" s="138" t="s">
        <v>49</v>
      </c>
      <c r="C9" s="123"/>
      <c r="D9" s="123"/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/>
      <c r="D10" s="123"/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>
        <v>7.9166666666666656E-3</v>
      </c>
      <c r="D11" s="123"/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7.9166666666666656E-3</v>
      </c>
    </row>
    <row r="12" spans="2:11">
      <c r="B12" s="43" t="s">
        <v>156</v>
      </c>
      <c r="C12" s="123">
        <v>8.2175925925925923E-3</v>
      </c>
      <c r="D12" s="123"/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8.2175925925925923E-3</v>
      </c>
    </row>
    <row r="13" spans="2:11">
      <c r="B13" s="43" t="s">
        <v>103</v>
      </c>
      <c r="C13" s="123"/>
      <c r="D13" s="123"/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104</v>
      </c>
      <c r="C14" s="123"/>
      <c r="D14" s="123"/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181</v>
      </c>
      <c r="C15" s="123"/>
      <c r="D15" s="123">
        <v>6.9444444444444441E-3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6.9444444444444441E-3</v>
      </c>
    </row>
    <row r="16" spans="2:11">
      <c r="B16" s="43" t="s">
        <v>172</v>
      </c>
      <c r="C16" s="123"/>
      <c r="D16" s="123"/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157</v>
      </c>
      <c r="C17" s="123"/>
      <c r="D17" s="123"/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4.5254629629629629E-3</v>
      </c>
      <c r="D18" s="123"/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4.5254629629629629E-3</v>
      </c>
    </row>
    <row r="19" spans="2:11" ht="16.5" thickTop="1" thickBot="1">
      <c r="B19" s="60" t="s">
        <v>3</v>
      </c>
      <c r="C19" s="124">
        <f t="shared" ref="C19:K19" si="1">SUM(C7:C18)</f>
        <v>3.6759259259259255E-2</v>
      </c>
      <c r="D19" s="124">
        <f t="shared" si="1"/>
        <v>6.9444444444444441E-3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4.3703703703703696E-2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/>
      <c r="D22" s="125"/>
      <c r="E22" s="125">
        <v>0</v>
      </c>
      <c r="F22" s="125">
        <v>0</v>
      </c>
      <c r="G22" s="125">
        <v>0</v>
      </c>
      <c r="H22" s="125"/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/>
      <c r="D23" s="125"/>
      <c r="E23" s="125">
        <v>0</v>
      </c>
      <c r="F23" s="125">
        <v>0</v>
      </c>
      <c r="G23" s="125">
        <v>0</v>
      </c>
      <c r="H23" s="125"/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/>
      <c r="D24" s="125"/>
      <c r="E24" s="125">
        <v>0</v>
      </c>
      <c r="F24" s="125">
        <v>0</v>
      </c>
      <c r="G24" s="125">
        <v>0</v>
      </c>
      <c r="H24" s="125"/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/>
      <c r="D25" s="125"/>
      <c r="E25" s="125">
        <v>0</v>
      </c>
      <c r="F25" s="125">
        <v>0</v>
      </c>
      <c r="G25" s="125">
        <v>0</v>
      </c>
      <c r="H25" s="125"/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2.371527777777778E-2</v>
      </c>
      <c r="D26" s="125"/>
      <c r="E26" s="125">
        <v>0</v>
      </c>
      <c r="F26" s="125">
        <v>0</v>
      </c>
      <c r="G26" s="125">
        <v>0</v>
      </c>
      <c r="H26" s="125"/>
      <c r="I26" s="126">
        <v>0</v>
      </c>
      <c r="J26" s="127">
        <v>0</v>
      </c>
      <c r="K26" s="128">
        <f t="shared" si="2"/>
        <v>2.371527777777778E-2</v>
      </c>
    </row>
    <row r="27" spans="2:11" ht="15.75" thickBot="1">
      <c r="B27" s="55" t="s">
        <v>20</v>
      </c>
      <c r="C27" s="129">
        <v>2.4537037037037036E-3</v>
      </c>
      <c r="D27" s="129"/>
      <c r="E27" s="129">
        <v>0</v>
      </c>
      <c r="F27" s="129">
        <v>0</v>
      </c>
      <c r="G27" s="129">
        <v>0</v>
      </c>
      <c r="H27" s="129"/>
      <c r="I27" s="130">
        <v>0</v>
      </c>
      <c r="J27" s="131">
        <v>0</v>
      </c>
      <c r="K27" s="132">
        <f t="shared" si="2"/>
        <v>2.4537037037037036E-3</v>
      </c>
    </row>
    <row r="28" spans="2:11" ht="16.5" thickTop="1" thickBot="1">
      <c r="B28" s="60" t="s">
        <v>3</v>
      </c>
      <c r="C28" s="124">
        <f t="shared" ref="C28:K28" si="3">SUM(C22:C27)</f>
        <v>2.6168981481481484E-2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2.6168981481481484E-2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6.2928240740740743E-2</v>
      </c>
      <c r="D30" s="124">
        <f t="shared" si="4"/>
        <v>6.9444444444444441E-3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6.9872685185185177E-2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sheetPr codeName="Foglio99"/>
  <dimension ref="B1:K32"/>
  <sheetViews>
    <sheetView showGridLines="0" showZeros="0" view="pageBreakPreview" zoomScaleSheetLayoutView="10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>
      <c r="B1" s="139"/>
      <c r="C1" s="140"/>
      <c r="D1" s="140"/>
      <c r="E1" s="140"/>
      <c r="F1" s="140"/>
      <c r="G1" s="140"/>
      <c r="H1" s="140"/>
      <c r="I1" s="140"/>
      <c r="J1" s="140"/>
      <c r="K1" s="140"/>
    </row>
    <row r="2" spans="2:11" ht="15.75" thickBot="1"/>
    <row r="3" spans="2:11">
      <c r="B3" s="202" t="s">
        <v>139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98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49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156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103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104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181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172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157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/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/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/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/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6.018518518518519E-4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6.018518518518519E-4</v>
      </c>
    </row>
    <row r="27" spans="2:11" ht="15.75" thickBot="1">
      <c r="B27" s="55" t="s">
        <v>20</v>
      </c>
      <c r="C27" s="129">
        <v>0</v>
      </c>
      <c r="D27" s="129">
        <v>0</v>
      </c>
      <c r="E27" s="129">
        <v>0</v>
      </c>
      <c r="F27" s="129"/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6.018518518518519E-4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6.018518518518519E-4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6.018518518518519E-4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6.018518518518519E-4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sheetPr codeName="Foglio100"/>
  <dimension ref="B2:K32"/>
  <sheetViews>
    <sheetView showGridLines="0" showZeros="0" zoomScaleSheetLayoutView="90" workbookViewId="0">
      <selection activeCell="L7" sqref="L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2" t="s">
        <v>140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>
      <c r="B4" s="205" t="s">
        <v>237</v>
      </c>
      <c r="C4" s="206"/>
      <c r="D4" s="206"/>
      <c r="E4" s="206"/>
      <c r="F4" s="206"/>
      <c r="G4" s="206"/>
      <c r="H4" s="206"/>
      <c r="I4" s="206"/>
      <c r="J4" s="206"/>
      <c r="K4" s="207"/>
    </row>
    <row r="5" spans="2:11">
      <c r="B5" s="52"/>
      <c r="C5" s="166" t="s">
        <v>119</v>
      </c>
      <c r="D5" s="166" t="s">
        <v>120</v>
      </c>
      <c r="E5" s="166" t="s">
        <v>121</v>
      </c>
      <c r="F5" s="166" t="s">
        <v>122</v>
      </c>
      <c r="G5" s="166" t="s">
        <v>123</v>
      </c>
      <c r="H5" s="167" t="s">
        <v>124</v>
      </c>
      <c r="I5" s="166" t="s">
        <v>125</v>
      </c>
      <c r="J5" s="166" t="s">
        <v>126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>
        <v>0</v>
      </c>
      <c r="E7" s="123"/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98</v>
      </c>
      <c r="C8" s="123">
        <v>0</v>
      </c>
      <c r="D8" s="123">
        <v>0</v>
      </c>
      <c r="E8" s="123"/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49</v>
      </c>
      <c r="C9" s="123">
        <v>0</v>
      </c>
      <c r="D9" s="123">
        <v>0</v>
      </c>
      <c r="E9" s="123"/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0</v>
      </c>
      <c r="D10" s="123">
        <v>0</v>
      </c>
      <c r="E10" s="123"/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>
        <v>0</v>
      </c>
      <c r="D11" s="123">
        <v>0</v>
      </c>
      <c r="E11" s="123"/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156</v>
      </c>
      <c r="C12" s="123">
        <v>0</v>
      </c>
      <c r="D12" s="123">
        <v>0</v>
      </c>
      <c r="E12" s="123"/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103</v>
      </c>
      <c r="C13" s="123">
        <v>0</v>
      </c>
      <c r="D13" s="123">
        <v>0</v>
      </c>
      <c r="E13" s="123"/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104</v>
      </c>
      <c r="C14" s="123">
        <v>0</v>
      </c>
      <c r="D14" s="123">
        <v>0</v>
      </c>
      <c r="E14" s="123"/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181</v>
      </c>
      <c r="C15" s="123">
        <v>0</v>
      </c>
      <c r="D15" s="123">
        <v>0</v>
      </c>
      <c r="E15" s="123"/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172</v>
      </c>
      <c r="C16" s="123">
        <v>0</v>
      </c>
      <c r="D16" s="123">
        <v>0</v>
      </c>
      <c r="E16" s="123"/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157</v>
      </c>
      <c r="C17" s="123">
        <v>0</v>
      </c>
      <c r="D17" s="123">
        <v>0</v>
      </c>
      <c r="E17" s="123"/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/>
      <c r="D27" s="129"/>
      <c r="E27" s="129"/>
      <c r="F27" s="129"/>
      <c r="G27" s="129"/>
      <c r="H27" s="129"/>
      <c r="I27" s="130"/>
      <c r="J27" s="131"/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>
      <c r="B31" s="199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2:11" ht="66" customHeight="1" thickBot="1">
      <c r="B32" s="212" t="s">
        <v>155</v>
      </c>
      <c r="C32" s="213"/>
      <c r="D32" s="213"/>
      <c r="E32" s="213"/>
      <c r="F32" s="213"/>
      <c r="G32" s="213"/>
      <c r="H32" s="213"/>
      <c r="I32" s="213"/>
      <c r="J32" s="213"/>
      <c r="K32" s="214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>
  <sheetPr codeName="Foglio38"/>
  <dimension ref="B2:D26"/>
  <sheetViews>
    <sheetView showGridLines="0" showZeros="0" view="pageBreakPreview" zoomScaleNormal="9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5" t="s">
        <v>60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s="76" customFormat="1" ht="24" customHeight="1">
      <c r="B5" s="77" t="s">
        <v>10</v>
      </c>
      <c r="C5" s="78" t="s">
        <v>59</v>
      </c>
      <c r="D5" s="168" t="s">
        <v>5</v>
      </c>
    </row>
    <row r="6" spans="2:4" s="76" customFormat="1" ht="24" customHeight="1">
      <c r="B6" s="80" t="s">
        <v>73</v>
      </c>
      <c r="C6" s="81">
        <v>2.0254629629629633E-2</v>
      </c>
      <c r="D6" s="82">
        <v>0.14939388765579656</v>
      </c>
    </row>
    <row r="7" spans="2:4" s="76" customFormat="1" ht="24" customHeight="1">
      <c r="B7" s="177" t="s">
        <v>101</v>
      </c>
      <c r="C7" s="81">
        <v>6.7129629629629614E-3</v>
      </c>
      <c r="D7" s="82">
        <v>4.9500000000000002E-2</v>
      </c>
    </row>
    <row r="8" spans="2:4" s="76" customFormat="1" ht="24" customHeight="1">
      <c r="B8" s="80" t="s">
        <v>100</v>
      </c>
      <c r="C8" s="81">
        <v>6.2847222222222202E-3</v>
      </c>
      <c r="D8" s="82">
        <v>4.6399999999999997E-2</v>
      </c>
    </row>
    <row r="9" spans="2:4" s="76" customFormat="1" ht="24" customHeight="1">
      <c r="B9" s="177" t="s">
        <v>188</v>
      </c>
      <c r="C9" s="81">
        <v>5.9722222222222182E-3</v>
      </c>
      <c r="D9" s="82">
        <v>4.3999999999999997E-2</v>
      </c>
    </row>
    <row r="10" spans="2:4" s="76" customFormat="1" ht="24" customHeight="1">
      <c r="B10" s="177" t="s">
        <v>158</v>
      </c>
      <c r="C10" s="81">
        <v>5.0462962962962961E-3</v>
      </c>
      <c r="D10" s="82">
        <v>3.7199999999999997E-2</v>
      </c>
    </row>
    <row r="11" spans="2:4" s="76" customFormat="1" ht="24" customHeight="1">
      <c r="B11" s="184" t="s">
        <v>179</v>
      </c>
      <c r="C11" s="81">
        <v>4.6759259259259271E-3</v>
      </c>
      <c r="D11" s="82">
        <v>3.4500000000000003E-2</v>
      </c>
    </row>
    <row r="12" spans="2:4" s="76" customFormat="1" ht="24" customHeight="1">
      <c r="B12" s="177" t="s">
        <v>176</v>
      </c>
      <c r="C12" s="81">
        <v>4.2476851851851859E-3</v>
      </c>
      <c r="D12" s="82">
        <v>3.1300000000000001E-2</v>
      </c>
    </row>
    <row r="13" spans="2:4" s="76" customFormat="1" ht="24" customHeight="1">
      <c r="B13" s="177" t="s">
        <v>102</v>
      </c>
      <c r="C13" s="81">
        <v>4.1435185185185186E-3</v>
      </c>
      <c r="D13" s="82">
        <v>3.0599999999999999E-2</v>
      </c>
    </row>
    <row r="14" spans="2:4" s="76" customFormat="1" ht="24" customHeight="1">
      <c r="B14" s="177" t="s">
        <v>173</v>
      </c>
      <c r="C14" s="81">
        <v>3.8773148148148152E-3</v>
      </c>
      <c r="D14" s="82">
        <v>2.86E-2</v>
      </c>
    </row>
    <row r="15" spans="2:4" s="76" customFormat="1" ht="24" customHeight="1">
      <c r="B15" s="80" t="s">
        <v>78</v>
      </c>
      <c r="C15" s="81">
        <v>3.8773148148148156E-3</v>
      </c>
      <c r="D15" s="82">
        <v>2.86E-2</v>
      </c>
    </row>
    <row r="16" spans="2:4" s="76" customFormat="1" ht="24" customHeight="1">
      <c r="B16" s="177" t="s">
        <v>184</v>
      </c>
      <c r="C16" s="81">
        <v>3.5416666666666669E-3</v>
      </c>
      <c r="D16" s="82">
        <v>2.6100000000000002E-2</v>
      </c>
    </row>
    <row r="17" spans="2:4" s="76" customFormat="1" ht="24" customHeight="1">
      <c r="B17" s="177" t="s">
        <v>182</v>
      </c>
      <c r="C17" s="81">
        <v>3.4953703703703705E-3</v>
      </c>
      <c r="D17" s="82">
        <v>2.58E-2</v>
      </c>
    </row>
    <row r="18" spans="2:4" s="76" customFormat="1" ht="24" customHeight="1">
      <c r="B18" s="80" t="s">
        <v>190</v>
      </c>
      <c r="C18" s="81">
        <v>3.310185185185186E-3</v>
      </c>
      <c r="D18" s="82">
        <v>2.4400000000000002E-2</v>
      </c>
    </row>
    <row r="19" spans="2:4" s="76" customFormat="1" ht="24" customHeight="1">
      <c r="B19" s="80" t="s">
        <v>204</v>
      </c>
      <c r="C19" s="81">
        <v>2.6157407407407405E-3</v>
      </c>
      <c r="D19" s="100">
        <v>1.9300000000000001E-2</v>
      </c>
    </row>
    <row r="20" spans="2:4" s="76" customFormat="1" ht="24" customHeight="1">
      <c r="B20" s="177" t="s">
        <v>195</v>
      </c>
      <c r="C20" s="81">
        <v>2.0138888888888888E-3</v>
      </c>
      <c r="D20" s="82">
        <v>1.49E-2</v>
      </c>
    </row>
    <row r="21" spans="2:4" s="76" customFormat="1" ht="24" customHeight="1">
      <c r="B21" s="80" t="s">
        <v>183</v>
      </c>
      <c r="C21" s="81">
        <v>1.6203703703703705E-3</v>
      </c>
      <c r="D21" s="82">
        <v>1.2E-2</v>
      </c>
    </row>
    <row r="22" spans="2:4" s="76" customFormat="1" ht="24" customHeight="1">
      <c r="B22" s="80" t="s">
        <v>246</v>
      </c>
      <c r="C22" s="81">
        <v>1.5277777777777779E-3</v>
      </c>
      <c r="D22" s="82">
        <v>1.1299999999999999E-2</v>
      </c>
    </row>
    <row r="23" spans="2:4" s="76" customFormat="1" ht="24" customHeight="1">
      <c r="B23" s="177" t="s">
        <v>247</v>
      </c>
      <c r="C23" s="81">
        <v>1.4583333333333332E-3</v>
      </c>
      <c r="D23" s="82">
        <v>1.0800000000000001E-2</v>
      </c>
    </row>
    <row r="24" spans="2:4" s="76" customFormat="1" ht="24" customHeight="1">
      <c r="B24" s="177" t="s">
        <v>248</v>
      </c>
      <c r="C24" s="81">
        <v>1.3888888888888887E-3</v>
      </c>
      <c r="D24" s="82">
        <v>1.0200000000000001E-2</v>
      </c>
    </row>
    <row r="25" spans="2:4" s="76" customFormat="1" ht="24" customHeight="1" thickBot="1">
      <c r="B25" s="178" t="s">
        <v>249</v>
      </c>
      <c r="C25" s="84">
        <v>1.3541666666666669E-3</v>
      </c>
      <c r="D25" s="85">
        <v>0.01</v>
      </c>
    </row>
    <row r="26" spans="2:4">
      <c r="C26" s="1" t="s">
        <v>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Foglio39"/>
  <dimension ref="B2:D26"/>
  <sheetViews>
    <sheetView showGridLines="0" showZeros="0" view="pageBreakPreview" topLeftCell="A4" zoomScaleNormal="8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/>
    <row r="3" spans="2:4" s="76" customFormat="1" ht="24" customHeight="1">
      <c r="B3" s="215" t="s">
        <v>70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s="76" customFormat="1" ht="24" customHeight="1">
      <c r="B5" s="86" t="s">
        <v>10</v>
      </c>
      <c r="C5" s="87" t="s">
        <v>59</v>
      </c>
      <c r="D5" s="88" t="s">
        <v>5</v>
      </c>
    </row>
    <row r="6" spans="2:4" s="76" customFormat="1" ht="24" customHeight="1">
      <c r="B6" s="80" t="s">
        <v>73</v>
      </c>
      <c r="C6" s="81">
        <v>6.6435185185185174E-3</v>
      </c>
      <c r="D6" s="82">
        <v>0.15683060109289618</v>
      </c>
    </row>
    <row r="7" spans="2:4" s="76" customFormat="1" ht="24" customHeight="1">
      <c r="B7" s="80" t="s">
        <v>188</v>
      </c>
      <c r="C7" s="81">
        <v>2.1759259259259258E-3</v>
      </c>
      <c r="D7" s="82">
        <v>5.1366120218579239E-2</v>
      </c>
    </row>
    <row r="8" spans="2:4" s="76" customFormat="1" ht="24" customHeight="1">
      <c r="B8" s="80" t="s">
        <v>100</v>
      </c>
      <c r="C8" s="81">
        <v>2.0023148148148144E-3</v>
      </c>
      <c r="D8" s="82">
        <v>4.7267759562841523E-2</v>
      </c>
    </row>
    <row r="9" spans="2:4" s="76" customFormat="1" ht="24" customHeight="1">
      <c r="B9" s="80" t="s">
        <v>176</v>
      </c>
      <c r="C9" s="81">
        <v>1.712962962962963E-3</v>
      </c>
      <c r="D9" s="82">
        <v>4.0437158469945361E-2</v>
      </c>
    </row>
    <row r="10" spans="2:4" s="76" customFormat="1" ht="24" customHeight="1">
      <c r="B10" s="80" t="s">
        <v>173</v>
      </c>
      <c r="C10" s="81">
        <v>1.6666666666666666E-3</v>
      </c>
      <c r="D10" s="82">
        <v>3.9344262295081971E-2</v>
      </c>
    </row>
    <row r="11" spans="2:4" s="76" customFormat="1" ht="24" customHeight="1">
      <c r="B11" s="80" t="s">
        <v>158</v>
      </c>
      <c r="C11" s="81">
        <v>1.5740740740740741E-3</v>
      </c>
      <c r="D11" s="82">
        <v>3.7158469945355196E-2</v>
      </c>
    </row>
    <row r="12" spans="2:4" s="76" customFormat="1" ht="24" customHeight="1">
      <c r="B12" s="80" t="s">
        <v>101</v>
      </c>
      <c r="C12" s="81">
        <v>1.4236111111111112E-3</v>
      </c>
      <c r="D12" s="82">
        <v>3.3606557377049186E-2</v>
      </c>
    </row>
    <row r="13" spans="2:4" s="76" customFormat="1" ht="24" customHeight="1">
      <c r="B13" s="80" t="s">
        <v>184</v>
      </c>
      <c r="C13" s="81">
        <v>1.3773148148148147E-3</v>
      </c>
      <c r="D13" s="82">
        <v>3.2513661202185795E-2</v>
      </c>
    </row>
    <row r="14" spans="2:4" s="76" customFormat="1" ht="24" customHeight="1">
      <c r="B14" s="177" t="s">
        <v>182</v>
      </c>
      <c r="C14" s="81">
        <v>1.1689814814814813E-3</v>
      </c>
      <c r="D14" s="82">
        <v>2.7595628415300548E-2</v>
      </c>
    </row>
    <row r="15" spans="2:4" s="76" customFormat="1" ht="24" customHeight="1">
      <c r="B15" s="80" t="s">
        <v>78</v>
      </c>
      <c r="C15" s="81">
        <v>1.0532407407407407E-3</v>
      </c>
      <c r="D15" s="82">
        <v>2.4863387978142078E-2</v>
      </c>
    </row>
    <row r="16" spans="2:4" s="76" customFormat="1" ht="24" customHeight="1">
      <c r="B16" s="177" t="s">
        <v>250</v>
      </c>
      <c r="C16" s="81">
        <v>9.7222222222222219E-4</v>
      </c>
      <c r="D16" s="82">
        <v>2.295081967213115E-2</v>
      </c>
    </row>
    <row r="17" spans="2:4" s="76" customFormat="1" ht="24" customHeight="1">
      <c r="B17" s="80" t="s">
        <v>190</v>
      </c>
      <c r="C17" s="81">
        <v>9.1435185185185174E-4</v>
      </c>
      <c r="D17" s="82">
        <v>2.1584699453551914E-2</v>
      </c>
    </row>
    <row r="18" spans="2:4" s="76" customFormat="1" ht="24" customHeight="1">
      <c r="B18" s="80" t="s">
        <v>204</v>
      </c>
      <c r="C18" s="81">
        <v>8.9120370370370373E-4</v>
      </c>
      <c r="D18" s="82">
        <v>2.1038251366120222E-2</v>
      </c>
    </row>
    <row r="19" spans="2:4" s="76" customFormat="1" ht="24" customHeight="1">
      <c r="B19" s="184" t="s">
        <v>179</v>
      </c>
      <c r="C19" s="81">
        <v>7.9861111111111127E-4</v>
      </c>
      <c r="D19" s="82">
        <v>1.8852459016393448E-2</v>
      </c>
    </row>
    <row r="20" spans="2:4" s="76" customFormat="1" ht="24" customHeight="1">
      <c r="B20" s="80" t="s">
        <v>246</v>
      </c>
      <c r="C20" s="81">
        <v>6.9444444444444447E-4</v>
      </c>
      <c r="D20" s="82">
        <v>1.6393442622950821E-2</v>
      </c>
    </row>
    <row r="21" spans="2:4" s="76" customFormat="1" ht="24" customHeight="1">
      <c r="B21" s="80" t="s">
        <v>177</v>
      </c>
      <c r="C21" s="81">
        <v>6.9444444444444436E-4</v>
      </c>
      <c r="D21" s="82">
        <v>1.6393442622950821E-2</v>
      </c>
    </row>
    <row r="22" spans="2:4" s="76" customFormat="1" ht="24" customHeight="1">
      <c r="B22" s="177" t="s">
        <v>203</v>
      </c>
      <c r="C22" s="81">
        <v>5.3240740740740733E-4</v>
      </c>
      <c r="D22" s="82">
        <v>1.2568306010928962E-2</v>
      </c>
    </row>
    <row r="23" spans="2:4" s="76" customFormat="1" ht="24" customHeight="1">
      <c r="B23" s="80" t="s">
        <v>251</v>
      </c>
      <c r="C23" s="81">
        <v>5.2083333333333333E-4</v>
      </c>
      <c r="D23" s="82">
        <v>1.2295081967213116E-2</v>
      </c>
    </row>
    <row r="24" spans="2:4" s="76" customFormat="1" ht="24" customHeight="1">
      <c r="B24" s="177" t="s">
        <v>193</v>
      </c>
      <c r="C24" s="81">
        <v>4.7453703703703698E-4</v>
      </c>
      <c r="D24" s="82">
        <v>1.1202185792349727E-2</v>
      </c>
    </row>
    <row r="25" spans="2:4" s="76" customFormat="1" ht="24" customHeight="1">
      <c r="B25" s="80" t="s">
        <v>163</v>
      </c>
      <c r="C25" s="179">
        <v>4.0509259259259258E-4</v>
      </c>
      <c r="D25" s="180">
        <v>9.562841530054645E-3</v>
      </c>
    </row>
    <row r="26" spans="2:4" s="76" customFormat="1" ht="24" customHeight="1" thickBot="1">
      <c r="B26" s="83" t="s">
        <v>197</v>
      </c>
      <c r="C26" s="84">
        <v>4.0509259259259258E-4</v>
      </c>
      <c r="D26" s="85">
        <v>9.562841530054645E-3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>
  <sheetPr codeName="Foglio40"/>
  <dimension ref="B2:D25"/>
  <sheetViews>
    <sheetView showGridLines="0" showZeros="0" view="pageBreakPreview" zoomScaleNormal="9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5" t="s">
        <v>71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ht="24" customHeight="1">
      <c r="B5" s="7" t="s">
        <v>10</v>
      </c>
      <c r="C5" s="8" t="s">
        <v>59</v>
      </c>
      <c r="D5" s="74" t="s">
        <v>5</v>
      </c>
    </row>
    <row r="6" spans="2:4" s="76" customFormat="1" ht="24" customHeight="1">
      <c r="B6" s="80" t="s">
        <v>73</v>
      </c>
      <c r="C6" s="81">
        <v>5.3009259259259251E-3</v>
      </c>
      <c r="D6" s="82">
        <v>0.14343877231443786</v>
      </c>
    </row>
    <row r="7" spans="2:4" s="76" customFormat="1" ht="24" customHeight="1">
      <c r="B7" s="80" t="s">
        <v>101</v>
      </c>
      <c r="C7" s="81">
        <v>2.4768518518518512E-3</v>
      </c>
      <c r="D7" s="82">
        <v>6.702160977137489E-2</v>
      </c>
    </row>
    <row r="8" spans="2:4" s="76" customFormat="1" ht="24" customHeight="1">
      <c r="B8" s="186" t="s">
        <v>158</v>
      </c>
      <c r="C8" s="81">
        <v>1.8171296296296297E-3</v>
      </c>
      <c r="D8" s="82">
        <v>4.917005950516757E-2</v>
      </c>
    </row>
    <row r="9" spans="2:4" s="76" customFormat="1" ht="24" customHeight="1">
      <c r="B9" s="80" t="s">
        <v>173</v>
      </c>
      <c r="C9" s="81">
        <v>1.6550925925925928E-3</v>
      </c>
      <c r="D9" s="82">
        <v>4.4785468211713142E-2</v>
      </c>
    </row>
    <row r="10" spans="2:4" s="76" customFormat="1" ht="24" customHeight="1">
      <c r="B10" s="177" t="s">
        <v>182</v>
      </c>
      <c r="C10" s="81">
        <v>1.2384259259259258E-3</v>
      </c>
      <c r="D10" s="82">
        <v>3.3510804885687452E-2</v>
      </c>
    </row>
    <row r="11" spans="2:4" s="76" customFormat="1" ht="24" customHeight="1">
      <c r="B11" s="177" t="s">
        <v>176</v>
      </c>
      <c r="C11" s="81">
        <v>1.1805555555555558E-3</v>
      </c>
      <c r="D11" s="82">
        <v>3.1944879423739449E-2</v>
      </c>
    </row>
    <row r="12" spans="2:4" s="76" customFormat="1" ht="24" customHeight="1">
      <c r="B12" s="80" t="s">
        <v>188</v>
      </c>
      <c r="C12" s="81">
        <v>1.1458333333333333E-3</v>
      </c>
      <c r="D12" s="82">
        <v>3.1005324146570635E-2</v>
      </c>
    </row>
    <row r="13" spans="2:4" s="76" customFormat="1" ht="24" customHeight="1">
      <c r="B13" s="177" t="s">
        <v>196</v>
      </c>
      <c r="C13" s="81">
        <v>1.1342592592592593E-3</v>
      </c>
      <c r="D13" s="82">
        <v>3.0692139054181035E-2</v>
      </c>
    </row>
    <row r="14" spans="2:4" s="76" customFormat="1" ht="24" customHeight="1">
      <c r="B14" s="80" t="s">
        <v>78</v>
      </c>
      <c r="C14" s="81">
        <v>1.0532407407407407E-3</v>
      </c>
      <c r="D14" s="82">
        <v>2.8499843407453814E-2</v>
      </c>
    </row>
    <row r="15" spans="2:4" s="76" customFormat="1" ht="24" customHeight="1">
      <c r="B15" s="80" t="s">
        <v>177</v>
      </c>
      <c r="C15" s="81">
        <v>1.0300925925925926E-3</v>
      </c>
      <c r="D15" s="82">
        <v>2.7873473222674611E-2</v>
      </c>
    </row>
    <row r="16" spans="2:4" s="76" customFormat="1" ht="24" customHeight="1">
      <c r="B16" s="80" t="s">
        <v>100</v>
      </c>
      <c r="C16" s="81">
        <v>1.0300925925925926E-3</v>
      </c>
      <c r="D16" s="82">
        <v>2.7873473222674611E-2</v>
      </c>
    </row>
    <row r="17" spans="2:4" s="76" customFormat="1" ht="24" customHeight="1">
      <c r="B17" s="80" t="s">
        <v>102</v>
      </c>
      <c r="C17" s="81">
        <v>9.9537037037037042E-4</v>
      </c>
      <c r="D17" s="82">
        <v>2.6933917945505804E-2</v>
      </c>
    </row>
    <row r="18" spans="2:4" s="76" customFormat="1" ht="24" customHeight="1">
      <c r="B18" s="80" t="s">
        <v>246</v>
      </c>
      <c r="C18" s="81">
        <v>9.8379629629629642E-4</v>
      </c>
      <c r="D18" s="82">
        <v>2.6620732853116204E-2</v>
      </c>
    </row>
    <row r="19" spans="2:4" s="76" customFormat="1" ht="24" customHeight="1">
      <c r="B19" s="80" t="s">
        <v>184</v>
      </c>
      <c r="C19" s="81">
        <v>9.2592592592592585E-4</v>
      </c>
      <c r="D19" s="82">
        <v>2.5054807391168187E-2</v>
      </c>
    </row>
    <row r="20" spans="2:4" s="76" customFormat="1" ht="24" customHeight="1">
      <c r="B20" s="177" t="s">
        <v>175</v>
      </c>
      <c r="C20" s="81">
        <v>8.564814814814815E-4</v>
      </c>
      <c r="D20" s="82">
        <v>2.3175696836830576E-2</v>
      </c>
    </row>
    <row r="21" spans="2:4" s="76" customFormat="1" ht="24" customHeight="1">
      <c r="B21" s="80" t="s">
        <v>190</v>
      </c>
      <c r="C21" s="81">
        <v>6.7129629629629635E-4</v>
      </c>
      <c r="D21" s="82">
        <v>1.8164735358596938E-2</v>
      </c>
    </row>
    <row r="22" spans="2:4" s="76" customFormat="1" ht="24" customHeight="1">
      <c r="B22" s="80" t="s">
        <v>183</v>
      </c>
      <c r="C22" s="81">
        <v>6.5972222222222213E-4</v>
      </c>
      <c r="D22" s="82">
        <v>1.7851550266207331E-2</v>
      </c>
    </row>
    <row r="23" spans="2:4" s="76" customFormat="1" ht="24" customHeight="1">
      <c r="B23" s="177" t="s">
        <v>179</v>
      </c>
      <c r="C23" s="81">
        <v>6.3657407407407402E-4</v>
      </c>
      <c r="D23" s="82">
        <v>1.7225180081428128E-2</v>
      </c>
    </row>
    <row r="24" spans="2:4" s="76" customFormat="1" ht="24" customHeight="1">
      <c r="B24" s="80" t="s">
        <v>162</v>
      </c>
      <c r="C24" s="81">
        <v>6.018518518518519E-4</v>
      </c>
      <c r="D24" s="82">
        <v>1.6285624804259324E-2</v>
      </c>
    </row>
    <row r="25" spans="2:4" s="76" customFormat="1" ht="24" customHeight="1" thickBot="1">
      <c r="B25" s="83" t="s">
        <v>195</v>
      </c>
      <c r="C25" s="84">
        <v>6.018518518518519E-4</v>
      </c>
      <c r="D25" s="85">
        <v>1.6285624804259324E-2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>
  <sheetPr codeName="Foglio41"/>
  <dimension ref="B2:D25"/>
  <sheetViews>
    <sheetView showGridLines="0" showZeros="0" view="pageBreakPreview" zoomScaleNormal="9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/>
    <row r="3" spans="2:4" s="76" customFormat="1" ht="24" customHeight="1">
      <c r="B3" s="215" t="s">
        <v>72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s="76" customFormat="1" ht="24" customHeight="1">
      <c r="B5" s="77" t="s">
        <v>10</v>
      </c>
      <c r="C5" s="78" t="s">
        <v>59</v>
      </c>
      <c r="D5" s="79" t="s">
        <v>5</v>
      </c>
    </row>
    <row r="6" spans="2:4" s="76" customFormat="1" ht="24" customHeight="1">
      <c r="B6" s="80" t="s">
        <v>73</v>
      </c>
      <c r="C6" s="81">
        <v>3.3750000000000002E-2</v>
      </c>
      <c r="D6" s="100">
        <v>0.20474652436455559</v>
      </c>
    </row>
    <row r="7" spans="2:4" s="76" customFormat="1" ht="24" customHeight="1">
      <c r="B7" s="80" t="s">
        <v>188</v>
      </c>
      <c r="C7" s="81">
        <v>1.9467592592592581E-2</v>
      </c>
      <c r="D7" s="100">
        <v>0.11810139025417773</v>
      </c>
    </row>
    <row r="8" spans="2:4" s="76" customFormat="1" ht="24" customHeight="1">
      <c r="B8" s="80" t="s">
        <v>158</v>
      </c>
      <c r="C8" s="81">
        <v>1.4571759259259258E-2</v>
      </c>
      <c r="D8" s="100">
        <v>8.8400505546973748E-2</v>
      </c>
    </row>
    <row r="9" spans="2:4" s="76" customFormat="1" ht="24" customHeight="1">
      <c r="B9" s="80" t="s">
        <v>189</v>
      </c>
      <c r="C9" s="81">
        <v>9.2592592592592605E-3</v>
      </c>
      <c r="D9" s="100">
        <v>5.6171885971071492E-2</v>
      </c>
    </row>
    <row r="10" spans="2:4" s="76" customFormat="1" ht="24" customHeight="1">
      <c r="B10" s="80" t="s">
        <v>184</v>
      </c>
      <c r="C10" s="81">
        <v>7.3379629629629645E-3</v>
      </c>
      <c r="D10" s="100">
        <v>4.4516219632074167E-2</v>
      </c>
    </row>
    <row r="11" spans="2:4" s="76" customFormat="1" ht="24" customHeight="1">
      <c r="B11" s="177" t="s">
        <v>176</v>
      </c>
      <c r="C11" s="81">
        <v>5.9027777777777802E-3</v>
      </c>
      <c r="D11" s="100">
        <v>3.5809577306558087E-2</v>
      </c>
    </row>
    <row r="12" spans="2:4" s="76" customFormat="1" ht="24" customHeight="1">
      <c r="B12" s="80" t="s">
        <v>100</v>
      </c>
      <c r="C12" s="81">
        <v>5.798611111111112E-3</v>
      </c>
      <c r="D12" s="100">
        <v>3.5177643589383523E-2</v>
      </c>
    </row>
    <row r="13" spans="2:4" s="76" customFormat="1" ht="24" customHeight="1">
      <c r="B13" s="177" t="s">
        <v>179</v>
      </c>
      <c r="C13" s="81">
        <v>5.0694444444444433E-3</v>
      </c>
      <c r="D13" s="100">
        <v>3.0754107569161634E-2</v>
      </c>
    </row>
    <row r="14" spans="2:4" s="76" customFormat="1" ht="24" customHeight="1">
      <c r="B14" s="177" t="s">
        <v>193</v>
      </c>
      <c r="C14" s="81">
        <v>4.6759259259259263E-3</v>
      </c>
      <c r="D14" s="100">
        <v>2.8366802415391103E-2</v>
      </c>
    </row>
    <row r="15" spans="2:4" s="76" customFormat="1" ht="24" customHeight="1">
      <c r="B15" s="80" t="s">
        <v>205</v>
      </c>
      <c r="C15" s="81">
        <v>4.5833333333333334E-3</v>
      </c>
      <c r="D15" s="100">
        <v>2.7805083555680385E-2</v>
      </c>
    </row>
    <row r="16" spans="2:4" s="76" customFormat="1" ht="24" customHeight="1">
      <c r="B16" s="80" t="s">
        <v>159</v>
      </c>
      <c r="C16" s="81">
        <v>4.43287037037037E-3</v>
      </c>
      <c r="D16" s="100">
        <v>2.6892290408650474E-2</v>
      </c>
    </row>
    <row r="17" spans="2:4" s="76" customFormat="1" ht="24" customHeight="1">
      <c r="B17" s="186" t="s">
        <v>101</v>
      </c>
      <c r="C17" s="81">
        <v>4.4328703703703691E-3</v>
      </c>
      <c r="D17" s="100">
        <v>2.6892290408650467E-2</v>
      </c>
    </row>
    <row r="18" spans="2:4" s="76" customFormat="1" ht="24" customHeight="1">
      <c r="B18" s="80" t="s">
        <v>190</v>
      </c>
      <c r="C18" s="81">
        <v>4.0625000000000001E-3</v>
      </c>
      <c r="D18" s="100">
        <v>2.4645414969807617E-2</v>
      </c>
    </row>
    <row r="19" spans="2:4" s="76" customFormat="1" ht="24" customHeight="1">
      <c r="B19" s="80" t="s">
        <v>173</v>
      </c>
      <c r="C19" s="81">
        <v>3.4375E-3</v>
      </c>
      <c r="D19" s="100">
        <v>2.0853812666760289E-2</v>
      </c>
    </row>
    <row r="20" spans="2:4" s="76" customFormat="1" ht="24" customHeight="1">
      <c r="B20" s="80" t="s">
        <v>204</v>
      </c>
      <c r="C20" s="81">
        <v>3.3912037037037036E-3</v>
      </c>
      <c r="D20" s="100">
        <v>2.0572953236904931E-2</v>
      </c>
    </row>
    <row r="21" spans="2:4" s="76" customFormat="1" ht="24" customHeight="1">
      <c r="B21" s="80" t="s">
        <v>163</v>
      </c>
      <c r="C21" s="81">
        <v>2.9745370370370368E-3</v>
      </c>
      <c r="D21" s="100">
        <v>1.8045218368206713E-2</v>
      </c>
    </row>
    <row r="22" spans="2:4" s="76" customFormat="1" ht="24" customHeight="1">
      <c r="B22" s="80" t="s">
        <v>252</v>
      </c>
      <c r="C22" s="81">
        <v>2.1180555555555553E-3</v>
      </c>
      <c r="D22" s="100">
        <v>1.2849318915882601E-2</v>
      </c>
    </row>
    <row r="23" spans="2:4" s="76" customFormat="1" ht="24" customHeight="1">
      <c r="B23" s="177" t="s">
        <v>195</v>
      </c>
      <c r="C23" s="81">
        <v>1.8634259259259259E-3</v>
      </c>
      <c r="D23" s="100">
        <v>1.1304592051678136E-2</v>
      </c>
    </row>
    <row r="24" spans="2:4" s="76" customFormat="1" ht="24" customHeight="1">
      <c r="B24" s="177" t="s">
        <v>206</v>
      </c>
      <c r="C24" s="81">
        <v>1.7361111111111112E-3</v>
      </c>
      <c r="D24" s="100">
        <v>1.0532228619575904E-2</v>
      </c>
    </row>
    <row r="25" spans="2:4" s="76" customFormat="1" ht="24" customHeight="1" thickBot="1">
      <c r="B25" s="83" t="s">
        <v>77</v>
      </c>
      <c r="C25" s="84">
        <v>1.5856481481481483E-3</v>
      </c>
      <c r="D25" s="101">
        <v>9.6194354725459928E-3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>
  <sheetPr codeName="Foglio42"/>
  <dimension ref="B2:D11"/>
  <sheetViews>
    <sheetView showGridLines="0" showZeros="0" view="pageBreakPreview" topLeftCell="B1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5" t="s">
        <v>75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s="75" customFormat="1" ht="24" customHeight="1">
      <c r="B5" s="77" t="s">
        <v>10</v>
      </c>
      <c r="C5" s="78" t="s">
        <v>59</v>
      </c>
      <c r="D5" s="79" t="s">
        <v>5</v>
      </c>
    </row>
    <row r="6" spans="2:4" s="75" customFormat="1" ht="24" customHeight="1">
      <c r="B6" s="80"/>
      <c r="C6" s="102"/>
      <c r="D6" s="103"/>
    </row>
    <row r="11" spans="2:4" ht="15.7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>
  <sheetPr codeName="Foglio43"/>
  <dimension ref="B2:D11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5" t="s">
        <v>76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ht="24" customHeight="1">
      <c r="B5" s="77" t="s">
        <v>10</v>
      </c>
      <c r="C5" s="78" t="s">
        <v>59</v>
      </c>
      <c r="D5" s="79" t="s">
        <v>5</v>
      </c>
    </row>
    <row r="6" spans="2:4" ht="24" customHeight="1">
      <c r="B6" s="80"/>
      <c r="C6" s="102"/>
      <c r="D6" s="103"/>
    </row>
    <row r="11" spans="2:4" ht="15.7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>
  <sheetPr codeName="Foglio44"/>
  <dimension ref="B2:D9"/>
  <sheetViews>
    <sheetView showGridLines="0" showZeros="0" view="pageBreakPreview" zoomScaleNormal="8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5" t="s">
        <v>61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ht="24" customHeight="1">
      <c r="B5" s="104" t="s">
        <v>10</v>
      </c>
      <c r="C5" s="105" t="s">
        <v>59</v>
      </c>
      <c r="D5" s="106" t="s">
        <v>5</v>
      </c>
    </row>
    <row r="6" spans="2:4" ht="22.5" customHeight="1">
      <c r="B6" s="80" t="s">
        <v>73</v>
      </c>
      <c r="C6" s="81">
        <v>7.5231481481481482E-4</v>
      </c>
      <c r="D6" s="100">
        <v>0.6633</v>
      </c>
    </row>
    <row r="7" spans="2:4" ht="22.5" customHeight="1">
      <c r="B7" s="80" t="s">
        <v>205</v>
      </c>
      <c r="C7" s="81">
        <v>1.5046296296296297E-4</v>
      </c>
      <c r="D7" s="100">
        <v>0.13270000000000001</v>
      </c>
    </row>
    <row r="8" spans="2:4" ht="22.5" customHeight="1">
      <c r="B8" s="177" t="s">
        <v>179</v>
      </c>
      <c r="C8" s="81">
        <v>1.1574074074074073E-4</v>
      </c>
      <c r="D8" s="100">
        <v>0.10199999999999999</v>
      </c>
    </row>
    <row r="9" spans="2:4" ht="22.5" customHeight="1" thickBot="1">
      <c r="B9" s="83" t="s">
        <v>74</v>
      </c>
      <c r="C9" s="84">
        <v>1.1574074074074073E-4</v>
      </c>
      <c r="D9" s="101">
        <v>0.10199999999999999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/>
  <dimension ref="B2:K31"/>
  <sheetViews>
    <sheetView showGridLines="0" showZeros="0" zoomScaleSheetLayoutView="110" workbookViewId="0">
      <selection activeCell="C22" sqref="C22:C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91" t="s">
        <v>44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2.1643518518518513E-3</v>
      </c>
      <c r="D7" s="12">
        <f t="shared" ref="D7:D18" si="0">IFERROR(C7/C$19,0)</f>
        <v>7.1812596006144397E-2</v>
      </c>
      <c r="E7" s="12">
        <f t="shared" ref="E7:E18" si="1">IFERROR(C7/C$30,0)</f>
        <v>1.5189667776784982E-2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2.1643518518518513E-3</v>
      </c>
      <c r="J7" s="12">
        <f t="shared" ref="J7:J18" si="4">IFERROR(I7/I$19,0)</f>
        <v>7.1812596006144397E-2</v>
      </c>
      <c r="K7" s="14">
        <f t="shared" ref="K7:K18" si="5">IFERROR(I7/I$30,0)</f>
        <v>1.5189667776784982E-2</v>
      </c>
    </row>
    <row r="8" spans="2:11">
      <c r="B8" s="141" t="s">
        <v>98</v>
      </c>
      <c r="C8" s="11">
        <v>1.5254629629629625E-2</v>
      </c>
      <c r="D8" s="12">
        <f t="shared" si="0"/>
        <v>0.50614439324116745</v>
      </c>
      <c r="E8" s="12">
        <f t="shared" si="1"/>
        <v>0.10705872796685886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1.5254629629629625E-2</v>
      </c>
      <c r="J8" s="12">
        <f t="shared" si="4"/>
        <v>0.50614439324116745</v>
      </c>
      <c r="K8" s="14">
        <f t="shared" si="5"/>
        <v>0.10705872796685886</v>
      </c>
    </row>
    <row r="9" spans="2:11">
      <c r="B9" s="10" t="s">
        <v>49</v>
      </c>
      <c r="C9" s="11">
        <v>4.4560185185185189E-3</v>
      </c>
      <c r="D9" s="12">
        <f t="shared" si="0"/>
        <v>0.14784946236559143</v>
      </c>
      <c r="E9" s="12">
        <f t="shared" si="1"/>
        <v>3.1272845422792621E-2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4.4560185185185189E-3</v>
      </c>
      <c r="J9" s="12">
        <f t="shared" si="4"/>
        <v>0.14784946236559143</v>
      </c>
      <c r="K9" s="14">
        <f t="shared" si="5"/>
        <v>3.1272845422792621E-2</v>
      </c>
    </row>
    <row r="10" spans="2:11">
      <c r="B10" s="10" t="s">
        <v>11</v>
      </c>
      <c r="C10" s="11">
        <v>5.2546296296296282E-3</v>
      </c>
      <c r="D10" s="12">
        <f t="shared" si="0"/>
        <v>0.17434715821812596</v>
      </c>
      <c r="E10" s="12">
        <f t="shared" si="1"/>
        <v>3.687758914791648E-2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5.2546296296296282E-3</v>
      </c>
      <c r="J10" s="12">
        <f t="shared" si="4"/>
        <v>0.17434715821812596</v>
      </c>
      <c r="K10" s="14">
        <f t="shared" si="5"/>
        <v>3.687758914791648E-2</v>
      </c>
    </row>
    <row r="11" spans="2:11">
      <c r="B11" s="10" t="s">
        <v>12</v>
      </c>
      <c r="C11" s="11">
        <v>1.3888888888888889E-4</v>
      </c>
      <c r="D11" s="12">
        <f t="shared" si="0"/>
        <v>4.6082949308755769E-3</v>
      </c>
      <c r="E11" s="12">
        <f t="shared" si="1"/>
        <v>9.7473803915197773E-4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1.3888888888888889E-4</v>
      </c>
      <c r="J11" s="12">
        <f t="shared" si="4"/>
        <v>4.6082949308755769E-3</v>
      </c>
      <c r="K11" s="14">
        <f t="shared" si="5"/>
        <v>9.7473803915197773E-4</v>
      </c>
    </row>
    <row r="12" spans="2:11">
      <c r="B12" s="10" t="s">
        <v>156</v>
      </c>
      <c r="C12" s="11">
        <v>1.5162037037037039E-3</v>
      </c>
      <c r="D12" s="12">
        <f t="shared" si="0"/>
        <v>5.0307219662058388E-2</v>
      </c>
      <c r="E12" s="12">
        <f t="shared" si="1"/>
        <v>1.0640890260742424E-2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1.5162037037037039E-3</v>
      </c>
      <c r="J12" s="12">
        <f t="shared" si="4"/>
        <v>5.0307219662058388E-2</v>
      </c>
      <c r="K12" s="14">
        <f t="shared" si="5"/>
        <v>1.0640890260742424E-2</v>
      </c>
    </row>
    <row r="13" spans="2:1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180</v>
      </c>
      <c r="C15" s="11">
        <v>5.0925925925925932E-4</v>
      </c>
      <c r="D15" s="12">
        <f t="shared" si="0"/>
        <v>1.6897081413210453E-2</v>
      </c>
      <c r="E15" s="12">
        <f t="shared" si="1"/>
        <v>3.5740394768905854E-3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5.0925925925925932E-4</v>
      </c>
      <c r="J15" s="12">
        <f t="shared" si="4"/>
        <v>1.6897081413210453E-2</v>
      </c>
      <c r="K15" s="14">
        <f t="shared" si="5"/>
        <v>3.5740394768905854E-3</v>
      </c>
    </row>
    <row r="16" spans="2:1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8.4490740740740739E-4</v>
      </c>
      <c r="D18" s="12">
        <f t="shared" si="0"/>
        <v>2.8033794162826427E-2</v>
      </c>
      <c r="E18" s="12">
        <f t="shared" si="1"/>
        <v>5.9296564048411981E-3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8.4490740740740739E-4</v>
      </c>
      <c r="J18" s="12">
        <f t="shared" si="4"/>
        <v>2.8033794162826427E-2</v>
      </c>
      <c r="K18" s="14">
        <f t="shared" si="5"/>
        <v>5.9296564048411981E-3</v>
      </c>
    </row>
    <row r="19" spans="2:11" ht="16.5" thickTop="1" thickBot="1">
      <c r="B19" s="31" t="s">
        <v>3</v>
      </c>
      <c r="C19" s="32">
        <f>SUM(C7:C18)</f>
        <v>3.0138888888888882E-2</v>
      </c>
      <c r="D19" s="33">
        <f>IFERROR(SUM(D7:D18),0)</f>
        <v>1</v>
      </c>
      <c r="E19" s="33">
        <f>IFERROR(SUM(E7:E18),0)</f>
        <v>0.21151815449597913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3.0138888888888882E-2</v>
      </c>
      <c r="J19" s="33">
        <f>IFERROR(SUM(J7:J18),0)</f>
        <v>1</v>
      </c>
      <c r="K19" s="34">
        <f>IFERROR(SUM(K7:K18),0)</f>
        <v>0.21151815449597913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>
      <c r="B22" s="18" t="s">
        <v>15</v>
      </c>
      <c r="C22" s="11">
        <v>6.9328703703703688E-3</v>
      </c>
      <c r="D22" s="19"/>
      <c r="E22" s="12">
        <f>IFERROR(C22/C$30,0)</f>
        <v>4.8655673787669544E-2</v>
      </c>
      <c r="F22" s="11">
        <v>0</v>
      </c>
      <c r="G22" s="19"/>
      <c r="H22" s="12">
        <f>IFERROR(F22/F$30,0)</f>
        <v>0</v>
      </c>
      <c r="I22" s="11">
        <f t="shared" ref="I22:I27" si="7">C22+F22</f>
        <v>6.9328703703703688E-3</v>
      </c>
      <c r="J22" s="19"/>
      <c r="K22" s="14">
        <f>IFERROR(I22/I$30,0)</f>
        <v>4.8655673787669544E-2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>
        <v>9.2592592592592588E-5</v>
      </c>
      <c r="D24" s="19"/>
      <c r="E24" s="12">
        <f t="shared" si="8"/>
        <v>6.4982535943465178E-4</v>
      </c>
      <c r="F24" s="11">
        <v>0</v>
      </c>
      <c r="G24" s="19"/>
      <c r="H24" s="12">
        <f t="shared" si="9"/>
        <v>0</v>
      </c>
      <c r="I24" s="11">
        <f t="shared" si="7"/>
        <v>9.2592592592592588E-5</v>
      </c>
      <c r="J24" s="19"/>
      <c r="K24" s="14">
        <f t="shared" si="10"/>
        <v>6.4982535943465178E-4</v>
      </c>
    </row>
    <row r="25" spans="2:11">
      <c r="B25" s="18" t="s">
        <v>18</v>
      </c>
      <c r="C25" s="11">
        <v>3.4143518518518517E-2</v>
      </c>
      <c r="D25" s="19"/>
      <c r="E25" s="12">
        <f t="shared" si="8"/>
        <v>0.23962310129152786</v>
      </c>
      <c r="F25" s="11">
        <v>0</v>
      </c>
      <c r="G25" s="19"/>
      <c r="H25" s="12">
        <f t="shared" si="9"/>
        <v>0</v>
      </c>
      <c r="I25" s="11">
        <f t="shared" si="7"/>
        <v>3.4143518518518517E-2</v>
      </c>
      <c r="J25" s="19"/>
      <c r="K25" s="14">
        <f t="shared" si="10"/>
        <v>0.23962310129152786</v>
      </c>
    </row>
    <row r="26" spans="2:11">
      <c r="B26" s="18" t="s">
        <v>19</v>
      </c>
      <c r="C26" s="11">
        <v>6.9837962962963004E-2</v>
      </c>
      <c r="D26" s="19"/>
      <c r="E26" s="12">
        <f t="shared" si="8"/>
        <v>0.49013077735358646</v>
      </c>
      <c r="F26" s="11">
        <v>0</v>
      </c>
      <c r="G26" s="19"/>
      <c r="H26" s="12">
        <f t="shared" si="9"/>
        <v>0</v>
      </c>
      <c r="I26" s="11">
        <f t="shared" si="7"/>
        <v>6.9837962962963004E-2</v>
      </c>
      <c r="J26" s="19"/>
      <c r="K26" s="14">
        <f t="shared" si="10"/>
        <v>0.49013077735358646</v>
      </c>
    </row>
    <row r="27" spans="2:11" ht="15.75" thickBot="1">
      <c r="B27" s="23" t="s">
        <v>20</v>
      </c>
      <c r="C27" s="20">
        <v>1.3425925925925925E-3</v>
      </c>
      <c r="D27" s="24"/>
      <c r="E27" s="21">
        <f t="shared" si="8"/>
        <v>9.4224677118024507E-3</v>
      </c>
      <c r="F27" s="20">
        <v>0</v>
      </c>
      <c r="G27" s="24"/>
      <c r="H27" s="21">
        <f t="shared" si="9"/>
        <v>0</v>
      </c>
      <c r="I27" s="11">
        <f t="shared" si="7"/>
        <v>1.3425925925925925E-3</v>
      </c>
      <c r="J27" s="24"/>
      <c r="K27" s="22">
        <f t="shared" si="10"/>
        <v>9.4224677118024507E-3</v>
      </c>
    </row>
    <row r="28" spans="2:11" ht="16.5" thickTop="1" thickBot="1">
      <c r="B28" s="31" t="s">
        <v>3</v>
      </c>
      <c r="C28" s="32">
        <f>SUM(C22:C27)</f>
        <v>0.11234953703703707</v>
      </c>
      <c r="D28" s="33"/>
      <c r="E28" s="33">
        <f>IFERROR(SUM(E22:E27),0)</f>
        <v>0.78848184550402101</v>
      </c>
      <c r="F28" s="32">
        <f>SUM(F22:F27)</f>
        <v>0</v>
      </c>
      <c r="G28" s="33"/>
      <c r="H28" s="33">
        <f>IFERROR(SUM(H22:H27),0)</f>
        <v>0</v>
      </c>
      <c r="I28" s="32">
        <f>SUM(I22:I27)</f>
        <v>0.11234953703703707</v>
      </c>
      <c r="J28" s="33"/>
      <c r="K28" s="34">
        <f>IFERROR(SUM(K22:K27),0)</f>
        <v>0.78848184550402101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0.14248842592592595</v>
      </c>
      <c r="D30" s="35"/>
      <c r="E30" s="36">
        <f>IFERROR(SUM(E19,E28),0)</f>
        <v>1.0000000000000002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0.14248842592592595</v>
      </c>
      <c r="J30" s="35"/>
      <c r="K30" s="38">
        <f>IFERROR(SUM(K19,K28),0)</f>
        <v>1.0000000000000002</v>
      </c>
    </row>
    <row r="31" spans="2:1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>
  <sheetPr codeName="Foglio45"/>
  <dimension ref="B2:D11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5" t="s">
        <v>62</v>
      </c>
      <c r="C3" s="216"/>
      <c r="D3" s="217"/>
    </row>
    <row r="4" spans="2:4" s="76" customFormat="1" ht="23.25" customHeight="1">
      <c r="B4" s="218" t="s">
        <v>237</v>
      </c>
      <c r="C4" s="219"/>
      <c r="D4" s="220"/>
    </row>
    <row r="5" spans="2:4" s="76" customFormat="1" ht="23.25" customHeight="1">
      <c r="B5" s="77" t="s">
        <v>10</v>
      </c>
      <c r="C5" s="78" t="s">
        <v>59</v>
      </c>
      <c r="D5" s="79" t="s">
        <v>5</v>
      </c>
    </row>
    <row r="6" spans="2:4" s="76" customFormat="1" ht="23.25" customHeight="1" thickBot="1">
      <c r="B6" s="107"/>
      <c r="C6" s="108"/>
      <c r="D6" s="101"/>
    </row>
    <row r="11" spans="2:4" ht="15.7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>
  <sheetPr codeName="Foglio46"/>
  <dimension ref="B2:D11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5" t="s">
        <v>63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s="76" customFormat="1" ht="24" customHeight="1">
      <c r="B5" s="77" t="s">
        <v>10</v>
      </c>
      <c r="C5" s="78" t="s">
        <v>59</v>
      </c>
      <c r="D5" s="79" t="s">
        <v>5</v>
      </c>
    </row>
    <row r="6" spans="2:4" s="76" customFormat="1" ht="24" customHeight="1">
      <c r="B6" s="80"/>
      <c r="C6" s="102"/>
      <c r="D6" s="103"/>
    </row>
    <row r="11" spans="2:4" ht="15.7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>
  <sheetPr codeName="Foglio47"/>
  <dimension ref="B2:D25"/>
  <sheetViews>
    <sheetView showGridLines="0" showZeros="0" view="pageBreakPreview" zoomScaleNormal="80" zoomScaleSheetLayoutView="100" zoomScalePageLayoutView="8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5" t="s">
        <v>64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s="76" customFormat="1" ht="24" customHeight="1">
      <c r="B5" s="77" t="s">
        <v>10</v>
      </c>
      <c r="C5" s="78" t="s">
        <v>59</v>
      </c>
      <c r="D5" s="79" t="s">
        <v>5</v>
      </c>
    </row>
    <row r="6" spans="2:4" s="76" customFormat="1" ht="24" customHeight="1">
      <c r="B6" s="80" t="s">
        <v>73</v>
      </c>
      <c r="C6" s="81">
        <v>1.2141203703703704E-2</v>
      </c>
      <c r="D6" s="82">
        <v>0.37842712842712845</v>
      </c>
    </row>
    <row r="7" spans="2:4" s="76" customFormat="1" ht="24" customHeight="1">
      <c r="B7" s="80" t="s">
        <v>101</v>
      </c>
      <c r="C7" s="81">
        <v>3.1828703703703706E-3</v>
      </c>
      <c r="D7" s="82">
        <v>9.9206349206349215E-2</v>
      </c>
    </row>
    <row r="8" spans="2:4" s="76" customFormat="1" ht="24" customHeight="1">
      <c r="B8" s="80" t="s">
        <v>189</v>
      </c>
      <c r="C8" s="81">
        <v>1.9791666666666664E-3</v>
      </c>
      <c r="D8" s="82">
        <v>6.1688311688311681E-2</v>
      </c>
    </row>
    <row r="9" spans="2:4" s="76" customFormat="1" ht="24" customHeight="1">
      <c r="B9" s="80" t="s">
        <v>184</v>
      </c>
      <c r="C9" s="81">
        <v>1.7824074074074072E-3</v>
      </c>
      <c r="D9" s="82">
        <v>5.5555555555555552E-2</v>
      </c>
    </row>
    <row r="10" spans="2:4" s="76" customFormat="1" ht="24" customHeight="1">
      <c r="B10" s="80" t="s">
        <v>188</v>
      </c>
      <c r="C10" s="81">
        <v>1.5046296296296296E-3</v>
      </c>
      <c r="D10" s="82">
        <v>4.6897546897546903E-2</v>
      </c>
    </row>
    <row r="11" spans="2:4" s="76" customFormat="1" ht="24" customHeight="1">
      <c r="B11" s="177" t="s">
        <v>195</v>
      </c>
      <c r="C11" s="81">
        <v>1.1574074074074073E-3</v>
      </c>
      <c r="D11" s="82">
        <v>3.6075036075036072E-2</v>
      </c>
    </row>
    <row r="12" spans="2:4" s="76" customFormat="1" ht="24" customHeight="1">
      <c r="B12" s="80" t="s">
        <v>100</v>
      </c>
      <c r="C12" s="81">
        <v>1.1226851851851853E-3</v>
      </c>
      <c r="D12" s="82">
        <v>3.4992784992784999E-2</v>
      </c>
    </row>
    <row r="13" spans="2:4" s="76" customFormat="1" ht="24" customHeight="1">
      <c r="B13" s="177" t="s">
        <v>176</v>
      </c>
      <c r="C13" s="81">
        <v>1.1226851851851851E-3</v>
      </c>
      <c r="D13" s="82">
        <v>3.4992784992784992E-2</v>
      </c>
    </row>
    <row r="14" spans="2:4" s="76" customFormat="1" ht="24" customHeight="1">
      <c r="B14" s="80" t="s">
        <v>74</v>
      </c>
      <c r="C14" s="81">
        <v>1.0648148148148149E-3</v>
      </c>
      <c r="D14" s="82">
        <v>3.3189033189033192E-2</v>
      </c>
    </row>
    <row r="15" spans="2:4" s="76" customFormat="1" ht="24" customHeight="1">
      <c r="B15" s="80" t="s">
        <v>102</v>
      </c>
      <c r="C15" s="81">
        <v>8.7962962962962951E-4</v>
      </c>
      <c r="D15" s="82">
        <v>2.7417027417027416E-2</v>
      </c>
    </row>
    <row r="16" spans="2:4" s="76" customFormat="1" ht="24" customHeight="1">
      <c r="B16" s="80" t="s">
        <v>160</v>
      </c>
      <c r="C16" s="81">
        <v>8.2175925925925927E-4</v>
      </c>
      <c r="D16" s="82">
        <v>2.5613275613275616E-2</v>
      </c>
    </row>
    <row r="17" spans="2:4" s="76" customFormat="1" ht="24" customHeight="1">
      <c r="B17" s="177" t="s">
        <v>210</v>
      </c>
      <c r="C17" s="81">
        <v>7.7546296296296293E-4</v>
      </c>
      <c r="D17" s="82">
        <v>2.4170274170274172E-2</v>
      </c>
    </row>
    <row r="18" spans="2:4" s="76" customFormat="1" ht="24" customHeight="1">
      <c r="B18" s="80" t="s">
        <v>173</v>
      </c>
      <c r="C18" s="81">
        <v>6.4814814814814813E-4</v>
      </c>
      <c r="D18" s="82">
        <v>2.0202020202020204E-2</v>
      </c>
    </row>
    <row r="19" spans="2:4" s="76" customFormat="1" ht="24" customHeight="1">
      <c r="B19" s="80" t="s">
        <v>190</v>
      </c>
      <c r="C19" s="81">
        <v>6.3657407407407413E-4</v>
      </c>
      <c r="D19" s="82">
        <v>1.9841269841269844E-2</v>
      </c>
    </row>
    <row r="20" spans="2:4" s="76" customFormat="1" ht="24" customHeight="1">
      <c r="B20" s="80" t="s">
        <v>174</v>
      </c>
      <c r="C20" s="81">
        <v>5.6712962962962967E-4</v>
      </c>
      <c r="D20" s="82">
        <v>1.767676767676768E-2</v>
      </c>
    </row>
    <row r="21" spans="2:4" s="76" customFormat="1" ht="24" customHeight="1">
      <c r="B21" s="80" t="s">
        <v>253</v>
      </c>
      <c r="C21" s="81">
        <v>5.5555555555555556E-4</v>
      </c>
      <c r="D21" s="82">
        <v>1.7316017316017316E-2</v>
      </c>
    </row>
    <row r="22" spans="2:4" s="76" customFormat="1" ht="24" customHeight="1">
      <c r="B22" s="80" t="s">
        <v>205</v>
      </c>
      <c r="C22" s="81">
        <v>4.8611111111111115E-4</v>
      </c>
      <c r="D22" s="82">
        <v>1.5151515151515154E-2</v>
      </c>
    </row>
    <row r="23" spans="2:4" s="76" customFormat="1" ht="24" customHeight="1">
      <c r="B23" s="80" t="s">
        <v>158</v>
      </c>
      <c r="C23" s="81">
        <v>4.5138888888888887E-4</v>
      </c>
      <c r="D23" s="82">
        <v>1.406926406926407E-2</v>
      </c>
    </row>
    <row r="24" spans="2:4" s="76" customFormat="1" ht="24" customHeight="1">
      <c r="B24" s="177" t="s">
        <v>179</v>
      </c>
      <c r="C24" s="81">
        <v>2.7777777777777778E-4</v>
      </c>
      <c r="D24" s="82">
        <v>8.658008658008658E-3</v>
      </c>
    </row>
    <row r="25" spans="2:4" s="76" customFormat="1" ht="24" customHeight="1" thickBot="1">
      <c r="B25" s="83" t="s">
        <v>78</v>
      </c>
      <c r="C25" s="84">
        <v>2.7777777777777778E-4</v>
      </c>
      <c r="D25" s="85">
        <v>8.658008658008658E-3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>
  <sheetPr codeName="Foglio48"/>
  <dimension ref="B2:D25"/>
  <sheetViews>
    <sheetView showGridLines="0" showZeros="0" view="pageBreakPreview" zoomScaleNormal="9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1" t="s">
        <v>65</v>
      </c>
      <c r="C3" s="222"/>
      <c r="D3" s="223"/>
    </row>
    <row r="4" spans="2:4" s="76" customFormat="1" ht="23.25" customHeight="1">
      <c r="B4" s="218" t="s">
        <v>237</v>
      </c>
      <c r="C4" s="219"/>
      <c r="D4" s="220"/>
    </row>
    <row r="5" spans="2:4" s="76" customFormat="1" ht="23.25" customHeight="1">
      <c r="B5" s="109" t="s">
        <v>10</v>
      </c>
      <c r="C5" s="110" t="s">
        <v>59</v>
      </c>
      <c r="D5" s="111" t="s">
        <v>5</v>
      </c>
    </row>
    <row r="6" spans="2:4" s="76" customFormat="1" ht="23.25" customHeight="1">
      <c r="B6" s="112" t="s">
        <v>73</v>
      </c>
      <c r="C6" s="113">
        <v>9.6412037037037039E-3</v>
      </c>
      <c r="D6" s="114">
        <v>0.13040075140889168</v>
      </c>
    </row>
    <row r="7" spans="2:4" s="76" customFormat="1" ht="23.25" customHeight="1">
      <c r="B7" s="80" t="s">
        <v>205</v>
      </c>
      <c r="C7" s="113">
        <v>3.9120370370370368E-3</v>
      </c>
      <c r="D7" s="114">
        <v>5.2911709455228551E-2</v>
      </c>
    </row>
    <row r="8" spans="2:4" s="76" customFormat="1" ht="23.25" customHeight="1">
      <c r="B8" s="80" t="s">
        <v>173</v>
      </c>
      <c r="C8" s="113">
        <v>3.5532407407407409E-3</v>
      </c>
      <c r="D8" s="114">
        <v>4.8058860363180966E-2</v>
      </c>
    </row>
    <row r="9" spans="2:4" s="76" customFormat="1" ht="23.25" customHeight="1">
      <c r="B9" s="80" t="s">
        <v>189</v>
      </c>
      <c r="C9" s="113">
        <v>2.8240740740740735E-3</v>
      </c>
      <c r="D9" s="114">
        <v>3.8196618659987469E-2</v>
      </c>
    </row>
    <row r="10" spans="2:4" s="76" customFormat="1" ht="23.25" customHeight="1">
      <c r="B10" s="177" t="s">
        <v>176</v>
      </c>
      <c r="C10" s="113">
        <v>2.465277777777778E-3</v>
      </c>
      <c r="D10" s="114">
        <v>3.3343769567939892E-2</v>
      </c>
    </row>
    <row r="11" spans="2:4" s="76" customFormat="1" ht="23.25" customHeight="1">
      <c r="B11" s="177" t="s">
        <v>196</v>
      </c>
      <c r="C11" s="113">
        <v>2.2337962962962958E-3</v>
      </c>
      <c r="D11" s="114">
        <v>3.0212899185973693E-2</v>
      </c>
    </row>
    <row r="12" spans="2:4" s="76" customFormat="1" ht="23.25" customHeight="1">
      <c r="B12" s="80" t="s">
        <v>254</v>
      </c>
      <c r="C12" s="113">
        <v>1.8749999999999999E-3</v>
      </c>
      <c r="D12" s="114">
        <v>2.5360050093926109E-2</v>
      </c>
    </row>
    <row r="13" spans="2:4" s="76" customFormat="1" ht="23.25" customHeight="1">
      <c r="B13" s="177" t="s">
        <v>209</v>
      </c>
      <c r="C13" s="113">
        <v>1.8634259259259259E-3</v>
      </c>
      <c r="D13" s="114">
        <v>2.52035065748278E-2</v>
      </c>
    </row>
    <row r="14" spans="2:4" s="76" customFormat="1" ht="23.25" customHeight="1">
      <c r="B14" s="112" t="s">
        <v>255</v>
      </c>
      <c r="C14" s="113">
        <v>1.5856481481481483E-3</v>
      </c>
      <c r="D14" s="114">
        <v>2.144646211646838E-2</v>
      </c>
    </row>
    <row r="15" spans="2:4" s="76" customFormat="1" ht="23.25" customHeight="1">
      <c r="B15" s="80" t="s">
        <v>100</v>
      </c>
      <c r="C15" s="113">
        <v>1.5625000000000001E-3</v>
      </c>
      <c r="D15" s="114">
        <v>2.113337507827176E-2</v>
      </c>
    </row>
    <row r="16" spans="2:4" s="76" customFormat="1" ht="23.25" customHeight="1">
      <c r="B16" s="112" t="s">
        <v>256</v>
      </c>
      <c r="C16" s="113">
        <v>1.4004629629629632E-3</v>
      </c>
      <c r="D16" s="114">
        <v>1.894176581089543E-2</v>
      </c>
    </row>
    <row r="17" spans="2:4" s="76" customFormat="1" ht="23.25" customHeight="1">
      <c r="B17" s="112" t="s">
        <v>257</v>
      </c>
      <c r="C17" s="113">
        <v>1.3310185185185185E-3</v>
      </c>
      <c r="D17" s="114">
        <v>1.8002504696305571E-2</v>
      </c>
    </row>
    <row r="18" spans="2:4" s="76" customFormat="1" ht="23.25" customHeight="1">
      <c r="B18" s="80" t="s">
        <v>258</v>
      </c>
      <c r="C18" s="113">
        <v>1.3078703703703703E-3</v>
      </c>
      <c r="D18" s="114">
        <v>1.7689417658108952E-2</v>
      </c>
    </row>
    <row r="19" spans="2:4" s="76" customFormat="1" ht="23.25" customHeight="1">
      <c r="B19" s="112" t="s">
        <v>216</v>
      </c>
      <c r="C19" s="113">
        <v>1.3078703703703703E-3</v>
      </c>
      <c r="D19" s="114">
        <v>1.7689417658108952E-2</v>
      </c>
    </row>
    <row r="20" spans="2:4" s="76" customFormat="1" ht="23.25" customHeight="1">
      <c r="B20" s="112" t="s">
        <v>259</v>
      </c>
      <c r="C20" s="113">
        <v>1.2847222222222223E-3</v>
      </c>
      <c r="D20" s="114">
        <v>1.7376330619912336E-2</v>
      </c>
    </row>
    <row r="21" spans="2:4" s="76" customFormat="1" ht="23.25" customHeight="1">
      <c r="B21" s="80" t="s">
        <v>163</v>
      </c>
      <c r="C21" s="113">
        <v>1.2731481481481483E-3</v>
      </c>
      <c r="D21" s="114">
        <v>1.7219787100814028E-2</v>
      </c>
    </row>
    <row r="22" spans="2:4" s="76" customFormat="1" ht="23.25" customHeight="1">
      <c r="B22" s="112" t="s">
        <v>260</v>
      </c>
      <c r="C22" s="113">
        <v>1.273148148148148E-3</v>
      </c>
      <c r="D22" s="114">
        <v>1.7219787100814024E-2</v>
      </c>
    </row>
    <row r="23" spans="2:4" s="76" customFormat="1" ht="23.25" customHeight="1">
      <c r="B23" s="177" t="s">
        <v>261</v>
      </c>
      <c r="C23" s="113">
        <v>1.1921296296296296E-3</v>
      </c>
      <c r="D23" s="114">
        <v>1.6123982467125861E-2</v>
      </c>
    </row>
    <row r="24" spans="2:4" s="76" customFormat="1" ht="23.25" customHeight="1">
      <c r="B24" s="177" t="s">
        <v>262</v>
      </c>
      <c r="C24" s="113">
        <v>1.1574074074074076E-3</v>
      </c>
      <c r="D24" s="114">
        <v>1.5654351909830933E-2</v>
      </c>
    </row>
    <row r="25" spans="2:4" s="76" customFormat="1" ht="23.25" customHeight="1" thickBot="1">
      <c r="B25" s="116" t="s">
        <v>158</v>
      </c>
      <c r="C25" s="117">
        <v>1.0763888888888889E-3</v>
      </c>
      <c r="D25" s="115">
        <v>1.4558547276142766E-2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>
  <sheetPr codeName="Foglio49"/>
  <dimension ref="B2:D14"/>
  <sheetViews>
    <sheetView showGridLines="0" showZeros="0" view="pageBreakPreview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5" t="s">
        <v>66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s="76" customFormat="1" ht="24" customHeight="1">
      <c r="B5" s="77" t="s">
        <v>10</v>
      </c>
      <c r="C5" s="78" t="s">
        <v>59</v>
      </c>
      <c r="D5" s="79" t="s">
        <v>5</v>
      </c>
    </row>
    <row r="6" spans="2:4" s="76" customFormat="1" ht="23.25" customHeight="1">
      <c r="B6" s="112" t="s">
        <v>73</v>
      </c>
      <c r="C6" s="113">
        <v>3.5185185185185185E-3</v>
      </c>
      <c r="D6" s="114">
        <v>0.67706013363028961</v>
      </c>
    </row>
    <row r="7" spans="2:4" s="76" customFormat="1" ht="23.25" customHeight="1">
      <c r="B7" s="80" t="s">
        <v>100</v>
      </c>
      <c r="C7" s="113">
        <v>4.861111111111111E-4</v>
      </c>
      <c r="D7" s="114">
        <v>9.3541202672605794E-2</v>
      </c>
    </row>
    <row r="8" spans="2:4" s="76" customFormat="1" ht="23.25" customHeight="1">
      <c r="B8" s="112" t="s">
        <v>193</v>
      </c>
      <c r="C8" s="113">
        <v>3.5879629629629629E-4</v>
      </c>
      <c r="D8" s="114">
        <v>6.9042316258351902E-2</v>
      </c>
    </row>
    <row r="9" spans="2:4" s="76" customFormat="1" ht="23.25" customHeight="1">
      <c r="B9" s="80" t="s">
        <v>178</v>
      </c>
      <c r="C9" s="113">
        <v>1.9675925925925926E-4</v>
      </c>
      <c r="D9" s="114">
        <v>3.7861915367483304E-2</v>
      </c>
    </row>
    <row r="10" spans="2:4" s="76" customFormat="1" ht="23.25" customHeight="1">
      <c r="B10" s="177" t="s">
        <v>179</v>
      </c>
      <c r="C10" s="113">
        <v>1.8518518518518518E-4</v>
      </c>
      <c r="D10" s="114">
        <v>3.5634743875278402E-2</v>
      </c>
    </row>
    <row r="11" spans="2:4" s="76" customFormat="1" ht="23.25" customHeight="1">
      <c r="B11" s="112" t="s">
        <v>263</v>
      </c>
      <c r="C11" s="113">
        <v>1.273148148148148E-4</v>
      </c>
      <c r="D11" s="114">
        <v>2.44988864142539E-2</v>
      </c>
    </row>
    <row r="12" spans="2:4" s="76" customFormat="1" ht="23.25" customHeight="1">
      <c r="B12" s="80" t="s">
        <v>173</v>
      </c>
      <c r="C12" s="113">
        <v>1.1574074074074073E-4</v>
      </c>
      <c r="D12" s="114">
        <v>2.2271714922048998E-2</v>
      </c>
    </row>
    <row r="13" spans="2:4" s="76" customFormat="1" ht="23.25" customHeight="1">
      <c r="B13" s="80" t="s">
        <v>74</v>
      </c>
      <c r="C13" s="113">
        <v>1.0416666666666667E-4</v>
      </c>
      <c r="D13" s="114">
        <v>2.0044543429844103E-2</v>
      </c>
    </row>
    <row r="14" spans="2:4" s="76" customFormat="1" ht="23.25" customHeight="1" thickBot="1">
      <c r="B14" s="116" t="s">
        <v>196</v>
      </c>
      <c r="C14" s="117">
        <v>1.0416666666666667E-4</v>
      </c>
      <c r="D14" s="115">
        <v>2.0044543429844103E-2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>
  <sheetPr codeName="Foglio50"/>
  <dimension ref="B2:D25"/>
  <sheetViews>
    <sheetView showGridLines="0" showZeros="0" view="pageBreakPreview" zoomScaleNormal="9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5" t="s">
        <v>67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s="76" customFormat="1" ht="23.25" customHeight="1">
      <c r="B5" s="77" t="s">
        <v>10</v>
      </c>
      <c r="C5" s="78" t="s">
        <v>59</v>
      </c>
      <c r="D5" s="79" t="s">
        <v>5</v>
      </c>
    </row>
    <row r="6" spans="2:4" s="76" customFormat="1" ht="23.25" customHeight="1">
      <c r="B6" s="80" t="s">
        <v>73</v>
      </c>
      <c r="C6" s="81">
        <v>5.3252314814814815E-2</v>
      </c>
      <c r="D6" s="100">
        <v>0.4841119528619528</v>
      </c>
    </row>
    <row r="7" spans="2:4" s="76" customFormat="1" ht="23.25" customHeight="1">
      <c r="B7" s="80" t="s">
        <v>100</v>
      </c>
      <c r="C7" s="81">
        <v>8.4837962962962966E-3</v>
      </c>
      <c r="D7" s="100">
        <v>7.7125420875420861E-2</v>
      </c>
    </row>
    <row r="8" spans="2:4" s="76" customFormat="1" ht="23.25" customHeight="1">
      <c r="B8" s="80" t="s">
        <v>179</v>
      </c>
      <c r="C8" s="81">
        <v>4.5717592592592598E-3</v>
      </c>
      <c r="D8" s="100">
        <v>4.1561447811447813E-2</v>
      </c>
    </row>
    <row r="9" spans="2:4" s="76" customFormat="1" ht="23.25" customHeight="1">
      <c r="B9" s="80" t="s">
        <v>188</v>
      </c>
      <c r="C9" s="81">
        <v>4.1319444444444459E-3</v>
      </c>
      <c r="D9" s="100">
        <v>3.7563131313131319E-2</v>
      </c>
    </row>
    <row r="10" spans="2:4" s="76" customFormat="1" ht="23.25" customHeight="1">
      <c r="B10" s="80" t="s">
        <v>204</v>
      </c>
      <c r="C10" s="81">
        <v>4.0393518518518521E-3</v>
      </c>
      <c r="D10" s="100">
        <v>3.6721380471380467E-2</v>
      </c>
    </row>
    <row r="11" spans="2:4" s="76" customFormat="1" ht="23.25" customHeight="1">
      <c r="B11" s="186" t="s">
        <v>173</v>
      </c>
      <c r="C11" s="81">
        <v>3.6458333333333321E-3</v>
      </c>
      <c r="D11" s="100">
        <v>3.3143939393939378E-2</v>
      </c>
    </row>
    <row r="12" spans="2:4" s="76" customFormat="1" ht="23.25" customHeight="1">
      <c r="B12" s="80" t="s">
        <v>184</v>
      </c>
      <c r="C12" s="81">
        <v>3.1712962962962962E-3</v>
      </c>
      <c r="D12" s="100">
        <v>2.8829966329966324E-2</v>
      </c>
    </row>
    <row r="13" spans="2:4" s="76" customFormat="1" ht="23.25" customHeight="1">
      <c r="B13" s="80" t="s">
        <v>158</v>
      </c>
      <c r="C13" s="81">
        <v>2.4999999999999996E-3</v>
      </c>
      <c r="D13" s="100">
        <v>2.2727272727272721E-2</v>
      </c>
    </row>
    <row r="14" spans="2:4" s="76" customFormat="1" ht="23.25" customHeight="1">
      <c r="B14" s="80" t="s">
        <v>253</v>
      </c>
      <c r="C14" s="81">
        <v>2.4652777777777776E-3</v>
      </c>
      <c r="D14" s="100">
        <v>2.2411616161616157E-2</v>
      </c>
    </row>
    <row r="15" spans="2:4" s="76" customFormat="1" ht="23.25" customHeight="1">
      <c r="B15" s="80" t="s">
        <v>101</v>
      </c>
      <c r="C15" s="81">
        <v>2.3263888888888887E-3</v>
      </c>
      <c r="D15" s="100">
        <v>2.1148989898989893E-2</v>
      </c>
    </row>
    <row r="16" spans="2:4" s="76" customFormat="1" ht="23.25" customHeight="1">
      <c r="B16" s="80" t="s">
        <v>208</v>
      </c>
      <c r="C16" s="81">
        <v>1.8749999999999999E-3</v>
      </c>
      <c r="D16" s="100">
        <v>1.7045454545454544E-2</v>
      </c>
    </row>
    <row r="17" spans="2:4" s="76" customFormat="1" ht="23.25" customHeight="1">
      <c r="B17" s="80" t="s">
        <v>207</v>
      </c>
      <c r="C17" s="81">
        <v>1.8634259259259259E-3</v>
      </c>
      <c r="D17" s="100">
        <v>1.6940235690235689E-2</v>
      </c>
    </row>
    <row r="18" spans="2:4" s="76" customFormat="1" ht="23.25" customHeight="1">
      <c r="B18" s="177" t="s">
        <v>176</v>
      </c>
      <c r="C18" s="81">
        <v>1.8287037037037037E-3</v>
      </c>
      <c r="D18" s="100">
        <v>1.6624579124579122E-2</v>
      </c>
    </row>
    <row r="19" spans="2:4" s="76" customFormat="1" ht="23.25" customHeight="1">
      <c r="B19" s="80" t="s">
        <v>102</v>
      </c>
      <c r="C19" s="81">
        <v>1.5509259259259261E-3</v>
      </c>
      <c r="D19" s="100">
        <v>1.4099326599326599E-2</v>
      </c>
    </row>
    <row r="20" spans="2:4" s="76" customFormat="1" ht="23.25" customHeight="1">
      <c r="B20" s="177" t="s">
        <v>194</v>
      </c>
      <c r="C20" s="81">
        <v>1.4236111111111112E-3</v>
      </c>
      <c r="D20" s="100">
        <v>1.294191919191919E-2</v>
      </c>
    </row>
    <row r="21" spans="2:4" s="76" customFormat="1" ht="23.25" customHeight="1">
      <c r="B21" s="177" t="s">
        <v>191</v>
      </c>
      <c r="C21" s="81">
        <v>1.2731481481481483E-3</v>
      </c>
      <c r="D21" s="100">
        <v>1.1574074074074073E-2</v>
      </c>
    </row>
    <row r="22" spans="2:4" s="76" customFormat="1" ht="23.25" customHeight="1">
      <c r="B22" s="177" t="s">
        <v>195</v>
      </c>
      <c r="C22" s="81">
        <v>1.1921296296296296E-3</v>
      </c>
      <c r="D22" s="100">
        <v>1.0837542087542085E-2</v>
      </c>
    </row>
    <row r="23" spans="2:4" s="76" customFormat="1" ht="23.25" customHeight="1">
      <c r="B23" s="80" t="s">
        <v>160</v>
      </c>
      <c r="C23" s="81">
        <v>1.1689814814814816E-3</v>
      </c>
      <c r="D23" s="100">
        <v>1.0627104377104377E-2</v>
      </c>
    </row>
    <row r="24" spans="2:4" s="76" customFormat="1" ht="23.25" customHeight="1">
      <c r="B24" s="177" t="s">
        <v>185</v>
      </c>
      <c r="C24" s="81">
        <v>1.0416666666666667E-3</v>
      </c>
      <c r="D24" s="100">
        <v>9.4696969696969682E-3</v>
      </c>
    </row>
    <row r="25" spans="2:4" s="76" customFormat="1" ht="23.25" customHeight="1" thickBot="1">
      <c r="B25" s="83" t="s">
        <v>183</v>
      </c>
      <c r="C25" s="84">
        <v>1.0300925925925924E-3</v>
      </c>
      <c r="D25" s="101">
        <v>9.3644781144781118E-3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>
  <sheetPr codeName="Foglio51"/>
  <dimension ref="B2:D25"/>
  <sheetViews>
    <sheetView showGridLines="0" showZeros="0" view="pageBreakPreview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5" t="s">
        <v>68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s="76" customFormat="1" ht="24" customHeight="1">
      <c r="B5" s="77" t="s">
        <v>10</v>
      </c>
      <c r="C5" s="78" t="s">
        <v>59</v>
      </c>
      <c r="D5" s="79" t="s">
        <v>5</v>
      </c>
    </row>
    <row r="6" spans="2:4" s="76" customFormat="1" ht="23.25" customHeight="1">
      <c r="B6" s="80" t="s">
        <v>73</v>
      </c>
      <c r="C6" s="81">
        <v>1.5254629629629627E-2</v>
      </c>
      <c r="D6" s="100">
        <v>0.2320014082027812</v>
      </c>
    </row>
    <row r="7" spans="2:4" s="76" customFormat="1" ht="23.25" customHeight="1">
      <c r="B7" s="80" t="s">
        <v>189</v>
      </c>
      <c r="C7" s="81">
        <v>7.9629629629629651E-3</v>
      </c>
      <c r="D7" s="100">
        <v>0.12110543918324243</v>
      </c>
    </row>
    <row r="8" spans="2:4" s="76" customFormat="1" ht="23.25" customHeight="1">
      <c r="B8" s="177" t="s">
        <v>176</v>
      </c>
      <c r="C8" s="81">
        <v>5.7407407407407416E-3</v>
      </c>
      <c r="D8" s="100">
        <v>8.730857243443059E-2</v>
      </c>
    </row>
    <row r="9" spans="2:4" s="76" customFormat="1" ht="23.25" customHeight="1">
      <c r="B9" s="112" t="s">
        <v>193</v>
      </c>
      <c r="C9" s="81">
        <v>4.3287037037037044E-3</v>
      </c>
      <c r="D9" s="100">
        <v>6.5833480021123061E-2</v>
      </c>
    </row>
    <row r="10" spans="2:4" s="76" customFormat="1" ht="23.25" customHeight="1">
      <c r="B10" s="80" t="s">
        <v>188</v>
      </c>
      <c r="C10" s="81">
        <v>3.5069444444444445E-3</v>
      </c>
      <c r="D10" s="100">
        <v>5.3335680337968677E-2</v>
      </c>
    </row>
    <row r="11" spans="2:4" s="76" customFormat="1" ht="23.25" customHeight="1">
      <c r="B11" s="186" t="s">
        <v>184</v>
      </c>
      <c r="C11" s="81">
        <v>2.476851851851852E-3</v>
      </c>
      <c r="D11" s="100">
        <v>3.766942439711319E-2</v>
      </c>
    </row>
    <row r="12" spans="2:4" s="76" customFormat="1" ht="23.25" customHeight="1">
      <c r="B12" s="80" t="s">
        <v>178</v>
      </c>
      <c r="C12" s="81">
        <v>2.2800925925925922E-3</v>
      </c>
      <c r="D12" s="100">
        <v>3.4676993487062137E-2</v>
      </c>
    </row>
    <row r="13" spans="2:4" s="76" customFormat="1" ht="23.25" customHeight="1">
      <c r="B13" s="80" t="s">
        <v>74</v>
      </c>
      <c r="C13" s="81">
        <v>2.0138888888888888E-3</v>
      </c>
      <c r="D13" s="100">
        <v>3.0628410491110723E-2</v>
      </c>
    </row>
    <row r="14" spans="2:4" s="76" customFormat="1" ht="23.25" customHeight="1">
      <c r="B14" s="186" t="s">
        <v>173</v>
      </c>
      <c r="C14" s="81">
        <v>1.8981481481481482E-3</v>
      </c>
      <c r="D14" s="100">
        <v>2.8868157014610107E-2</v>
      </c>
    </row>
    <row r="15" spans="2:4" s="76" customFormat="1" ht="23.25" customHeight="1">
      <c r="B15" s="80" t="s">
        <v>100</v>
      </c>
      <c r="C15" s="81">
        <v>1.6782407407407406E-3</v>
      </c>
      <c r="D15" s="100">
        <v>2.5523675409258935E-2</v>
      </c>
    </row>
    <row r="16" spans="2:4" s="76" customFormat="1" ht="23.25" customHeight="1">
      <c r="B16" s="80" t="s">
        <v>101</v>
      </c>
      <c r="C16" s="81">
        <v>1.6666666666666666E-3</v>
      </c>
      <c r="D16" s="100">
        <v>2.5347650061608874E-2</v>
      </c>
    </row>
    <row r="17" spans="2:4" s="76" customFormat="1" ht="23.25" customHeight="1">
      <c r="B17" s="80" t="s">
        <v>78</v>
      </c>
      <c r="C17" s="81">
        <v>1.6319444444444445E-3</v>
      </c>
      <c r="D17" s="100">
        <v>2.4819574018658693E-2</v>
      </c>
    </row>
    <row r="18" spans="2:4" s="76" customFormat="1" ht="23.25" customHeight="1">
      <c r="B18" s="80" t="s">
        <v>102</v>
      </c>
      <c r="C18" s="81">
        <v>1.4930555555555556E-3</v>
      </c>
      <c r="D18" s="100">
        <v>2.270726984685795E-2</v>
      </c>
    </row>
    <row r="19" spans="2:4" s="76" customFormat="1" ht="23.25" customHeight="1">
      <c r="B19" s="177" t="s">
        <v>195</v>
      </c>
      <c r="C19" s="81">
        <v>1.2037037037037036E-3</v>
      </c>
      <c r="D19" s="100">
        <v>1.8306636155606407E-2</v>
      </c>
    </row>
    <row r="20" spans="2:4" s="76" customFormat="1" ht="23.25" customHeight="1">
      <c r="B20" s="80" t="s">
        <v>204</v>
      </c>
      <c r="C20" s="81">
        <v>1.0879629629629629E-3</v>
      </c>
      <c r="D20" s="100">
        <v>1.6546382679105791E-2</v>
      </c>
    </row>
    <row r="21" spans="2:4" s="76" customFormat="1" ht="23.25" customHeight="1">
      <c r="B21" s="80" t="s">
        <v>158</v>
      </c>
      <c r="C21" s="81">
        <v>1.0763888888888889E-3</v>
      </c>
      <c r="D21" s="100">
        <v>1.6370357331455733E-2</v>
      </c>
    </row>
    <row r="22" spans="2:4" s="76" customFormat="1" ht="23.25" customHeight="1">
      <c r="B22" s="80" t="s">
        <v>208</v>
      </c>
      <c r="C22" s="81">
        <v>1.0763888888888889E-3</v>
      </c>
      <c r="D22" s="100">
        <v>1.6370357331455733E-2</v>
      </c>
    </row>
    <row r="23" spans="2:4" s="76" customFormat="1" ht="23.25" customHeight="1">
      <c r="B23" s="80" t="s">
        <v>264</v>
      </c>
      <c r="C23" s="81">
        <v>9.3749999999999997E-4</v>
      </c>
      <c r="D23" s="100">
        <v>1.4258053159654992E-2</v>
      </c>
    </row>
    <row r="24" spans="2:4" s="76" customFormat="1" ht="23.25" customHeight="1">
      <c r="B24" s="80" t="s">
        <v>192</v>
      </c>
      <c r="C24" s="81">
        <v>9.1435185185185174E-4</v>
      </c>
      <c r="D24" s="100">
        <v>1.3906002464354868E-2</v>
      </c>
    </row>
    <row r="25" spans="2:4" s="76" customFormat="1" ht="23.25" customHeight="1" thickBot="1">
      <c r="B25" s="83" t="s">
        <v>211</v>
      </c>
      <c r="C25" s="84">
        <v>7.8703703703703705E-4</v>
      </c>
      <c r="D25" s="101">
        <v>1.1969723640204192E-2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>
  <sheetPr codeName="Foglio52"/>
  <dimension ref="B2:D11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5" t="s">
        <v>69</v>
      </c>
      <c r="C3" s="216"/>
      <c r="D3" s="217"/>
    </row>
    <row r="4" spans="2:4" s="76" customFormat="1" ht="24" customHeight="1">
      <c r="B4" s="218" t="s">
        <v>237</v>
      </c>
      <c r="C4" s="219"/>
      <c r="D4" s="220"/>
    </row>
    <row r="5" spans="2:4" s="76" customFormat="1" ht="24" customHeight="1">
      <c r="B5" s="77" t="s">
        <v>10</v>
      </c>
      <c r="C5" s="78" t="s">
        <v>59</v>
      </c>
      <c r="D5" s="79" t="s">
        <v>5</v>
      </c>
    </row>
    <row r="6" spans="2:4" s="76" customFormat="1" ht="24" customHeight="1">
      <c r="B6" s="80"/>
      <c r="C6" s="102"/>
      <c r="D6" s="103"/>
    </row>
    <row r="11" spans="2:4" ht="15.7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>
  <sheetPr codeName="Foglio53"/>
  <dimension ref="B2:D25"/>
  <sheetViews>
    <sheetView showGridLines="0" showZeros="0" view="pageBreakPreview" zoomScaleNormal="8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24" t="s">
        <v>212</v>
      </c>
      <c r="C3" s="225"/>
      <c r="D3" s="226"/>
    </row>
    <row r="4" spans="2:4" s="76" customFormat="1" ht="24" customHeight="1">
      <c r="B4" s="227" t="s">
        <v>237</v>
      </c>
      <c r="C4" s="228"/>
      <c r="D4" s="229"/>
    </row>
    <row r="5" spans="2:4" s="76" customFormat="1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>
      <c r="B6" s="92" t="s">
        <v>73</v>
      </c>
      <c r="C6" s="93">
        <v>0.13640046296296293</v>
      </c>
      <c r="D6" s="94">
        <v>9.5726620691895886E-2</v>
      </c>
    </row>
    <row r="7" spans="2:4" s="76" customFormat="1" ht="23.25" customHeight="1">
      <c r="B7" s="92" t="s">
        <v>192</v>
      </c>
      <c r="C7" s="93">
        <v>5.9675925925925931E-2</v>
      </c>
      <c r="D7" s="94">
        <v>4.1880904224642794E-2</v>
      </c>
    </row>
    <row r="8" spans="2:4" s="76" customFormat="1" ht="23.25" customHeight="1">
      <c r="B8" s="92" t="s">
        <v>185</v>
      </c>
      <c r="C8" s="93">
        <v>3.2511574074074075E-2</v>
      </c>
      <c r="D8" s="94">
        <v>2.2816807596396742E-2</v>
      </c>
    </row>
    <row r="9" spans="2:4" s="76" customFormat="1" ht="23.25" customHeight="1">
      <c r="B9" s="80" t="s">
        <v>208</v>
      </c>
      <c r="C9" s="93">
        <v>3.0254629629629635E-2</v>
      </c>
      <c r="D9" s="94">
        <v>2.1232871148800674E-2</v>
      </c>
    </row>
    <row r="10" spans="2:4" s="76" customFormat="1" ht="23.25" customHeight="1">
      <c r="B10" s="92" t="s">
        <v>219</v>
      </c>
      <c r="C10" s="93">
        <v>2.6087962962962962E-2</v>
      </c>
      <c r="D10" s="94">
        <v>1.8308680784007922E-2</v>
      </c>
    </row>
    <row r="11" spans="2:4" s="76" customFormat="1" ht="23.25" customHeight="1">
      <c r="B11" s="92" t="s">
        <v>265</v>
      </c>
      <c r="C11" s="93">
        <v>2.5520833333333322E-2</v>
      </c>
      <c r="D11" s="94">
        <v>1.7910665984355569E-2</v>
      </c>
    </row>
    <row r="12" spans="2:4" s="76" customFormat="1" ht="23.25" customHeight="1">
      <c r="B12" s="92" t="s">
        <v>184</v>
      </c>
      <c r="C12" s="93">
        <v>2.3657407407407408E-2</v>
      </c>
      <c r="D12" s="94">
        <v>1.6602903071212153E-2</v>
      </c>
    </row>
    <row r="13" spans="2:4" s="76" customFormat="1" ht="23.25" customHeight="1">
      <c r="B13" s="92" t="s">
        <v>247</v>
      </c>
      <c r="C13" s="93">
        <v>2.2349537037037039E-2</v>
      </c>
      <c r="D13" s="94">
        <v>1.5685032206707767E-2</v>
      </c>
    </row>
    <row r="14" spans="2:4" s="76" customFormat="1" ht="23.25" customHeight="1">
      <c r="B14" s="92" t="s">
        <v>196</v>
      </c>
      <c r="C14" s="93">
        <v>2.1701388888888885E-2</v>
      </c>
      <c r="D14" s="94">
        <v>1.5230158149962222E-2</v>
      </c>
    </row>
    <row r="15" spans="2:4" s="76" customFormat="1" ht="23.25" customHeight="1">
      <c r="B15" s="92" t="s">
        <v>266</v>
      </c>
      <c r="C15" s="93">
        <v>1.9664351851851853E-2</v>
      </c>
      <c r="D15" s="94">
        <v>1.3800553971619105E-2</v>
      </c>
    </row>
    <row r="16" spans="2:4" s="76" customFormat="1" ht="23.25" customHeight="1">
      <c r="B16" s="92" t="s">
        <v>149</v>
      </c>
      <c r="C16" s="93">
        <v>1.9074074074074073E-2</v>
      </c>
      <c r="D16" s="94">
        <v>1.3386293669940132E-2</v>
      </c>
    </row>
    <row r="17" spans="2:4" s="76" customFormat="1" ht="23.25" customHeight="1">
      <c r="B17" s="92" t="s">
        <v>197</v>
      </c>
      <c r="C17" s="93">
        <v>1.8807870370370364E-2</v>
      </c>
      <c r="D17" s="94">
        <v>1.3199470396633923E-2</v>
      </c>
    </row>
    <row r="18" spans="2:4" s="76" customFormat="1" ht="23.25" customHeight="1">
      <c r="B18" s="92" t="s">
        <v>267</v>
      </c>
      <c r="C18" s="93">
        <v>1.7824074074074072E-2</v>
      </c>
      <c r="D18" s="94">
        <v>1.2509036560502307E-2</v>
      </c>
    </row>
    <row r="19" spans="2:4" s="76" customFormat="1" ht="23.25" customHeight="1">
      <c r="B19" s="92" t="s">
        <v>161</v>
      </c>
      <c r="C19" s="93">
        <v>1.7199074074074075E-2</v>
      </c>
      <c r="D19" s="94">
        <v>1.2070408005783396E-2</v>
      </c>
    </row>
    <row r="20" spans="2:4" s="76" customFormat="1" ht="23.25" customHeight="1">
      <c r="B20" s="92" t="s">
        <v>213</v>
      </c>
      <c r="C20" s="93">
        <v>1.7106481481481483E-2</v>
      </c>
      <c r="D20" s="94">
        <v>1.2005425997676891E-2</v>
      </c>
    </row>
    <row r="21" spans="2:4" s="76" customFormat="1" ht="23.25" customHeight="1">
      <c r="B21" s="92" t="s">
        <v>101</v>
      </c>
      <c r="C21" s="93">
        <v>1.6979166666666667E-2</v>
      </c>
      <c r="D21" s="94">
        <v>1.1916075736530446E-2</v>
      </c>
    </row>
    <row r="22" spans="2:4" s="76" customFormat="1" ht="23.25" customHeight="1">
      <c r="B22" s="92" t="s">
        <v>268</v>
      </c>
      <c r="C22" s="93">
        <v>1.5092592592592597E-2</v>
      </c>
      <c r="D22" s="94">
        <v>1.0592067321360399E-2</v>
      </c>
    </row>
    <row r="23" spans="2:4" s="76" customFormat="1" ht="23.25" customHeight="1">
      <c r="B23" s="92" t="s">
        <v>214</v>
      </c>
      <c r="C23" s="93">
        <v>1.5196759259259255E-2</v>
      </c>
      <c r="D23" s="94">
        <v>1.0665172080480212E-2</v>
      </c>
    </row>
    <row r="24" spans="2:4" s="76" customFormat="1" ht="23.25" customHeight="1">
      <c r="B24" s="92" t="s">
        <v>269</v>
      </c>
      <c r="C24" s="93">
        <v>1.5138888888888889E-2</v>
      </c>
      <c r="D24" s="94">
        <v>1.0624558325413648E-2</v>
      </c>
    </row>
    <row r="25" spans="2:4" s="76" customFormat="1" ht="23.25" customHeight="1" thickBot="1">
      <c r="B25" s="95" t="s">
        <v>270</v>
      </c>
      <c r="C25" s="96">
        <v>1.5034722222222222E-2</v>
      </c>
      <c r="D25" s="97">
        <v>1.055145356629383E-2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>
  <sheetPr codeName="Foglio54"/>
  <dimension ref="B2:D15"/>
  <sheetViews>
    <sheetView showGridLines="0" showZeros="0" view="pageBreakPreview" zoomScaleNormal="9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24" t="s">
        <v>215</v>
      </c>
      <c r="C3" s="225"/>
      <c r="D3" s="226"/>
    </row>
    <row r="4" spans="2:4" ht="23.25" customHeight="1">
      <c r="B4" s="227" t="s">
        <v>237</v>
      </c>
      <c r="C4" s="228"/>
      <c r="D4" s="229"/>
    </row>
    <row r="5" spans="2:4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>
      <c r="B6" s="92" t="s">
        <v>185</v>
      </c>
      <c r="C6" s="93">
        <v>5.0810185185185186E-3</v>
      </c>
      <c r="D6" s="94">
        <v>0.17708753529649049</v>
      </c>
    </row>
    <row r="7" spans="2:4" s="76" customFormat="1" ht="23.25" customHeight="1">
      <c r="B7" s="92" t="s">
        <v>271</v>
      </c>
      <c r="C7" s="93">
        <v>3.4606481481481485E-3</v>
      </c>
      <c r="D7" s="94">
        <v>0.12061315046389672</v>
      </c>
    </row>
    <row r="8" spans="2:4" s="76" customFormat="1" ht="23.25" customHeight="1">
      <c r="B8" s="92" t="s">
        <v>255</v>
      </c>
      <c r="C8" s="93">
        <v>3.3101851851851851E-3</v>
      </c>
      <c r="D8" s="94">
        <v>0.11536910044372728</v>
      </c>
    </row>
    <row r="9" spans="2:4" s="76" customFormat="1" ht="23.25" customHeight="1">
      <c r="B9" s="92" t="s">
        <v>73</v>
      </c>
      <c r="C9" s="93">
        <v>3.0671296296296297E-3</v>
      </c>
      <c r="D9" s="94">
        <v>0.10689794271883822</v>
      </c>
    </row>
    <row r="10" spans="2:4" s="76" customFormat="1" ht="23.25" customHeight="1">
      <c r="B10" s="92" t="s">
        <v>272</v>
      </c>
      <c r="C10" s="93">
        <v>2.7777777777777779E-3</v>
      </c>
      <c r="D10" s="94">
        <v>9.6813231141589323E-2</v>
      </c>
    </row>
    <row r="11" spans="2:4" s="76" customFormat="1" ht="23.25" customHeight="1">
      <c r="B11" s="92" t="s">
        <v>273</v>
      </c>
      <c r="C11" s="93">
        <v>2.6157407407407405E-3</v>
      </c>
      <c r="D11" s="94">
        <v>9.1165792658329942E-2</v>
      </c>
    </row>
    <row r="12" spans="2:4" s="76" customFormat="1" ht="23.25" customHeight="1">
      <c r="B12" s="92" t="s">
        <v>274</v>
      </c>
      <c r="C12" s="181">
        <v>2.5347222222222221E-3</v>
      </c>
      <c r="D12" s="182">
        <v>8.8342073416700251E-2</v>
      </c>
    </row>
    <row r="13" spans="2:4" s="76" customFormat="1" ht="23.25" customHeight="1">
      <c r="B13" s="92" t="s">
        <v>275</v>
      </c>
      <c r="C13" s="181">
        <v>2.2106481481481478E-3</v>
      </c>
      <c r="D13" s="182">
        <v>7.7047196450181488E-2</v>
      </c>
    </row>
    <row r="14" spans="2:4" s="76" customFormat="1" ht="23.25" customHeight="1">
      <c r="B14" s="92" t="s">
        <v>276</v>
      </c>
      <c r="C14" s="181">
        <v>2.1990740740740742E-3</v>
      </c>
      <c r="D14" s="182">
        <v>7.6643807987091556E-2</v>
      </c>
    </row>
    <row r="15" spans="2:4" s="76" customFormat="1" ht="23.25" customHeight="1" thickBot="1">
      <c r="B15" s="95" t="s">
        <v>277</v>
      </c>
      <c r="C15" s="96">
        <v>1.4351851851851854E-3</v>
      </c>
      <c r="D15" s="97">
        <v>5.0020169423154494E-2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/>
  <dimension ref="B1:K41"/>
  <sheetViews>
    <sheetView showGridLines="0" showZeros="0" zoomScaleSheetLayoutView="110" workbookViewId="0">
      <selection activeCell="N20" sqref="N20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1" t="s">
        <v>47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s="5" customFormat="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 s="5" customFormat="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6.5972222222222235E-4</v>
      </c>
      <c r="D7" s="12">
        <f t="shared" ref="D7:D18" si="0">IFERROR(C7/C$19,0)</f>
        <v>6.3192904656319299E-2</v>
      </c>
      <c r="E7" s="12">
        <f t="shared" ref="E7:E18" si="1">IFERROR(C7/C$30,0)</f>
        <v>1.3112491373360945E-2</v>
      </c>
      <c r="F7" s="11"/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6.5972222222222235E-4</v>
      </c>
      <c r="J7" s="12">
        <f t="shared" ref="J7:J18" si="4">IFERROR(I7/I$19,0)</f>
        <v>6.3192904656319299E-2</v>
      </c>
      <c r="K7" s="14">
        <f t="shared" ref="K7:K18" si="5">IFERROR(I7/I$30,0)</f>
        <v>1.2823397075365587E-2</v>
      </c>
    </row>
    <row r="8" spans="2:11" s="5" customFormat="1">
      <c r="B8" s="141" t="s">
        <v>98</v>
      </c>
      <c r="C8" s="11">
        <v>4.0740740740740737E-3</v>
      </c>
      <c r="D8" s="12">
        <f t="shared" si="0"/>
        <v>0.39024390243902435</v>
      </c>
      <c r="E8" s="12">
        <f t="shared" si="1"/>
        <v>8.0975385323211427E-2</v>
      </c>
      <c r="F8" s="11"/>
      <c r="G8" s="12">
        <f t="shared" si="2"/>
        <v>0</v>
      </c>
      <c r="H8" s="12">
        <f t="shared" si="3"/>
        <v>0</v>
      </c>
      <c r="I8" s="11">
        <f t="shared" ref="I8:I18" si="6">C8+F8</f>
        <v>4.0740740740740737E-3</v>
      </c>
      <c r="J8" s="12">
        <f t="shared" si="4"/>
        <v>0.39024390243902435</v>
      </c>
      <c r="K8" s="14">
        <f t="shared" si="5"/>
        <v>7.9190101237345364E-2</v>
      </c>
    </row>
    <row r="9" spans="2:11" s="5" customFormat="1">
      <c r="B9" s="10" t="s">
        <v>49</v>
      </c>
      <c r="C9" s="11">
        <v>1.8749999999999997E-3</v>
      </c>
      <c r="D9" s="12">
        <f t="shared" si="0"/>
        <v>0.17960088691796006</v>
      </c>
      <c r="E9" s="12">
        <f t="shared" si="1"/>
        <v>3.7267080745341623E-2</v>
      </c>
      <c r="F9" s="11"/>
      <c r="G9" s="12">
        <f t="shared" si="2"/>
        <v>0</v>
      </c>
      <c r="H9" s="12">
        <f t="shared" si="3"/>
        <v>0</v>
      </c>
      <c r="I9" s="11">
        <f t="shared" si="6"/>
        <v>1.8749999999999997E-3</v>
      </c>
      <c r="J9" s="12">
        <f t="shared" si="4"/>
        <v>0.17960088691796006</v>
      </c>
      <c r="K9" s="14">
        <f t="shared" si="5"/>
        <v>3.6445444319460077E-2</v>
      </c>
    </row>
    <row r="10" spans="2:11" s="5" customFormat="1">
      <c r="B10" s="10" t="s">
        <v>11</v>
      </c>
      <c r="C10" s="11">
        <v>2.3379629629629627E-3</v>
      </c>
      <c r="D10" s="12">
        <f t="shared" si="0"/>
        <v>0.22394678492239464</v>
      </c>
      <c r="E10" s="12">
        <f t="shared" si="1"/>
        <v>4.646882907752474E-2</v>
      </c>
      <c r="F10" s="11"/>
      <c r="G10" s="12">
        <f t="shared" si="2"/>
        <v>0</v>
      </c>
      <c r="H10" s="12">
        <f t="shared" si="3"/>
        <v>0</v>
      </c>
      <c r="I10" s="11">
        <f t="shared" si="6"/>
        <v>2.3379629629629627E-3</v>
      </c>
      <c r="J10" s="12">
        <f t="shared" si="4"/>
        <v>0.22394678492239464</v>
      </c>
      <c r="K10" s="14">
        <f t="shared" si="5"/>
        <v>4.5444319460067509E-2</v>
      </c>
    </row>
    <row r="11" spans="2:11" s="5" customFormat="1">
      <c r="B11" s="10" t="s">
        <v>12</v>
      </c>
      <c r="C11" s="11">
        <v>1.1574074074074073E-4</v>
      </c>
      <c r="D11" s="12">
        <f t="shared" si="0"/>
        <v>1.1086474501108647E-2</v>
      </c>
      <c r="E11" s="12">
        <f t="shared" si="1"/>
        <v>2.3004370830457792E-3</v>
      </c>
      <c r="F11" s="11"/>
      <c r="G11" s="12">
        <f t="shared" si="2"/>
        <v>0</v>
      </c>
      <c r="H11" s="12">
        <f t="shared" si="3"/>
        <v>0</v>
      </c>
      <c r="I11" s="11">
        <f t="shared" si="6"/>
        <v>1.1574074074074073E-4</v>
      </c>
      <c r="J11" s="12">
        <f t="shared" si="4"/>
        <v>1.1086474501108647E-2</v>
      </c>
      <c r="K11" s="14">
        <f t="shared" si="5"/>
        <v>2.2497187851518571E-3</v>
      </c>
    </row>
    <row r="12" spans="2:11" s="5" customFormat="1">
      <c r="B12" s="10" t="s">
        <v>156</v>
      </c>
      <c r="C12" s="11">
        <v>6.9444444444444436E-4</v>
      </c>
      <c r="D12" s="12">
        <f t="shared" si="0"/>
        <v>6.6518847006651879E-2</v>
      </c>
      <c r="E12" s="12">
        <f t="shared" si="1"/>
        <v>1.3802622498274675E-2</v>
      </c>
      <c r="F12" s="11"/>
      <c r="G12" s="12">
        <f t="shared" si="2"/>
        <v>0</v>
      </c>
      <c r="H12" s="12">
        <f t="shared" si="3"/>
        <v>0</v>
      </c>
      <c r="I12" s="11">
        <f t="shared" si="6"/>
        <v>6.9444444444444436E-4</v>
      </c>
      <c r="J12" s="12">
        <f t="shared" si="4"/>
        <v>6.6518847006651879E-2</v>
      </c>
      <c r="K12" s="14">
        <f t="shared" si="5"/>
        <v>1.3498312710911141E-2</v>
      </c>
    </row>
    <row r="13" spans="2:11" s="5" customFormat="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180</v>
      </c>
      <c r="C15" s="11">
        <v>2.199074074074074E-4</v>
      </c>
      <c r="D15" s="12">
        <f t="shared" si="0"/>
        <v>2.1064301552106431E-2</v>
      </c>
      <c r="E15" s="12">
        <f t="shared" si="1"/>
        <v>4.3708304577869811E-3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2.199074074074074E-4</v>
      </c>
      <c r="J15" s="12">
        <f t="shared" si="4"/>
        <v>2.1064301552106431E-2</v>
      </c>
      <c r="K15" s="14">
        <f t="shared" si="5"/>
        <v>4.2744656917885282E-3</v>
      </c>
    </row>
    <row r="16" spans="2:11" s="5" customFormat="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4.6296296296296298E-4</v>
      </c>
      <c r="D18" s="12">
        <f t="shared" si="0"/>
        <v>4.4345898004434593E-2</v>
      </c>
      <c r="E18" s="12">
        <f t="shared" si="1"/>
        <v>9.2017483321831187E-3</v>
      </c>
      <c r="F18" s="11"/>
      <c r="G18" s="12">
        <f t="shared" si="2"/>
        <v>0</v>
      </c>
      <c r="H18" s="12">
        <f t="shared" si="3"/>
        <v>0</v>
      </c>
      <c r="I18" s="11">
        <f t="shared" si="6"/>
        <v>4.6296296296296298E-4</v>
      </c>
      <c r="J18" s="12">
        <f t="shared" si="4"/>
        <v>4.4345898004434593E-2</v>
      </c>
      <c r="K18" s="14">
        <f t="shared" si="5"/>
        <v>8.9988751406074284E-3</v>
      </c>
    </row>
    <row r="19" spans="2:11" s="5" customFormat="1" ht="16.5" thickTop="1" thickBot="1">
      <c r="B19" s="31" t="s">
        <v>3</v>
      </c>
      <c r="C19" s="32">
        <f>SUM(C7:C18)</f>
        <v>1.0439814814814815E-2</v>
      </c>
      <c r="D19" s="33">
        <f>IFERROR(SUM(D7:D18),0)</f>
        <v>0.99999999999999989</v>
      </c>
      <c r="E19" s="33">
        <f>IFERROR(SUM(E7:E18),0)</f>
        <v>0.20749942489072931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1.0439814814814815E-2</v>
      </c>
      <c r="J19" s="33">
        <f>IFERROR(SUM(J7:J18),0)</f>
        <v>0.99999999999999989</v>
      </c>
      <c r="K19" s="34">
        <f>IFERROR(SUM(K7:K18),0)</f>
        <v>0.2029246344206975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2.2337962962962962E-3</v>
      </c>
      <c r="D22" s="19"/>
      <c r="E22" s="12">
        <f>IFERROR(C22/C$30,0)</f>
        <v>4.439843570278354E-2</v>
      </c>
      <c r="F22" s="11">
        <v>0</v>
      </c>
      <c r="G22" s="19"/>
      <c r="H22" s="12">
        <f>IFERROR(F22/F$30,0)</f>
        <v>0</v>
      </c>
      <c r="I22" s="11">
        <f t="shared" ref="I22:I27" si="7">C22+F22</f>
        <v>2.2337962962962962E-3</v>
      </c>
      <c r="J22" s="19"/>
      <c r="K22" s="14">
        <f>IFERROR(I22/I$30,0)</f>
        <v>4.3419572553430839E-2</v>
      </c>
    </row>
    <row r="23" spans="2:11" s="5" customFormat="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>
      <c r="B24" s="18" t="s">
        <v>17</v>
      </c>
      <c r="C24" s="11">
        <v>9.2592592592592588E-5</v>
      </c>
      <c r="D24" s="19"/>
      <c r="E24" s="12">
        <f t="shared" si="8"/>
        <v>1.8403496664366236E-3</v>
      </c>
      <c r="F24" s="11">
        <v>0</v>
      </c>
      <c r="G24" s="19"/>
      <c r="H24" s="12">
        <f t="shared" si="9"/>
        <v>0</v>
      </c>
      <c r="I24" s="11">
        <f t="shared" si="7"/>
        <v>9.2592592592592588E-5</v>
      </c>
      <c r="J24" s="19"/>
      <c r="K24" s="14">
        <f t="shared" si="10"/>
        <v>1.7997750281214856E-3</v>
      </c>
    </row>
    <row r="25" spans="2:11" s="5" customFormat="1">
      <c r="B25" s="18" t="s">
        <v>18</v>
      </c>
      <c r="C25" s="11">
        <v>8.9930555555555562E-3</v>
      </c>
      <c r="D25" s="19"/>
      <c r="E25" s="12">
        <f t="shared" si="8"/>
        <v>0.17874396135265708</v>
      </c>
      <c r="F25" s="11">
        <v>7.5231481481481482E-4</v>
      </c>
      <c r="G25" s="19"/>
      <c r="H25" s="12">
        <f t="shared" si="9"/>
        <v>0.66326530612244894</v>
      </c>
      <c r="I25" s="11">
        <f t="shared" si="7"/>
        <v>9.7453703703703713E-3</v>
      </c>
      <c r="J25" s="19"/>
      <c r="K25" s="14">
        <f t="shared" si="10"/>
        <v>0.18942632170978638</v>
      </c>
    </row>
    <row r="26" spans="2:11" s="5" customFormat="1">
      <c r="B26" s="18" t="s">
        <v>19</v>
      </c>
      <c r="C26" s="11">
        <v>2.8043981481481461E-2</v>
      </c>
      <c r="D26" s="19"/>
      <c r="E26" s="12">
        <f t="shared" si="8"/>
        <v>0.55739590522199201</v>
      </c>
      <c r="F26" s="11">
        <v>3.8194444444444446E-4</v>
      </c>
      <c r="G26" s="19"/>
      <c r="H26" s="12">
        <f t="shared" si="9"/>
        <v>0.33673469387755101</v>
      </c>
      <c r="I26" s="11">
        <f t="shared" si="7"/>
        <v>2.8425925925925907E-2</v>
      </c>
      <c r="J26" s="19"/>
      <c r="K26" s="14">
        <f t="shared" si="10"/>
        <v>0.55253093363329575</v>
      </c>
    </row>
    <row r="27" spans="2:11" s="5" customFormat="1" ht="15.75" thickBot="1">
      <c r="B27" s="23" t="s">
        <v>20</v>
      </c>
      <c r="C27" s="20">
        <v>5.0925925925925921E-4</v>
      </c>
      <c r="D27" s="24"/>
      <c r="E27" s="21">
        <f t="shared" si="8"/>
        <v>1.0121923165401428E-2</v>
      </c>
      <c r="F27" s="20">
        <v>0</v>
      </c>
      <c r="G27" s="24"/>
      <c r="H27" s="21">
        <f t="shared" si="9"/>
        <v>0</v>
      </c>
      <c r="I27" s="11">
        <f t="shared" si="7"/>
        <v>5.0925925925925921E-4</v>
      </c>
      <c r="J27" s="24"/>
      <c r="K27" s="22">
        <f t="shared" si="10"/>
        <v>9.8987626546681706E-3</v>
      </c>
    </row>
    <row r="28" spans="2:11" s="5" customFormat="1" ht="16.5" thickTop="1" thickBot="1">
      <c r="B28" s="31" t="s">
        <v>3</v>
      </c>
      <c r="C28" s="32">
        <f>SUM(C22:C27)</f>
        <v>3.9872685185185164E-2</v>
      </c>
      <c r="D28" s="33"/>
      <c r="E28" s="33">
        <f>IFERROR(SUM(E22:E27),0)</f>
        <v>0.79250057510927063</v>
      </c>
      <c r="F28" s="32">
        <f>SUM(F22:F27)</f>
        <v>1.1342592592592593E-3</v>
      </c>
      <c r="G28" s="33"/>
      <c r="H28" s="33">
        <f>IFERROR(SUM(H22:H27),0)</f>
        <v>1</v>
      </c>
      <c r="I28" s="32">
        <f>SUM(I22:I27)</f>
        <v>4.1006944444444422E-2</v>
      </c>
      <c r="J28" s="33"/>
      <c r="K28" s="34">
        <f>IFERROR(SUM(K22:K27),0)</f>
        <v>0.79707536557930259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5.0312499999999982E-2</v>
      </c>
      <c r="D30" s="35"/>
      <c r="E30" s="36">
        <f>IFERROR(SUM(E19,E28),0)</f>
        <v>1</v>
      </c>
      <c r="F30" s="32">
        <f>SUM(F19,F28)</f>
        <v>1.1342592592592593E-3</v>
      </c>
      <c r="G30" s="35"/>
      <c r="H30" s="36">
        <f>IFERROR(SUM(H19,H28),0)</f>
        <v>1</v>
      </c>
      <c r="I30" s="32">
        <f>SUM(I19,I28)</f>
        <v>5.1446759259259234E-2</v>
      </c>
      <c r="J30" s="35"/>
      <c r="K30" s="38">
        <f>IFERROR(SUM(K19,K28),0)</f>
        <v>1</v>
      </c>
    </row>
    <row r="31" spans="2:11" s="5" customFormat="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>
  <sheetPr codeName="Foglio55"/>
  <dimension ref="B2:D12"/>
  <sheetViews>
    <sheetView showGridLines="0" showZeros="0" view="pageBreakPreview" zoomScaleNormal="9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24" t="s">
        <v>218</v>
      </c>
      <c r="C3" s="225"/>
      <c r="D3" s="226"/>
    </row>
    <row r="4" spans="2:4" ht="23.25" customHeight="1" thickBot="1">
      <c r="B4" s="227" t="s">
        <v>237</v>
      </c>
      <c r="C4" s="228"/>
      <c r="D4" s="229"/>
    </row>
    <row r="5" spans="2:4" ht="23.25" customHeight="1">
      <c r="B5" s="169" t="s">
        <v>10</v>
      </c>
      <c r="C5" s="170" t="s">
        <v>59</v>
      </c>
      <c r="D5" s="171" t="s">
        <v>5</v>
      </c>
    </row>
    <row r="6" spans="2:4" ht="23.25" customHeight="1">
      <c r="B6" s="92" t="s">
        <v>278</v>
      </c>
      <c r="C6" s="93">
        <v>7.7314814814814807E-3</v>
      </c>
      <c r="D6" s="94">
        <v>0.21085858585858583</v>
      </c>
    </row>
    <row r="7" spans="2:4" ht="23.25" customHeight="1">
      <c r="B7" s="92" t="s">
        <v>279</v>
      </c>
      <c r="C7" s="93">
        <v>6.9212962962962961E-3</v>
      </c>
      <c r="D7" s="94">
        <v>0.18876262626262624</v>
      </c>
    </row>
    <row r="8" spans="2:4" ht="23.25" customHeight="1">
      <c r="B8" s="92" t="s">
        <v>197</v>
      </c>
      <c r="C8" s="93">
        <v>5.8796296296296296E-3</v>
      </c>
      <c r="D8" s="94">
        <v>0.16035353535353536</v>
      </c>
    </row>
    <row r="9" spans="2:4" ht="23.25" customHeight="1">
      <c r="B9" s="92" t="s">
        <v>175</v>
      </c>
      <c r="C9" s="93">
        <v>5.0347222222222217E-3</v>
      </c>
      <c r="D9" s="94">
        <v>0.13731060606060605</v>
      </c>
    </row>
    <row r="10" spans="2:4" ht="23.25" customHeight="1">
      <c r="B10" s="185" t="s">
        <v>206</v>
      </c>
      <c r="C10" s="93">
        <v>4.7916666666666672E-3</v>
      </c>
      <c r="D10" s="94">
        <v>0.1306818181818182</v>
      </c>
    </row>
    <row r="11" spans="2:4" ht="23.25" customHeight="1">
      <c r="B11" s="92" t="s">
        <v>280</v>
      </c>
      <c r="C11" s="93">
        <v>3.6226851851851845E-3</v>
      </c>
      <c r="D11" s="94">
        <v>9.8800505050505028E-2</v>
      </c>
    </row>
    <row r="12" spans="2:4" s="76" customFormat="1" ht="23.25" customHeight="1" thickBot="1">
      <c r="B12" s="95" t="s">
        <v>227</v>
      </c>
      <c r="C12" s="96">
        <v>2.685185185185185E-3</v>
      </c>
      <c r="D12" s="97">
        <v>7.3232323232323232E-2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6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>
  <sheetPr codeName="Foglio56"/>
  <dimension ref="B2:D25"/>
  <sheetViews>
    <sheetView showGridLines="0" showZeros="0" view="pageBreakPreview" zoomScaleNormal="9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4" t="s">
        <v>220</v>
      </c>
      <c r="C3" s="225"/>
      <c r="D3" s="226"/>
    </row>
    <row r="4" spans="2:4" s="76" customFormat="1" ht="23.25" customHeight="1">
      <c r="B4" s="227" t="s">
        <v>237</v>
      </c>
      <c r="C4" s="228"/>
      <c r="D4" s="229"/>
    </row>
    <row r="5" spans="2:4" s="76" customFormat="1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>
      <c r="B6" s="92" t="s">
        <v>73</v>
      </c>
      <c r="C6" s="93">
        <v>4.3449074074074084E-2</v>
      </c>
      <c r="D6" s="94">
        <v>8.0913891583144743E-2</v>
      </c>
    </row>
    <row r="7" spans="2:4" s="76" customFormat="1" ht="23.25" customHeight="1">
      <c r="B7" s="92" t="s">
        <v>185</v>
      </c>
      <c r="C7" s="93">
        <v>2.1874999999999999E-2</v>
      </c>
      <c r="D7" s="94">
        <v>4.0737148399612018E-2</v>
      </c>
    </row>
    <row r="8" spans="2:4" s="76" customFormat="1" ht="23.25" customHeight="1">
      <c r="B8" s="92" t="s">
        <v>188</v>
      </c>
      <c r="C8" s="93">
        <v>1.8750000000000003E-2</v>
      </c>
      <c r="D8" s="94">
        <v>3.4917555771096023E-2</v>
      </c>
    </row>
    <row r="9" spans="2:4" s="76" customFormat="1" ht="23.25" customHeight="1">
      <c r="B9" s="92" t="s">
        <v>184</v>
      </c>
      <c r="C9" s="93">
        <v>1.6180555555555552E-2</v>
      </c>
      <c r="D9" s="94">
        <v>3.0132557387649517E-2</v>
      </c>
    </row>
    <row r="10" spans="2:4" s="76" customFormat="1" ht="23.25" customHeight="1">
      <c r="B10" s="92" t="s">
        <v>265</v>
      </c>
      <c r="C10" s="93">
        <v>1.5567129629629629E-2</v>
      </c>
      <c r="D10" s="94">
        <v>2.8990192908718605E-2</v>
      </c>
    </row>
    <row r="11" spans="2:4" s="76" customFormat="1" ht="23.25" customHeight="1">
      <c r="B11" s="92" t="s">
        <v>189</v>
      </c>
      <c r="C11" s="93">
        <v>1.2881944444444444E-2</v>
      </c>
      <c r="D11" s="94">
        <v>2.3989654057549298E-2</v>
      </c>
    </row>
    <row r="12" spans="2:4" s="76" customFormat="1" ht="23.25" customHeight="1">
      <c r="B12" s="92" t="s">
        <v>221</v>
      </c>
      <c r="C12" s="93">
        <v>1.2835648148148148E-2</v>
      </c>
      <c r="D12" s="94">
        <v>2.3903437870460172E-2</v>
      </c>
    </row>
    <row r="13" spans="2:4" s="76" customFormat="1" ht="23.25" customHeight="1">
      <c r="B13" s="92" t="s">
        <v>196</v>
      </c>
      <c r="C13" s="93">
        <v>1.2118055555555556E-2</v>
      </c>
      <c r="D13" s="94">
        <v>2.2567086970578722E-2</v>
      </c>
    </row>
    <row r="14" spans="2:4" s="76" customFormat="1" ht="23.25" customHeight="1">
      <c r="B14" s="92" t="s">
        <v>197</v>
      </c>
      <c r="C14" s="93">
        <v>1.2071759259259261E-2</v>
      </c>
      <c r="D14" s="94">
        <v>2.24808707834896E-2</v>
      </c>
    </row>
    <row r="15" spans="2:4" s="76" customFormat="1" ht="23.25" customHeight="1">
      <c r="B15" s="185" t="s">
        <v>206</v>
      </c>
      <c r="C15" s="93">
        <v>1.1898148148148147E-2</v>
      </c>
      <c r="D15" s="94">
        <v>2.2157560081905371E-2</v>
      </c>
    </row>
    <row r="16" spans="2:4" s="76" customFormat="1" ht="23.25" customHeight="1">
      <c r="B16" s="92" t="s">
        <v>250</v>
      </c>
      <c r="C16" s="93">
        <v>1.1006944444444446E-2</v>
      </c>
      <c r="D16" s="94">
        <v>2.0497898480439702E-2</v>
      </c>
    </row>
    <row r="17" spans="2:4" s="76" customFormat="1" ht="23.25" customHeight="1">
      <c r="B17" s="92" t="s">
        <v>225</v>
      </c>
      <c r="C17" s="93">
        <v>1.0949074074074073E-2</v>
      </c>
      <c r="D17" s="94">
        <v>2.0390128246578289E-2</v>
      </c>
    </row>
    <row r="18" spans="2:4" s="76" customFormat="1" ht="23.25" customHeight="1">
      <c r="B18" s="185" t="s">
        <v>281</v>
      </c>
      <c r="C18" s="93">
        <v>1.0717592592592593E-2</v>
      </c>
      <c r="D18" s="94">
        <v>1.9959047311132662E-2</v>
      </c>
    </row>
    <row r="19" spans="2:4" s="76" customFormat="1" ht="23.25" customHeight="1">
      <c r="B19" s="92" t="s">
        <v>232</v>
      </c>
      <c r="C19" s="93">
        <v>1.0393518518518519E-2</v>
      </c>
      <c r="D19" s="94">
        <v>1.935553400150878E-2</v>
      </c>
    </row>
    <row r="20" spans="2:4" s="76" customFormat="1" ht="23.25" customHeight="1">
      <c r="B20" s="92" t="s">
        <v>78</v>
      </c>
      <c r="C20" s="93">
        <v>1.0266203703703703E-2</v>
      </c>
      <c r="D20" s="94">
        <v>1.911843948701368E-2</v>
      </c>
    </row>
    <row r="21" spans="2:4" s="76" customFormat="1" ht="23.25" customHeight="1">
      <c r="B21" s="185" t="s">
        <v>163</v>
      </c>
      <c r="C21" s="93">
        <v>1.0034722222222223E-2</v>
      </c>
      <c r="D21" s="94">
        <v>1.8687358551568053E-2</v>
      </c>
    </row>
    <row r="22" spans="2:4" s="76" customFormat="1" ht="23.25" customHeight="1">
      <c r="B22" s="92" t="s">
        <v>282</v>
      </c>
      <c r="C22" s="93">
        <v>9.571759259259259E-3</v>
      </c>
      <c r="D22" s="94">
        <v>1.7825196680676794E-2</v>
      </c>
    </row>
    <row r="23" spans="2:4" s="76" customFormat="1" ht="23.25" customHeight="1">
      <c r="B23" s="92" t="s">
        <v>283</v>
      </c>
      <c r="C23" s="93">
        <v>8.9004629629629642E-3</v>
      </c>
      <c r="D23" s="94">
        <v>1.6575061967884469E-2</v>
      </c>
    </row>
    <row r="24" spans="2:4" s="76" customFormat="1" ht="23.25" customHeight="1">
      <c r="B24" s="92" t="s">
        <v>209</v>
      </c>
      <c r="C24" s="93">
        <v>8.7037037037037048E-3</v>
      </c>
      <c r="D24" s="94">
        <v>1.6208643172755683E-2</v>
      </c>
    </row>
    <row r="25" spans="2:4" s="76" customFormat="1" ht="23.25" customHeight="1" thickBot="1">
      <c r="B25" s="118" t="s">
        <v>227</v>
      </c>
      <c r="C25" s="119">
        <v>8.6574074074074071E-3</v>
      </c>
      <c r="D25" s="120">
        <v>1.6122426985666554E-2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>
  <sheetPr codeName="Foglio57"/>
  <dimension ref="B2:D11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4" t="s">
        <v>222</v>
      </c>
      <c r="C3" s="225"/>
      <c r="D3" s="226"/>
    </row>
    <row r="4" spans="2:4" s="76" customFormat="1" ht="23.25" customHeight="1">
      <c r="B4" s="227" t="s">
        <v>237</v>
      </c>
      <c r="C4" s="228"/>
      <c r="D4" s="229"/>
    </row>
    <row r="5" spans="2:4" s="76" customFormat="1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 thickBot="1">
      <c r="B6" s="95" t="s">
        <v>225</v>
      </c>
      <c r="C6" s="96">
        <v>6.8981481481481489E-3</v>
      </c>
      <c r="D6" s="97">
        <v>1</v>
      </c>
    </row>
    <row r="11" spans="2:4" ht="15.7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>
  <sheetPr codeName="Foglio58"/>
  <dimension ref="B2:D10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4" t="s">
        <v>223</v>
      </c>
      <c r="C3" s="225"/>
      <c r="D3" s="226"/>
    </row>
    <row r="4" spans="2:4" s="76" customFormat="1" ht="23.25" customHeight="1">
      <c r="B4" s="227" t="s">
        <v>237</v>
      </c>
      <c r="C4" s="228"/>
      <c r="D4" s="229"/>
    </row>
    <row r="5" spans="2:4" s="76" customFormat="1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 thickBot="1">
      <c r="B6" s="95" t="s">
        <v>101</v>
      </c>
      <c r="C6" s="96">
        <v>3.1250000000000001E-4</v>
      </c>
      <c r="D6" s="97">
        <v>1</v>
      </c>
    </row>
    <row r="10" spans="2:4" ht="15.75">
      <c r="B10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>
  <sheetPr codeName="Foglio59"/>
  <dimension ref="B2:D11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24" t="s">
        <v>224</v>
      </c>
      <c r="C3" s="225"/>
      <c r="D3" s="226"/>
    </row>
    <row r="4" spans="2:4" ht="23.25" customHeight="1">
      <c r="B4" s="227" t="s">
        <v>237</v>
      </c>
      <c r="C4" s="228"/>
      <c r="D4" s="229"/>
    </row>
    <row r="5" spans="2:4" ht="23.25" customHeight="1">
      <c r="B5" s="89" t="s">
        <v>10</v>
      </c>
      <c r="C5" s="90" t="s">
        <v>59</v>
      </c>
      <c r="D5" s="91" t="s">
        <v>5</v>
      </c>
    </row>
    <row r="6" spans="2:4" ht="23.25" customHeight="1">
      <c r="B6" s="183" t="s">
        <v>225</v>
      </c>
      <c r="C6" s="93">
        <v>7.858796296296296E-3</v>
      </c>
      <c r="D6" s="94">
        <v>0.65038314176245204</v>
      </c>
    </row>
    <row r="7" spans="2:4" ht="23.25" customHeight="1">
      <c r="B7" s="92" t="s">
        <v>73</v>
      </c>
      <c r="C7" s="93">
        <v>1.7824074074074072E-3</v>
      </c>
      <c r="D7" s="94">
        <v>0.1475095785440613</v>
      </c>
    </row>
    <row r="8" spans="2:4" ht="23.25" customHeight="1">
      <c r="B8" s="185" t="s">
        <v>74</v>
      </c>
      <c r="C8" s="93">
        <v>7.7546296296296304E-4</v>
      </c>
      <c r="D8" s="94">
        <v>6.4176245210727983E-2</v>
      </c>
    </row>
    <row r="9" spans="2:4" ht="23.25" customHeight="1">
      <c r="B9" s="92" t="s">
        <v>189</v>
      </c>
      <c r="C9" s="93">
        <v>6.2500000000000001E-4</v>
      </c>
      <c r="D9" s="94">
        <v>5.1724137931034482E-2</v>
      </c>
    </row>
    <row r="10" spans="2:4" ht="23.25" customHeight="1">
      <c r="B10" s="183" t="s">
        <v>101</v>
      </c>
      <c r="C10" s="93">
        <v>5.4398148148148144E-4</v>
      </c>
      <c r="D10" s="94">
        <v>4.5019157088122604E-2</v>
      </c>
    </row>
    <row r="11" spans="2:4" ht="23.25" customHeight="1" thickBot="1">
      <c r="B11" s="95" t="s">
        <v>226</v>
      </c>
      <c r="C11" s="119">
        <v>4.9768518518518521E-4</v>
      </c>
      <c r="D11" s="120">
        <v>4.1187739463601533E-2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8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>
  <sheetPr codeName="Foglio60"/>
  <dimension ref="B2:D13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4" t="s">
        <v>228</v>
      </c>
      <c r="C3" s="225"/>
      <c r="D3" s="226"/>
    </row>
    <row r="4" spans="2:4" s="76" customFormat="1" ht="23.25" customHeight="1">
      <c r="B4" s="227" t="s">
        <v>237</v>
      </c>
      <c r="C4" s="228"/>
      <c r="D4" s="229"/>
    </row>
    <row r="5" spans="2:4" s="76" customFormat="1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>
      <c r="B6" s="183" t="s">
        <v>73</v>
      </c>
      <c r="C6" s="93">
        <v>3.1250000000000001E-4</v>
      </c>
      <c r="D6" s="94">
        <v>0.37500000000000006</v>
      </c>
    </row>
    <row r="7" spans="2:4" s="76" customFormat="1" ht="23.25" customHeight="1">
      <c r="B7" s="183" t="s">
        <v>284</v>
      </c>
      <c r="C7" s="93">
        <v>2.6620370370370372E-4</v>
      </c>
      <c r="D7" s="94">
        <v>0.31944444444444448</v>
      </c>
    </row>
    <row r="8" spans="2:4" s="76" customFormat="1" ht="23.25" customHeight="1" thickBot="1">
      <c r="B8" s="95" t="s">
        <v>195</v>
      </c>
      <c r="C8" s="119">
        <v>2.5462962962962961E-4</v>
      </c>
      <c r="D8" s="120">
        <v>0.30555555555555552</v>
      </c>
    </row>
    <row r="13" spans="2:4" ht="15.75">
      <c r="B13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5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>
  <sheetPr codeName="Foglio61"/>
  <dimension ref="B2:D11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4" t="s">
        <v>229</v>
      </c>
      <c r="C3" s="225"/>
      <c r="D3" s="226"/>
    </row>
    <row r="4" spans="2:4" s="76" customFormat="1" ht="23.25" customHeight="1">
      <c r="B4" s="227" t="s">
        <v>237</v>
      </c>
      <c r="C4" s="228"/>
      <c r="D4" s="229"/>
    </row>
    <row r="5" spans="2:4" s="76" customFormat="1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 thickBot="1">
      <c r="B6" s="172"/>
      <c r="C6" s="173"/>
      <c r="D6" s="174"/>
    </row>
    <row r="11" spans="2:4" ht="15.7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>
  <sheetPr codeName="Foglio62"/>
  <dimension ref="B2:D11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4" t="s">
        <v>230</v>
      </c>
      <c r="C3" s="225"/>
      <c r="D3" s="226"/>
    </row>
    <row r="4" spans="2:4" s="76" customFormat="1" ht="23.25" customHeight="1">
      <c r="B4" s="227" t="s">
        <v>237</v>
      </c>
      <c r="C4" s="228"/>
      <c r="D4" s="229"/>
    </row>
    <row r="5" spans="2:4" s="76" customFormat="1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 thickBot="1">
      <c r="B6" s="95"/>
      <c r="C6" s="98"/>
      <c r="D6" s="99"/>
    </row>
    <row r="11" spans="2:4" ht="15.7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>
  <sheetPr codeName="Foglio63"/>
  <dimension ref="B2:D25"/>
  <sheetViews>
    <sheetView showGridLines="0" showZeros="0" view="pageBreakPreview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4" t="s">
        <v>231</v>
      </c>
      <c r="C3" s="225"/>
      <c r="D3" s="226"/>
    </row>
    <row r="4" spans="2:4" s="76" customFormat="1" ht="23.25" customHeight="1">
      <c r="B4" s="227" t="s">
        <v>237</v>
      </c>
      <c r="C4" s="228"/>
      <c r="D4" s="229"/>
    </row>
    <row r="5" spans="2:4" s="76" customFormat="1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>
      <c r="B6" s="92" t="s">
        <v>196</v>
      </c>
      <c r="C6" s="93">
        <v>1.9756944444444445E-2</v>
      </c>
      <c r="D6" s="94">
        <v>7.3832179930795841E-2</v>
      </c>
    </row>
    <row r="7" spans="2:4" s="76" customFormat="1" ht="23.25" customHeight="1">
      <c r="B7" s="92" t="s">
        <v>73</v>
      </c>
      <c r="C7" s="93">
        <v>1.7037037037037038E-2</v>
      </c>
      <c r="D7" s="94">
        <v>6.3667820069204156E-2</v>
      </c>
    </row>
    <row r="8" spans="2:4" s="76" customFormat="1" ht="23.25" customHeight="1">
      <c r="B8" s="92" t="s">
        <v>160</v>
      </c>
      <c r="C8" s="93">
        <v>1.369212962962963E-2</v>
      </c>
      <c r="D8" s="94">
        <v>5.1167820069204152E-2</v>
      </c>
    </row>
    <row r="9" spans="2:4" s="76" customFormat="1" ht="23.25" customHeight="1">
      <c r="B9" s="92" t="s">
        <v>173</v>
      </c>
      <c r="C9" s="93">
        <v>1.3472222222222222E-2</v>
      </c>
      <c r="D9" s="94">
        <v>5.0346020761245676E-2</v>
      </c>
    </row>
    <row r="10" spans="2:4" s="76" customFormat="1" ht="23.25" customHeight="1">
      <c r="B10" s="183" t="s">
        <v>101</v>
      </c>
      <c r="C10" s="93">
        <v>1.2777777777777775E-2</v>
      </c>
      <c r="D10" s="94">
        <v>4.7750865051903103E-2</v>
      </c>
    </row>
    <row r="11" spans="2:4" s="76" customFormat="1" ht="23.25" customHeight="1">
      <c r="B11" s="92" t="s">
        <v>175</v>
      </c>
      <c r="C11" s="93">
        <v>1.133101851851852E-2</v>
      </c>
      <c r="D11" s="94">
        <v>4.234429065743945E-2</v>
      </c>
    </row>
    <row r="12" spans="2:4" s="76" customFormat="1" ht="23.25" customHeight="1">
      <c r="B12" s="92" t="s">
        <v>163</v>
      </c>
      <c r="C12" s="93">
        <v>1.201388888888889E-2</v>
      </c>
      <c r="D12" s="94">
        <v>4.4896193771626298E-2</v>
      </c>
    </row>
    <row r="13" spans="2:4" s="76" customFormat="1" ht="23.25" customHeight="1">
      <c r="B13" s="92" t="s">
        <v>197</v>
      </c>
      <c r="C13" s="93">
        <v>1.1863425925925927E-2</v>
      </c>
      <c r="D13" s="94">
        <v>4.4333910034602075E-2</v>
      </c>
    </row>
    <row r="14" spans="2:4" s="76" customFormat="1" ht="23.25" customHeight="1">
      <c r="B14" s="92" t="s">
        <v>253</v>
      </c>
      <c r="C14" s="93">
        <v>1.1724537037037037E-2</v>
      </c>
      <c r="D14" s="94">
        <v>4.3814878892733562E-2</v>
      </c>
    </row>
    <row r="15" spans="2:4" s="76" customFormat="1" ht="23.25" customHeight="1">
      <c r="B15" s="92" t="s">
        <v>202</v>
      </c>
      <c r="C15" s="93">
        <v>1.0752314814814815E-2</v>
      </c>
      <c r="D15" s="94">
        <v>4.0181660899653977E-2</v>
      </c>
    </row>
    <row r="16" spans="2:4" s="76" customFormat="1" ht="23.25" customHeight="1">
      <c r="B16" s="92" t="s">
        <v>149</v>
      </c>
      <c r="C16" s="93">
        <v>9.8032407407407391E-3</v>
      </c>
      <c r="D16" s="94">
        <v>3.6634948096885805E-2</v>
      </c>
    </row>
    <row r="17" spans="2:4" s="76" customFormat="1" ht="23.25" customHeight="1">
      <c r="B17" s="92" t="s">
        <v>195</v>
      </c>
      <c r="C17" s="93">
        <v>9.6874999999999999E-3</v>
      </c>
      <c r="D17" s="94">
        <v>3.6202422145328719E-2</v>
      </c>
    </row>
    <row r="18" spans="2:4" s="76" customFormat="1" ht="23.25" customHeight="1">
      <c r="B18" s="92" t="s">
        <v>285</v>
      </c>
      <c r="C18" s="93">
        <v>9.0393518518518522E-3</v>
      </c>
      <c r="D18" s="94">
        <v>3.3780276816608994E-2</v>
      </c>
    </row>
    <row r="19" spans="2:4" s="76" customFormat="1" ht="23.25" customHeight="1">
      <c r="B19" s="92" t="s">
        <v>161</v>
      </c>
      <c r="C19" s="93">
        <v>8.6226851851851829E-3</v>
      </c>
      <c r="D19" s="94">
        <v>3.2223183391003447E-2</v>
      </c>
    </row>
    <row r="20" spans="2:4" s="76" customFormat="1" ht="23.25" customHeight="1">
      <c r="B20" s="92" t="s">
        <v>286</v>
      </c>
      <c r="C20" s="93">
        <v>8.0555555555555571E-3</v>
      </c>
      <c r="D20" s="94">
        <v>3.0103806228373706E-2</v>
      </c>
    </row>
    <row r="21" spans="2:4" s="76" customFormat="1" ht="23.25" customHeight="1">
      <c r="B21" s="92" t="s">
        <v>185</v>
      </c>
      <c r="C21" s="93">
        <v>7.9513888888888898E-3</v>
      </c>
      <c r="D21" s="94">
        <v>2.9714532871972319E-2</v>
      </c>
    </row>
    <row r="22" spans="2:4" s="76" customFormat="1" ht="23.25" customHeight="1">
      <c r="B22" s="185" t="s">
        <v>206</v>
      </c>
      <c r="C22" s="93">
        <v>7.8472222222222224E-3</v>
      </c>
      <c r="D22" s="94">
        <v>2.9325259515570933E-2</v>
      </c>
    </row>
    <row r="23" spans="2:4" s="76" customFormat="1" ht="23.25" customHeight="1">
      <c r="B23" s="92" t="s">
        <v>221</v>
      </c>
      <c r="C23" s="93">
        <v>7.5925925925925926E-3</v>
      </c>
      <c r="D23" s="94">
        <v>2.8373702422145326E-2</v>
      </c>
    </row>
    <row r="24" spans="2:4" s="76" customFormat="1" ht="23.25" customHeight="1">
      <c r="B24" s="92" t="s">
        <v>219</v>
      </c>
      <c r="C24" s="93">
        <v>6.4467592592592597E-3</v>
      </c>
      <c r="D24" s="94">
        <v>2.4091695501730105E-2</v>
      </c>
    </row>
    <row r="25" spans="2:4" s="76" customFormat="1" ht="23.25" customHeight="1" thickBot="1">
      <c r="B25" s="95" t="s">
        <v>287</v>
      </c>
      <c r="C25" s="96">
        <v>6.2152777777777779E-3</v>
      </c>
      <c r="D25" s="97">
        <v>2.3226643598615915E-2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>
  <sheetPr codeName="Foglio64"/>
  <dimension ref="B2:D7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5" customFormat="1" ht="23.25" customHeight="1">
      <c r="B3" s="224" t="s">
        <v>233</v>
      </c>
      <c r="C3" s="225"/>
      <c r="D3" s="226"/>
    </row>
    <row r="4" spans="2:4" s="75" customFormat="1" ht="23.25" customHeight="1">
      <c r="B4" s="227" t="s">
        <v>237</v>
      </c>
      <c r="C4" s="228"/>
      <c r="D4" s="229"/>
    </row>
    <row r="5" spans="2:4" s="75" customFormat="1" ht="23.25" customHeight="1">
      <c r="B5" s="89" t="s">
        <v>10</v>
      </c>
      <c r="C5" s="90" t="s">
        <v>59</v>
      </c>
      <c r="D5" s="91" t="s">
        <v>5</v>
      </c>
    </row>
    <row r="6" spans="2:4" s="75" customFormat="1" ht="23.25" customHeight="1">
      <c r="B6" s="183" t="s">
        <v>196</v>
      </c>
      <c r="C6" s="93">
        <v>6.400462962962962E-3</v>
      </c>
      <c r="D6" s="94">
        <v>0.57128099173553715</v>
      </c>
    </row>
    <row r="7" spans="2:4" s="75" customFormat="1" ht="23.25" customHeight="1" thickBot="1">
      <c r="B7" s="95" t="s">
        <v>288</v>
      </c>
      <c r="C7" s="96">
        <v>4.8032407407407416E-3</v>
      </c>
      <c r="D7" s="97">
        <v>0.42871900826446291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2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/>
  <dimension ref="B2:K31"/>
  <sheetViews>
    <sheetView showGridLines="0" showZeros="0" zoomScaleSheetLayoutView="110" workbookViewId="0">
      <selection activeCell="C22" sqref="C22:C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91" t="s">
        <v>46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2.3032407407407407E-3</v>
      </c>
      <c r="D7" s="12">
        <f t="shared" ref="D7:D18" si="0">IFERROR(C7/C$19,0)</f>
        <v>6.2795834648153998E-2</v>
      </c>
      <c r="E7" s="12">
        <f t="shared" ref="E7:E18" si="1">IFERROR(C7/C$30,0)</f>
        <v>1.4408804576062554E-2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2.3032407407407407E-3</v>
      </c>
      <c r="J7" s="12">
        <f t="shared" ref="J7:J18" si="4">IFERROR(I7/I$19,0)</f>
        <v>6.2795834648153998E-2</v>
      </c>
      <c r="K7" s="14">
        <f t="shared" ref="K7:K18" si="5">IFERROR(I7/I$30,0)</f>
        <v>1.4408804576062554E-2</v>
      </c>
    </row>
    <row r="8" spans="2:11">
      <c r="B8" s="141" t="s">
        <v>98</v>
      </c>
      <c r="C8" s="11">
        <v>1.7916666666666668E-2</v>
      </c>
      <c r="D8" s="12">
        <f t="shared" si="0"/>
        <v>0.48848217103187136</v>
      </c>
      <c r="E8" s="12">
        <f t="shared" si="1"/>
        <v>0.11208457027007455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1.7916666666666668E-2</v>
      </c>
      <c r="J8" s="12">
        <f t="shared" si="4"/>
        <v>0.48848217103187136</v>
      </c>
      <c r="K8" s="14">
        <f t="shared" si="5"/>
        <v>0.11208457027007455</v>
      </c>
    </row>
    <row r="9" spans="2:11">
      <c r="B9" s="10" t="s">
        <v>49</v>
      </c>
      <c r="C9" s="11">
        <v>6.7708333333333336E-3</v>
      </c>
      <c r="D9" s="12">
        <f t="shared" si="0"/>
        <v>0.18460082044809092</v>
      </c>
      <c r="E9" s="12">
        <f t="shared" si="1"/>
        <v>4.2357541090435151E-2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6.7708333333333336E-3</v>
      </c>
      <c r="J9" s="12">
        <f t="shared" si="4"/>
        <v>0.18460082044809092</v>
      </c>
      <c r="K9" s="14">
        <f t="shared" si="5"/>
        <v>4.2357541090435151E-2</v>
      </c>
    </row>
    <row r="10" spans="2:11">
      <c r="B10" s="10" t="s">
        <v>11</v>
      </c>
      <c r="C10" s="11">
        <v>5.8680555555555534E-3</v>
      </c>
      <c r="D10" s="12">
        <f t="shared" si="0"/>
        <v>0.15998737772167873</v>
      </c>
      <c r="E10" s="12">
        <f t="shared" si="1"/>
        <v>3.6709868945043779E-2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5.8680555555555534E-3</v>
      </c>
      <c r="J10" s="12">
        <f t="shared" si="4"/>
        <v>0.15998737772167873</v>
      </c>
      <c r="K10" s="14">
        <f t="shared" si="5"/>
        <v>3.6709868945043779E-2</v>
      </c>
    </row>
    <row r="11" spans="2:11">
      <c r="B11" s="10" t="s">
        <v>12</v>
      </c>
      <c r="C11" s="11">
        <v>1.1574074074074075E-4</v>
      </c>
      <c r="D11" s="12">
        <f t="shared" si="0"/>
        <v>3.1555695803092464E-3</v>
      </c>
      <c r="E11" s="12">
        <f t="shared" si="1"/>
        <v>7.2406053146042992E-4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1.1574074074074075E-4</v>
      </c>
      <c r="J11" s="12">
        <f t="shared" si="4"/>
        <v>3.1555695803092464E-3</v>
      </c>
      <c r="K11" s="14">
        <f t="shared" si="5"/>
        <v>7.2406053146042992E-4</v>
      </c>
    </row>
    <row r="12" spans="2:11">
      <c r="B12" s="10" t="s">
        <v>156</v>
      </c>
      <c r="C12" s="11">
        <v>1.5162037037037036E-3</v>
      </c>
      <c r="D12" s="12">
        <f t="shared" si="0"/>
        <v>4.1337961502051129E-2</v>
      </c>
      <c r="E12" s="12">
        <f t="shared" si="1"/>
        <v>9.4851929621316312E-3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1.5162037037037036E-3</v>
      </c>
      <c r="J12" s="12">
        <f t="shared" si="4"/>
        <v>4.1337961502051129E-2</v>
      </c>
      <c r="K12" s="14">
        <f t="shared" si="5"/>
        <v>9.4851929621316312E-3</v>
      </c>
    </row>
    <row r="13" spans="2:1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180</v>
      </c>
      <c r="C15" s="11">
        <v>8.6805555555555551E-4</v>
      </c>
      <c r="D15" s="12">
        <f t="shared" si="0"/>
        <v>2.3666771852319347E-2</v>
      </c>
      <c r="E15" s="12">
        <f t="shared" si="1"/>
        <v>5.4304539859532236E-3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8.6805555555555551E-4</v>
      </c>
      <c r="J15" s="12">
        <f t="shared" si="4"/>
        <v>2.3666771852319347E-2</v>
      </c>
      <c r="K15" s="14">
        <f t="shared" si="5"/>
        <v>5.4304539859532236E-3</v>
      </c>
    </row>
    <row r="16" spans="2:1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1.3194444444444447E-3</v>
      </c>
      <c r="D18" s="12">
        <f t="shared" si="0"/>
        <v>3.5973493215525419E-2</v>
      </c>
      <c r="E18" s="12">
        <f t="shared" si="1"/>
        <v>8.2542900586489026E-3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1.3194444444444447E-3</v>
      </c>
      <c r="J18" s="12">
        <f t="shared" si="4"/>
        <v>3.5973493215525419E-2</v>
      </c>
      <c r="K18" s="14">
        <f t="shared" si="5"/>
        <v>8.2542900586489026E-3</v>
      </c>
    </row>
    <row r="19" spans="2:11" ht="16.5" thickTop="1" thickBot="1">
      <c r="B19" s="31" t="s">
        <v>3</v>
      </c>
      <c r="C19" s="32">
        <f>SUM(C7:C18)</f>
        <v>3.6678240740740733E-2</v>
      </c>
      <c r="D19" s="33">
        <f>IFERROR(SUM(D7:D18),0)</f>
        <v>1.0000000000000002</v>
      </c>
      <c r="E19" s="33">
        <f>IFERROR(SUM(E7:E18),0)</f>
        <v>0.22945478241981021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3.6678240740740733E-2</v>
      </c>
      <c r="J19" s="33">
        <f>IFERROR(SUM(J7:J18),0)</f>
        <v>1.0000000000000002</v>
      </c>
      <c r="K19" s="34">
        <f>IFERROR(SUM(K7:K18),0)</f>
        <v>0.22945478241981021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>
      <c r="B22" s="18" t="s">
        <v>15</v>
      </c>
      <c r="C22" s="11">
        <v>7.3263888888888875E-3</v>
      </c>
      <c r="D22" s="19"/>
      <c r="E22" s="12">
        <f>IFERROR(C22/C$30,0)</f>
        <v>4.5833031641445206E-2</v>
      </c>
      <c r="F22" s="11">
        <v>0</v>
      </c>
      <c r="G22" s="19"/>
      <c r="H22" s="12">
        <f>IFERROR(F22/F$30,0)</f>
        <v>0</v>
      </c>
      <c r="I22" s="11">
        <f t="shared" ref="I22:I27" si="7">C22+F22</f>
        <v>7.3263888888888875E-3</v>
      </c>
      <c r="J22" s="19"/>
      <c r="K22" s="14">
        <f>IFERROR(I22/I$30,0)</f>
        <v>4.5833031641445206E-2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>
        <v>1.0416666666666666E-4</v>
      </c>
      <c r="D24" s="19"/>
      <c r="E24" s="12">
        <f t="shared" si="8"/>
        <v>6.516544783143869E-4</v>
      </c>
      <c r="F24" s="11">
        <v>0</v>
      </c>
      <c r="G24" s="19"/>
      <c r="H24" s="12">
        <f t="shared" si="9"/>
        <v>0</v>
      </c>
      <c r="I24" s="11">
        <f t="shared" si="7"/>
        <v>1.0416666666666666E-4</v>
      </c>
      <c r="J24" s="19"/>
      <c r="K24" s="14">
        <f t="shared" si="10"/>
        <v>6.516544783143869E-4</v>
      </c>
    </row>
    <row r="25" spans="2:11">
      <c r="B25" s="18" t="s">
        <v>18</v>
      </c>
      <c r="C25" s="11">
        <v>3.9560185185185177E-2</v>
      </c>
      <c r="D25" s="19"/>
      <c r="E25" s="12">
        <f t="shared" si="8"/>
        <v>0.24748388965317489</v>
      </c>
      <c r="F25" s="11">
        <v>0</v>
      </c>
      <c r="G25" s="19"/>
      <c r="H25" s="12">
        <f t="shared" si="9"/>
        <v>0</v>
      </c>
      <c r="I25" s="11">
        <f t="shared" si="7"/>
        <v>3.9560185185185177E-2</v>
      </c>
      <c r="J25" s="19"/>
      <c r="K25" s="14">
        <f t="shared" si="10"/>
        <v>0.24748388965317489</v>
      </c>
    </row>
    <row r="26" spans="2:11">
      <c r="B26" s="18" t="s">
        <v>19</v>
      </c>
      <c r="C26" s="11">
        <v>7.4525462962963029E-2</v>
      </c>
      <c r="D26" s="19"/>
      <c r="E26" s="12">
        <f t="shared" si="8"/>
        <v>0.46622257620737123</v>
      </c>
      <c r="F26" s="11">
        <v>0</v>
      </c>
      <c r="G26" s="19"/>
      <c r="H26" s="12">
        <f t="shared" si="9"/>
        <v>0</v>
      </c>
      <c r="I26" s="11">
        <f t="shared" si="7"/>
        <v>7.4525462962963029E-2</v>
      </c>
      <c r="J26" s="19"/>
      <c r="K26" s="14">
        <f t="shared" si="10"/>
        <v>0.46622257620737123</v>
      </c>
    </row>
    <row r="27" spans="2:11" ht="15.75" thickBot="1">
      <c r="B27" s="23" t="s">
        <v>20</v>
      </c>
      <c r="C27" s="20">
        <v>1.6550925925925926E-3</v>
      </c>
      <c r="D27" s="24"/>
      <c r="E27" s="21">
        <f t="shared" si="8"/>
        <v>1.0354065599884147E-2</v>
      </c>
      <c r="F27" s="20">
        <v>0</v>
      </c>
      <c r="G27" s="24"/>
      <c r="H27" s="21">
        <f t="shared" si="9"/>
        <v>0</v>
      </c>
      <c r="I27" s="11">
        <f t="shared" si="7"/>
        <v>1.6550925925925926E-3</v>
      </c>
      <c r="J27" s="24"/>
      <c r="K27" s="22">
        <f t="shared" si="10"/>
        <v>1.0354065599884147E-2</v>
      </c>
    </row>
    <row r="28" spans="2:11" ht="16.5" thickTop="1" thickBot="1">
      <c r="B28" s="31" t="s">
        <v>3</v>
      </c>
      <c r="C28" s="32">
        <f>SUM(C22:C27)</f>
        <v>0.12317129629629635</v>
      </c>
      <c r="D28" s="33"/>
      <c r="E28" s="33">
        <f>IFERROR(SUM(E22:E27),0)</f>
        <v>0.7705452175801899</v>
      </c>
      <c r="F28" s="32">
        <f>SUM(F22:F27)</f>
        <v>0</v>
      </c>
      <c r="G28" s="33"/>
      <c r="H28" s="33">
        <f>IFERROR(SUM(H22:H27),0)</f>
        <v>0</v>
      </c>
      <c r="I28" s="32">
        <f>SUM(I22:I27)</f>
        <v>0.12317129629629635</v>
      </c>
      <c r="J28" s="33"/>
      <c r="K28" s="34">
        <f>IFERROR(SUM(K22:K27),0)</f>
        <v>0.7705452175801899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0.15984953703703708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0.15984953703703708</v>
      </c>
      <c r="J30" s="35"/>
      <c r="K30" s="38">
        <f>IFERROR(SUM(K19,K28),0)</f>
        <v>1</v>
      </c>
    </row>
    <row r="31" spans="2:1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>
  <sheetPr codeName="Foglio65"/>
  <dimension ref="B2:D16"/>
  <sheetViews>
    <sheetView showGridLines="0" showZeros="0" view="pageBreakPreview" zoomScaleNormal="8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4" t="s">
        <v>234</v>
      </c>
      <c r="C3" s="225"/>
      <c r="D3" s="226"/>
    </row>
    <row r="4" spans="2:4" s="76" customFormat="1" ht="23.25" customHeight="1">
      <c r="B4" s="227" t="s">
        <v>237</v>
      </c>
      <c r="C4" s="228"/>
      <c r="D4" s="229"/>
    </row>
    <row r="5" spans="2:4" s="76" customFormat="1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>
      <c r="B6" s="92" t="s">
        <v>101</v>
      </c>
      <c r="C6" s="93">
        <v>9.6296296296296286E-3</v>
      </c>
      <c r="D6" s="94">
        <v>0.1378167964220639</v>
      </c>
    </row>
    <row r="7" spans="2:4" s="76" customFormat="1" ht="23.25" customHeight="1">
      <c r="B7" s="92" t="s">
        <v>195</v>
      </c>
      <c r="C7" s="93">
        <v>8.4837962962962966E-3</v>
      </c>
      <c r="D7" s="94">
        <v>0.12141792280934238</v>
      </c>
    </row>
    <row r="8" spans="2:4" s="76" customFormat="1" ht="23.25" customHeight="1">
      <c r="B8" s="92" t="s">
        <v>160</v>
      </c>
      <c r="C8" s="93">
        <v>8.2175925925925923E-3</v>
      </c>
      <c r="D8" s="94">
        <v>0.11760808348517474</v>
      </c>
    </row>
    <row r="9" spans="2:4" s="76" customFormat="1" ht="23.25" customHeight="1">
      <c r="B9" s="92" t="s">
        <v>78</v>
      </c>
      <c r="C9" s="93">
        <v>7.9166666666666656E-3</v>
      </c>
      <c r="D9" s="94">
        <v>0.11330130859698523</v>
      </c>
    </row>
    <row r="10" spans="2:4" s="76" customFormat="1" ht="23.25" customHeight="1">
      <c r="B10" s="92" t="s">
        <v>208</v>
      </c>
      <c r="C10" s="93">
        <v>6.9444444444444441E-3</v>
      </c>
      <c r="D10" s="94">
        <v>9.9387112804373026E-2</v>
      </c>
    </row>
    <row r="11" spans="2:4" s="76" customFormat="1" ht="23.25" customHeight="1">
      <c r="B11" s="92" t="s">
        <v>183</v>
      </c>
      <c r="C11" s="93">
        <v>6.4699074074074077E-3</v>
      </c>
      <c r="D11" s="94">
        <v>9.25956600960742E-2</v>
      </c>
    </row>
    <row r="12" spans="2:4" s="76" customFormat="1" ht="23.25" customHeight="1">
      <c r="B12" s="92" t="s">
        <v>194</v>
      </c>
      <c r="C12" s="93">
        <v>5.5671296296296293E-3</v>
      </c>
      <c r="D12" s="94">
        <v>7.9675335431505706E-2</v>
      </c>
    </row>
    <row r="13" spans="2:4" s="76" customFormat="1" ht="23.25" customHeight="1">
      <c r="B13" s="92" t="s">
        <v>191</v>
      </c>
      <c r="C13" s="93">
        <v>5.046296296296297E-3</v>
      </c>
      <c r="D13" s="94">
        <v>7.2221301971177737E-2</v>
      </c>
    </row>
    <row r="14" spans="2:4" s="76" customFormat="1" ht="23.25" customHeight="1">
      <c r="B14" s="92" t="s">
        <v>207</v>
      </c>
      <c r="C14" s="93">
        <v>4.6180555555555558E-3</v>
      </c>
      <c r="D14" s="94">
        <v>6.6092430014908068E-2</v>
      </c>
    </row>
    <row r="15" spans="2:4" s="76" customFormat="1" ht="23.25" customHeight="1">
      <c r="B15" s="92" t="s">
        <v>161</v>
      </c>
      <c r="C15" s="93">
        <v>4.5254629629629629E-3</v>
      </c>
      <c r="D15" s="94">
        <v>6.4767268510849754E-2</v>
      </c>
    </row>
    <row r="16" spans="2:4" s="76" customFormat="1" ht="23.25" customHeight="1" thickBot="1">
      <c r="B16" s="118" t="s">
        <v>289</v>
      </c>
      <c r="C16" s="119">
        <v>2.4537037037037036E-3</v>
      </c>
      <c r="D16" s="120">
        <v>3.5116779857545133E-2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>
  <sheetPr codeName="Foglio66"/>
  <dimension ref="B2:D11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4" t="s">
        <v>235</v>
      </c>
      <c r="C3" s="225"/>
      <c r="D3" s="226"/>
    </row>
    <row r="4" spans="2:4" s="76" customFormat="1" ht="23.25" customHeight="1">
      <c r="B4" s="227" t="s">
        <v>237</v>
      </c>
      <c r="C4" s="228"/>
      <c r="D4" s="229"/>
    </row>
    <row r="5" spans="2:4" s="76" customFormat="1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 thickBot="1">
      <c r="B6" s="95" t="s">
        <v>217</v>
      </c>
      <c r="C6" s="96">
        <v>6.018518518518519E-4</v>
      </c>
      <c r="D6" s="97">
        <v>1</v>
      </c>
    </row>
    <row r="11" spans="2:4" ht="15.7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>
  <sheetPr codeName="Foglio67"/>
  <dimension ref="B2:D11"/>
  <sheetViews>
    <sheetView showGridLines="0" showZeros="0" view="pageBreakPreview" zoomScaleNormal="60" zoomScaleSheetLayoutView="100" workbookViewId="0">
      <selection activeCell="B4" sqref="B4:D4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4" t="s">
        <v>236</v>
      </c>
      <c r="C3" s="225"/>
      <c r="D3" s="226"/>
    </row>
    <row r="4" spans="2:4" s="76" customFormat="1" ht="23.25" customHeight="1">
      <c r="B4" s="227" t="s">
        <v>237</v>
      </c>
      <c r="C4" s="228"/>
      <c r="D4" s="229"/>
    </row>
    <row r="5" spans="2:4" s="76" customFormat="1" ht="23.25" customHeight="1">
      <c r="B5" s="89" t="s">
        <v>10</v>
      </c>
      <c r="C5" s="90" t="s">
        <v>59</v>
      </c>
      <c r="D5" s="91" t="s">
        <v>5</v>
      </c>
    </row>
    <row r="6" spans="2:4" s="76" customFormat="1" ht="23.25" customHeight="1" thickBot="1">
      <c r="B6" s="95"/>
      <c r="C6" s="96"/>
      <c r="D6" s="97"/>
    </row>
    <row r="11" spans="2:4" ht="15.7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>
  <sheetPr codeName="Foglio69"/>
  <dimension ref="A1:P37"/>
  <sheetViews>
    <sheetView showZeros="0" topLeftCell="A13" workbookViewId="0">
      <selection activeCell="A22" sqref="A22:XFD41"/>
    </sheetView>
  </sheetViews>
  <sheetFormatPr defaultRowHeight="15"/>
  <cols>
    <col min="1" max="1" width="39.28515625" bestFit="1" customWidth="1"/>
    <col min="2" max="2" width="17.140625" customWidth="1"/>
    <col min="14" max="14" width="14.28515625" customWidth="1"/>
    <col min="15" max="15" width="12" customWidth="1"/>
  </cols>
  <sheetData>
    <row r="1" spans="1:16">
      <c r="A1" t="s">
        <v>81</v>
      </c>
      <c r="B1" t="s">
        <v>82</v>
      </c>
      <c r="C1" t="s">
        <v>83</v>
      </c>
      <c r="D1" t="s">
        <v>84</v>
      </c>
      <c r="E1" t="s">
        <v>85</v>
      </c>
      <c r="F1" t="s">
        <v>86</v>
      </c>
      <c r="G1" t="s">
        <v>87</v>
      </c>
      <c r="H1" t="s">
        <v>88</v>
      </c>
      <c r="I1" t="s">
        <v>89</v>
      </c>
      <c r="J1" t="s">
        <v>90</v>
      </c>
      <c r="K1" t="s">
        <v>91</v>
      </c>
      <c r="L1" t="s">
        <v>92</v>
      </c>
      <c r="M1" t="s">
        <v>93</v>
      </c>
      <c r="N1" t="s">
        <v>94</v>
      </c>
      <c r="O1" t="s">
        <v>95</v>
      </c>
      <c r="P1" t="s">
        <v>96</v>
      </c>
    </row>
    <row r="2" spans="1:16">
      <c r="A2" t="s">
        <v>37</v>
      </c>
      <c r="B2">
        <v>0</v>
      </c>
      <c r="C2">
        <v>1.273148148148148E-4</v>
      </c>
      <c r="D2">
        <v>1.9560185185185184E-3</v>
      </c>
      <c r="F2">
        <v>1.0300925925925924E-3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2.0833333333333333E-3</v>
      </c>
      <c r="N2">
        <v>3.1712962962962962E-3</v>
      </c>
      <c r="O2">
        <v>2.2337962962962962E-3</v>
      </c>
      <c r="P2">
        <v>8.7384259259259255E-3</v>
      </c>
    </row>
    <row r="3" spans="1:16">
      <c r="A3" t="s">
        <v>98</v>
      </c>
      <c r="B3">
        <v>0</v>
      </c>
      <c r="C3">
        <v>1.3136574074074077E-2</v>
      </c>
      <c r="D3">
        <v>6.2962962962962955E-3</v>
      </c>
      <c r="E3">
        <v>0</v>
      </c>
      <c r="F3">
        <v>5.2199074074074075E-3</v>
      </c>
      <c r="G3">
        <v>7.1875000000000012E-3</v>
      </c>
      <c r="H3">
        <v>0</v>
      </c>
      <c r="I3">
        <v>0</v>
      </c>
      <c r="J3">
        <v>0</v>
      </c>
      <c r="K3">
        <v>0</v>
      </c>
      <c r="L3">
        <v>0</v>
      </c>
      <c r="M3">
        <v>2.16087962962963E-2</v>
      </c>
      <c r="N3">
        <v>5.1620370370370379E-3</v>
      </c>
      <c r="O3">
        <v>4.8958333333333345E-3</v>
      </c>
      <c r="P3">
        <v>1.8912037037037029E-2</v>
      </c>
    </row>
    <row r="4" spans="1:16">
      <c r="A4" t="s">
        <v>49</v>
      </c>
      <c r="B4">
        <v>0</v>
      </c>
      <c r="C4">
        <v>5.1273148148148137E-3</v>
      </c>
      <c r="D4">
        <v>8.1712962962962963E-3</v>
      </c>
      <c r="E4">
        <v>0</v>
      </c>
      <c r="F4">
        <v>5.1504629629629626E-3</v>
      </c>
      <c r="G4">
        <v>1.736111111111111E-3</v>
      </c>
      <c r="H4">
        <v>0</v>
      </c>
      <c r="I4">
        <v>0</v>
      </c>
      <c r="J4">
        <v>0</v>
      </c>
      <c r="K4">
        <v>0</v>
      </c>
      <c r="L4">
        <v>0</v>
      </c>
      <c r="M4">
        <v>2.3194444444444438E-2</v>
      </c>
      <c r="N4">
        <v>3.7268518518518514E-3</v>
      </c>
      <c r="O4">
        <v>5.2199074074074057E-3</v>
      </c>
      <c r="P4">
        <v>1.4537037037037024E-2</v>
      </c>
    </row>
    <row r="5" spans="1:16">
      <c r="A5" t="s">
        <v>11</v>
      </c>
      <c r="B5">
        <v>0</v>
      </c>
      <c r="C5">
        <v>1.3495370370370368E-2</v>
      </c>
      <c r="D5">
        <v>4.1782407407407402E-3</v>
      </c>
      <c r="E5">
        <v>5.9027777777777778E-4</v>
      </c>
      <c r="F5">
        <v>1.4444444444444449E-2</v>
      </c>
      <c r="G5">
        <v>2.9513888888888897E-3</v>
      </c>
      <c r="H5">
        <v>0</v>
      </c>
      <c r="I5">
        <v>0</v>
      </c>
      <c r="J5">
        <v>0</v>
      </c>
      <c r="K5">
        <v>0</v>
      </c>
      <c r="L5">
        <v>0</v>
      </c>
      <c r="M5">
        <v>1.4513888888888897E-2</v>
      </c>
      <c r="N5">
        <v>6.493055555555554E-3</v>
      </c>
      <c r="O5">
        <v>7.0833333333333347E-3</v>
      </c>
      <c r="P5">
        <v>2.0775462962962968E-2</v>
      </c>
    </row>
    <row r="6" spans="1:16">
      <c r="A6" t="s">
        <v>12</v>
      </c>
      <c r="B6">
        <v>0</v>
      </c>
      <c r="C6">
        <v>1.6319444444444445E-3</v>
      </c>
      <c r="D6">
        <v>8.564814814814815E-4</v>
      </c>
      <c r="E6">
        <v>0</v>
      </c>
      <c r="F6">
        <v>0</v>
      </c>
      <c r="G6">
        <v>2.7777777777777778E-4</v>
      </c>
      <c r="I6">
        <v>0</v>
      </c>
      <c r="J6">
        <v>0</v>
      </c>
      <c r="K6">
        <v>0</v>
      </c>
      <c r="L6">
        <v>0</v>
      </c>
      <c r="M6">
        <v>1.4814814814814816E-3</v>
      </c>
      <c r="N6">
        <v>1.2499999999999998E-3</v>
      </c>
      <c r="O6">
        <v>1.4236111111111112E-3</v>
      </c>
      <c r="P6">
        <v>4.8032407407407407E-3</v>
      </c>
    </row>
    <row r="7" spans="1:16">
      <c r="A7" t="s">
        <v>156</v>
      </c>
      <c r="B7">
        <v>0</v>
      </c>
      <c r="C7">
        <v>0</v>
      </c>
      <c r="D7">
        <v>1.1689814814814816E-3</v>
      </c>
      <c r="E7">
        <v>0</v>
      </c>
      <c r="F7">
        <v>9.2592592592592585E-4</v>
      </c>
      <c r="G7">
        <v>8.2175925925925927E-4</v>
      </c>
      <c r="H7">
        <v>0</v>
      </c>
      <c r="I7">
        <v>0</v>
      </c>
      <c r="J7">
        <v>0</v>
      </c>
      <c r="K7">
        <v>0</v>
      </c>
      <c r="L7">
        <v>0</v>
      </c>
      <c r="M7">
        <v>4.5138888888888887E-4</v>
      </c>
      <c r="N7">
        <v>2.5462962962962961E-4</v>
      </c>
      <c r="O7">
        <v>8.1018518518518516E-5</v>
      </c>
      <c r="P7">
        <v>1.4004629629629629E-3</v>
      </c>
    </row>
    <row r="8" spans="1:16">
      <c r="A8" t="s">
        <v>103</v>
      </c>
      <c r="C8">
        <v>0</v>
      </c>
      <c r="M8">
        <v>6.7129629629629625E-4</v>
      </c>
      <c r="N8">
        <v>0</v>
      </c>
      <c r="P8">
        <v>2.0833333333333335E-4</v>
      </c>
    </row>
    <row r="9" spans="1:16">
      <c r="A9" t="s">
        <v>104</v>
      </c>
      <c r="F9">
        <v>0</v>
      </c>
    </row>
    <row r="10" spans="1:16">
      <c r="A10" t="s">
        <v>171</v>
      </c>
      <c r="B10">
        <v>0</v>
      </c>
      <c r="C10">
        <v>1.0763888888888889E-3</v>
      </c>
      <c r="D10">
        <v>1.8749999999999999E-3</v>
      </c>
      <c r="F10">
        <v>0</v>
      </c>
      <c r="I10">
        <v>0</v>
      </c>
      <c r="J10">
        <v>0</v>
      </c>
      <c r="K10">
        <v>0</v>
      </c>
      <c r="L10">
        <v>0</v>
      </c>
      <c r="M10">
        <v>7.4074074074074081E-4</v>
      </c>
      <c r="N10">
        <v>0</v>
      </c>
      <c r="P10">
        <v>0</v>
      </c>
    </row>
    <row r="11" spans="1:16">
      <c r="A11" t="s">
        <v>172</v>
      </c>
    </row>
    <row r="12" spans="1:16">
      <c r="A12" t="s">
        <v>157</v>
      </c>
    </row>
    <row r="13" spans="1:16">
      <c r="A13" t="s">
        <v>13</v>
      </c>
      <c r="B13">
        <v>0</v>
      </c>
      <c r="C13">
        <v>2.0601851851851853E-3</v>
      </c>
      <c r="D13">
        <v>0</v>
      </c>
      <c r="E13">
        <v>0</v>
      </c>
      <c r="F13">
        <v>1.5312499999999998E-2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6.8518518518518503E-3</v>
      </c>
      <c r="N13">
        <v>3.1249999999999995E-4</v>
      </c>
      <c r="O13">
        <v>3.3101851851851851E-3</v>
      </c>
      <c r="P13">
        <v>8.4837962962962966E-3</v>
      </c>
    </row>
    <row r="14" spans="1:16">
      <c r="A14" t="s">
        <v>15</v>
      </c>
      <c r="B14">
        <v>0</v>
      </c>
      <c r="C14">
        <v>1.6782407407407406E-3</v>
      </c>
      <c r="D14">
        <v>8.4837962962962966E-3</v>
      </c>
      <c r="E14">
        <v>4.861111111111111E-4</v>
      </c>
      <c r="F14">
        <v>1.5625000000000001E-3</v>
      </c>
      <c r="G14">
        <v>1.1226851851851853E-3</v>
      </c>
      <c r="H14">
        <v>0</v>
      </c>
      <c r="I14">
        <v>0</v>
      </c>
      <c r="J14">
        <v>0</v>
      </c>
      <c r="K14">
        <v>0</v>
      </c>
      <c r="L14">
        <v>0</v>
      </c>
      <c r="M14">
        <v>5.798611111111112E-3</v>
      </c>
      <c r="N14">
        <v>1.0300925925925926E-3</v>
      </c>
      <c r="O14">
        <v>2.0023148148148144E-3</v>
      </c>
      <c r="P14">
        <v>6.2847222222222193E-3</v>
      </c>
    </row>
    <row r="15" spans="1:16">
      <c r="A15" t="s">
        <v>16</v>
      </c>
      <c r="B15">
        <v>0</v>
      </c>
      <c r="C15">
        <v>7.8703703703703705E-4</v>
      </c>
      <c r="E15">
        <v>0</v>
      </c>
      <c r="M15">
        <v>0</v>
      </c>
      <c r="N15">
        <v>2.0833333333333335E-4</v>
      </c>
      <c r="P15">
        <v>8.3333333333333328E-4</v>
      </c>
    </row>
    <row r="16" spans="1:16">
      <c r="A16" t="s">
        <v>17</v>
      </c>
      <c r="C16">
        <v>2.7777777777777778E-4</v>
      </c>
      <c r="D16">
        <v>5.4398148148148144E-4</v>
      </c>
      <c r="I16">
        <v>0</v>
      </c>
      <c r="J16">
        <v>0</v>
      </c>
      <c r="K16">
        <v>0</v>
      </c>
      <c r="M16">
        <v>0</v>
      </c>
      <c r="N16">
        <v>2.7777777777777778E-4</v>
      </c>
      <c r="P16">
        <v>5.4398148148148144E-4</v>
      </c>
    </row>
    <row r="17" spans="1:16">
      <c r="A17" t="s">
        <v>18</v>
      </c>
      <c r="B17">
        <v>0</v>
      </c>
      <c r="C17">
        <v>1.5254629629629628E-2</v>
      </c>
      <c r="D17">
        <v>5.3252314814814815E-2</v>
      </c>
      <c r="E17">
        <v>3.5185185185185185E-3</v>
      </c>
      <c r="F17">
        <v>9.6412037037037039E-3</v>
      </c>
      <c r="G17">
        <v>1.2141203703703704E-2</v>
      </c>
      <c r="H17">
        <v>0</v>
      </c>
      <c r="I17">
        <v>0</v>
      </c>
      <c r="J17">
        <v>7.5231481481481482E-4</v>
      </c>
      <c r="K17">
        <v>0</v>
      </c>
      <c r="L17">
        <v>0</v>
      </c>
      <c r="M17">
        <v>3.3750000000000002E-2</v>
      </c>
      <c r="N17">
        <v>5.3009259259259251E-3</v>
      </c>
      <c r="O17">
        <v>6.6435185185185174E-3</v>
      </c>
      <c r="P17">
        <v>2.0254629629629629E-2</v>
      </c>
    </row>
    <row r="18" spans="1:16">
      <c r="A18" t="s">
        <v>19</v>
      </c>
      <c r="B18">
        <v>0</v>
      </c>
      <c r="C18">
        <v>8.8194444444444423E-3</v>
      </c>
      <c r="D18">
        <v>2.2581018518518532E-2</v>
      </c>
      <c r="E18">
        <v>4.0509259259259258E-4</v>
      </c>
      <c r="F18">
        <v>1.9444444444444441E-2</v>
      </c>
      <c r="G18">
        <v>5.2083333333333348E-3</v>
      </c>
      <c r="H18">
        <v>0</v>
      </c>
      <c r="I18">
        <v>0</v>
      </c>
      <c r="J18">
        <v>3.8194444444444446E-4</v>
      </c>
      <c r="K18">
        <v>0</v>
      </c>
      <c r="L18">
        <v>0</v>
      </c>
      <c r="M18">
        <v>4.8194444444444505E-2</v>
      </c>
      <c r="N18">
        <v>8.8773148148148153E-3</v>
      </c>
      <c r="O18">
        <v>8.5532407407407415E-3</v>
      </c>
      <c r="P18">
        <v>2.6493055555555547E-2</v>
      </c>
    </row>
    <row r="19" spans="1:16">
      <c r="A19" t="s">
        <v>20</v>
      </c>
      <c r="B19">
        <v>0</v>
      </c>
      <c r="C19">
        <v>2.2800925925925922E-3</v>
      </c>
      <c r="D19">
        <v>6.3657407407407413E-4</v>
      </c>
      <c r="E19">
        <v>1.9675925925925926E-4</v>
      </c>
      <c r="F19">
        <v>1.2037037037037038E-3</v>
      </c>
      <c r="G19">
        <v>6.3657407407407413E-4</v>
      </c>
      <c r="I19">
        <v>0</v>
      </c>
      <c r="J19">
        <v>0</v>
      </c>
      <c r="K19">
        <v>0</v>
      </c>
      <c r="L19">
        <v>0</v>
      </c>
      <c r="M19">
        <v>5.4976851851851853E-3</v>
      </c>
      <c r="N19">
        <v>8.9120370370370373E-4</v>
      </c>
      <c r="O19">
        <v>9.1435185185185174E-4</v>
      </c>
      <c r="P19">
        <v>3.3101851851851847E-3</v>
      </c>
    </row>
    <row r="37" spans="1:1">
      <c r="A37" s="17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sheetPr codeName="Foglio70"/>
  <dimension ref="A1:I43"/>
  <sheetViews>
    <sheetView showZeros="0" topLeftCell="A13" workbookViewId="0">
      <selection activeCell="A25" sqref="A25:XFD44"/>
    </sheetView>
  </sheetViews>
  <sheetFormatPr defaultRowHeight="15"/>
  <cols>
    <col min="1" max="1" width="40.5703125" style="72" bestFit="1" customWidth="1"/>
    <col min="2" max="16384" width="9.140625" style="72"/>
  </cols>
  <sheetData>
    <row r="1" spans="1:8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8">
      <c r="A2" s="72" t="s">
        <v>37</v>
      </c>
      <c r="B2" s="72">
        <v>1.261574074074074E-2</v>
      </c>
      <c r="C2" s="72">
        <v>1.5277777777777776E-3</v>
      </c>
      <c r="D2" s="73">
        <f>B2/H2</f>
        <v>0.89198036006546644</v>
      </c>
      <c r="E2" s="73">
        <f>C2/H2</f>
        <v>0.10801963993453355</v>
      </c>
      <c r="H2" s="72">
        <f>B2+C2</f>
        <v>1.4143518518518517E-2</v>
      </c>
    </row>
    <row r="3" spans="1:8">
      <c r="A3" s="72" t="s">
        <v>98</v>
      </c>
      <c r="B3" s="72">
        <v>2.8078703703703696E-2</v>
      </c>
      <c r="C3" s="72">
        <v>8.9120370370370373E-4</v>
      </c>
      <c r="D3" s="73">
        <f t="shared" ref="D3:D19" si="0">B3/H3</f>
        <v>0.96923691570115866</v>
      </c>
      <c r="E3" s="73">
        <f t="shared" ref="E3:E19" si="1">C3/H3</f>
        <v>3.0763084298841399E-2</v>
      </c>
      <c r="H3" s="72">
        <f t="shared" ref="H3:H19" si="2">B3+C3</f>
        <v>2.8969907407407399E-2</v>
      </c>
    </row>
    <row r="4" spans="1:8">
      <c r="A4" s="72" t="s">
        <v>49</v>
      </c>
      <c r="B4" s="72">
        <v>2.0277777777777766E-2</v>
      </c>
      <c r="C4" s="72">
        <v>3.2060185185185186E-3</v>
      </c>
      <c r="D4" s="73">
        <f t="shared" si="0"/>
        <v>0.8634795465746673</v>
      </c>
      <c r="E4" s="73">
        <f t="shared" si="1"/>
        <v>0.13652045342533276</v>
      </c>
      <c r="H4" s="72">
        <f t="shared" si="2"/>
        <v>2.3483796296296284E-2</v>
      </c>
    </row>
    <row r="5" spans="1:8">
      <c r="A5" s="72" t="s">
        <v>11</v>
      </c>
      <c r="B5" s="72">
        <v>3.2349537037037045E-2</v>
      </c>
      <c r="C5" s="72">
        <v>2.0023148148148148E-3</v>
      </c>
      <c r="D5" s="73">
        <f t="shared" si="0"/>
        <v>0.94171159029649587</v>
      </c>
      <c r="E5" s="73">
        <f t="shared" si="1"/>
        <v>5.8288409703504025E-2</v>
      </c>
      <c r="H5" s="72">
        <f t="shared" si="2"/>
        <v>3.4351851851851863E-2</v>
      </c>
    </row>
    <row r="6" spans="1:8">
      <c r="A6" s="72" t="s">
        <v>12</v>
      </c>
      <c r="B6" s="72">
        <v>1.4930555555555556E-3</v>
      </c>
      <c r="C6" s="72">
        <v>5.9837962962962961E-3</v>
      </c>
      <c r="D6" s="73">
        <f t="shared" si="0"/>
        <v>0.19969040247678019</v>
      </c>
      <c r="E6" s="73">
        <f t="shared" si="1"/>
        <v>0.80030959752321984</v>
      </c>
      <c r="H6" s="72">
        <f t="shared" si="2"/>
        <v>7.4768518518518517E-3</v>
      </c>
    </row>
    <row r="7" spans="1:8">
      <c r="A7" s="72" t="s">
        <v>156</v>
      </c>
      <c r="B7" s="72">
        <v>1.2268518518518518E-3</v>
      </c>
      <c r="C7" s="72">
        <v>5.0925925925925921E-4</v>
      </c>
      <c r="D7" s="73">
        <f t="shared" si="0"/>
        <v>0.70666666666666667</v>
      </c>
      <c r="E7" s="73">
        <f t="shared" si="1"/>
        <v>0.29333333333333333</v>
      </c>
      <c r="F7" s="72">
        <v>0</v>
      </c>
      <c r="G7" s="72">
        <v>0</v>
      </c>
      <c r="H7" s="72">
        <f t="shared" si="2"/>
        <v>1.736111111111111E-3</v>
      </c>
    </row>
    <row r="8" spans="1:8">
      <c r="A8" s="72" t="s">
        <v>103</v>
      </c>
      <c r="B8" s="72">
        <v>2.0833333333333335E-4</v>
      </c>
      <c r="C8" s="72">
        <v>0</v>
      </c>
      <c r="D8" s="73">
        <f t="shared" si="0"/>
        <v>1</v>
      </c>
      <c r="E8" s="73">
        <f t="shared" si="1"/>
        <v>0</v>
      </c>
      <c r="F8" s="72">
        <v>0</v>
      </c>
      <c r="G8" s="72">
        <v>0</v>
      </c>
      <c r="H8" s="72">
        <f t="shared" si="2"/>
        <v>2.0833333333333335E-4</v>
      </c>
    </row>
    <row r="9" spans="1:8">
      <c r="A9" s="72" t="s">
        <v>104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f t="shared" si="2"/>
        <v>0</v>
      </c>
    </row>
    <row r="10" spans="1:8">
      <c r="A10" s="72" t="s">
        <v>171</v>
      </c>
      <c r="B10" s="72">
        <v>0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v>0</v>
      </c>
      <c r="H10" s="72">
        <f t="shared" si="2"/>
        <v>0</v>
      </c>
    </row>
    <row r="11" spans="1:8">
      <c r="A11" s="72" t="s">
        <v>172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f t="shared" si="2"/>
        <v>0</v>
      </c>
    </row>
    <row r="12" spans="1:8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</row>
    <row r="13" spans="1:8">
      <c r="A13" s="72" t="s">
        <v>13</v>
      </c>
      <c r="B13" s="72">
        <v>1.0034722222222223E-2</v>
      </c>
      <c r="C13" s="72">
        <v>2.0717592592592593E-3</v>
      </c>
      <c r="D13" s="73">
        <f t="shared" si="0"/>
        <v>0.82887189292543018</v>
      </c>
      <c r="E13" s="73">
        <f t="shared" si="1"/>
        <v>0.1711281070745698</v>
      </c>
      <c r="F13" s="72">
        <v>0</v>
      </c>
      <c r="G13" s="72">
        <v>0</v>
      </c>
      <c r="H13" s="72">
        <f t="shared" si="2"/>
        <v>1.2106481481481482E-2</v>
      </c>
    </row>
    <row r="14" spans="1:8">
      <c r="A14" s="72" t="s">
        <v>15</v>
      </c>
      <c r="B14" s="72">
        <v>9.3171296296296266E-3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v>0</v>
      </c>
      <c r="H14" s="72">
        <f t="shared" si="2"/>
        <v>9.3171296296296266E-3</v>
      </c>
    </row>
    <row r="15" spans="1:8">
      <c r="A15" s="72" t="s">
        <v>16</v>
      </c>
      <c r="B15" s="72">
        <v>0</v>
      </c>
      <c r="C15" s="72">
        <v>1.0416666666666667E-3</v>
      </c>
      <c r="D15" s="73">
        <f t="shared" si="0"/>
        <v>0</v>
      </c>
      <c r="E15" s="73">
        <f t="shared" si="1"/>
        <v>1</v>
      </c>
      <c r="F15" s="72">
        <v>0</v>
      </c>
      <c r="G15" s="72">
        <v>0</v>
      </c>
      <c r="H15" s="72">
        <f t="shared" si="2"/>
        <v>1.0416666666666667E-3</v>
      </c>
    </row>
    <row r="16" spans="1:8">
      <c r="A16" s="72" t="s">
        <v>17</v>
      </c>
      <c r="B16" s="72">
        <v>8.2175925925925927E-4</v>
      </c>
      <c r="C16" s="72">
        <v>0</v>
      </c>
      <c r="D16" s="73">
        <f t="shared" si="0"/>
        <v>1</v>
      </c>
      <c r="E16" s="73">
        <f t="shared" si="1"/>
        <v>0</v>
      </c>
      <c r="F16" s="72">
        <v>0</v>
      </c>
      <c r="G16" s="72">
        <v>0</v>
      </c>
      <c r="H16" s="72">
        <f t="shared" si="2"/>
        <v>8.2175925925925927E-4</v>
      </c>
    </row>
    <row r="17" spans="1:9">
      <c r="A17" s="72" t="s">
        <v>18</v>
      </c>
      <c r="B17" s="72">
        <v>3.2199074074074074E-2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v>0</v>
      </c>
      <c r="H17" s="72">
        <f t="shared" si="2"/>
        <v>3.2199074074074074E-2</v>
      </c>
    </row>
    <row r="18" spans="1:9">
      <c r="A18" s="72" t="s">
        <v>19</v>
      </c>
      <c r="B18" s="72">
        <v>2.7615740740740732E-2</v>
      </c>
      <c r="C18" s="72">
        <v>1.6307870370370372E-2</v>
      </c>
      <c r="D18" s="73">
        <f t="shared" si="0"/>
        <v>0.62872200263504596</v>
      </c>
      <c r="E18" s="73">
        <f t="shared" si="1"/>
        <v>0.37127799736495393</v>
      </c>
      <c r="F18" s="72">
        <v>0</v>
      </c>
      <c r="G18" s="72">
        <v>0</v>
      </c>
      <c r="H18" s="72">
        <f t="shared" si="2"/>
        <v>4.3923611111111108E-2</v>
      </c>
    </row>
    <row r="19" spans="1:9">
      <c r="A19" s="72" t="s">
        <v>20</v>
      </c>
      <c r="B19" s="72">
        <v>5.1157407407407401E-3</v>
      </c>
      <c r="C19" s="72">
        <v>0</v>
      </c>
      <c r="D19" s="73">
        <f t="shared" si="0"/>
        <v>1</v>
      </c>
      <c r="E19" s="73">
        <f t="shared" si="1"/>
        <v>0</v>
      </c>
      <c r="F19" s="72">
        <v>0</v>
      </c>
      <c r="G19" s="72">
        <v>0</v>
      </c>
      <c r="H19" s="72">
        <f t="shared" si="2"/>
        <v>5.1157407407407401E-3</v>
      </c>
    </row>
    <row r="26" spans="1:9" s="176" customFormat="1"/>
    <row r="27" spans="1:9" s="176" customFormat="1"/>
    <row r="28" spans="1:9">
      <c r="H28" s="176"/>
      <c r="I28" s="176"/>
    </row>
    <row r="29" spans="1:9">
      <c r="H29" s="176"/>
      <c r="I29" s="176"/>
    </row>
    <row r="30" spans="1:9">
      <c r="H30" s="176"/>
      <c r="I30" s="176"/>
    </row>
    <row r="31" spans="1:9">
      <c r="H31" s="176"/>
      <c r="I31" s="176"/>
    </row>
    <row r="32" spans="1:9">
      <c r="H32" s="176"/>
      <c r="I32" s="176"/>
    </row>
    <row r="33" spans="8:9">
      <c r="H33" s="176"/>
      <c r="I33" s="176"/>
    </row>
    <row r="34" spans="8:9">
      <c r="H34" s="176"/>
      <c r="I34" s="176"/>
    </row>
    <row r="35" spans="8:9">
      <c r="H35" s="176"/>
      <c r="I35" s="176"/>
    </row>
    <row r="36" spans="8:9">
      <c r="H36" s="176"/>
      <c r="I36" s="176"/>
    </row>
    <row r="37" spans="8:9">
      <c r="H37" s="176"/>
      <c r="I37" s="176"/>
    </row>
    <row r="38" spans="8:9">
      <c r="H38" s="176"/>
      <c r="I38" s="176"/>
    </row>
    <row r="39" spans="8:9">
      <c r="H39" s="176"/>
      <c r="I39" s="176"/>
    </row>
    <row r="40" spans="8:9">
      <c r="H40" s="176"/>
      <c r="I40" s="176"/>
    </row>
    <row r="41" spans="8:9">
      <c r="H41" s="176"/>
      <c r="I41" s="176"/>
    </row>
    <row r="42" spans="8:9">
      <c r="H42" s="176"/>
      <c r="I42" s="176"/>
    </row>
    <row r="43" spans="8:9">
      <c r="H43" s="176"/>
      <c r="I43" s="176"/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>
  <sheetPr codeName="Foglio71"/>
  <dimension ref="A1:J19"/>
  <sheetViews>
    <sheetView showZeros="0" topLeftCell="A13" workbookViewId="0">
      <selection activeCell="A24" sqref="A24:XFD51"/>
    </sheetView>
  </sheetViews>
  <sheetFormatPr defaultRowHeight="15"/>
  <cols>
    <col min="1" max="1" width="21.140625" style="72" customWidth="1"/>
    <col min="2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B2" s="72">
        <v>0</v>
      </c>
      <c r="C2" s="72">
        <v>0</v>
      </c>
      <c r="D2" s="73" t="e">
        <f>B2/F2</f>
        <v>#DIV/0!</v>
      </c>
      <c r="E2" s="73" t="e">
        <f>C2/F2</f>
        <v>#DIV/0!</v>
      </c>
      <c r="F2" s="72">
        <f>B2+C2</f>
        <v>0</v>
      </c>
    </row>
    <row r="3" spans="1:10">
      <c r="A3" s="72" t="s">
        <v>98</v>
      </c>
      <c r="B3" s="72">
        <v>0</v>
      </c>
      <c r="D3" s="73" t="e">
        <f t="shared" ref="D3:D19" si="0">B3/F3</f>
        <v>#DIV/0!</v>
      </c>
      <c r="E3" s="73" t="e">
        <f t="shared" ref="E3:E19" si="1">C3/F3</f>
        <v>#DIV/0!</v>
      </c>
      <c r="F3" s="72">
        <f t="shared" ref="F3:F19" si="2">B3+C3</f>
        <v>0</v>
      </c>
    </row>
    <row r="4" spans="1:10">
      <c r="A4" s="72" t="s">
        <v>49</v>
      </c>
      <c r="B4" s="72">
        <v>0</v>
      </c>
      <c r="C4" s="72">
        <v>0</v>
      </c>
      <c r="D4" s="73" t="e">
        <f t="shared" si="0"/>
        <v>#DIV/0!</v>
      </c>
      <c r="E4" s="73" t="e">
        <f t="shared" si="1"/>
        <v>#DIV/0!</v>
      </c>
      <c r="F4" s="72">
        <f t="shared" si="2"/>
        <v>0</v>
      </c>
    </row>
    <row r="5" spans="1:10">
      <c r="A5" s="72" t="s">
        <v>11</v>
      </c>
      <c r="B5" s="72">
        <v>0</v>
      </c>
      <c r="D5" s="73" t="e">
        <f t="shared" si="0"/>
        <v>#DIV/0!</v>
      </c>
      <c r="E5" s="73" t="e">
        <f t="shared" si="1"/>
        <v>#DIV/0!</v>
      </c>
      <c r="F5" s="72">
        <f t="shared" si="2"/>
        <v>0</v>
      </c>
    </row>
    <row r="6" spans="1:10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F6" s="72">
        <f t="shared" si="2"/>
        <v>0</v>
      </c>
    </row>
    <row r="7" spans="1:10">
      <c r="A7" s="72" t="s">
        <v>156</v>
      </c>
      <c r="B7" s="72">
        <v>0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103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104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171</v>
      </c>
      <c r="B10" s="72">
        <v>0</v>
      </c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172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D13" s="73" t="e">
        <f t="shared" si="0"/>
        <v>#DIV/0!</v>
      </c>
      <c r="E13" s="73" t="e">
        <f t="shared" si="1"/>
        <v>#DIV/0!</v>
      </c>
      <c r="F13" s="72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D14" s="73" t="e">
        <f t="shared" si="0"/>
        <v>#DIV/0!</v>
      </c>
      <c r="E14" s="73" t="e">
        <f t="shared" si="1"/>
        <v>#DIV/0!</v>
      </c>
      <c r="F14" s="72">
        <f t="shared" si="2"/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7.5231481481481482E-4</v>
      </c>
      <c r="D17" s="73">
        <f t="shared" si="0"/>
        <v>1</v>
      </c>
      <c r="E17" s="73">
        <f t="shared" si="1"/>
        <v>0</v>
      </c>
      <c r="F17" s="72">
        <f t="shared" si="2"/>
        <v>7.5231481481481482E-4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2.6620370370370372E-4</v>
      </c>
      <c r="C18" s="72">
        <v>1.1574074074074073E-4</v>
      </c>
      <c r="D18" s="73">
        <f t="shared" si="0"/>
        <v>0.69696969696969702</v>
      </c>
      <c r="E18" s="73">
        <f t="shared" si="1"/>
        <v>0.30303030303030298</v>
      </c>
      <c r="F18" s="72">
        <f t="shared" si="2"/>
        <v>3.8194444444444446E-4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D19" s="73" t="e">
        <f t="shared" si="0"/>
        <v>#DIV/0!</v>
      </c>
      <c r="E19" s="73" t="e">
        <f t="shared" si="1"/>
        <v>#DIV/0!</v>
      </c>
      <c r="F19" s="72">
        <f t="shared" si="2"/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>
  <sheetPr codeName="Foglio72"/>
  <dimension ref="A1:G19"/>
  <sheetViews>
    <sheetView showZeros="0" topLeftCell="A16" workbookViewId="0">
      <selection activeCell="A25" sqref="A25:XFD49"/>
    </sheetView>
  </sheetViews>
  <sheetFormatPr defaultRowHeight="15"/>
  <cols>
    <col min="1" max="16384" width="9.140625" style="72"/>
  </cols>
  <sheetData>
    <row r="1" spans="1:7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7">
      <c r="A2" s="72" t="s">
        <v>37</v>
      </c>
      <c r="B2" s="72">
        <v>0</v>
      </c>
      <c r="C2" s="72">
        <v>1.0300925925925924E-3</v>
      </c>
      <c r="D2" s="73">
        <f>B2/G2</f>
        <v>0</v>
      </c>
      <c r="E2" s="73">
        <f>C2/G2</f>
        <v>1</v>
      </c>
      <c r="G2" s="72">
        <f>B2+C2</f>
        <v>1.0300925925925924E-3</v>
      </c>
    </row>
    <row r="3" spans="1:7">
      <c r="A3" s="72" t="s">
        <v>98</v>
      </c>
      <c r="B3" s="72">
        <v>1.2407407407407409E-2</v>
      </c>
      <c r="C3" s="72">
        <v>0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1.2407407407407409E-2</v>
      </c>
    </row>
    <row r="4" spans="1:7">
      <c r="A4" s="72" t="s">
        <v>49</v>
      </c>
      <c r="B4" s="72">
        <v>6.8865740740740736E-3</v>
      </c>
      <c r="C4" s="72">
        <v>0</v>
      </c>
      <c r="D4" s="73">
        <f t="shared" si="0"/>
        <v>1</v>
      </c>
      <c r="E4" s="73">
        <f t="shared" si="1"/>
        <v>0</v>
      </c>
      <c r="G4" s="72">
        <f t="shared" si="2"/>
        <v>6.8865740740740736E-3</v>
      </c>
    </row>
    <row r="5" spans="1:7">
      <c r="A5" s="72" t="s">
        <v>11</v>
      </c>
      <c r="B5" s="72">
        <v>1.5231481481481485E-2</v>
      </c>
      <c r="C5" s="72">
        <v>2.1643518518518513E-3</v>
      </c>
      <c r="D5" s="73">
        <f t="shared" si="0"/>
        <v>0.87558216899534269</v>
      </c>
      <c r="E5" s="73">
        <f t="shared" si="1"/>
        <v>0.12441783100465731</v>
      </c>
      <c r="G5" s="72">
        <f t="shared" si="2"/>
        <v>1.7395833333333336E-2</v>
      </c>
    </row>
    <row r="6" spans="1:7">
      <c r="A6" s="72" t="s">
        <v>12</v>
      </c>
      <c r="B6" s="72">
        <v>0</v>
      </c>
      <c r="C6" s="72">
        <v>2.7777777777777778E-4</v>
      </c>
      <c r="D6" s="73">
        <f t="shared" si="0"/>
        <v>0</v>
      </c>
      <c r="E6" s="73">
        <f t="shared" si="1"/>
        <v>1</v>
      </c>
      <c r="G6" s="72">
        <f t="shared" si="2"/>
        <v>2.7777777777777778E-4</v>
      </c>
    </row>
    <row r="7" spans="1:7">
      <c r="A7" s="72" t="s">
        <v>156</v>
      </c>
      <c r="B7" s="72">
        <v>1.5625000000000001E-3</v>
      </c>
      <c r="C7" s="72">
        <v>1.8518518518518518E-4</v>
      </c>
      <c r="D7" s="73">
        <f t="shared" si="0"/>
        <v>0.89403973509933776</v>
      </c>
      <c r="E7" s="73">
        <f t="shared" si="1"/>
        <v>0.10596026490066224</v>
      </c>
      <c r="F7" s="72">
        <v>0</v>
      </c>
      <c r="G7" s="72">
        <f t="shared" si="2"/>
        <v>1.7476851851851852E-3</v>
      </c>
    </row>
    <row r="8" spans="1:7">
      <c r="A8" s="72" t="s">
        <v>103</v>
      </c>
      <c r="B8" s="72">
        <v>0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</row>
    <row r="9" spans="1:7">
      <c r="A9" s="72" t="s">
        <v>104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</row>
    <row r="10" spans="1:7">
      <c r="A10" s="72" t="s">
        <v>171</v>
      </c>
      <c r="B10" s="72">
        <v>0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</row>
    <row r="11" spans="1:7">
      <c r="A11" s="72" t="s">
        <v>172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</row>
    <row r="12" spans="1:7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</row>
    <row r="13" spans="1:7">
      <c r="A13" s="72" t="s">
        <v>13</v>
      </c>
      <c r="B13" s="72">
        <v>1.1875000000000002E-2</v>
      </c>
      <c r="C13" s="72">
        <v>3.4375E-3</v>
      </c>
      <c r="D13" s="73">
        <f t="shared" si="0"/>
        <v>0.77551020408163274</v>
      </c>
      <c r="E13" s="73">
        <f t="shared" si="1"/>
        <v>0.22448979591836732</v>
      </c>
      <c r="F13" s="72">
        <v>0</v>
      </c>
      <c r="G13" s="72">
        <f t="shared" si="2"/>
        <v>1.5312500000000001E-2</v>
      </c>
    </row>
    <row r="14" spans="1:7">
      <c r="A14" s="72" t="s">
        <v>15</v>
      </c>
      <c r="B14" s="72">
        <v>2.6851851851851854E-3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2.6851851851851854E-3</v>
      </c>
    </row>
    <row r="15" spans="1:7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</row>
    <row r="16" spans="1:7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</row>
    <row r="17" spans="1:7">
      <c r="A17" s="72" t="s">
        <v>18</v>
      </c>
      <c r="B17" s="72">
        <v>2.178240740740741E-2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2.178240740740741E-2</v>
      </c>
    </row>
    <row r="18" spans="1:7">
      <c r="A18" s="72" t="s">
        <v>19</v>
      </c>
      <c r="B18" s="72">
        <v>1.8414351851851852E-2</v>
      </c>
      <c r="C18" s="72">
        <v>6.2384259259259259E-3</v>
      </c>
      <c r="D18" s="73">
        <f t="shared" si="0"/>
        <v>0.74694835680751182</v>
      </c>
      <c r="E18" s="73">
        <f t="shared" si="1"/>
        <v>0.2530516431924883</v>
      </c>
      <c r="F18" s="72">
        <v>0</v>
      </c>
      <c r="G18" s="72">
        <f t="shared" si="2"/>
        <v>2.4652777777777777E-2</v>
      </c>
    </row>
    <row r="19" spans="1:7">
      <c r="A19" s="72" t="s">
        <v>20</v>
      </c>
      <c r="B19" s="72">
        <v>1.8402777777777779E-3</v>
      </c>
      <c r="C19" s="72">
        <v>0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1.8402777777777779E-3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>
  <sheetPr codeName="Foglio73"/>
  <dimension ref="A1:J19"/>
  <sheetViews>
    <sheetView showZeros="0" topLeftCell="A13" workbookViewId="0">
      <selection activeCell="A24" sqref="A24:XFD45"/>
    </sheetView>
  </sheetViews>
  <sheetFormatPr defaultRowHeight="15"/>
  <cols>
    <col min="1" max="1" width="24.7109375" style="72" customWidth="1"/>
    <col min="2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B2" s="72">
        <v>1.5856481481481483E-3</v>
      </c>
      <c r="C2" s="72">
        <v>4.9768518518518521E-4</v>
      </c>
      <c r="D2" s="73">
        <f>B2/F2</f>
        <v>0.76111111111111107</v>
      </c>
      <c r="E2" s="73">
        <f>C2/F2</f>
        <v>0.23888888888888885</v>
      </c>
      <c r="F2" s="72">
        <f>B2+C2</f>
        <v>2.0833333333333337E-3</v>
      </c>
    </row>
    <row r="3" spans="1:10">
      <c r="A3" s="72" t="s">
        <v>98</v>
      </c>
      <c r="B3" s="72">
        <v>2.16087962962963E-2</v>
      </c>
      <c r="D3" s="73">
        <f t="shared" ref="D3:D19" si="0">B3/F3</f>
        <v>1</v>
      </c>
      <c r="E3" s="73">
        <f t="shared" ref="E3:E19" si="1">C3/F3</f>
        <v>0</v>
      </c>
      <c r="F3" s="72">
        <f t="shared" ref="F3:F19" si="2">B3+C3</f>
        <v>2.16087962962963E-2</v>
      </c>
    </row>
    <row r="4" spans="1:10">
      <c r="A4" s="72" t="s">
        <v>49</v>
      </c>
      <c r="B4" s="72">
        <v>2.3194444444444438E-2</v>
      </c>
      <c r="C4" s="72">
        <v>0</v>
      </c>
      <c r="D4" s="73">
        <f t="shared" si="0"/>
        <v>1</v>
      </c>
      <c r="E4" s="73">
        <f t="shared" si="1"/>
        <v>0</v>
      </c>
      <c r="F4" s="72">
        <f t="shared" si="2"/>
        <v>2.3194444444444438E-2</v>
      </c>
    </row>
    <row r="5" spans="1:10">
      <c r="A5" s="72" t="s">
        <v>11</v>
      </c>
      <c r="B5" s="72">
        <v>1.3622685185185191E-2</v>
      </c>
      <c r="C5" s="72">
        <v>8.9120370370370373E-4</v>
      </c>
      <c r="D5" s="73">
        <f t="shared" si="0"/>
        <v>0.93859649122807021</v>
      </c>
      <c r="E5" s="73">
        <f t="shared" si="1"/>
        <v>6.1403508771929807E-2</v>
      </c>
      <c r="F5" s="72">
        <f t="shared" si="2"/>
        <v>1.4513888888888894E-2</v>
      </c>
    </row>
    <row r="6" spans="1:10">
      <c r="A6" s="72" t="s">
        <v>12</v>
      </c>
      <c r="C6" s="72">
        <v>1.4814814814814816E-3</v>
      </c>
      <c r="D6" s="73">
        <f t="shared" si="0"/>
        <v>0</v>
      </c>
      <c r="E6" s="73">
        <f t="shared" si="1"/>
        <v>1</v>
      </c>
      <c r="F6" s="72">
        <f t="shared" si="2"/>
        <v>1.4814814814814816E-3</v>
      </c>
    </row>
    <row r="7" spans="1:10">
      <c r="A7" s="72" t="s">
        <v>156</v>
      </c>
      <c r="B7" s="72">
        <v>4.5138888888888887E-4</v>
      </c>
      <c r="C7" s="72">
        <v>0</v>
      </c>
      <c r="D7" s="73">
        <f t="shared" si="0"/>
        <v>1</v>
      </c>
      <c r="E7" s="73">
        <f t="shared" si="1"/>
        <v>0</v>
      </c>
      <c r="F7" s="72">
        <f t="shared" si="2"/>
        <v>4.5138888888888887E-4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103</v>
      </c>
      <c r="C8" s="72">
        <v>6.7129629629629625E-4</v>
      </c>
      <c r="D8" s="73">
        <f t="shared" si="0"/>
        <v>0</v>
      </c>
      <c r="E8" s="73">
        <f t="shared" si="1"/>
        <v>1</v>
      </c>
      <c r="F8" s="72">
        <f t="shared" si="2"/>
        <v>6.7129629629629625E-4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104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171</v>
      </c>
      <c r="B10" s="72">
        <v>7.4074074074074081E-4</v>
      </c>
      <c r="D10" s="73">
        <f t="shared" si="0"/>
        <v>1</v>
      </c>
      <c r="E10" s="73">
        <f t="shared" si="1"/>
        <v>0</v>
      </c>
      <c r="F10" s="72">
        <f t="shared" si="2"/>
        <v>7.4074074074074081E-4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172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6.2268518518518532E-3</v>
      </c>
      <c r="C13" s="72">
        <v>6.249999999999999E-4</v>
      </c>
      <c r="D13" s="73">
        <f t="shared" si="0"/>
        <v>0.90878378378378388</v>
      </c>
      <c r="E13" s="73">
        <f t="shared" si="1"/>
        <v>9.1216216216216187E-2</v>
      </c>
      <c r="F13" s="72">
        <f t="shared" si="2"/>
        <v>6.8518518518518529E-3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5.798611111111112E-3</v>
      </c>
      <c r="D14" s="73">
        <f t="shared" si="0"/>
        <v>1</v>
      </c>
      <c r="E14" s="73">
        <f t="shared" si="1"/>
        <v>0</v>
      </c>
      <c r="F14" s="72">
        <f t="shared" si="2"/>
        <v>5.798611111111112E-3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3.3750000000000002E-2</v>
      </c>
      <c r="D17" s="73">
        <f t="shared" si="0"/>
        <v>1</v>
      </c>
      <c r="E17" s="73">
        <f t="shared" si="1"/>
        <v>0</v>
      </c>
      <c r="F17" s="72">
        <f t="shared" si="2"/>
        <v>3.3750000000000002E-2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3.6296296296296299E-2</v>
      </c>
      <c r="C18" s="72">
        <v>1.1898148148148147E-2</v>
      </c>
      <c r="D18" s="73">
        <f t="shared" si="0"/>
        <v>0.75312199807877045</v>
      </c>
      <c r="E18" s="73">
        <f t="shared" si="1"/>
        <v>0.24687800192122958</v>
      </c>
      <c r="F18" s="72">
        <f t="shared" si="2"/>
        <v>4.8194444444444443E-2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5.4976851851851853E-3</v>
      </c>
      <c r="D19" s="73">
        <f t="shared" si="0"/>
        <v>1</v>
      </c>
      <c r="E19" s="73">
        <f t="shared" si="1"/>
        <v>0</v>
      </c>
      <c r="F19" s="72">
        <f t="shared" si="2"/>
        <v>5.4976851851851853E-3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>
  <sheetPr codeName="Foglio75"/>
  <dimension ref="A1:J19"/>
  <sheetViews>
    <sheetView showZeros="0" topLeftCell="A13" workbookViewId="0">
      <selection activeCell="A24" sqref="A24:XFD42"/>
    </sheetView>
  </sheetViews>
  <sheetFormatPr defaultRowHeight="15"/>
  <cols>
    <col min="1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D2" s="73" t="e">
        <f>B2/F2</f>
        <v>#DIV/0!</v>
      </c>
      <c r="E2" s="73" t="e">
        <f>C2/F2</f>
        <v>#DIV/0!</v>
      </c>
      <c r="F2" s="72">
        <f>B2+C2</f>
        <v>0</v>
      </c>
    </row>
    <row r="3" spans="1:10">
      <c r="A3" s="72" t="s">
        <v>98</v>
      </c>
      <c r="B3" s="72">
        <v>0</v>
      </c>
      <c r="D3" s="73" t="e">
        <f t="shared" ref="D3:D19" si="0">B3/F3</f>
        <v>#DIV/0!</v>
      </c>
      <c r="E3" s="73" t="e">
        <f t="shared" ref="E3:E19" si="1">C3/F3</f>
        <v>#DIV/0!</v>
      </c>
      <c r="F3" s="72">
        <f t="shared" ref="F3:F19" si="2">B3+C3</f>
        <v>0</v>
      </c>
    </row>
    <row r="4" spans="1:10">
      <c r="A4" s="72" t="s">
        <v>49</v>
      </c>
      <c r="B4" s="72">
        <v>0</v>
      </c>
      <c r="D4" s="73" t="e">
        <f t="shared" si="0"/>
        <v>#DIV/0!</v>
      </c>
      <c r="E4" s="73" t="e">
        <f t="shared" si="1"/>
        <v>#DIV/0!</v>
      </c>
      <c r="F4" s="72">
        <f t="shared" si="2"/>
        <v>0</v>
      </c>
    </row>
    <row r="5" spans="1:10">
      <c r="A5" s="72" t="s">
        <v>11</v>
      </c>
      <c r="B5" s="72">
        <v>5.9027777777777778E-4</v>
      </c>
      <c r="D5" s="73">
        <f t="shared" si="0"/>
        <v>1</v>
      </c>
      <c r="E5" s="73">
        <f t="shared" si="1"/>
        <v>0</v>
      </c>
      <c r="F5" s="72">
        <f t="shared" si="2"/>
        <v>5.9027777777777778E-4</v>
      </c>
    </row>
    <row r="6" spans="1:10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F6" s="72">
        <f t="shared" si="2"/>
        <v>0</v>
      </c>
    </row>
    <row r="7" spans="1:10">
      <c r="A7" s="72" t="s">
        <v>156</v>
      </c>
      <c r="B7" s="72">
        <v>0</v>
      </c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103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104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171</v>
      </c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172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D13" s="73" t="e">
        <f t="shared" si="0"/>
        <v>#DIV/0!</v>
      </c>
      <c r="E13" s="73" t="e">
        <f t="shared" si="1"/>
        <v>#DIV/0!</v>
      </c>
      <c r="F13" s="72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4.861111111111111E-4</v>
      </c>
      <c r="D14" s="73">
        <f t="shared" si="0"/>
        <v>1</v>
      </c>
      <c r="E14" s="73">
        <f t="shared" si="1"/>
        <v>0</v>
      </c>
      <c r="F14" s="72">
        <f t="shared" si="2"/>
        <v>4.861111111111111E-4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3.5185185185185185E-3</v>
      </c>
      <c r="D17" s="73">
        <f t="shared" si="0"/>
        <v>1</v>
      </c>
      <c r="E17" s="73">
        <f t="shared" si="1"/>
        <v>0</v>
      </c>
      <c r="F17" s="72">
        <f t="shared" si="2"/>
        <v>3.5185185185185185E-3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2.199074074074074E-4</v>
      </c>
      <c r="C18" s="72">
        <v>1.8518518518518518E-4</v>
      </c>
      <c r="D18" s="73">
        <f t="shared" si="0"/>
        <v>0.54285714285714282</v>
      </c>
      <c r="E18" s="73">
        <f t="shared" si="1"/>
        <v>0.45714285714285713</v>
      </c>
      <c r="F18" s="72">
        <f t="shared" si="2"/>
        <v>4.0509259259259258E-4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1.9675925925925926E-4</v>
      </c>
      <c r="D19" s="73">
        <f t="shared" si="0"/>
        <v>1</v>
      </c>
      <c r="E19" s="73">
        <f t="shared" si="1"/>
        <v>0</v>
      </c>
      <c r="F19" s="72">
        <f t="shared" si="2"/>
        <v>1.9675925925925926E-4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>
  <sheetPr codeName="Foglio76"/>
  <dimension ref="A1:J19"/>
  <sheetViews>
    <sheetView showZeros="0" topLeftCell="A10" workbookViewId="0">
      <selection activeCell="A25" sqref="A25:XFD43"/>
    </sheetView>
  </sheetViews>
  <sheetFormatPr defaultRowHeight="15"/>
  <cols>
    <col min="1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B2" s="72">
        <v>1.9560185185185184E-3</v>
      </c>
      <c r="C2" s="72">
        <v>0</v>
      </c>
      <c r="D2" s="73">
        <f>B2/G2</f>
        <v>1</v>
      </c>
      <c r="E2" s="73">
        <f>C2/G2</f>
        <v>0</v>
      </c>
      <c r="G2" s="72">
        <f>B2+C2</f>
        <v>1.9560185185185184E-3</v>
      </c>
    </row>
    <row r="3" spans="1:10">
      <c r="A3" s="72" t="s">
        <v>98</v>
      </c>
      <c r="B3" s="72">
        <v>6.2962962962962955E-3</v>
      </c>
      <c r="D3" s="73">
        <f t="shared" ref="D3:D18" si="0">B3/G3</f>
        <v>1</v>
      </c>
      <c r="E3" s="73">
        <f t="shared" ref="E3:E18" si="1">C3/G3</f>
        <v>0</v>
      </c>
      <c r="G3" s="72">
        <f t="shared" ref="G3:G19" si="2">B3+C3</f>
        <v>6.2962962962962955E-3</v>
      </c>
    </row>
    <row r="4" spans="1:10">
      <c r="A4" s="72" t="s">
        <v>49</v>
      </c>
      <c r="B4" s="72">
        <v>8.1712962962962963E-3</v>
      </c>
      <c r="C4" s="72">
        <v>0</v>
      </c>
      <c r="D4" s="73">
        <f t="shared" si="0"/>
        <v>1</v>
      </c>
      <c r="E4" s="73">
        <f t="shared" si="1"/>
        <v>0</v>
      </c>
      <c r="G4" s="72">
        <f t="shared" si="2"/>
        <v>8.1712962962962963E-3</v>
      </c>
    </row>
    <row r="5" spans="1:10">
      <c r="A5" s="72" t="s">
        <v>11</v>
      </c>
      <c r="B5" s="72">
        <v>4.1782407407407402E-3</v>
      </c>
      <c r="D5" s="73">
        <f t="shared" si="0"/>
        <v>1</v>
      </c>
      <c r="E5" s="73">
        <f t="shared" si="1"/>
        <v>0</v>
      </c>
      <c r="G5" s="72">
        <f t="shared" si="2"/>
        <v>4.1782407407407402E-3</v>
      </c>
    </row>
    <row r="6" spans="1:10">
      <c r="A6" s="72" t="s">
        <v>12</v>
      </c>
      <c r="C6" s="72">
        <v>8.564814814814815E-4</v>
      </c>
      <c r="D6" s="73">
        <f t="shared" si="0"/>
        <v>0</v>
      </c>
      <c r="E6" s="73">
        <f t="shared" si="1"/>
        <v>1</v>
      </c>
      <c r="G6" s="72">
        <f t="shared" si="2"/>
        <v>8.564814814814815E-4</v>
      </c>
    </row>
    <row r="7" spans="1:10">
      <c r="A7" s="72" t="s">
        <v>156</v>
      </c>
      <c r="B7" s="72">
        <v>1.1689814814814816E-3</v>
      </c>
      <c r="C7" s="72">
        <v>0</v>
      </c>
      <c r="D7" s="73">
        <f t="shared" si="0"/>
        <v>1</v>
      </c>
      <c r="E7" s="73">
        <f t="shared" si="1"/>
        <v>0</v>
      </c>
      <c r="F7" s="72">
        <v>0</v>
      </c>
      <c r="G7" s="72">
        <f t="shared" si="2"/>
        <v>1.1689814814814816E-3</v>
      </c>
      <c r="H7" s="72">
        <v>0</v>
      </c>
      <c r="I7" s="72">
        <v>0</v>
      </c>
      <c r="J7" s="72">
        <v>0</v>
      </c>
    </row>
    <row r="8" spans="1:10">
      <c r="A8" s="72" t="s">
        <v>103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104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171</v>
      </c>
      <c r="B10" s="72">
        <v>1.8749999999999999E-3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1.8749999999999999E-3</v>
      </c>
      <c r="H10" s="72">
        <v>0</v>
      </c>
      <c r="I10" s="72">
        <v>0</v>
      </c>
      <c r="J10" s="72">
        <v>0</v>
      </c>
    </row>
    <row r="11" spans="1:10">
      <c r="A11" s="72" t="s">
        <v>172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f t="shared" si="2"/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8.4837962962962966E-3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8.4837962962962966E-3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5.4398148148148144E-4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5.4398148148148144E-4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5.3252314814814815E-2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5.3252314814814815E-2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1.4872685185185181E-2</v>
      </c>
      <c r="C18" s="72">
        <v>7.7083333333333344E-3</v>
      </c>
      <c r="D18" s="73">
        <f t="shared" si="0"/>
        <v>0.65863659661711937</v>
      </c>
      <c r="E18" s="73">
        <f t="shared" si="1"/>
        <v>0.34136340338288068</v>
      </c>
      <c r="F18" s="72">
        <v>0</v>
      </c>
      <c r="G18" s="72">
        <f t="shared" si="2"/>
        <v>2.2581018518518514E-2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6.3657407407407413E-4</v>
      </c>
      <c r="D19" s="73">
        <f>B19/G19</f>
        <v>1</v>
      </c>
      <c r="E19" s="73">
        <f>C19/G19</f>
        <v>0</v>
      </c>
      <c r="G19" s="72">
        <f t="shared" si="2"/>
        <v>6.3657407407407413E-4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/>
  <dimension ref="B1:K66"/>
  <sheetViews>
    <sheetView showGridLines="0" showZeros="0" zoomScaleSheetLayoutView="110" workbookViewId="0">
      <selection activeCell="C22" sqref="C22:C27"/>
    </sheetView>
  </sheetViews>
  <sheetFormatPr defaultColWidth="8.85546875" defaultRowHeight="1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 ht="16.5" customHeight="1">
      <c r="B3" s="191" t="s">
        <v>38</v>
      </c>
      <c r="C3" s="192"/>
      <c r="D3" s="192"/>
      <c r="E3" s="192"/>
      <c r="F3" s="192"/>
      <c r="G3" s="192"/>
      <c r="H3" s="192"/>
      <c r="I3" s="192"/>
      <c r="J3" s="192"/>
      <c r="K3" s="193"/>
    </row>
    <row r="4" spans="2:11" s="5" customFormat="1" ht="15.75" thickBot="1">
      <c r="B4" s="194" t="s">
        <v>237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2:11" s="5" customFormat="1">
      <c r="B5" s="39"/>
      <c r="C5" s="197" t="s">
        <v>25</v>
      </c>
      <c r="D5" s="197"/>
      <c r="E5" s="197"/>
      <c r="F5" s="197" t="s">
        <v>26</v>
      </c>
      <c r="G5" s="197"/>
      <c r="H5" s="197"/>
      <c r="I5" s="197" t="s">
        <v>27</v>
      </c>
      <c r="J5" s="197"/>
      <c r="K5" s="198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1.9675925925925926E-4</v>
      </c>
      <c r="D7" s="12">
        <f t="shared" ref="D7:D18" si="0">IFERROR(C7/C$19,0)</f>
        <v>7.7272727272727271E-2</v>
      </c>
      <c r="E7" s="12">
        <f t="shared" ref="E7:E18" si="1">IFERROR(C7/C$30,0)</f>
        <v>6.3718140929535259E-3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1.9675925925925926E-4</v>
      </c>
      <c r="J7" s="12">
        <f t="shared" ref="J7:J18" si="4">IFERROR(I7/I$19,0)</f>
        <v>7.7272727272727271E-2</v>
      </c>
      <c r="K7" s="14">
        <f t="shared" ref="K7:K18" si="5">IFERROR(I7/I$30,0)</f>
        <v>6.3718140929535259E-3</v>
      </c>
    </row>
    <row r="8" spans="2:11" s="5" customFormat="1">
      <c r="B8" s="141" t="s">
        <v>98</v>
      </c>
      <c r="C8" s="11">
        <v>1.4699074074074076E-3</v>
      </c>
      <c r="D8" s="12">
        <f t="shared" si="0"/>
        <v>0.57727272727272727</v>
      </c>
      <c r="E8" s="12">
        <f t="shared" si="1"/>
        <v>4.7601199400299873E-2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1.4699074074074076E-3</v>
      </c>
      <c r="J8" s="12">
        <f t="shared" si="4"/>
        <v>0.57727272727272727</v>
      </c>
      <c r="K8" s="14">
        <f t="shared" si="5"/>
        <v>4.7601199400299873E-2</v>
      </c>
    </row>
    <row r="9" spans="2:11" s="5" customFormat="1">
      <c r="B9" s="10" t="s">
        <v>49</v>
      </c>
      <c r="C9" s="11">
        <v>2.8935185185185189E-4</v>
      </c>
      <c r="D9" s="12">
        <f t="shared" si="0"/>
        <v>0.11363636363636365</v>
      </c>
      <c r="E9" s="12">
        <f t="shared" si="1"/>
        <v>9.3703148425787162E-3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2.8935185185185189E-4</v>
      </c>
      <c r="J9" s="12">
        <f t="shared" si="4"/>
        <v>0.11363636363636365</v>
      </c>
      <c r="K9" s="14">
        <f t="shared" si="5"/>
        <v>9.3703148425787162E-3</v>
      </c>
    </row>
    <row r="10" spans="2:11" s="5" customFormat="1">
      <c r="B10" s="10" t="s">
        <v>11</v>
      </c>
      <c r="C10" s="11">
        <v>3.1250000000000001E-4</v>
      </c>
      <c r="D10" s="12">
        <f t="shared" si="0"/>
        <v>0.12272727272727273</v>
      </c>
      <c r="E10" s="12">
        <f t="shared" si="1"/>
        <v>1.0119940029985012E-2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3.1250000000000001E-4</v>
      </c>
      <c r="J10" s="12">
        <f t="shared" si="4"/>
        <v>0.12272727272727273</v>
      </c>
      <c r="K10" s="14">
        <f t="shared" si="5"/>
        <v>1.0119940029985012E-2</v>
      </c>
    </row>
    <row r="11" spans="2:11" s="5" customFormat="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 s="5" customFormat="1">
      <c r="B12" s="10" t="s">
        <v>156</v>
      </c>
      <c r="C12" s="11">
        <v>2.1990740740740743E-4</v>
      </c>
      <c r="D12" s="12">
        <f t="shared" si="0"/>
        <v>8.6363636363636365E-2</v>
      </c>
      <c r="E12" s="12">
        <f t="shared" si="1"/>
        <v>7.1214392803598233E-3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2.1990740740740743E-4</v>
      </c>
      <c r="J12" s="12">
        <f t="shared" si="4"/>
        <v>8.6363636363636365E-2</v>
      </c>
      <c r="K12" s="14">
        <f t="shared" si="5"/>
        <v>7.1214392803598233E-3</v>
      </c>
    </row>
    <row r="13" spans="2:11" s="5" customFormat="1">
      <c r="B13" s="10" t="s">
        <v>103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104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180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172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157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5.7870370370370366E-5</v>
      </c>
      <c r="D18" s="12">
        <f t="shared" si="0"/>
        <v>2.2727272727272724E-2</v>
      </c>
      <c r="E18" s="12">
        <f t="shared" si="1"/>
        <v>1.8740629685157428E-3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5.7870370370370366E-5</v>
      </c>
      <c r="J18" s="12">
        <f t="shared" si="4"/>
        <v>2.2727272727272724E-2</v>
      </c>
      <c r="K18" s="14">
        <f t="shared" si="5"/>
        <v>1.8740629685157428E-3</v>
      </c>
    </row>
    <row r="19" spans="2:11" s="5" customFormat="1" ht="16.5" thickTop="1" thickBot="1">
      <c r="B19" s="31" t="s">
        <v>3</v>
      </c>
      <c r="C19" s="32">
        <f>SUM(C7:C18)</f>
        <v>2.5462962962962965E-3</v>
      </c>
      <c r="D19" s="33">
        <f>IFERROR(SUM(D7:D18),0)</f>
        <v>1</v>
      </c>
      <c r="E19" s="33">
        <f>IFERROR(SUM(E7:E18),0)</f>
        <v>8.24587706146927E-2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2.5462962962962965E-3</v>
      </c>
      <c r="J19" s="33">
        <f>IFERROR(SUM(J7:J18),0)</f>
        <v>1</v>
      </c>
      <c r="K19" s="34">
        <f>IFERROR(SUM(K7:K18),0)</f>
        <v>8.24587706146927E-2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55</v>
      </c>
      <c r="D21" s="16" t="s">
        <v>5</v>
      </c>
      <c r="E21" s="16" t="s">
        <v>5</v>
      </c>
      <c r="F21" s="8" t="s">
        <v>55</v>
      </c>
      <c r="G21" s="16" t="s">
        <v>5</v>
      </c>
      <c r="H21" s="16" t="s">
        <v>5</v>
      </c>
      <c r="I21" s="8" t="s">
        <v>55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1.6666666666666668E-3</v>
      </c>
      <c r="D22" s="19"/>
      <c r="E22" s="12">
        <f>IFERROR(C22/C$30,0)</f>
        <v>5.3973013493253397E-2</v>
      </c>
      <c r="F22" s="11">
        <v>0</v>
      </c>
      <c r="G22" s="19"/>
      <c r="H22" s="12">
        <f>IFERROR(F22/F$30,0)</f>
        <v>0</v>
      </c>
      <c r="I22" s="11">
        <f t="shared" ref="I22:I27" si="7">C22+F22</f>
        <v>1.6666666666666668E-3</v>
      </c>
      <c r="J22" s="19"/>
      <c r="K22" s="14">
        <f>IFERROR(I22/I$30,0)</f>
        <v>5.3973013493253397E-2</v>
      </c>
    </row>
    <row r="23" spans="2:11" s="5" customFormat="1">
      <c r="B23" s="18" t="s">
        <v>16</v>
      </c>
      <c r="C23" s="11"/>
      <c r="D23" s="19"/>
      <c r="E23" s="12">
        <f t="shared" ref="E23:E27" si="8">IFERROR(C23/C$30,0)</f>
        <v>0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>
        <v>0</v>
      </c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1.3981481481481478E-2</v>
      </c>
      <c r="D25" s="19"/>
      <c r="E25" s="12">
        <f t="shared" si="8"/>
        <v>0.45277361319340337</v>
      </c>
      <c r="F25" s="11">
        <v>0</v>
      </c>
      <c r="G25" s="19"/>
      <c r="H25" s="12">
        <f t="shared" si="9"/>
        <v>0</v>
      </c>
      <c r="I25" s="11">
        <f t="shared" si="7"/>
        <v>1.3981481481481478E-2</v>
      </c>
      <c r="J25" s="19"/>
      <c r="K25" s="14">
        <f t="shared" si="10"/>
        <v>0.45277361319340337</v>
      </c>
    </row>
    <row r="26" spans="2:11" s="5" customFormat="1">
      <c r="B26" s="18" t="s">
        <v>19</v>
      </c>
      <c r="C26" s="11">
        <v>1.268518518518518E-2</v>
      </c>
      <c r="D26" s="19"/>
      <c r="E26" s="12">
        <f t="shared" si="8"/>
        <v>0.41079460269865065</v>
      </c>
      <c r="F26" s="11">
        <v>0</v>
      </c>
      <c r="G26" s="19"/>
      <c r="H26" s="12">
        <f t="shared" si="9"/>
        <v>0</v>
      </c>
      <c r="I26" s="11">
        <f t="shared" si="7"/>
        <v>1.268518518518518E-2</v>
      </c>
      <c r="J26" s="19"/>
      <c r="K26" s="14">
        <f t="shared" si="10"/>
        <v>0.41079460269865065</v>
      </c>
    </row>
    <row r="27" spans="2:11" s="5" customFormat="1" ht="15.75" thickBot="1">
      <c r="B27" s="23" t="s">
        <v>20</v>
      </c>
      <c r="C27" s="20"/>
      <c r="D27" s="24"/>
      <c r="E27" s="21">
        <f t="shared" si="8"/>
        <v>0</v>
      </c>
      <c r="F27" s="20">
        <v>0</v>
      </c>
      <c r="G27" s="24"/>
      <c r="H27" s="21">
        <f t="shared" si="9"/>
        <v>0</v>
      </c>
      <c r="I27" s="11">
        <f t="shared" si="7"/>
        <v>0</v>
      </c>
      <c r="J27" s="24"/>
      <c r="K27" s="22">
        <f t="shared" si="10"/>
        <v>0</v>
      </c>
    </row>
    <row r="28" spans="2:11" s="5" customFormat="1" ht="16.5" thickTop="1" thickBot="1">
      <c r="B28" s="31" t="s">
        <v>3</v>
      </c>
      <c r="C28" s="32">
        <f>SUM(C22:C27)</f>
        <v>2.8333333333333321E-2</v>
      </c>
      <c r="D28" s="33"/>
      <c r="E28" s="33">
        <f>IFERROR(SUM(E22:E27),0)</f>
        <v>0.91754122938530736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2.8333333333333321E-2</v>
      </c>
      <c r="J28" s="33"/>
      <c r="K28" s="34">
        <f>IFERROR(SUM(K22:K27),0)</f>
        <v>0.91754122938530736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3.0879629629629618E-2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3.0879629629629618E-2</v>
      </c>
      <c r="J30" s="35"/>
      <c r="K30" s="38">
        <f>IFERROR(SUM(K19,K28),0)</f>
        <v>1</v>
      </c>
    </row>
    <row r="31" spans="2:11" s="5" customFormat="1" ht="66" customHeight="1" thickTop="1" thickBot="1">
      <c r="B31" s="188" t="s">
        <v>150</v>
      </c>
      <c r="C31" s="189"/>
      <c r="D31" s="189"/>
      <c r="E31" s="189"/>
      <c r="F31" s="189"/>
      <c r="G31" s="189"/>
      <c r="H31" s="189"/>
      <c r="I31" s="189"/>
      <c r="J31" s="189"/>
      <c r="K31" s="190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>
  <sheetPr codeName="Foglio77"/>
  <dimension ref="A1:J25"/>
  <sheetViews>
    <sheetView showZeros="0" topLeftCell="A10" workbookViewId="0">
      <selection activeCell="A26" sqref="A26:XFD48"/>
    </sheetView>
  </sheetViews>
  <sheetFormatPr defaultRowHeight="15"/>
  <cols>
    <col min="1" max="1" width="21" style="72" customWidth="1"/>
    <col min="2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B2" s="72">
        <v>1.273148148148148E-4</v>
      </c>
      <c r="C2" s="72">
        <v>0</v>
      </c>
      <c r="D2" s="73">
        <f>B2/G2</f>
        <v>1</v>
      </c>
      <c r="E2" s="73">
        <f>C2/G2</f>
        <v>0</v>
      </c>
      <c r="G2" s="72">
        <f>B2+C2</f>
        <v>1.273148148148148E-4</v>
      </c>
    </row>
    <row r="3" spans="1:10">
      <c r="A3" s="72" t="s">
        <v>98</v>
      </c>
      <c r="B3" s="72">
        <v>1.3136574074074077E-2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1.3136574074074077E-2</v>
      </c>
    </row>
    <row r="4" spans="1:10">
      <c r="A4" s="72" t="s">
        <v>49</v>
      </c>
      <c r="B4" s="72">
        <v>5.1273148148148137E-3</v>
      </c>
      <c r="C4" s="72">
        <v>0</v>
      </c>
      <c r="D4" s="73">
        <f t="shared" si="0"/>
        <v>1</v>
      </c>
      <c r="E4" s="73">
        <f t="shared" si="1"/>
        <v>0</v>
      </c>
      <c r="G4" s="72">
        <f t="shared" si="2"/>
        <v>5.1273148148148137E-3</v>
      </c>
    </row>
    <row r="5" spans="1:10">
      <c r="A5" s="72" t="s">
        <v>11</v>
      </c>
      <c r="B5" s="72">
        <v>1.3495370370370368E-2</v>
      </c>
      <c r="D5" s="73">
        <f t="shared" si="0"/>
        <v>1</v>
      </c>
      <c r="E5" s="73">
        <f t="shared" si="1"/>
        <v>0</v>
      </c>
      <c r="G5" s="72">
        <f t="shared" si="2"/>
        <v>1.3495370370370368E-2</v>
      </c>
    </row>
    <row r="6" spans="1:10">
      <c r="A6" s="72" t="s">
        <v>12</v>
      </c>
      <c r="C6" s="72">
        <v>1.6319444444444445E-3</v>
      </c>
      <c r="D6" s="73">
        <f t="shared" si="0"/>
        <v>0</v>
      </c>
      <c r="E6" s="73">
        <f t="shared" si="1"/>
        <v>1</v>
      </c>
      <c r="G6" s="72">
        <f t="shared" si="2"/>
        <v>1.6319444444444445E-3</v>
      </c>
    </row>
    <row r="7" spans="1:10">
      <c r="A7" s="72" t="s">
        <v>156</v>
      </c>
      <c r="B7" s="72">
        <v>0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f t="shared" si="2"/>
        <v>0</v>
      </c>
      <c r="H7" s="72">
        <v>0</v>
      </c>
      <c r="I7" s="72">
        <v>0</v>
      </c>
      <c r="J7" s="72">
        <v>0</v>
      </c>
    </row>
    <row r="8" spans="1:10">
      <c r="A8" s="72" t="s">
        <v>103</v>
      </c>
      <c r="B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104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171</v>
      </c>
      <c r="B10" s="72">
        <v>1.0763888888888889E-3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1.0763888888888889E-3</v>
      </c>
      <c r="H10" s="72">
        <v>0</v>
      </c>
      <c r="I10" s="72">
        <v>0</v>
      </c>
      <c r="J10" s="72">
        <v>0</v>
      </c>
    </row>
    <row r="11" spans="1:10">
      <c r="A11" s="72" t="s">
        <v>172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1.1226851851851851E-3</v>
      </c>
      <c r="C13" s="72">
        <v>9.3749999999999997E-4</v>
      </c>
      <c r="D13" s="73">
        <f t="shared" si="0"/>
        <v>0.5449438202247191</v>
      </c>
      <c r="E13" s="73">
        <f t="shared" si="1"/>
        <v>0.45505617977528096</v>
      </c>
      <c r="F13" s="72">
        <v>0</v>
      </c>
      <c r="G13" s="72">
        <f t="shared" si="2"/>
        <v>2.0601851851851849E-3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1.6782407407407406E-3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1.6782407407407406E-3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C15" s="72">
        <v>7.8703703703703705E-4</v>
      </c>
      <c r="D15" s="73">
        <f t="shared" si="0"/>
        <v>0</v>
      </c>
      <c r="E15" s="73">
        <f t="shared" si="1"/>
        <v>1</v>
      </c>
      <c r="F15" s="72">
        <v>0</v>
      </c>
      <c r="G15" s="72">
        <f t="shared" si="2"/>
        <v>7.8703703703703705E-4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2.7777777777777778E-4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2.7777777777777778E-4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1.5254629629629628E-2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1.5254629629629628E-2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8.0439814814814801E-3</v>
      </c>
      <c r="C18" s="72">
        <v>7.7546296296296293E-4</v>
      </c>
      <c r="D18" s="73">
        <f t="shared" si="0"/>
        <v>0.91207349081364841</v>
      </c>
      <c r="E18" s="73">
        <f t="shared" si="1"/>
        <v>8.7926509186351726E-2</v>
      </c>
      <c r="F18" s="72">
        <v>0</v>
      </c>
      <c r="G18" s="72">
        <f t="shared" si="2"/>
        <v>8.8194444444444423E-3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2.2800925925925922E-3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2.2800925925925922E-3</v>
      </c>
      <c r="H19" s="72">
        <v>0</v>
      </c>
      <c r="I19" s="72">
        <v>0</v>
      </c>
      <c r="J19" s="72">
        <v>0</v>
      </c>
    </row>
    <row r="25" spans="1:10">
      <c r="A25" s="176"/>
      <c r="B25" s="176"/>
      <c r="C25" s="176"/>
      <c r="D25" s="176"/>
      <c r="E25" s="176"/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>
  <sheetPr codeName="Foglio78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98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49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156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171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172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157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>
  <sheetPr codeName="Foglio79"/>
  <dimension ref="A1:J19"/>
  <sheetViews>
    <sheetView showZeros="0" topLeftCell="A13" workbookViewId="0">
      <selection activeCell="A23" sqref="A23:XFD46"/>
    </sheetView>
  </sheetViews>
  <sheetFormatPr defaultRowHeight="15"/>
  <cols>
    <col min="1" max="1" width="17.85546875" style="72" customWidth="1"/>
    <col min="2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B2" s="72">
        <v>6.4178240740740716E-2</v>
      </c>
      <c r="C2" s="72">
        <v>2.072916666666667E-2</v>
      </c>
      <c r="D2" s="73">
        <f>B2/G2</f>
        <v>0.7558615049073063</v>
      </c>
      <c r="E2" s="73">
        <f>C2/G2</f>
        <v>0.24413849509269367</v>
      </c>
      <c r="G2" s="72">
        <f>B2+C2</f>
        <v>8.490740740740739E-2</v>
      </c>
    </row>
    <row r="3" spans="1:10">
      <c r="A3" s="72" t="s">
        <v>98</v>
      </c>
      <c r="B3" s="72">
        <v>0.15187499999999995</v>
      </c>
      <c r="C3" s="72">
        <v>1.6180555555555549E-2</v>
      </c>
      <c r="D3" s="73">
        <f t="shared" ref="D3:D19" si="0">B3/G3</f>
        <v>0.90371900826446272</v>
      </c>
      <c r="E3" s="73">
        <f t="shared" ref="E3:E19" si="1">C3/G3</f>
        <v>9.6280991735537169E-2</v>
      </c>
      <c r="G3" s="72">
        <f t="shared" ref="G3:G19" si="2">B3+C3</f>
        <v>0.16805555555555551</v>
      </c>
    </row>
    <row r="4" spans="1:10">
      <c r="A4" s="72" t="s">
        <v>49</v>
      </c>
      <c r="B4" s="72">
        <v>8.540509259259263E-2</v>
      </c>
      <c r="C4" s="72">
        <v>2.9780092592592587E-2</v>
      </c>
      <c r="D4" s="73">
        <f t="shared" si="0"/>
        <v>0.74145900321543412</v>
      </c>
      <c r="E4" s="73">
        <f t="shared" si="1"/>
        <v>0.25854099678456577</v>
      </c>
      <c r="G4" s="72">
        <f t="shared" si="2"/>
        <v>0.11518518518518522</v>
      </c>
    </row>
    <row r="5" spans="1:10">
      <c r="A5" s="72" t="s">
        <v>11</v>
      </c>
      <c r="B5" s="72">
        <v>0.28700231481481547</v>
      </c>
      <c r="C5" s="72">
        <v>4.9930555555555568E-2</v>
      </c>
      <c r="D5" s="73">
        <f t="shared" si="0"/>
        <v>0.85180859468929293</v>
      </c>
      <c r="E5" s="73">
        <f t="shared" si="1"/>
        <v>0.14819140531070701</v>
      </c>
      <c r="G5" s="72">
        <f t="shared" si="2"/>
        <v>0.33693287037037106</v>
      </c>
    </row>
    <row r="6" spans="1:10">
      <c r="A6" s="72" t="s">
        <v>12</v>
      </c>
      <c r="B6" s="72">
        <v>4.3217592592592613E-2</v>
      </c>
      <c r="C6" s="72">
        <v>1.216435185185185E-2</v>
      </c>
      <c r="D6" s="73">
        <f t="shared" si="0"/>
        <v>0.78035527690700113</v>
      </c>
      <c r="E6" s="73">
        <f t="shared" si="1"/>
        <v>0.21964472309299884</v>
      </c>
      <c r="G6" s="72">
        <f t="shared" si="2"/>
        <v>5.5381944444444463E-2</v>
      </c>
    </row>
    <row r="7" spans="1:10">
      <c r="A7" s="72" t="s">
        <v>156</v>
      </c>
      <c r="B7" s="72">
        <v>4.013888888888887E-2</v>
      </c>
      <c r="C7" s="72">
        <v>6.5856481481481478E-3</v>
      </c>
      <c r="D7" s="73">
        <f t="shared" si="0"/>
        <v>0.8590537527867228</v>
      </c>
      <c r="E7" s="73">
        <f t="shared" si="1"/>
        <v>0.14094624721327725</v>
      </c>
      <c r="F7" s="72">
        <v>0</v>
      </c>
      <c r="G7" s="72">
        <f t="shared" si="2"/>
        <v>4.6724537037037016E-2</v>
      </c>
      <c r="H7" s="72">
        <v>0</v>
      </c>
      <c r="I7" s="72">
        <v>0</v>
      </c>
      <c r="J7" s="72">
        <v>0</v>
      </c>
    </row>
    <row r="8" spans="1:10">
      <c r="A8" s="72" t="s">
        <v>103</v>
      </c>
      <c r="B8" s="72">
        <v>2.1481481481481473E-2</v>
      </c>
      <c r="C8" s="72">
        <v>5.5555555555555549E-3</v>
      </c>
      <c r="D8" s="73">
        <f t="shared" si="0"/>
        <v>0.79452054794520544</v>
      </c>
      <c r="E8" s="73">
        <f t="shared" si="1"/>
        <v>0.20547945205479459</v>
      </c>
      <c r="F8" s="72">
        <v>0</v>
      </c>
      <c r="G8" s="72">
        <f t="shared" si="2"/>
        <v>2.7037037037037026E-2</v>
      </c>
      <c r="H8" s="72">
        <v>0</v>
      </c>
      <c r="I8" s="72">
        <v>0</v>
      </c>
      <c r="J8" s="72">
        <v>0</v>
      </c>
    </row>
    <row r="9" spans="1:10">
      <c r="A9" s="72" t="s">
        <v>104</v>
      </c>
      <c r="B9" s="72">
        <v>1.7337962962962961E-2</v>
      </c>
      <c r="C9" s="72">
        <v>5.0115740740740737E-3</v>
      </c>
      <c r="D9" s="73">
        <f t="shared" si="0"/>
        <v>0.77576385292594507</v>
      </c>
      <c r="E9" s="73">
        <f t="shared" si="1"/>
        <v>0.2242361470740549</v>
      </c>
      <c r="F9" s="72">
        <v>0</v>
      </c>
      <c r="G9" s="72">
        <f t="shared" si="2"/>
        <v>2.2349537037037036E-2</v>
      </c>
      <c r="H9" s="72">
        <v>0</v>
      </c>
      <c r="I9" s="72">
        <v>0</v>
      </c>
      <c r="J9" s="72">
        <v>0</v>
      </c>
    </row>
    <row r="10" spans="1:10">
      <c r="A10" s="72" t="s">
        <v>171</v>
      </c>
      <c r="B10" s="72">
        <v>3.305555555555556E-2</v>
      </c>
      <c r="C10" s="72">
        <v>0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3.305555555555556E-2</v>
      </c>
      <c r="H10" s="72">
        <v>0</v>
      </c>
      <c r="I10" s="72">
        <v>0</v>
      </c>
      <c r="J10" s="72">
        <v>0</v>
      </c>
    </row>
    <row r="11" spans="1:10">
      <c r="A11" s="72" t="s">
        <v>172</v>
      </c>
      <c r="B11" s="72">
        <v>0</v>
      </c>
      <c r="C11" s="72">
        <v>1.6944444444444443E-2</v>
      </c>
      <c r="D11" s="73">
        <f t="shared" si="0"/>
        <v>0</v>
      </c>
      <c r="E11" s="73">
        <f t="shared" si="1"/>
        <v>1</v>
      </c>
      <c r="F11" s="72">
        <v>0</v>
      </c>
      <c r="G11" s="72">
        <f t="shared" si="2"/>
        <v>1.6944444444444443E-2</v>
      </c>
      <c r="H11" s="72">
        <v>0</v>
      </c>
      <c r="I11" s="72">
        <v>0</v>
      </c>
      <c r="J11" s="72">
        <v>0</v>
      </c>
    </row>
    <row r="12" spans="1:10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0.11559027777777781</v>
      </c>
      <c r="C13" s="72">
        <v>1.337962962962963E-2</v>
      </c>
      <c r="D13" s="73">
        <f t="shared" si="0"/>
        <v>0.89625774028538097</v>
      </c>
      <c r="E13" s="73">
        <f t="shared" si="1"/>
        <v>0.10374225971461902</v>
      </c>
      <c r="F13" s="72">
        <v>0</v>
      </c>
      <c r="G13" s="72">
        <f t="shared" si="2"/>
        <v>0.12896990740740744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7.8703703703703705E-4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7.8703703703703705E-4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1.1921296296296296E-3</v>
      </c>
      <c r="D15" s="73">
        <f t="shared" si="0"/>
        <v>0</v>
      </c>
      <c r="E15" s="73">
        <f t="shared" si="1"/>
        <v>1</v>
      </c>
      <c r="F15" s="72">
        <v>0</v>
      </c>
      <c r="G15" s="72">
        <f t="shared" si="2"/>
        <v>1.1921296296296296E-3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7.0486111111111114E-3</v>
      </c>
      <c r="C16" s="72">
        <v>0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7.0486111111111114E-3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0.13946759259259256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0.13946759259259256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0.15971064814814825</v>
      </c>
      <c r="C18" s="72">
        <v>0.13810185185185181</v>
      </c>
      <c r="D18" s="73">
        <f t="shared" si="0"/>
        <v>0.53627919630018295</v>
      </c>
      <c r="E18" s="73">
        <f t="shared" si="1"/>
        <v>0.46372080369981716</v>
      </c>
      <c r="F18" s="72">
        <v>0</v>
      </c>
      <c r="G18" s="72">
        <f t="shared" si="2"/>
        <v>0.29781250000000004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8.4027777777777798E-3</v>
      </c>
      <c r="C19" s="72">
        <v>0</v>
      </c>
      <c r="D19" s="73">
        <f t="shared" si="0"/>
        <v>1</v>
      </c>
      <c r="E19" s="73">
        <f t="shared" si="1"/>
        <v>0</v>
      </c>
      <c r="G19" s="72">
        <f t="shared" si="2"/>
        <v>8.4027777777777798E-3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>
  <sheetPr codeName="Foglio80"/>
  <dimension ref="A1:J19"/>
  <sheetViews>
    <sheetView showZeros="0" workbookViewId="0">
      <selection activeCell="A24" sqref="A24:XFD46"/>
    </sheetView>
  </sheetViews>
  <sheetFormatPr defaultRowHeight="15"/>
  <cols>
    <col min="1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B2" s="72">
        <v>0</v>
      </c>
      <c r="C2" s="72">
        <v>0</v>
      </c>
      <c r="D2" s="73" t="e">
        <f>B2/H2</f>
        <v>#DIV/0!</v>
      </c>
      <c r="E2" s="73" t="e">
        <f>C2/H2</f>
        <v>#DIV/0!</v>
      </c>
      <c r="H2" s="72">
        <f>B2+C2</f>
        <v>0</v>
      </c>
    </row>
    <row r="3" spans="1:10">
      <c r="A3" s="72" t="s">
        <v>98</v>
      </c>
      <c r="B3" s="72">
        <v>1.4814814814814814E-3</v>
      </c>
      <c r="C3" s="72">
        <v>0</v>
      </c>
      <c r="D3" s="73">
        <f t="shared" ref="D3:D19" si="0">B3/H3</f>
        <v>1</v>
      </c>
      <c r="E3" s="73">
        <f t="shared" ref="E3:E19" si="1">C3/H3</f>
        <v>0</v>
      </c>
      <c r="H3" s="72">
        <f t="shared" ref="H3:H19" si="2">B3+C3</f>
        <v>1.4814814814814814E-3</v>
      </c>
    </row>
    <row r="4" spans="1:10">
      <c r="A4" s="72" t="s">
        <v>49</v>
      </c>
      <c r="B4" s="72">
        <v>1.4756944444444444E-2</v>
      </c>
      <c r="C4" s="72">
        <v>0</v>
      </c>
      <c r="D4" s="73">
        <f t="shared" si="0"/>
        <v>1</v>
      </c>
      <c r="E4" s="73">
        <f t="shared" si="1"/>
        <v>0</v>
      </c>
      <c r="H4" s="72">
        <f t="shared" si="2"/>
        <v>1.4756944444444444E-2</v>
      </c>
    </row>
    <row r="5" spans="1:10">
      <c r="A5" s="72" t="s">
        <v>11</v>
      </c>
      <c r="B5" s="72">
        <v>0</v>
      </c>
      <c r="C5" s="72">
        <v>0</v>
      </c>
      <c r="D5" s="73" t="e">
        <f t="shared" si="0"/>
        <v>#DIV/0!</v>
      </c>
      <c r="E5" s="73" t="e">
        <f t="shared" si="1"/>
        <v>#DIV/0!</v>
      </c>
      <c r="H5" s="72">
        <f t="shared" si="2"/>
        <v>0</v>
      </c>
    </row>
    <row r="6" spans="1:10">
      <c r="A6" s="72" t="s">
        <v>12</v>
      </c>
      <c r="B6" s="72">
        <v>0</v>
      </c>
      <c r="C6" s="72">
        <v>0</v>
      </c>
      <c r="D6" s="73" t="e">
        <f t="shared" si="0"/>
        <v>#DIV/0!</v>
      </c>
      <c r="E6" s="73" t="e">
        <f t="shared" si="1"/>
        <v>#DIV/0!</v>
      </c>
      <c r="H6" s="72">
        <f t="shared" si="2"/>
        <v>0</v>
      </c>
    </row>
    <row r="7" spans="1:10">
      <c r="A7" s="72" t="s">
        <v>156</v>
      </c>
      <c r="B7" s="72">
        <v>0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v>0</v>
      </c>
      <c r="H7" s="72">
        <f t="shared" si="2"/>
        <v>0</v>
      </c>
      <c r="I7" s="72">
        <v>0</v>
      </c>
      <c r="J7" s="72">
        <v>0</v>
      </c>
    </row>
    <row r="8" spans="1:10">
      <c r="A8" s="72" t="s">
        <v>103</v>
      </c>
      <c r="B8" s="72">
        <v>0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f t="shared" si="2"/>
        <v>0</v>
      </c>
      <c r="I8" s="72">
        <v>0</v>
      </c>
      <c r="J8" s="72">
        <v>0</v>
      </c>
    </row>
    <row r="9" spans="1:10">
      <c r="A9" s="72" t="s">
        <v>104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f t="shared" si="2"/>
        <v>0</v>
      </c>
      <c r="I9" s="72">
        <v>0</v>
      </c>
      <c r="J9" s="72">
        <v>0</v>
      </c>
    </row>
    <row r="10" spans="1:10">
      <c r="A10" s="72" t="s">
        <v>171</v>
      </c>
      <c r="B10" s="72">
        <v>0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v>0</v>
      </c>
      <c r="H10" s="72">
        <f t="shared" si="2"/>
        <v>0</v>
      </c>
      <c r="I10" s="72">
        <v>0</v>
      </c>
      <c r="J10" s="72">
        <v>0</v>
      </c>
    </row>
    <row r="11" spans="1:10">
      <c r="A11" s="72" t="s">
        <v>172</v>
      </c>
      <c r="B11" s="72">
        <v>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f t="shared" si="2"/>
        <v>0</v>
      </c>
      <c r="I11" s="72">
        <v>0</v>
      </c>
      <c r="J11" s="72">
        <v>0</v>
      </c>
    </row>
    <row r="12" spans="1:10">
      <c r="A12" s="72" t="s">
        <v>157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  <c r="I12" s="72">
        <v>0</v>
      </c>
      <c r="J12" s="72">
        <v>0</v>
      </c>
    </row>
    <row r="13" spans="1:10">
      <c r="A13" s="72" t="s">
        <v>13</v>
      </c>
      <c r="B13" s="72">
        <v>4.9768518518518521E-4</v>
      </c>
      <c r="C13" s="72">
        <v>0</v>
      </c>
      <c r="D13" s="73">
        <f t="shared" si="0"/>
        <v>1</v>
      </c>
      <c r="E13" s="73">
        <f t="shared" si="1"/>
        <v>0</v>
      </c>
      <c r="F13" s="72">
        <v>0</v>
      </c>
      <c r="G13" s="72">
        <v>0</v>
      </c>
      <c r="H13" s="72">
        <f t="shared" si="2"/>
        <v>4.9768518518518521E-4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v>0</v>
      </c>
      <c r="H14" s="72">
        <f t="shared" si="2"/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v>0</v>
      </c>
      <c r="H15" s="72">
        <f t="shared" si="2"/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v>0</v>
      </c>
      <c r="H16" s="72">
        <f t="shared" si="2"/>
        <v>0</v>
      </c>
      <c r="I16" s="72">
        <v>0</v>
      </c>
      <c r="J16" s="72">
        <v>0</v>
      </c>
    </row>
    <row r="17" spans="1:10">
      <c r="A17" s="72" t="s">
        <v>18</v>
      </c>
      <c r="B17" s="72">
        <v>2.0949074074074073E-3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v>0</v>
      </c>
      <c r="H17" s="72">
        <f t="shared" si="2"/>
        <v>2.0949074074074073E-3</v>
      </c>
      <c r="I17" s="72">
        <v>0</v>
      </c>
      <c r="J17" s="72">
        <v>0</v>
      </c>
    </row>
    <row r="18" spans="1:10">
      <c r="A18" s="72" t="s">
        <v>19</v>
      </c>
      <c r="B18" s="72">
        <v>1.2962962962962963E-3</v>
      </c>
      <c r="C18" s="72">
        <v>0</v>
      </c>
      <c r="D18" s="73">
        <f t="shared" si="0"/>
        <v>1</v>
      </c>
      <c r="E18" s="73">
        <f t="shared" si="1"/>
        <v>0</v>
      </c>
      <c r="F18" s="72">
        <v>0</v>
      </c>
      <c r="G18" s="72">
        <v>0</v>
      </c>
      <c r="H18" s="72">
        <f t="shared" si="2"/>
        <v>1.2962962962962963E-3</v>
      </c>
      <c r="I18" s="72">
        <v>0</v>
      </c>
      <c r="J18" s="72">
        <v>0</v>
      </c>
    </row>
    <row r="19" spans="1:10">
      <c r="A19" s="72" t="s">
        <v>20</v>
      </c>
      <c r="C19" s="72">
        <v>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v>0</v>
      </c>
      <c r="H19" s="72">
        <f t="shared" si="2"/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>
  <sheetPr codeName="Foglio81"/>
  <dimension ref="A1:J19"/>
  <sheetViews>
    <sheetView showZeros="0" topLeftCell="A10" workbookViewId="0">
      <selection activeCell="A24" sqref="A24:XFD41"/>
    </sheetView>
  </sheetViews>
  <sheetFormatPr defaultRowHeight="15"/>
  <cols>
    <col min="1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B2" s="72">
        <v>7.9861111111111116E-4</v>
      </c>
      <c r="C2" s="72">
        <v>7.1990740740740739E-3</v>
      </c>
      <c r="D2" s="73">
        <f>B2/G2</f>
        <v>9.9855282199710557E-2</v>
      </c>
      <c r="E2" s="73">
        <f>C2/G2</f>
        <v>0.90014471780028937</v>
      </c>
      <c r="G2" s="72">
        <f>B2+C2</f>
        <v>7.9976851851851858E-3</v>
      </c>
    </row>
    <row r="3" spans="1:10">
      <c r="A3" s="72" t="s">
        <v>98</v>
      </c>
      <c r="B3" s="72">
        <v>1.4930555555555553E-2</v>
      </c>
      <c r="C3" s="72">
        <v>2.4074074074074076E-3</v>
      </c>
      <c r="D3" s="73">
        <f t="shared" ref="D3:D19" si="0">B3/G3</f>
        <v>0.86114819759679562</v>
      </c>
      <c r="E3" s="73">
        <f t="shared" ref="E3:E19" si="1">C3/G3</f>
        <v>0.1388518024032043</v>
      </c>
      <c r="G3" s="72">
        <f t="shared" ref="G3:G19" si="2">B3+C3</f>
        <v>1.7337962962962961E-2</v>
      </c>
    </row>
    <row r="4" spans="1:10">
      <c r="A4" s="72" t="s">
        <v>49</v>
      </c>
      <c r="B4" s="72">
        <v>2.4421296296296296E-3</v>
      </c>
      <c r="C4" s="72">
        <v>5.3240740740740744E-4</v>
      </c>
      <c r="D4" s="73">
        <f t="shared" si="0"/>
        <v>0.82101167315175105</v>
      </c>
      <c r="E4" s="73">
        <f t="shared" si="1"/>
        <v>0.17898832684824906</v>
      </c>
      <c r="G4" s="72">
        <f t="shared" si="2"/>
        <v>2.9745370370370368E-3</v>
      </c>
    </row>
    <row r="5" spans="1:10">
      <c r="A5" s="72" t="s">
        <v>11</v>
      </c>
      <c r="B5" s="72">
        <v>4.715277777777778E-2</v>
      </c>
      <c r="C5" s="72">
        <v>4.8148148148148143E-3</v>
      </c>
      <c r="D5" s="73">
        <f t="shared" si="0"/>
        <v>0.90734966592427624</v>
      </c>
      <c r="E5" s="73">
        <f t="shared" si="1"/>
        <v>9.2650334075723817E-2</v>
      </c>
      <c r="G5" s="72">
        <f t="shared" si="2"/>
        <v>5.1967592592592593E-2</v>
      </c>
    </row>
    <row r="6" spans="1:10">
      <c r="A6" s="72" t="s">
        <v>12</v>
      </c>
      <c r="B6" s="72">
        <v>5.4398148148148144E-4</v>
      </c>
      <c r="C6" s="72">
        <v>1.261574074074074E-3</v>
      </c>
      <c r="D6" s="73">
        <f t="shared" si="0"/>
        <v>0.30128205128205127</v>
      </c>
      <c r="E6" s="73">
        <f t="shared" si="1"/>
        <v>0.69871794871794868</v>
      </c>
      <c r="G6" s="72">
        <f t="shared" si="2"/>
        <v>1.8055555555555555E-3</v>
      </c>
    </row>
    <row r="7" spans="1:10">
      <c r="A7" s="72" t="s">
        <v>156</v>
      </c>
      <c r="B7" s="72">
        <v>1.369212962962963E-2</v>
      </c>
      <c r="C7" s="72">
        <v>7.175925925925927E-4</v>
      </c>
      <c r="D7" s="73">
        <f t="shared" si="0"/>
        <v>0.95020080321285139</v>
      </c>
      <c r="E7" s="73">
        <f t="shared" si="1"/>
        <v>4.97991967871486E-2</v>
      </c>
      <c r="F7" s="72">
        <v>0</v>
      </c>
      <c r="G7" s="72">
        <f t="shared" si="2"/>
        <v>1.4409722222222223E-2</v>
      </c>
      <c r="H7" s="72">
        <v>0</v>
      </c>
      <c r="I7" s="72">
        <v>0</v>
      </c>
      <c r="J7" s="72">
        <v>0</v>
      </c>
    </row>
    <row r="8" spans="1:10">
      <c r="A8" s="72" t="s">
        <v>103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104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171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  <c r="H10" s="72">
        <v>0</v>
      </c>
      <c r="I10" s="72">
        <v>0</v>
      </c>
      <c r="J10" s="72">
        <v>0</v>
      </c>
    </row>
    <row r="11" spans="1:10">
      <c r="A11" s="72" t="s">
        <v>172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3.1261574074074067E-2</v>
      </c>
      <c r="C13" s="72">
        <v>9.0393518518518522E-3</v>
      </c>
      <c r="D13" s="73">
        <f t="shared" si="0"/>
        <v>0.77570361860999415</v>
      </c>
      <c r="E13" s="73">
        <f t="shared" si="1"/>
        <v>0.22429638139000579</v>
      </c>
      <c r="F13" s="72">
        <v>0</v>
      </c>
      <c r="G13" s="72">
        <f t="shared" si="2"/>
        <v>4.0300925925925921E-2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2.7777777777777778E-4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2.7777777777777778E-4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1.7037037037037038E-2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1.7037037037037038E-2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6.2557870370370375E-2</v>
      </c>
      <c r="C18" s="72">
        <v>5.0023148148148143E-2</v>
      </c>
      <c r="D18" s="73">
        <f t="shared" si="0"/>
        <v>0.55566978513416276</v>
      </c>
      <c r="E18" s="73">
        <f t="shared" si="1"/>
        <v>0.44433021486583735</v>
      </c>
      <c r="F18" s="72">
        <v>0</v>
      </c>
      <c r="G18" s="72">
        <f t="shared" si="2"/>
        <v>0.11258101851851851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9.0277777777777774E-4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9.0277777777777774E-4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>
  <sheetPr codeName="Foglio82"/>
  <dimension ref="A1:J19"/>
  <sheetViews>
    <sheetView showZeros="0" topLeftCell="A16" workbookViewId="0">
      <selection activeCell="A24" sqref="A24:XFD45"/>
    </sheetView>
  </sheetViews>
  <sheetFormatPr defaultRowHeight="15"/>
  <cols>
    <col min="1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B2" s="72">
        <v>9.0277777777777787E-3</v>
      </c>
      <c r="C2" s="72">
        <v>6.7361111111111111E-3</v>
      </c>
      <c r="D2" s="73">
        <f>B2/G2</f>
        <v>0.57268722466960353</v>
      </c>
      <c r="E2" s="73">
        <f>C2/G2</f>
        <v>0.42731277533039647</v>
      </c>
      <c r="G2" s="72">
        <f>B2+C2</f>
        <v>1.576388888888889E-2</v>
      </c>
    </row>
    <row r="3" spans="1:10">
      <c r="A3" s="72" t="s">
        <v>98</v>
      </c>
      <c r="B3" s="72">
        <v>5.2997685185185175E-2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5.2997685185185175E-2</v>
      </c>
    </row>
    <row r="4" spans="1:10">
      <c r="A4" s="72" t="s">
        <v>49</v>
      </c>
      <c r="B4" s="72">
        <v>5.1145833333333342E-2</v>
      </c>
      <c r="C4" s="72">
        <v>4.7916666666666663E-3</v>
      </c>
      <c r="D4" s="73">
        <f t="shared" si="0"/>
        <v>0.91433891992551208</v>
      </c>
      <c r="E4" s="73">
        <f t="shared" si="1"/>
        <v>8.5661080074487875E-2</v>
      </c>
      <c r="G4" s="72">
        <f t="shared" si="2"/>
        <v>5.5937500000000008E-2</v>
      </c>
    </row>
    <row r="5" spans="1:10">
      <c r="A5" s="72" t="s">
        <v>11</v>
      </c>
      <c r="B5" s="72">
        <v>8.6238425925925941E-2</v>
      </c>
      <c r="C5" s="72">
        <v>1.7222222222222222E-2</v>
      </c>
      <c r="D5" s="73">
        <f t="shared" si="0"/>
        <v>0.83353842711712722</v>
      </c>
      <c r="E5" s="73">
        <f t="shared" si="1"/>
        <v>0.16646157288287278</v>
      </c>
      <c r="G5" s="72">
        <f t="shared" si="2"/>
        <v>0.10346064814814816</v>
      </c>
    </row>
    <row r="6" spans="1:10">
      <c r="A6" s="72" t="s">
        <v>12</v>
      </c>
      <c r="B6" s="72">
        <v>1.4108796296296296E-2</v>
      </c>
      <c r="C6" s="72">
        <v>1.0266203703703703E-2</v>
      </c>
      <c r="D6" s="73">
        <f t="shared" si="0"/>
        <v>0.57882241215574548</v>
      </c>
      <c r="E6" s="73">
        <f t="shared" si="1"/>
        <v>0.42117758784425446</v>
      </c>
      <c r="G6" s="72">
        <f t="shared" si="2"/>
        <v>2.4375000000000001E-2</v>
      </c>
    </row>
    <row r="7" spans="1:10">
      <c r="A7" s="72" t="s">
        <v>156</v>
      </c>
      <c r="B7" s="72">
        <v>3.5185185185185189E-3</v>
      </c>
      <c r="C7" s="72">
        <v>3.5879629629629635E-4</v>
      </c>
      <c r="D7" s="73">
        <f t="shared" si="0"/>
        <v>0.90746268656716422</v>
      </c>
      <c r="E7" s="73">
        <f t="shared" si="1"/>
        <v>9.2537313432835819E-2</v>
      </c>
      <c r="F7" s="72">
        <v>0</v>
      </c>
      <c r="G7" s="72">
        <f t="shared" si="2"/>
        <v>3.8773148148148152E-3</v>
      </c>
      <c r="H7" s="72">
        <v>0</v>
      </c>
      <c r="I7" s="72">
        <v>0</v>
      </c>
      <c r="J7" s="72">
        <v>0</v>
      </c>
    </row>
    <row r="8" spans="1:10">
      <c r="A8" s="72" t="s">
        <v>103</v>
      </c>
      <c r="C8" s="72">
        <v>5.7175925925925927E-3</v>
      </c>
      <c r="D8" s="73">
        <f t="shared" si="0"/>
        <v>0</v>
      </c>
      <c r="E8" s="73">
        <f t="shared" si="1"/>
        <v>1</v>
      </c>
      <c r="F8" s="72">
        <v>0</v>
      </c>
      <c r="G8" s="72">
        <f t="shared" si="2"/>
        <v>5.7175925925925927E-3</v>
      </c>
      <c r="H8" s="72">
        <v>0</v>
      </c>
      <c r="I8" s="72">
        <v>0</v>
      </c>
      <c r="J8" s="72">
        <v>0</v>
      </c>
    </row>
    <row r="9" spans="1:10">
      <c r="A9" s="72" t="s">
        <v>104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171</v>
      </c>
      <c r="B10" s="72">
        <v>1.8078703703703704E-2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1.8078703703703704E-2</v>
      </c>
      <c r="H10" s="72">
        <v>0</v>
      </c>
      <c r="I10" s="72">
        <v>0</v>
      </c>
      <c r="J10" s="72">
        <v>0</v>
      </c>
    </row>
    <row r="11" spans="1:10">
      <c r="A11" s="72" t="s">
        <v>172</v>
      </c>
      <c r="C11" s="72">
        <v>7.2916666666666659E-3</v>
      </c>
      <c r="D11" s="73">
        <f t="shared" si="0"/>
        <v>0</v>
      </c>
      <c r="E11" s="73">
        <f t="shared" si="1"/>
        <v>1</v>
      </c>
      <c r="F11" s="72">
        <v>0</v>
      </c>
      <c r="G11" s="72">
        <f t="shared" si="2"/>
        <v>7.2916666666666659E-3</v>
      </c>
      <c r="H11" s="72">
        <v>0</v>
      </c>
      <c r="I11" s="72">
        <v>0</v>
      </c>
      <c r="J11" s="72">
        <v>0</v>
      </c>
    </row>
    <row r="12" spans="1:10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7.060185185185186E-2</v>
      </c>
      <c r="C13" s="72">
        <v>4.178240740740741E-3</v>
      </c>
      <c r="D13" s="73">
        <f t="shared" si="0"/>
        <v>0.94412629623897226</v>
      </c>
      <c r="E13" s="73">
        <f t="shared" si="1"/>
        <v>5.5873703761027696E-2</v>
      </c>
      <c r="F13" s="72">
        <v>0</v>
      </c>
      <c r="G13" s="72">
        <f t="shared" si="2"/>
        <v>7.4780092592592606E-2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f t="shared" si="2"/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4.3449074074074084E-2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4.3449074074074084E-2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8.7048611111111118E-2</v>
      </c>
      <c r="C18" s="72">
        <v>4.0636574074074075E-2</v>
      </c>
      <c r="D18" s="73">
        <f t="shared" si="0"/>
        <v>0.68174401740391599</v>
      </c>
      <c r="E18" s="73">
        <f t="shared" si="1"/>
        <v>0.31825598259608412</v>
      </c>
      <c r="F18" s="72">
        <v>0</v>
      </c>
      <c r="G18" s="72">
        <f t="shared" si="2"/>
        <v>0.12768518518518518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3.5648148148148149E-3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3.5648148148148149E-3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>
  <sheetPr codeName="Foglio84"/>
  <dimension ref="A1:J27"/>
  <sheetViews>
    <sheetView showZeros="0" workbookViewId="0">
      <selection activeCell="D1" sqref="D1:H19"/>
    </sheetView>
  </sheetViews>
  <sheetFormatPr defaultRowHeight="15"/>
  <cols>
    <col min="1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D2" s="73" t="e">
        <f>B2/H2</f>
        <v>#DIV/0!</v>
      </c>
      <c r="E2" s="73" t="e">
        <f>C2/H2</f>
        <v>#DIV/0!</v>
      </c>
      <c r="H2" s="72">
        <f>B2+C2</f>
        <v>0</v>
      </c>
    </row>
    <row r="3" spans="1:10">
      <c r="A3" s="72" t="s">
        <v>98</v>
      </c>
      <c r="D3" s="73" t="e">
        <f t="shared" ref="D3:D19" si="0">B3/H3</f>
        <v>#DIV/0!</v>
      </c>
      <c r="E3" s="73" t="e">
        <f t="shared" ref="E3:E19" si="1">C3/H3</f>
        <v>#DIV/0!</v>
      </c>
      <c r="H3" s="72">
        <f t="shared" ref="H3:H19" si="2">B3+C3</f>
        <v>0</v>
      </c>
    </row>
    <row r="4" spans="1:10">
      <c r="A4" s="72" t="s">
        <v>49</v>
      </c>
      <c r="D4" s="73" t="e">
        <f t="shared" si="0"/>
        <v>#DIV/0!</v>
      </c>
      <c r="E4" s="73" t="e">
        <f t="shared" si="1"/>
        <v>#DIV/0!</v>
      </c>
      <c r="H4" s="72">
        <f t="shared" si="2"/>
        <v>0</v>
      </c>
    </row>
    <row r="5" spans="1:10">
      <c r="A5" s="72" t="s">
        <v>11</v>
      </c>
      <c r="B5" s="72">
        <v>6.400462962962962E-3</v>
      </c>
      <c r="D5" s="73">
        <f t="shared" si="0"/>
        <v>1</v>
      </c>
      <c r="E5" s="73">
        <f t="shared" si="1"/>
        <v>0</v>
      </c>
      <c r="H5" s="72">
        <f t="shared" si="2"/>
        <v>6.400462962962962E-3</v>
      </c>
    </row>
    <row r="6" spans="1:10">
      <c r="A6" s="72" t="s">
        <v>12</v>
      </c>
      <c r="D6" s="73" t="e">
        <f t="shared" si="0"/>
        <v>#DIV/0!</v>
      </c>
      <c r="E6" s="73" t="e">
        <f t="shared" si="1"/>
        <v>#DIV/0!</v>
      </c>
      <c r="H6" s="72">
        <f t="shared" si="2"/>
        <v>0</v>
      </c>
    </row>
    <row r="7" spans="1:10">
      <c r="A7" s="72" t="s">
        <v>156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v>0</v>
      </c>
      <c r="H7" s="72">
        <f t="shared" si="2"/>
        <v>0</v>
      </c>
      <c r="I7" s="72">
        <v>0</v>
      </c>
      <c r="J7" s="72">
        <v>0</v>
      </c>
    </row>
    <row r="8" spans="1:10">
      <c r="A8" s="72" t="s">
        <v>103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f t="shared" si="2"/>
        <v>0</v>
      </c>
      <c r="I8" s="72">
        <v>0</v>
      </c>
      <c r="J8" s="72">
        <v>0</v>
      </c>
    </row>
    <row r="9" spans="1:10">
      <c r="A9" s="72" t="s">
        <v>104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f t="shared" si="2"/>
        <v>0</v>
      </c>
      <c r="I9" s="72">
        <v>0</v>
      </c>
      <c r="J9" s="72">
        <v>0</v>
      </c>
    </row>
    <row r="10" spans="1:10">
      <c r="A10" s="72" t="s">
        <v>171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v>0</v>
      </c>
      <c r="H10" s="72">
        <f t="shared" si="2"/>
        <v>0</v>
      </c>
      <c r="I10" s="72">
        <v>0</v>
      </c>
      <c r="J10" s="72">
        <v>0</v>
      </c>
    </row>
    <row r="11" spans="1:10">
      <c r="A11" s="72" t="s">
        <v>172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f t="shared" si="2"/>
        <v>0</v>
      </c>
      <c r="I11" s="72">
        <v>0</v>
      </c>
      <c r="J11" s="72">
        <v>0</v>
      </c>
    </row>
    <row r="12" spans="1:10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  <c r="I12" s="72">
        <v>0</v>
      </c>
      <c r="J12" s="72">
        <v>0</v>
      </c>
    </row>
    <row r="13" spans="1:10">
      <c r="A13" s="72" t="s">
        <v>13</v>
      </c>
      <c r="B13" s="72">
        <v>4.8032407407407416E-3</v>
      </c>
      <c r="D13" s="73">
        <f t="shared" si="0"/>
        <v>1</v>
      </c>
      <c r="E13" s="73">
        <f t="shared" si="1"/>
        <v>0</v>
      </c>
      <c r="F13" s="72">
        <v>0</v>
      </c>
      <c r="G13" s="72">
        <v>0</v>
      </c>
      <c r="H13" s="72">
        <f t="shared" si="2"/>
        <v>4.8032407407407416E-3</v>
      </c>
      <c r="I13" s="72">
        <v>0</v>
      </c>
      <c r="J13" s="72">
        <v>0</v>
      </c>
    </row>
    <row r="14" spans="1:10">
      <c r="A14" s="72" t="s">
        <v>15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v>0</v>
      </c>
      <c r="H14" s="72">
        <f t="shared" si="2"/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v>0</v>
      </c>
      <c r="H15" s="72">
        <f t="shared" si="2"/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v>0</v>
      </c>
      <c r="H16" s="72">
        <f t="shared" si="2"/>
        <v>0</v>
      </c>
      <c r="I16" s="72">
        <v>0</v>
      </c>
      <c r="J16" s="72">
        <v>0</v>
      </c>
    </row>
    <row r="17" spans="1:10">
      <c r="A17" s="72" t="s">
        <v>18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v>0</v>
      </c>
      <c r="H17" s="72">
        <f t="shared" si="2"/>
        <v>0</v>
      </c>
      <c r="I17" s="72">
        <v>0</v>
      </c>
      <c r="J17" s="72">
        <v>0</v>
      </c>
    </row>
    <row r="18" spans="1:10">
      <c r="A18" s="72" t="s">
        <v>19</v>
      </c>
      <c r="D18" s="73" t="e">
        <f t="shared" si="0"/>
        <v>#DIV/0!</v>
      </c>
      <c r="E18" s="73" t="e">
        <f t="shared" si="1"/>
        <v>#DIV/0!</v>
      </c>
      <c r="F18" s="72">
        <v>0</v>
      </c>
      <c r="G18" s="72">
        <v>0</v>
      </c>
      <c r="H18" s="72">
        <f t="shared" si="2"/>
        <v>0</v>
      </c>
      <c r="I18" s="72">
        <v>0</v>
      </c>
      <c r="J18" s="72">
        <v>0</v>
      </c>
    </row>
    <row r="19" spans="1:10">
      <c r="A19" s="72" t="s">
        <v>20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v>0</v>
      </c>
      <c r="H19" s="72">
        <f t="shared" si="2"/>
        <v>0</v>
      </c>
    </row>
    <row r="26" spans="1:10">
      <c r="A26" s="176"/>
      <c r="B26" s="176"/>
      <c r="C26" s="176"/>
      <c r="D26" s="176"/>
      <c r="E26" s="176"/>
      <c r="F26" s="176"/>
      <c r="G26" s="176"/>
    </row>
    <row r="27" spans="1:10">
      <c r="A27" s="176"/>
      <c r="B27" s="176"/>
      <c r="C27" s="176"/>
      <c r="D27" s="176"/>
      <c r="E27" s="176"/>
      <c r="F27" s="176"/>
      <c r="G27" s="176"/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>
  <sheetPr codeName="Foglio85"/>
  <dimension ref="A1:J25"/>
  <sheetViews>
    <sheetView showZeros="0" topLeftCell="A10" workbookViewId="0">
      <selection activeCell="A26" sqref="A26:XFD45"/>
    </sheetView>
  </sheetViews>
  <sheetFormatPr defaultRowHeight="15"/>
  <cols>
    <col min="1" max="1" width="17.140625" style="72" customWidth="1"/>
    <col min="2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B2" s="72">
        <v>6.4699074074074077E-3</v>
      </c>
      <c r="D2" s="73">
        <f>B2/G2</f>
        <v>1</v>
      </c>
      <c r="E2" s="73">
        <f>C2/G2</f>
        <v>0</v>
      </c>
      <c r="G2" s="72">
        <f>B2+C2</f>
        <v>6.4699074074074077E-3</v>
      </c>
    </row>
    <row r="3" spans="1:10">
      <c r="A3" s="72" t="s">
        <v>98</v>
      </c>
      <c r="B3" s="72">
        <v>9.6296296296296286E-3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9.6296296296296286E-3</v>
      </c>
    </row>
    <row r="4" spans="1:10">
      <c r="A4" s="72" t="s">
        <v>49</v>
      </c>
      <c r="D4" s="73" t="e">
        <f t="shared" si="0"/>
        <v>#DIV/0!</v>
      </c>
      <c r="E4" s="73" t="e">
        <f t="shared" si="1"/>
        <v>#DIV/0!</v>
      </c>
      <c r="G4" s="72">
        <f t="shared" si="2"/>
        <v>0</v>
      </c>
    </row>
    <row r="5" spans="1:10">
      <c r="A5" s="72" t="s">
        <v>11</v>
      </c>
      <c r="D5" s="73" t="e">
        <f t="shared" si="0"/>
        <v>#DIV/0!</v>
      </c>
      <c r="E5" s="73" t="e">
        <f t="shared" si="1"/>
        <v>#DIV/0!</v>
      </c>
      <c r="G5" s="72">
        <f t="shared" si="2"/>
        <v>0</v>
      </c>
    </row>
    <row r="6" spans="1:10">
      <c r="A6" s="72" t="s">
        <v>12</v>
      </c>
      <c r="C6" s="72">
        <v>7.9166666666666656E-3</v>
      </c>
      <c r="D6" s="73">
        <f t="shared" si="0"/>
        <v>0</v>
      </c>
      <c r="E6" s="73">
        <f t="shared" si="1"/>
        <v>1</v>
      </c>
      <c r="G6" s="72">
        <f t="shared" si="2"/>
        <v>7.9166666666666656E-3</v>
      </c>
    </row>
    <row r="7" spans="1:10">
      <c r="A7" s="72" t="s">
        <v>156</v>
      </c>
      <c r="B7" s="72">
        <v>8.2175925925925923E-3</v>
      </c>
      <c r="D7" s="73">
        <f t="shared" si="0"/>
        <v>1</v>
      </c>
      <c r="E7" s="73">
        <f t="shared" si="1"/>
        <v>0</v>
      </c>
      <c r="F7" s="72">
        <v>0</v>
      </c>
      <c r="G7" s="72">
        <f t="shared" si="2"/>
        <v>8.2175925925925923E-3</v>
      </c>
      <c r="H7" s="72">
        <v>0</v>
      </c>
      <c r="I7" s="72">
        <v>0</v>
      </c>
      <c r="J7" s="72">
        <v>0</v>
      </c>
    </row>
    <row r="8" spans="1:10">
      <c r="A8" s="72" t="s">
        <v>103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104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171</v>
      </c>
      <c r="B10" s="72">
        <v>6.9444444444444441E-3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6.9444444444444441E-3</v>
      </c>
      <c r="H10" s="72">
        <v>0</v>
      </c>
      <c r="I10" s="72">
        <v>0</v>
      </c>
      <c r="J10" s="72">
        <v>0</v>
      </c>
    </row>
    <row r="11" spans="1:10">
      <c r="A11" s="72" t="s">
        <v>172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157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4.5254629629629629E-3</v>
      </c>
      <c r="D13" s="73">
        <f t="shared" si="0"/>
        <v>1</v>
      </c>
      <c r="E13" s="73">
        <f t="shared" si="1"/>
        <v>0</v>
      </c>
      <c r="F13" s="72">
        <v>0</v>
      </c>
      <c r="G13" s="72">
        <f t="shared" si="2"/>
        <v>4.5254629629629629E-3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f t="shared" si="2"/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f t="shared" si="2"/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1.4050925925925927E-2</v>
      </c>
      <c r="C18" s="72">
        <v>9.6643518518518511E-3</v>
      </c>
      <c r="D18" s="73">
        <f t="shared" si="0"/>
        <v>0.59248413860419713</v>
      </c>
      <c r="E18" s="73">
        <f t="shared" si="1"/>
        <v>0.40751586139580276</v>
      </c>
      <c r="G18" s="72">
        <f t="shared" si="2"/>
        <v>2.371527777777778E-2</v>
      </c>
    </row>
    <row r="19" spans="1:10">
      <c r="A19" s="72" t="s">
        <v>20</v>
      </c>
      <c r="B19" s="72">
        <v>2.4537037037037036E-3</v>
      </c>
      <c r="D19" s="73">
        <f t="shared" si="0"/>
        <v>1</v>
      </c>
      <c r="E19" s="73">
        <f t="shared" si="1"/>
        <v>0</v>
      </c>
      <c r="G19" s="72">
        <f t="shared" si="2"/>
        <v>2.4537037037037036E-3</v>
      </c>
    </row>
    <row r="24" spans="1:10">
      <c r="A24" s="176"/>
      <c r="B24" s="176"/>
      <c r="C24" s="176"/>
      <c r="D24" s="176"/>
      <c r="E24" s="176"/>
      <c r="F24" s="176"/>
      <c r="G24" s="176"/>
    </row>
    <row r="25" spans="1:10">
      <c r="A25" s="176"/>
      <c r="B25" s="176"/>
      <c r="C25" s="176"/>
      <c r="D25" s="176"/>
      <c r="E25" s="176"/>
      <c r="F25" s="176"/>
      <c r="G25" s="176"/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>
  <sheetPr codeName="Foglio86"/>
  <dimension ref="A1:J19"/>
  <sheetViews>
    <sheetView showZeros="0" workbookViewId="0">
      <selection activeCell="D1" sqref="D1:H19"/>
    </sheetView>
  </sheetViews>
  <sheetFormatPr defaultRowHeight="15"/>
  <cols>
    <col min="1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B2" s="72">
        <v>0</v>
      </c>
      <c r="C2" s="72">
        <v>0</v>
      </c>
      <c r="D2" s="73" t="e">
        <f>B2/H2</f>
        <v>#DIV/0!</v>
      </c>
      <c r="E2" s="73" t="e">
        <f>C2/H2</f>
        <v>#DIV/0!</v>
      </c>
      <c r="H2" s="72">
        <f>B2+C2</f>
        <v>0</v>
      </c>
    </row>
    <row r="3" spans="1:10">
      <c r="A3" s="72" t="s">
        <v>98</v>
      </c>
      <c r="B3" s="72">
        <v>0</v>
      </c>
      <c r="C3" s="72">
        <v>0</v>
      </c>
      <c r="D3" s="73" t="e">
        <f t="shared" ref="D3:D19" si="0">B3/H3</f>
        <v>#DIV/0!</v>
      </c>
      <c r="E3" s="73" t="e">
        <f t="shared" ref="E3:E19" si="1">C3/H3</f>
        <v>#DIV/0!</v>
      </c>
      <c r="H3" s="72">
        <f t="shared" ref="H3:H19" si="2">B3+C3</f>
        <v>0</v>
      </c>
    </row>
    <row r="4" spans="1:10">
      <c r="A4" s="72" t="s">
        <v>49</v>
      </c>
      <c r="B4" s="72">
        <v>0</v>
      </c>
      <c r="C4" s="72">
        <v>0</v>
      </c>
      <c r="D4" s="73" t="e">
        <f t="shared" si="0"/>
        <v>#DIV/0!</v>
      </c>
      <c r="E4" s="73" t="e">
        <f t="shared" si="1"/>
        <v>#DIV/0!</v>
      </c>
      <c r="H4" s="72">
        <f t="shared" si="2"/>
        <v>0</v>
      </c>
    </row>
    <row r="5" spans="1:10">
      <c r="A5" s="72" t="s">
        <v>11</v>
      </c>
      <c r="B5" s="72">
        <v>0</v>
      </c>
      <c r="C5" s="72">
        <v>0</v>
      </c>
      <c r="D5" s="73" t="e">
        <f t="shared" si="0"/>
        <v>#DIV/0!</v>
      </c>
      <c r="E5" s="73" t="e">
        <f t="shared" si="1"/>
        <v>#DIV/0!</v>
      </c>
      <c r="H5" s="72">
        <f t="shared" si="2"/>
        <v>0</v>
      </c>
    </row>
    <row r="6" spans="1:10">
      <c r="A6" s="72" t="s">
        <v>12</v>
      </c>
      <c r="B6" s="72">
        <v>0</v>
      </c>
      <c r="C6" s="72">
        <v>0</v>
      </c>
      <c r="D6" s="73" t="e">
        <f t="shared" si="0"/>
        <v>#DIV/0!</v>
      </c>
      <c r="E6" s="73" t="e">
        <f t="shared" si="1"/>
        <v>#DIV/0!</v>
      </c>
      <c r="H6" s="72">
        <f t="shared" si="2"/>
        <v>0</v>
      </c>
    </row>
    <row r="7" spans="1:10">
      <c r="A7" s="72" t="s">
        <v>156</v>
      </c>
      <c r="B7" s="72">
        <v>0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v>0</v>
      </c>
      <c r="H7" s="72">
        <f t="shared" si="2"/>
        <v>0</v>
      </c>
      <c r="I7" s="72">
        <v>0</v>
      </c>
      <c r="J7" s="72">
        <v>0</v>
      </c>
    </row>
    <row r="8" spans="1:10">
      <c r="A8" s="72" t="s">
        <v>103</v>
      </c>
      <c r="B8" s="72">
        <v>0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f t="shared" si="2"/>
        <v>0</v>
      </c>
      <c r="I8" s="72">
        <v>0</v>
      </c>
      <c r="J8" s="72">
        <v>0</v>
      </c>
    </row>
    <row r="9" spans="1:10">
      <c r="A9" s="72" t="s">
        <v>104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f t="shared" si="2"/>
        <v>0</v>
      </c>
      <c r="I9" s="72">
        <v>0</v>
      </c>
      <c r="J9" s="72">
        <v>0</v>
      </c>
    </row>
    <row r="10" spans="1:10">
      <c r="A10" s="72" t="s">
        <v>171</v>
      </c>
      <c r="B10" s="72">
        <v>0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v>0</v>
      </c>
      <c r="H10" s="72">
        <f t="shared" si="2"/>
        <v>0</v>
      </c>
      <c r="I10" s="72">
        <v>0</v>
      </c>
      <c r="J10" s="72">
        <v>0</v>
      </c>
    </row>
    <row r="11" spans="1:10">
      <c r="A11" s="72" t="s">
        <v>172</v>
      </c>
      <c r="B11" s="72">
        <v>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f t="shared" si="2"/>
        <v>0</v>
      </c>
      <c r="I11" s="72">
        <v>0</v>
      </c>
      <c r="J11" s="72">
        <v>0</v>
      </c>
    </row>
    <row r="12" spans="1:10">
      <c r="A12" s="72" t="s">
        <v>157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v>0</v>
      </c>
      <c r="H13" s="72">
        <f t="shared" si="2"/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v>0</v>
      </c>
      <c r="H14" s="72">
        <f t="shared" si="2"/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v>0</v>
      </c>
      <c r="H15" s="72">
        <f t="shared" si="2"/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v>0</v>
      </c>
      <c r="H16" s="72">
        <f t="shared" si="2"/>
        <v>0</v>
      </c>
      <c r="I16" s="72">
        <v>0</v>
      </c>
      <c r="J16" s="72">
        <v>0</v>
      </c>
    </row>
    <row r="17" spans="1:10">
      <c r="A17" s="72" t="s">
        <v>18</v>
      </c>
      <c r="B17" s="72">
        <v>0</v>
      </c>
      <c r="C17" s="72">
        <v>0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v>0</v>
      </c>
      <c r="H17" s="72">
        <f t="shared" si="2"/>
        <v>0</v>
      </c>
      <c r="I17" s="72">
        <v>0</v>
      </c>
      <c r="J17" s="72">
        <v>0</v>
      </c>
    </row>
    <row r="18" spans="1:10">
      <c r="A18" s="72" t="s">
        <v>19</v>
      </c>
      <c r="B18" s="72">
        <v>6.018518518518519E-4</v>
      </c>
      <c r="C18" s="72">
        <v>0</v>
      </c>
      <c r="D18" s="73">
        <f t="shared" si="0"/>
        <v>1</v>
      </c>
      <c r="E18" s="73">
        <f t="shared" si="1"/>
        <v>0</v>
      </c>
      <c r="F18" s="72">
        <v>0</v>
      </c>
      <c r="G18" s="72">
        <v>0</v>
      </c>
      <c r="H18" s="72">
        <f t="shared" si="2"/>
        <v>6.018518518518519E-4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v>0</v>
      </c>
      <c r="H19" s="72">
        <f t="shared" si="2"/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>
  <sheetPr codeName="Foglio87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56</v>
      </c>
      <c r="B1" s="72" t="s">
        <v>57</v>
      </c>
      <c r="C1" s="72" t="s">
        <v>58</v>
      </c>
      <c r="D1" s="72" t="s">
        <v>79</v>
      </c>
      <c r="E1" s="72" t="s">
        <v>80</v>
      </c>
    </row>
    <row r="2" spans="1:10">
      <c r="A2" s="72" t="s">
        <v>37</v>
      </c>
      <c r="C2" s="72">
        <v>0</v>
      </c>
      <c r="D2" s="73" t="e">
        <f>B2/G2</f>
        <v>#DIV/0!</v>
      </c>
      <c r="E2" s="73" t="e">
        <f>C2/G2</f>
        <v>#DIV/0!</v>
      </c>
      <c r="G2" s="72">
        <f>B2+C2</f>
        <v>0</v>
      </c>
    </row>
    <row r="3" spans="1:10">
      <c r="A3" s="72" t="s">
        <v>98</v>
      </c>
      <c r="C3" s="72">
        <v>0</v>
      </c>
      <c r="D3" s="73" t="e">
        <f t="shared" ref="D3:D19" si="0">B3/G3</f>
        <v>#DIV/0!</v>
      </c>
      <c r="E3" s="73" t="e">
        <f t="shared" ref="E3:E19" si="1">C3/G3</f>
        <v>#DIV/0!</v>
      </c>
      <c r="G3" s="72">
        <f t="shared" ref="G3:G19" si="2">B3+C3</f>
        <v>0</v>
      </c>
    </row>
    <row r="4" spans="1:10">
      <c r="A4" s="72" t="s">
        <v>49</v>
      </c>
      <c r="C4" s="72">
        <v>0</v>
      </c>
      <c r="D4" s="73" t="e">
        <f t="shared" si="0"/>
        <v>#DIV/0!</v>
      </c>
      <c r="E4" s="73" t="e">
        <f t="shared" si="1"/>
        <v>#DIV/0!</v>
      </c>
      <c r="G4" s="72">
        <f t="shared" si="2"/>
        <v>0</v>
      </c>
    </row>
    <row r="5" spans="1:10">
      <c r="A5" s="72" t="s">
        <v>11</v>
      </c>
      <c r="C5" s="72">
        <v>0</v>
      </c>
      <c r="D5" s="73" t="e">
        <f t="shared" si="0"/>
        <v>#DIV/0!</v>
      </c>
      <c r="E5" s="73" t="e">
        <f t="shared" si="1"/>
        <v>#DIV/0!</v>
      </c>
      <c r="G5" s="72">
        <f t="shared" si="2"/>
        <v>0</v>
      </c>
    </row>
    <row r="6" spans="1:10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G6" s="72">
        <f t="shared" si="2"/>
        <v>0</v>
      </c>
    </row>
    <row r="7" spans="1:10">
      <c r="A7" s="72" t="s">
        <v>156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f t="shared" si="2"/>
        <v>0</v>
      </c>
      <c r="H7" s="72">
        <v>0</v>
      </c>
      <c r="I7" s="72">
        <v>0</v>
      </c>
      <c r="J7" s="72">
        <v>0</v>
      </c>
    </row>
    <row r="8" spans="1:10">
      <c r="A8" s="72" t="s">
        <v>103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104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171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  <c r="H10" s="72">
        <v>0</v>
      </c>
      <c r="I10" s="72">
        <v>0</v>
      </c>
      <c r="J10" s="72">
        <v>0</v>
      </c>
    </row>
    <row r="11" spans="1:10">
      <c r="A11" s="72" t="s">
        <v>172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157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f t="shared" si="2"/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f t="shared" si="2"/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0</v>
      </c>
      <c r="C17" s="72">
        <v>0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f t="shared" si="2"/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3" t="e">
        <f t="shared" si="0"/>
        <v>#DIV/0!</v>
      </c>
      <c r="E18" s="73" t="e">
        <f t="shared" si="1"/>
        <v>#DIV/0!</v>
      </c>
      <c r="F18" s="72">
        <v>0</v>
      </c>
      <c r="G18" s="72">
        <f t="shared" si="2"/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f t="shared" si="2"/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19</vt:i4>
      </vt:variant>
    </vt:vector>
  </HeadingPairs>
  <TitlesOfParts>
    <vt:vector size="135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  <vt:lpstr>'Pagina 58'!Area_stampa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 Roscini</cp:lastModifiedBy>
  <cp:lastPrinted>2020-02-13T18:05:37Z</cp:lastPrinted>
  <dcterms:created xsi:type="dcterms:W3CDTF">2015-07-28T09:23:17Z</dcterms:created>
  <dcterms:modified xsi:type="dcterms:W3CDTF">2020-05-17T21:47:23Z</dcterms:modified>
</cp:coreProperties>
</file>