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0" yWindow="0" windowWidth="20490" windowHeight="705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362" r:id="rId33"/>
    <sheet name="Graf.10" sheetId="271" r:id="rId34"/>
    <sheet name="B2" sheetId="379" r:id="rId35"/>
    <sheet name="Graf.11" sheetId="272" r:id="rId36"/>
    <sheet name="B3" sheetId="380" r:id="rId37"/>
    <sheet name="B4" sheetId="381" r:id="rId38"/>
    <sheet name="B5" sheetId="382" r:id="rId39"/>
    <sheet name="B6" sheetId="383" r:id="rId40"/>
    <sheet name="Graf.12" sheetId="277" r:id="rId41"/>
    <sheet name="B7" sheetId="384" r:id="rId42"/>
    <sheet name="B8" sheetId="385" r:id="rId43"/>
    <sheet name="B9" sheetId="386" r:id="rId44"/>
    <sheet name="Graf.13" sheetId="279" r:id="rId45"/>
    <sheet name="B10" sheetId="387" r:id="rId46"/>
    <sheet name="Graf.14" sheetId="273" r:id="rId47"/>
    <sheet name="B11" sheetId="388" r:id="rId48"/>
    <sheet name="Graf.15" sheetId="274" r:id="rId49"/>
    <sheet name="B12" sheetId="389" r:id="rId50"/>
    <sheet name="Graf.16" sheetId="275" r:id="rId51"/>
    <sheet name="B13" sheetId="390" r:id="rId52"/>
    <sheet name="Graf.17" sheetId="276" r:id="rId53"/>
    <sheet name="Pagina 58" sheetId="185" state="hidden" r:id="rId54"/>
    <sheet name="Pagina 59" sheetId="332" state="hidden" r:id="rId55"/>
    <sheet name="Pagina 60" sheetId="333" state="hidden" r:id="rId56"/>
    <sheet name="Pagina 61" sheetId="334" state="hidden" r:id="rId57"/>
    <sheet name="Pagina 62" sheetId="335" state="hidden" r:id="rId58"/>
    <sheet name="Pagina 63" sheetId="336" state="hidden" r:id="rId59"/>
    <sheet name="Pagina 64" sheetId="337" state="hidden" r:id="rId60"/>
    <sheet name="Pagina 65" sheetId="338" state="hidden" r:id="rId61"/>
    <sheet name="Pagina 66" sheetId="339" state="hidden" r:id="rId62"/>
    <sheet name="Pagina 67" sheetId="340" state="hidden" r:id="rId63"/>
    <sheet name="Pagina 68" sheetId="341" state="hidden" r:id="rId64"/>
    <sheet name="Pagina 69" sheetId="342" state="hidden" r:id="rId65"/>
    <sheet name="Pagina 70" sheetId="343" state="hidden" r:id="rId66"/>
    <sheet name="Pagina 71" sheetId="344" state="hidden" r:id="rId67"/>
    <sheet name="Pagina 72" sheetId="345" state="hidden" r:id="rId68"/>
    <sheet name="Pagina 73" sheetId="346" state="hidden" r:id="rId69"/>
    <sheet name="Pagina 74" sheetId="347" state="hidden" r:id="rId70"/>
    <sheet name="Pagina 75" sheetId="348" state="hidden" r:id="rId71"/>
    <sheet name="Pagina 76" sheetId="349" state="hidden" r:id="rId72"/>
    <sheet name="Pagina 77" sheetId="350" state="hidden" r:id="rId73"/>
    <sheet name="Pagina 78" sheetId="351" state="hidden" r:id="rId74"/>
    <sheet name="Pagina 79" sheetId="352" state="hidden" r:id="rId75"/>
    <sheet name="Pagina 80" sheetId="353" state="hidden" r:id="rId76"/>
    <sheet name="Pagina 81" sheetId="354" state="hidden" r:id="rId77"/>
    <sheet name="Pagina 82" sheetId="355" state="hidden" r:id="rId78"/>
    <sheet name="Pagina 83" sheetId="356" state="hidden" r:id="rId79"/>
    <sheet name="Pagina 84" sheetId="357" state="hidden" r:id="rId80"/>
    <sheet name="Pagina 85" sheetId="358" state="hidden" r:id="rId81"/>
    <sheet name="Pagina 86" sheetId="359" state="hidden" r:id="rId82"/>
    <sheet name="Pagina 87" sheetId="360" state="hidden" r:id="rId83"/>
    <sheet name="grafico1" sheetId="361" state="hidden" r:id="rId84"/>
    <sheet name="gr1-RAI" sheetId="298" state="hidden" r:id="rId85"/>
    <sheet name="gr1-Mediaset" sheetId="299" state="hidden" r:id="rId86"/>
    <sheet name="gr1-Eleumedia" sheetId="300" state="hidden" r:id="rId87"/>
    <sheet name="gr1-Radio 24" sheetId="301" state="hidden" r:id="rId88"/>
    <sheet name="gr1-Radio Kiss Kiss" sheetId="303" state="hidden" r:id="rId89"/>
    <sheet name="gr1-RTL 102.5" sheetId="304" state="hidden" r:id="rId90"/>
    <sheet name="gr1-RDS" sheetId="305" state="hidden" r:id="rId91"/>
    <sheet name="gr1-Radio Italia" sheetId="306" state="hidden" r:id="rId92"/>
    <sheet name="gr2-RAI" sheetId="307" state="hidden" r:id="rId93"/>
    <sheet name="gr2-Mediaset" sheetId="308" state="hidden" r:id="rId94"/>
    <sheet name="gr2-Eleumedia" sheetId="309" state="hidden" r:id="rId95"/>
    <sheet name="gr2-Radio 24" sheetId="310" state="hidden" r:id="rId96"/>
    <sheet name="gr2-Radio Kiss Kiss" sheetId="312" state="hidden" r:id="rId97"/>
    <sheet name="gr2-RTL 102.5" sheetId="313" state="hidden" r:id="rId98"/>
    <sheet name="gr2-RDS" sheetId="314" state="hidden" r:id="rId99"/>
    <sheet name="gr2-Radio Italia" sheetId="315" state="hidden" r:id="rId100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5">'B10'!#REF!</definedName>
    <definedName name="_xlnm.Print_Area" localSheetId="47">'B11'!#REF!</definedName>
    <definedName name="_xlnm.Print_Area" localSheetId="49">'B12'!#REF!</definedName>
    <definedName name="_xlnm.Print_Area" localSheetId="51">'B13'!#REF!</definedName>
    <definedName name="_xlnm.Print_Area" localSheetId="34">'B2'!$A$1:$E$31</definedName>
    <definedName name="_xlnm.Print_Area" localSheetId="36">'B3'!$A$1:$E$31</definedName>
    <definedName name="_xlnm.Print_Area" localSheetId="37">'B4'!#REF!</definedName>
    <definedName name="_xlnm.Print_Area" localSheetId="38">'B5'!#REF!</definedName>
    <definedName name="_xlnm.Print_Area" localSheetId="39">'B6'!#REF!</definedName>
    <definedName name="_xlnm.Print_Area" localSheetId="41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390" l="1"/>
  <c r="E23" i="390" s="1"/>
  <c r="C28" i="390"/>
  <c r="E25" i="390"/>
  <c r="C19" i="390"/>
  <c r="D17" i="390" s="1"/>
  <c r="D18" i="390"/>
  <c r="E15" i="390"/>
  <c r="D15" i="390"/>
  <c r="D14" i="390"/>
  <c r="E11" i="390"/>
  <c r="D11" i="390"/>
  <c r="D10" i="390"/>
  <c r="E7" i="390"/>
  <c r="D7" i="390"/>
  <c r="C28" i="389"/>
  <c r="C19" i="389"/>
  <c r="D17" i="389" s="1"/>
  <c r="D18" i="389"/>
  <c r="D14" i="389"/>
  <c r="D10" i="389"/>
  <c r="D17" i="388"/>
  <c r="D18" i="388"/>
  <c r="D16" i="388"/>
  <c r="D15" i="388"/>
  <c r="D14" i="388"/>
  <c r="D12" i="388"/>
  <c r="D11" i="388"/>
  <c r="D10" i="388"/>
  <c r="D8" i="388"/>
  <c r="D7" i="388"/>
  <c r="C28" i="387"/>
  <c r="C19" i="387"/>
  <c r="C30" i="387" s="1"/>
  <c r="D18" i="387"/>
  <c r="D15" i="387"/>
  <c r="D14" i="387"/>
  <c r="D11" i="387"/>
  <c r="D10" i="387"/>
  <c r="D7" i="387"/>
  <c r="D18" i="386"/>
  <c r="C28" i="385"/>
  <c r="C19" i="385"/>
  <c r="C30" i="385" s="1"/>
  <c r="D18" i="385"/>
  <c r="D17" i="385"/>
  <c r="D14" i="385"/>
  <c r="D13" i="385"/>
  <c r="D11" i="385"/>
  <c r="D10" i="385"/>
  <c r="D9" i="385"/>
  <c r="D7" i="385"/>
  <c r="C28" i="384"/>
  <c r="C30" i="384" s="1"/>
  <c r="D19" i="384"/>
  <c r="C19" i="384"/>
  <c r="D18" i="384"/>
  <c r="D17" i="384"/>
  <c r="D16" i="384"/>
  <c r="D15" i="384"/>
  <c r="D14" i="384"/>
  <c r="D13" i="384"/>
  <c r="D12" i="384"/>
  <c r="D11" i="384"/>
  <c r="D10" i="384"/>
  <c r="D9" i="384"/>
  <c r="D8" i="384"/>
  <c r="D7" i="384"/>
  <c r="C28" i="383"/>
  <c r="C19" i="383"/>
  <c r="D17" i="383" s="1"/>
  <c r="C28" i="382"/>
  <c r="C19" i="382"/>
  <c r="C30" i="382" s="1"/>
  <c r="D18" i="382"/>
  <c r="D17" i="382"/>
  <c r="D14" i="382"/>
  <c r="D13" i="382"/>
  <c r="D11" i="382"/>
  <c r="D10" i="382"/>
  <c r="D9" i="382"/>
  <c r="D7" i="382"/>
  <c r="C28" i="381"/>
  <c r="C30" i="381" s="1"/>
  <c r="D19" i="381"/>
  <c r="C19" i="381"/>
  <c r="D18" i="381"/>
  <c r="D17" i="381"/>
  <c r="D16" i="381"/>
  <c r="D15" i="381"/>
  <c r="D14" i="381"/>
  <c r="D13" i="381"/>
  <c r="D12" i="381"/>
  <c r="D11" i="381"/>
  <c r="D10" i="381"/>
  <c r="D9" i="381"/>
  <c r="D8" i="381"/>
  <c r="D7" i="381"/>
  <c r="C28" i="380"/>
  <c r="C19" i="380"/>
  <c r="D16" i="380" s="1"/>
  <c r="D18" i="380"/>
  <c r="D14" i="380"/>
  <c r="D10" i="380"/>
  <c r="D17" i="379"/>
  <c r="E8" i="390" l="1"/>
  <c r="E19" i="390" s="1"/>
  <c r="E12" i="390"/>
  <c r="E16" i="390"/>
  <c r="E22" i="390"/>
  <c r="E9" i="390"/>
  <c r="E13" i="390"/>
  <c r="E17" i="390"/>
  <c r="E24" i="390"/>
  <c r="E10" i="390"/>
  <c r="E14" i="390"/>
  <c r="E18" i="390"/>
  <c r="E26" i="390"/>
  <c r="E27" i="390"/>
  <c r="D8" i="390"/>
  <c r="D19" i="390" s="1"/>
  <c r="D12" i="390"/>
  <c r="D16" i="390"/>
  <c r="D9" i="390"/>
  <c r="D13" i="390"/>
  <c r="D15" i="389"/>
  <c r="D8" i="389"/>
  <c r="D12" i="389"/>
  <c r="D16" i="389"/>
  <c r="D11" i="389"/>
  <c r="C30" i="389"/>
  <c r="D7" i="389"/>
  <c r="D19" i="389" s="1"/>
  <c r="D9" i="389"/>
  <c r="D13" i="389"/>
  <c r="D9" i="388"/>
  <c r="D19" i="388" s="1"/>
  <c r="D13" i="388"/>
  <c r="E22" i="387"/>
  <c r="E16" i="387"/>
  <c r="E12" i="387"/>
  <c r="E8" i="387"/>
  <c r="E15" i="387"/>
  <c r="E11" i="387"/>
  <c r="E18" i="387"/>
  <c r="E10" i="387"/>
  <c r="E25" i="387"/>
  <c r="E24" i="387"/>
  <c r="E17" i="387"/>
  <c r="E13" i="387"/>
  <c r="E9" i="387"/>
  <c r="E23" i="387"/>
  <c r="E7" i="387"/>
  <c r="E27" i="387"/>
  <c r="E26" i="387"/>
  <c r="E14" i="387"/>
  <c r="D9" i="387"/>
  <c r="D13" i="387"/>
  <c r="D19" i="387" s="1"/>
  <c r="D17" i="387"/>
  <c r="D8" i="387"/>
  <c r="D12" i="387"/>
  <c r="D16" i="387"/>
  <c r="E27" i="384"/>
  <c r="E24" i="384"/>
  <c r="E13" i="384"/>
  <c r="E15" i="384"/>
  <c r="E11" i="384"/>
  <c r="E26" i="384"/>
  <c r="E18" i="384"/>
  <c r="E14" i="384"/>
  <c r="E10" i="384"/>
  <c r="E25" i="384"/>
  <c r="E17" i="384"/>
  <c r="E9" i="384"/>
  <c r="E23" i="384"/>
  <c r="E22" i="384"/>
  <c r="E28" i="384" s="1"/>
  <c r="E16" i="384"/>
  <c r="E12" i="384"/>
  <c r="E8" i="384"/>
  <c r="E7" i="384"/>
  <c r="E22" i="385"/>
  <c r="E16" i="385"/>
  <c r="E12" i="385"/>
  <c r="E8" i="385"/>
  <c r="E7" i="385"/>
  <c r="E27" i="385"/>
  <c r="E26" i="385"/>
  <c r="E14" i="385"/>
  <c r="E17" i="385"/>
  <c r="E9" i="385"/>
  <c r="E15" i="385"/>
  <c r="E11" i="385"/>
  <c r="E18" i="385"/>
  <c r="E10" i="385"/>
  <c r="E25" i="385"/>
  <c r="E24" i="385"/>
  <c r="E13" i="385"/>
  <c r="E23" i="385"/>
  <c r="D7" i="386"/>
  <c r="D11" i="386"/>
  <c r="D15" i="386"/>
  <c r="D8" i="386"/>
  <c r="D16" i="386"/>
  <c r="D9" i="386"/>
  <c r="D13" i="386"/>
  <c r="D17" i="386"/>
  <c r="D8" i="385"/>
  <c r="D19" i="385" s="1"/>
  <c r="D12" i="385"/>
  <c r="D16" i="385"/>
  <c r="D12" i="386"/>
  <c r="D15" i="385"/>
  <c r="D10" i="386"/>
  <c r="D14" i="386"/>
  <c r="E25" i="381"/>
  <c r="E24" i="381"/>
  <c r="E9" i="381"/>
  <c r="E16" i="381"/>
  <c r="E11" i="381"/>
  <c r="E23" i="381"/>
  <c r="E22" i="381"/>
  <c r="E28" i="381" s="1"/>
  <c r="E8" i="381"/>
  <c r="E15" i="381"/>
  <c r="E7" i="381"/>
  <c r="E27" i="381"/>
  <c r="E13" i="381"/>
  <c r="E26" i="381"/>
  <c r="E18" i="381"/>
  <c r="E14" i="381"/>
  <c r="E10" i="381"/>
  <c r="E17" i="381"/>
  <c r="E12" i="381"/>
  <c r="E11" i="382"/>
  <c r="E17" i="382"/>
  <c r="E26" i="382"/>
  <c r="E18" i="382"/>
  <c r="E14" i="382"/>
  <c r="E10" i="382"/>
  <c r="E24" i="382"/>
  <c r="E23" i="382"/>
  <c r="E22" i="382"/>
  <c r="E16" i="382"/>
  <c r="E12" i="382"/>
  <c r="E8" i="382"/>
  <c r="E25" i="382"/>
  <c r="E13" i="382"/>
  <c r="E9" i="382"/>
  <c r="E15" i="382"/>
  <c r="E7" i="382"/>
  <c r="E27" i="382"/>
  <c r="D11" i="380"/>
  <c r="D8" i="380"/>
  <c r="D15" i="382"/>
  <c r="D9" i="380"/>
  <c r="D13" i="380"/>
  <c r="D17" i="380"/>
  <c r="D8" i="382"/>
  <c r="D19" i="382" s="1"/>
  <c r="D12" i="382"/>
  <c r="D16" i="382"/>
  <c r="D15" i="383"/>
  <c r="D15" i="380"/>
  <c r="C30" i="383"/>
  <c r="C30" i="380"/>
  <c r="D10" i="383"/>
  <c r="D14" i="383"/>
  <c r="D18" i="383"/>
  <c r="D11" i="383"/>
  <c r="D7" i="383"/>
  <c r="D19" i="383" s="1"/>
  <c r="D7" i="380"/>
  <c r="D8" i="383"/>
  <c r="D12" i="383"/>
  <c r="D16" i="383"/>
  <c r="D12" i="380"/>
  <c r="D9" i="383"/>
  <c r="D13" i="383"/>
  <c r="D7" i="379"/>
  <c r="D8" i="379"/>
  <c r="D12" i="379"/>
  <c r="D16" i="379"/>
  <c r="D10" i="379"/>
  <c r="D14" i="379"/>
  <c r="D18" i="379"/>
  <c r="D11" i="379"/>
  <c r="D15" i="379"/>
  <c r="D9" i="379"/>
  <c r="D13" i="379"/>
  <c r="E28" i="390" l="1"/>
  <c r="E30" i="390" s="1"/>
  <c r="E23" i="389"/>
  <c r="E15" i="389"/>
  <c r="E27" i="389"/>
  <c r="E14" i="389"/>
  <c r="E25" i="389"/>
  <c r="E22" i="389"/>
  <c r="E28" i="389" s="1"/>
  <c r="E16" i="389"/>
  <c r="E12" i="389"/>
  <c r="E8" i="389"/>
  <c r="E26" i="389"/>
  <c r="E18" i="389"/>
  <c r="E10" i="389"/>
  <c r="E24" i="389"/>
  <c r="E17" i="389"/>
  <c r="E13" i="389"/>
  <c r="E9" i="389"/>
  <c r="E11" i="389"/>
  <c r="E7" i="389"/>
  <c r="E23" i="388"/>
  <c r="E9" i="388"/>
  <c r="E22" i="388"/>
  <c r="E16" i="388"/>
  <c r="E12" i="388"/>
  <c r="E8" i="388"/>
  <c r="E17" i="388"/>
  <c r="E15" i="388"/>
  <c r="E11" i="388"/>
  <c r="E7" i="388"/>
  <c r="E13" i="388"/>
  <c r="E27" i="388"/>
  <c r="E26" i="388"/>
  <c r="E18" i="388"/>
  <c r="E14" i="388"/>
  <c r="E10" i="388"/>
  <c r="E25" i="388"/>
  <c r="E24" i="388"/>
  <c r="E19" i="387"/>
  <c r="E28" i="387"/>
  <c r="D19" i="386"/>
  <c r="E28" i="385"/>
  <c r="E25" i="386"/>
  <c r="E16" i="386"/>
  <c r="E12" i="386"/>
  <c r="E8" i="386"/>
  <c r="E15" i="386"/>
  <c r="E7" i="386"/>
  <c r="E26" i="386"/>
  <c r="E14" i="386"/>
  <c r="E24" i="386"/>
  <c r="E17" i="386"/>
  <c r="E13" i="386"/>
  <c r="E9" i="386"/>
  <c r="E23" i="386"/>
  <c r="E22" i="386"/>
  <c r="E11" i="386"/>
  <c r="E27" i="386"/>
  <c r="E18" i="386"/>
  <c r="E10" i="386"/>
  <c r="E19" i="384"/>
  <c r="E30" i="384" s="1"/>
  <c r="E19" i="385"/>
  <c r="E30" i="385" s="1"/>
  <c r="E19" i="382"/>
  <c r="E28" i="382"/>
  <c r="E12" i="380"/>
  <c r="E10" i="380"/>
  <c r="E15" i="380"/>
  <c r="E11" i="380"/>
  <c r="E7" i="380"/>
  <c r="E19" i="380" s="1"/>
  <c r="E18" i="380"/>
  <c r="E24" i="380"/>
  <c r="E17" i="380"/>
  <c r="E13" i="380"/>
  <c r="E9" i="380"/>
  <c r="E16" i="380"/>
  <c r="E8" i="380"/>
  <c r="E26" i="380"/>
  <c r="E25" i="380"/>
  <c r="E23" i="380"/>
  <c r="E22" i="380"/>
  <c r="E27" i="380"/>
  <c r="E14" i="380"/>
  <c r="E19" i="381"/>
  <c r="E30" i="381" s="1"/>
  <c r="E23" i="383"/>
  <c r="E16" i="383"/>
  <c r="E15" i="383"/>
  <c r="E11" i="383"/>
  <c r="E7" i="383"/>
  <c r="E27" i="383"/>
  <c r="E26" i="383"/>
  <c r="E18" i="383"/>
  <c r="E14" i="383"/>
  <c r="E10" i="383"/>
  <c r="E25" i="383"/>
  <c r="E8" i="383"/>
  <c r="E24" i="383"/>
  <c r="E17" i="383"/>
  <c r="E13" i="383"/>
  <c r="E9" i="383"/>
  <c r="E22" i="383"/>
  <c r="E28" i="383" s="1"/>
  <c r="E12" i="383"/>
  <c r="D19" i="380"/>
  <c r="E23" i="379"/>
  <c r="E22" i="379"/>
  <c r="E16" i="379"/>
  <c r="E12" i="379"/>
  <c r="E8" i="379"/>
  <c r="E15" i="379"/>
  <c r="E11" i="379"/>
  <c r="E27" i="379"/>
  <c r="E26" i="379"/>
  <c r="E18" i="379"/>
  <c r="E14" i="379"/>
  <c r="E10" i="379"/>
  <c r="E25" i="379"/>
  <c r="E17" i="379"/>
  <c r="E9" i="379"/>
  <c r="E7" i="379"/>
  <c r="E24" i="379"/>
  <c r="E13" i="379"/>
  <c r="D19" i="379"/>
  <c r="E19" i="389" l="1"/>
  <c r="E30" i="389" s="1"/>
  <c r="E28" i="388"/>
  <c r="E19" i="388"/>
  <c r="E30" i="388" s="1"/>
  <c r="E30" i="387"/>
  <c r="E28" i="386"/>
  <c r="E19" i="386"/>
  <c r="E30" i="386" s="1"/>
  <c r="E19" i="383"/>
  <c r="E30" i="383" s="1"/>
  <c r="E28" i="380"/>
  <c r="E30" i="380" s="1"/>
  <c r="E30" i="382"/>
  <c r="E28" i="379"/>
  <c r="E19" i="379"/>
  <c r="E30" i="379" s="1"/>
  <c r="L13" i="254" l="1"/>
  <c r="L14" i="254"/>
  <c r="L13" i="253"/>
  <c r="L14" i="253"/>
  <c r="L13" i="252"/>
  <c r="L13" i="362" l="1"/>
  <c r="L14" i="362"/>
  <c r="L15" i="362"/>
  <c r="I19" i="240" l="1"/>
  <c r="I28" i="240"/>
  <c r="L23" i="239"/>
  <c r="L24" i="239"/>
  <c r="L25" i="239"/>
  <c r="L26" i="239"/>
  <c r="L27" i="239"/>
  <c r="L22" i="239"/>
  <c r="L18" i="239"/>
  <c r="L17" i="239"/>
  <c r="L15" i="239"/>
  <c r="L16" i="239"/>
  <c r="L13" i="239"/>
  <c r="L14" i="239"/>
  <c r="L8" i="239"/>
  <c r="L9" i="239"/>
  <c r="L10" i="239"/>
  <c r="L11" i="239"/>
  <c r="L12" i="239"/>
  <c r="L23" i="238"/>
  <c r="L24" i="238"/>
  <c r="L25" i="238"/>
  <c r="L26" i="238"/>
  <c r="L27" i="238"/>
  <c r="L8" i="238"/>
  <c r="L9" i="238"/>
  <c r="L10" i="238"/>
  <c r="L11" i="238"/>
  <c r="L12" i="238"/>
  <c r="L13" i="238"/>
  <c r="L14" i="238"/>
  <c r="L15" i="238"/>
  <c r="L16" i="238"/>
  <c r="L17" i="238"/>
  <c r="L18" i="238"/>
  <c r="L23" i="237"/>
  <c r="L24" i="237"/>
  <c r="L25" i="237"/>
  <c r="L26" i="237"/>
  <c r="L27" i="237"/>
  <c r="L13" i="237"/>
  <c r="L14" i="237"/>
  <c r="L15" i="237"/>
  <c r="L16" i="237"/>
  <c r="L17" i="237"/>
  <c r="L18" i="237"/>
  <c r="L8" i="237"/>
  <c r="L9" i="237"/>
  <c r="L10" i="237"/>
  <c r="L11" i="237"/>
  <c r="L12" i="237"/>
  <c r="I28" i="362" l="1"/>
  <c r="F28" i="362"/>
  <c r="C28" i="362"/>
  <c r="L27" i="362"/>
  <c r="L26" i="362"/>
  <c r="L25" i="362"/>
  <c r="L24" i="362"/>
  <c r="L23" i="362"/>
  <c r="L22" i="362"/>
  <c r="I19" i="362"/>
  <c r="F19" i="362"/>
  <c r="C19" i="362"/>
  <c r="L18" i="362"/>
  <c r="L16" i="362"/>
  <c r="L12" i="362"/>
  <c r="L11" i="362"/>
  <c r="L10" i="362"/>
  <c r="L9" i="362"/>
  <c r="L8" i="362"/>
  <c r="L7" i="362"/>
  <c r="I28" i="260"/>
  <c r="F28" i="260"/>
  <c r="C28" i="260"/>
  <c r="I19" i="260"/>
  <c r="F19" i="260"/>
  <c r="C19" i="260"/>
  <c r="I28" i="259"/>
  <c r="F28" i="259"/>
  <c r="C28" i="259"/>
  <c r="I19" i="259"/>
  <c r="F19" i="259"/>
  <c r="C19" i="259"/>
  <c r="I28" i="257"/>
  <c r="F28" i="257"/>
  <c r="C28" i="257"/>
  <c r="I19" i="257"/>
  <c r="F19" i="257"/>
  <c r="C19" i="257"/>
  <c r="I28" i="256"/>
  <c r="F28" i="256"/>
  <c r="C28" i="256"/>
  <c r="I19" i="256"/>
  <c r="F19" i="256"/>
  <c r="C19" i="256"/>
  <c r="I28" i="255"/>
  <c r="F28" i="255"/>
  <c r="C28" i="255"/>
  <c r="I19" i="255"/>
  <c r="F19" i="255"/>
  <c r="C19" i="255"/>
  <c r="I28" i="254"/>
  <c r="F28" i="254"/>
  <c r="C28" i="254"/>
  <c r="L27" i="254"/>
  <c r="L26" i="254"/>
  <c r="L25" i="254"/>
  <c r="L24" i="254"/>
  <c r="L23" i="254"/>
  <c r="L22" i="254"/>
  <c r="I19" i="254"/>
  <c r="F19" i="254"/>
  <c r="C19" i="254"/>
  <c r="D7" i="254" s="1"/>
  <c r="L18" i="254"/>
  <c r="L16" i="254"/>
  <c r="L15" i="254"/>
  <c r="L12" i="254"/>
  <c r="L11" i="254"/>
  <c r="L10" i="254"/>
  <c r="L9" i="254"/>
  <c r="L8" i="254"/>
  <c r="L7" i="254"/>
  <c r="I28" i="253"/>
  <c r="F28" i="253"/>
  <c r="C28" i="253"/>
  <c r="L27" i="253"/>
  <c r="L26" i="253"/>
  <c r="L25" i="253"/>
  <c r="L24" i="253"/>
  <c r="L23" i="253"/>
  <c r="L22" i="253"/>
  <c r="I19" i="253"/>
  <c r="F19" i="253"/>
  <c r="C19" i="253"/>
  <c r="L18" i="253"/>
  <c r="L16" i="253"/>
  <c r="L15" i="253"/>
  <c r="L12" i="253"/>
  <c r="L11" i="253"/>
  <c r="L10" i="253"/>
  <c r="L9" i="253"/>
  <c r="L8" i="253"/>
  <c r="L7" i="253"/>
  <c r="I28" i="252"/>
  <c r="F28" i="252"/>
  <c r="C28" i="252"/>
  <c r="L27" i="252"/>
  <c r="L26" i="252"/>
  <c r="L25" i="252"/>
  <c r="L24" i="252"/>
  <c r="L23" i="252"/>
  <c r="L22" i="252"/>
  <c r="I19" i="252"/>
  <c r="F19" i="252"/>
  <c r="C19" i="252"/>
  <c r="L18" i="252"/>
  <c r="L16" i="252"/>
  <c r="L15" i="252"/>
  <c r="L12" i="252"/>
  <c r="L11" i="252"/>
  <c r="L10" i="252"/>
  <c r="L9" i="252"/>
  <c r="L8" i="252"/>
  <c r="L7" i="252"/>
  <c r="I28" i="251"/>
  <c r="F28" i="251"/>
  <c r="C28" i="251"/>
  <c r="I19" i="251"/>
  <c r="F19" i="251"/>
  <c r="C19" i="251"/>
  <c r="I28" i="246"/>
  <c r="F28" i="246"/>
  <c r="C28" i="246"/>
  <c r="I19" i="246"/>
  <c r="F19" i="246"/>
  <c r="C19" i="246"/>
  <c r="I28" i="244"/>
  <c r="F28" i="244"/>
  <c r="C28" i="244"/>
  <c r="I19" i="244"/>
  <c r="F19" i="244"/>
  <c r="C19" i="244"/>
  <c r="I28" i="242"/>
  <c r="F28" i="242"/>
  <c r="C28" i="242"/>
  <c r="I19" i="242"/>
  <c r="F19" i="242"/>
  <c r="C19" i="242"/>
  <c r="I28" i="249"/>
  <c r="F28" i="249"/>
  <c r="C28" i="249"/>
  <c r="I19" i="249"/>
  <c r="F19" i="249"/>
  <c r="C19" i="249"/>
  <c r="I28" i="245"/>
  <c r="F28" i="245"/>
  <c r="C28" i="245"/>
  <c r="I19" i="245"/>
  <c r="F19" i="245"/>
  <c r="C19" i="245"/>
  <c r="I28" i="241"/>
  <c r="F28" i="241"/>
  <c r="C28" i="241"/>
  <c r="I19" i="241"/>
  <c r="F19" i="241"/>
  <c r="C19" i="241"/>
  <c r="I28" i="248"/>
  <c r="F28" i="248"/>
  <c r="C28" i="248"/>
  <c r="I19" i="248"/>
  <c r="F19" i="248"/>
  <c r="C19" i="248"/>
  <c r="I28" i="250"/>
  <c r="F28" i="250"/>
  <c r="C28" i="250"/>
  <c r="I19" i="250"/>
  <c r="F19" i="250"/>
  <c r="C19" i="250"/>
  <c r="I28" i="247"/>
  <c r="F28" i="247"/>
  <c r="C28" i="247"/>
  <c r="I19" i="247"/>
  <c r="F19" i="247"/>
  <c r="C19" i="247"/>
  <c r="I28" i="243"/>
  <c r="F28" i="243"/>
  <c r="C28" i="243"/>
  <c r="I19" i="243"/>
  <c r="F19" i="243"/>
  <c r="C19" i="243"/>
  <c r="I28" i="239"/>
  <c r="F28" i="239"/>
  <c r="C28" i="239"/>
  <c r="I19" i="239"/>
  <c r="F19" i="239"/>
  <c r="C19" i="239"/>
  <c r="L7" i="239"/>
  <c r="I28" i="238"/>
  <c r="F28" i="238"/>
  <c r="C28" i="238"/>
  <c r="L22" i="238"/>
  <c r="L28" i="238" s="1"/>
  <c r="I19" i="238"/>
  <c r="F19" i="238"/>
  <c r="C19" i="238"/>
  <c r="L7" i="238"/>
  <c r="J8" i="362" l="1"/>
  <c r="J12" i="362"/>
  <c r="J16" i="362"/>
  <c r="J9" i="362"/>
  <c r="J13" i="362"/>
  <c r="J10" i="362"/>
  <c r="J14" i="362"/>
  <c r="J17" i="362"/>
  <c r="J11" i="362"/>
  <c r="J15" i="362"/>
  <c r="J18" i="362"/>
  <c r="G9" i="362"/>
  <c r="G13" i="362"/>
  <c r="G8" i="362"/>
  <c r="G16" i="362"/>
  <c r="G10" i="362"/>
  <c r="G14" i="362"/>
  <c r="G17" i="362"/>
  <c r="G11" i="362"/>
  <c r="G15" i="362"/>
  <c r="G18" i="362"/>
  <c r="G12" i="362"/>
  <c r="D8" i="362"/>
  <c r="D12" i="362"/>
  <c r="D16" i="362"/>
  <c r="D17" i="362"/>
  <c r="D18" i="362"/>
  <c r="D9" i="362"/>
  <c r="D13" i="362"/>
  <c r="D14" i="362"/>
  <c r="D15" i="362"/>
  <c r="D10" i="362"/>
  <c r="D11" i="362"/>
  <c r="J8" i="260"/>
  <c r="J12" i="260"/>
  <c r="J16" i="260"/>
  <c r="J9" i="260"/>
  <c r="J13" i="260"/>
  <c r="J15" i="260"/>
  <c r="J10" i="260"/>
  <c r="J14" i="260"/>
  <c r="J17" i="260"/>
  <c r="J11" i="260"/>
  <c r="J18" i="260"/>
  <c r="D8" i="260"/>
  <c r="D12" i="260"/>
  <c r="D16" i="260"/>
  <c r="D9" i="260"/>
  <c r="D13" i="260"/>
  <c r="D10" i="260"/>
  <c r="D14" i="260"/>
  <c r="D17" i="260"/>
  <c r="D11" i="260"/>
  <c r="D15" i="260"/>
  <c r="D18" i="260"/>
  <c r="G8" i="260"/>
  <c r="G12" i="260"/>
  <c r="G16" i="260"/>
  <c r="G9" i="260"/>
  <c r="G13" i="260"/>
  <c r="G10" i="260"/>
  <c r="G14" i="260"/>
  <c r="G17" i="260"/>
  <c r="G11" i="260"/>
  <c r="G15" i="260"/>
  <c r="G18" i="260"/>
  <c r="J8" i="259"/>
  <c r="J12" i="259"/>
  <c r="J16" i="259"/>
  <c r="J9" i="259"/>
  <c r="J13" i="259"/>
  <c r="J10" i="259"/>
  <c r="J14" i="259"/>
  <c r="J17" i="259"/>
  <c r="J11" i="259"/>
  <c r="J15" i="259"/>
  <c r="J18" i="259"/>
  <c r="D8" i="259"/>
  <c r="D12" i="259"/>
  <c r="D16" i="259"/>
  <c r="D10" i="259"/>
  <c r="D15" i="259"/>
  <c r="D9" i="259"/>
  <c r="D13" i="259"/>
  <c r="D14" i="259"/>
  <c r="D18" i="259"/>
  <c r="D17" i="259"/>
  <c r="D11" i="259"/>
  <c r="G9" i="259"/>
  <c r="G13" i="259"/>
  <c r="G16" i="259"/>
  <c r="G10" i="259"/>
  <c r="G14" i="259"/>
  <c r="G17" i="259"/>
  <c r="G12" i="259"/>
  <c r="G11" i="259"/>
  <c r="G15" i="259"/>
  <c r="G18" i="259"/>
  <c r="G8" i="259"/>
  <c r="J8" i="257"/>
  <c r="J12" i="257"/>
  <c r="J16" i="257"/>
  <c r="J9" i="257"/>
  <c r="J13" i="257"/>
  <c r="J10" i="257"/>
  <c r="J14" i="257"/>
  <c r="J17" i="257"/>
  <c r="J11" i="257"/>
  <c r="J15" i="257"/>
  <c r="J18" i="257"/>
  <c r="D8" i="257"/>
  <c r="D12" i="257"/>
  <c r="D16" i="257"/>
  <c r="D9" i="257"/>
  <c r="D13" i="257"/>
  <c r="D10" i="257"/>
  <c r="D14" i="257"/>
  <c r="D17" i="257"/>
  <c r="D11" i="257"/>
  <c r="D15" i="257"/>
  <c r="D18" i="257"/>
  <c r="G8" i="257"/>
  <c r="G12" i="257"/>
  <c r="G16" i="257"/>
  <c r="G11" i="257"/>
  <c r="G9" i="257"/>
  <c r="G13" i="257"/>
  <c r="G18" i="257"/>
  <c r="G10" i="257"/>
  <c r="G14" i="257"/>
  <c r="G17" i="257"/>
  <c r="G15" i="257"/>
  <c r="J8" i="256"/>
  <c r="J12" i="256"/>
  <c r="J16" i="256"/>
  <c r="J15" i="256"/>
  <c r="J9" i="256"/>
  <c r="J13" i="256"/>
  <c r="J11" i="256"/>
  <c r="J10" i="256"/>
  <c r="J14" i="256"/>
  <c r="J17" i="256"/>
  <c r="J18" i="256"/>
  <c r="D8" i="256"/>
  <c r="D12" i="256"/>
  <c r="D16" i="256"/>
  <c r="D9" i="256"/>
  <c r="D13" i="256"/>
  <c r="D10" i="256"/>
  <c r="D14" i="256"/>
  <c r="D17" i="256"/>
  <c r="D11" i="256"/>
  <c r="D15" i="256"/>
  <c r="D18" i="256"/>
  <c r="G8" i="256"/>
  <c r="G12" i="256"/>
  <c r="G16" i="256"/>
  <c r="G9" i="256"/>
  <c r="G13" i="256"/>
  <c r="G10" i="256"/>
  <c r="G14" i="256"/>
  <c r="G17" i="256"/>
  <c r="G11" i="256"/>
  <c r="G15" i="256"/>
  <c r="G18" i="256"/>
  <c r="J8" i="255"/>
  <c r="J12" i="255"/>
  <c r="J16" i="255"/>
  <c r="J9" i="255"/>
  <c r="J13" i="255"/>
  <c r="J10" i="255"/>
  <c r="J14" i="255"/>
  <c r="J17" i="255"/>
  <c r="J11" i="255"/>
  <c r="J15" i="255"/>
  <c r="J18" i="255"/>
  <c r="D8" i="255"/>
  <c r="D12" i="255"/>
  <c r="D16" i="255"/>
  <c r="D18" i="255"/>
  <c r="D9" i="255"/>
  <c r="D13" i="255"/>
  <c r="D15" i="255"/>
  <c r="D10" i="255"/>
  <c r="D14" i="255"/>
  <c r="D17" i="255"/>
  <c r="D11" i="255"/>
  <c r="G8" i="255"/>
  <c r="G12" i="255"/>
  <c r="G16" i="255"/>
  <c r="G9" i="255"/>
  <c r="G13" i="255"/>
  <c r="G10" i="255"/>
  <c r="G14" i="255"/>
  <c r="G17" i="255"/>
  <c r="G11" i="255"/>
  <c r="G15" i="255"/>
  <c r="G18" i="255"/>
  <c r="J8" i="254"/>
  <c r="J12" i="254"/>
  <c r="J16" i="254"/>
  <c r="J9" i="254"/>
  <c r="J13" i="254"/>
  <c r="J10" i="254"/>
  <c r="J14" i="254"/>
  <c r="J17" i="254"/>
  <c r="J11" i="254"/>
  <c r="J15" i="254"/>
  <c r="J18" i="254"/>
  <c r="G8" i="254"/>
  <c r="G12" i="254"/>
  <c r="G16" i="254"/>
  <c r="G9" i="254"/>
  <c r="G13" i="254"/>
  <c r="G10" i="254"/>
  <c r="G14" i="254"/>
  <c r="G17" i="254"/>
  <c r="G11" i="254"/>
  <c r="G15" i="254"/>
  <c r="G18" i="254"/>
  <c r="D8" i="254"/>
  <c r="D12" i="254"/>
  <c r="D16" i="254"/>
  <c r="D18" i="254"/>
  <c r="D9" i="254"/>
  <c r="D13" i="254"/>
  <c r="D15" i="254"/>
  <c r="D10" i="254"/>
  <c r="D14" i="254"/>
  <c r="D17" i="254"/>
  <c r="D11" i="254"/>
  <c r="J8" i="253"/>
  <c r="J12" i="253"/>
  <c r="J16" i="253"/>
  <c r="J9" i="253"/>
  <c r="J13" i="253"/>
  <c r="J10" i="253"/>
  <c r="J14" i="253"/>
  <c r="J17" i="253"/>
  <c r="J11" i="253"/>
  <c r="J15" i="253"/>
  <c r="J18" i="253"/>
  <c r="G8" i="253"/>
  <c r="G12" i="253"/>
  <c r="G16" i="253"/>
  <c r="G9" i="253"/>
  <c r="G13" i="253"/>
  <c r="G10" i="253"/>
  <c r="G14" i="253"/>
  <c r="G17" i="253"/>
  <c r="G11" i="253"/>
  <c r="G15" i="253"/>
  <c r="G18" i="253"/>
  <c r="D8" i="253"/>
  <c r="D12" i="253"/>
  <c r="D16" i="253"/>
  <c r="D9" i="253"/>
  <c r="D13" i="253"/>
  <c r="D10" i="253"/>
  <c r="D14" i="253"/>
  <c r="D17" i="253"/>
  <c r="D11" i="253"/>
  <c r="D15" i="253"/>
  <c r="D18" i="253"/>
  <c r="J8" i="252"/>
  <c r="J12" i="252"/>
  <c r="J16" i="252"/>
  <c r="J9" i="252"/>
  <c r="J13" i="252"/>
  <c r="J10" i="252"/>
  <c r="J14" i="252"/>
  <c r="J17" i="252"/>
  <c r="J11" i="252"/>
  <c r="J15" i="252"/>
  <c r="J18" i="252"/>
  <c r="G8" i="252"/>
  <c r="G12" i="252"/>
  <c r="G16" i="252"/>
  <c r="G9" i="252"/>
  <c r="G13" i="252"/>
  <c r="G15" i="252"/>
  <c r="G10" i="252"/>
  <c r="G14" i="252"/>
  <c r="G17" i="252"/>
  <c r="G11" i="252"/>
  <c r="G18" i="252"/>
  <c r="D8" i="252"/>
  <c r="D12" i="252"/>
  <c r="D16" i="252"/>
  <c r="D9" i="252"/>
  <c r="D13" i="252"/>
  <c r="D10" i="252"/>
  <c r="D14" i="252"/>
  <c r="D17" i="252"/>
  <c r="D11" i="252"/>
  <c r="D15" i="252"/>
  <c r="D18" i="252"/>
  <c r="J7" i="251"/>
  <c r="J8" i="251"/>
  <c r="J12" i="251"/>
  <c r="J16" i="251"/>
  <c r="J9" i="251"/>
  <c r="J13" i="251"/>
  <c r="J10" i="251"/>
  <c r="J14" i="251"/>
  <c r="J17" i="251"/>
  <c r="J11" i="251"/>
  <c r="J15" i="251"/>
  <c r="J18" i="251"/>
  <c r="G8" i="251"/>
  <c r="G12" i="251"/>
  <c r="G16" i="251"/>
  <c r="G9" i="251"/>
  <c r="G13" i="251"/>
  <c r="G15" i="251"/>
  <c r="G18" i="251"/>
  <c r="G10" i="251"/>
  <c r="G14" i="251"/>
  <c r="G17" i="251"/>
  <c r="G11" i="251"/>
  <c r="D9" i="251"/>
  <c r="D13" i="251"/>
  <c r="D12" i="251"/>
  <c r="D10" i="251"/>
  <c r="D14" i="251"/>
  <c r="D17" i="251"/>
  <c r="D16" i="251"/>
  <c r="D11" i="251"/>
  <c r="D15" i="251"/>
  <c r="D18" i="251"/>
  <c r="D8" i="251"/>
  <c r="J8" i="246"/>
  <c r="J12" i="246"/>
  <c r="J16" i="246"/>
  <c r="J9" i="246"/>
  <c r="J13" i="246"/>
  <c r="J10" i="246"/>
  <c r="J14" i="246"/>
  <c r="J17" i="246"/>
  <c r="J11" i="246"/>
  <c r="J15" i="246"/>
  <c r="J18" i="246"/>
  <c r="G8" i="246"/>
  <c r="G12" i="246"/>
  <c r="G16" i="246"/>
  <c r="G9" i="246"/>
  <c r="G13" i="246"/>
  <c r="G10" i="246"/>
  <c r="G14" i="246"/>
  <c r="G17" i="246"/>
  <c r="G11" i="246"/>
  <c r="G15" i="246"/>
  <c r="G18" i="246"/>
  <c r="D9" i="246"/>
  <c r="D13" i="246"/>
  <c r="D12" i="246"/>
  <c r="D10" i="246"/>
  <c r="D14" i="246"/>
  <c r="D17" i="246"/>
  <c r="D8" i="246"/>
  <c r="D11" i="246"/>
  <c r="D15" i="246"/>
  <c r="D18" i="246"/>
  <c r="D16" i="246"/>
  <c r="J8" i="244"/>
  <c r="J12" i="244"/>
  <c r="J16" i="244"/>
  <c r="J9" i="244"/>
  <c r="J13" i="244"/>
  <c r="J10" i="244"/>
  <c r="J14" i="244"/>
  <c r="J17" i="244"/>
  <c r="J11" i="244"/>
  <c r="J15" i="244"/>
  <c r="J18" i="244"/>
  <c r="G8" i="244"/>
  <c r="G12" i="244"/>
  <c r="G16" i="244"/>
  <c r="G9" i="244"/>
  <c r="G13" i="244"/>
  <c r="G10" i="244"/>
  <c r="G14" i="244"/>
  <c r="G17" i="244"/>
  <c r="G11" i="244"/>
  <c r="G15" i="244"/>
  <c r="G18" i="244"/>
  <c r="D8" i="244"/>
  <c r="D12" i="244"/>
  <c r="D16" i="244"/>
  <c r="D9" i="244"/>
  <c r="D13" i="244"/>
  <c r="D10" i="244"/>
  <c r="D14" i="244"/>
  <c r="D17" i="244"/>
  <c r="D11" i="244"/>
  <c r="D15" i="244"/>
  <c r="D18" i="244"/>
  <c r="J8" i="242"/>
  <c r="J12" i="242"/>
  <c r="J16" i="242"/>
  <c r="J9" i="242"/>
  <c r="J13" i="242"/>
  <c r="J10" i="242"/>
  <c r="J14" i="242"/>
  <c r="J17" i="242"/>
  <c r="J11" i="242"/>
  <c r="J15" i="242"/>
  <c r="J18" i="242"/>
  <c r="G8" i="242"/>
  <c r="G12" i="242"/>
  <c r="G16" i="242"/>
  <c r="G9" i="242"/>
  <c r="G13" i="242"/>
  <c r="G10" i="242"/>
  <c r="G14" i="242"/>
  <c r="G17" i="242"/>
  <c r="G11" i="242"/>
  <c r="G15" i="242"/>
  <c r="G18" i="242"/>
  <c r="D8" i="242"/>
  <c r="D12" i="242"/>
  <c r="D16" i="242"/>
  <c r="D9" i="242"/>
  <c r="D13" i="242"/>
  <c r="D10" i="242"/>
  <c r="D14" i="242"/>
  <c r="D17" i="242"/>
  <c r="D11" i="242"/>
  <c r="D15" i="242"/>
  <c r="D18" i="242"/>
  <c r="J8" i="249"/>
  <c r="J12" i="249"/>
  <c r="J16" i="249"/>
  <c r="J9" i="249"/>
  <c r="J13" i="249"/>
  <c r="J10" i="249"/>
  <c r="J14" i="249"/>
  <c r="J17" i="249"/>
  <c r="J11" i="249"/>
  <c r="J15" i="249"/>
  <c r="J18" i="249"/>
  <c r="G8" i="249"/>
  <c r="G12" i="249"/>
  <c r="G16" i="249"/>
  <c r="G9" i="249"/>
  <c r="G13" i="249"/>
  <c r="G10" i="249"/>
  <c r="G14" i="249"/>
  <c r="G17" i="249"/>
  <c r="G11" i="249"/>
  <c r="G15" i="249"/>
  <c r="G18" i="249"/>
  <c r="D9" i="249"/>
  <c r="D13" i="249"/>
  <c r="D10" i="249"/>
  <c r="D14" i="249"/>
  <c r="D17" i="249"/>
  <c r="D8" i="249"/>
  <c r="D11" i="249"/>
  <c r="D15" i="249"/>
  <c r="D18" i="249"/>
  <c r="D12" i="249"/>
  <c r="D16" i="249"/>
  <c r="J8" i="245"/>
  <c r="J9" i="245"/>
  <c r="J13" i="245"/>
  <c r="J10" i="245"/>
  <c r="J14" i="245"/>
  <c r="J17" i="245"/>
  <c r="J16" i="245"/>
  <c r="J11" i="245"/>
  <c r="J15" i="245"/>
  <c r="J18" i="245"/>
  <c r="J12" i="245"/>
  <c r="G8" i="245"/>
  <c r="G12" i="245"/>
  <c r="G16" i="245"/>
  <c r="G9" i="245"/>
  <c r="G13" i="245"/>
  <c r="G10" i="245"/>
  <c r="G14" i="245"/>
  <c r="G17" i="245"/>
  <c r="G11" i="245"/>
  <c r="G15" i="245"/>
  <c r="G18" i="245"/>
  <c r="D8" i="245"/>
  <c r="D12" i="245"/>
  <c r="D16" i="245"/>
  <c r="D9" i="245"/>
  <c r="D13" i="245"/>
  <c r="D10" i="245"/>
  <c r="D14" i="245"/>
  <c r="D17" i="245"/>
  <c r="D11" i="245"/>
  <c r="D15" i="245"/>
  <c r="D18" i="245"/>
  <c r="J8" i="241"/>
  <c r="J12" i="241"/>
  <c r="J16" i="241"/>
  <c r="J9" i="241"/>
  <c r="J13" i="241"/>
  <c r="J10" i="241"/>
  <c r="J14" i="241"/>
  <c r="J17" i="241"/>
  <c r="J11" i="241"/>
  <c r="J15" i="241"/>
  <c r="J18" i="241"/>
  <c r="G8" i="241"/>
  <c r="G9" i="241"/>
  <c r="G13" i="241"/>
  <c r="G10" i="241"/>
  <c r="G14" i="241"/>
  <c r="G17" i="241"/>
  <c r="G16" i="241"/>
  <c r="G11" i="241"/>
  <c r="G15" i="241"/>
  <c r="G18" i="241"/>
  <c r="G12" i="241"/>
  <c r="D8" i="241"/>
  <c r="D12" i="241"/>
  <c r="D16" i="241"/>
  <c r="D9" i="241"/>
  <c r="D13" i="241"/>
  <c r="D15" i="241"/>
  <c r="D10" i="241"/>
  <c r="D14" i="241"/>
  <c r="D17" i="241"/>
  <c r="D11" i="241"/>
  <c r="D18" i="241"/>
  <c r="J8" i="248"/>
  <c r="J12" i="248"/>
  <c r="J16" i="248"/>
  <c r="J9" i="248"/>
  <c r="J13" i="248"/>
  <c r="J10" i="248"/>
  <c r="J14" i="248"/>
  <c r="J17" i="248"/>
  <c r="J11" i="248"/>
  <c r="J15" i="248"/>
  <c r="J18" i="248"/>
  <c r="G8" i="248"/>
  <c r="G12" i="248"/>
  <c r="G16" i="248"/>
  <c r="G9" i="248"/>
  <c r="G13" i="248"/>
  <c r="G10" i="248"/>
  <c r="G14" i="248"/>
  <c r="G17" i="248"/>
  <c r="G11" i="248"/>
  <c r="G15" i="248"/>
  <c r="G18" i="248"/>
  <c r="D8" i="248"/>
  <c r="D12" i="248"/>
  <c r="D16" i="248"/>
  <c r="D18" i="248"/>
  <c r="D9" i="248"/>
  <c r="D13" i="248"/>
  <c r="D15" i="248"/>
  <c r="D10" i="248"/>
  <c r="D14" i="248"/>
  <c r="D17" i="248"/>
  <c r="D11" i="248"/>
  <c r="J8" i="250"/>
  <c r="J12" i="250"/>
  <c r="J16" i="250"/>
  <c r="J9" i="250"/>
  <c r="J13" i="250"/>
  <c r="J10" i="250"/>
  <c r="J14" i="250"/>
  <c r="J17" i="250"/>
  <c r="J11" i="250"/>
  <c r="J15" i="250"/>
  <c r="J18" i="250"/>
  <c r="G8" i="250"/>
  <c r="G12" i="250"/>
  <c r="G16" i="250"/>
  <c r="G9" i="250"/>
  <c r="G13" i="250"/>
  <c r="G10" i="250"/>
  <c r="G14" i="250"/>
  <c r="G17" i="250"/>
  <c r="G11" i="250"/>
  <c r="G15" i="250"/>
  <c r="G18" i="250"/>
  <c r="D8" i="250"/>
  <c r="D12" i="250"/>
  <c r="D16" i="250"/>
  <c r="D9" i="250"/>
  <c r="D13" i="250"/>
  <c r="D10" i="250"/>
  <c r="D14" i="250"/>
  <c r="D17" i="250"/>
  <c r="D11" i="250"/>
  <c r="D15" i="250"/>
  <c r="D18" i="250"/>
  <c r="J8" i="247"/>
  <c r="J12" i="247"/>
  <c r="J16" i="247"/>
  <c r="J9" i="247"/>
  <c r="J13" i="247"/>
  <c r="J10" i="247"/>
  <c r="J14" i="247"/>
  <c r="J17" i="247"/>
  <c r="J11" i="247"/>
  <c r="J15" i="247"/>
  <c r="J18" i="247"/>
  <c r="G9" i="247"/>
  <c r="G13" i="247"/>
  <c r="G12" i="247"/>
  <c r="G10" i="247"/>
  <c r="G14" i="247"/>
  <c r="G17" i="247"/>
  <c r="G8" i="247"/>
  <c r="G16" i="247"/>
  <c r="G11" i="247"/>
  <c r="G15" i="247"/>
  <c r="G18" i="247"/>
  <c r="D9" i="247"/>
  <c r="D13" i="247"/>
  <c r="D8" i="247"/>
  <c r="D10" i="247"/>
  <c r="D14" i="247"/>
  <c r="D17" i="247"/>
  <c r="D12" i="247"/>
  <c r="D11" i="247"/>
  <c r="D15" i="247"/>
  <c r="D18" i="247"/>
  <c r="D16" i="247"/>
  <c r="J8" i="243"/>
  <c r="J12" i="243"/>
  <c r="J16" i="243"/>
  <c r="J9" i="243"/>
  <c r="J13" i="243"/>
  <c r="J10" i="243"/>
  <c r="J14" i="243"/>
  <c r="J17" i="243"/>
  <c r="J11" i="243"/>
  <c r="J15" i="243"/>
  <c r="J18" i="243"/>
  <c r="G8" i="243"/>
  <c r="G12" i="243"/>
  <c r="G16" i="243"/>
  <c r="G11" i="243"/>
  <c r="G18" i="243"/>
  <c r="G9" i="243"/>
  <c r="G13" i="243"/>
  <c r="G10" i="243"/>
  <c r="G14" i="243"/>
  <c r="G17" i="243"/>
  <c r="G15" i="243"/>
  <c r="D8" i="243"/>
  <c r="D12" i="243"/>
  <c r="D16" i="243"/>
  <c r="D18" i="243"/>
  <c r="D9" i="243"/>
  <c r="D13" i="243"/>
  <c r="D11" i="243"/>
  <c r="D10" i="243"/>
  <c r="D14" i="243"/>
  <c r="D17" i="243"/>
  <c r="D15" i="243"/>
  <c r="J7" i="239"/>
  <c r="J8" i="239"/>
  <c r="J12" i="239"/>
  <c r="J16" i="239"/>
  <c r="J13" i="239"/>
  <c r="J10" i="239"/>
  <c r="J14" i="239"/>
  <c r="J17" i="239"/>
  <c r="J9" i="239"/>
  <c r="J11" i="239"/>
  <c r="J15" i="239"/>
  <c r="J18" i="239"/>
  <c r="G8" i="239"/>
  <c r="G12" i="239"/>
  <c r="G16" i="239"/>
  <c r="G9" i="239"/>
  <c r="G13" i="239"/>
  <c r="G10" i="239"/>
  <c r="G14" i="239"/>
  <c r="G17" i="239"/>
  <c r="G11" i="239"/>
  <c r="G15" i="239"/>
  <c r="G18" i="239"/>
  <c r="D8" i="239"/>
  <c r="D12" i="239"/>
  <c r="D16" i="239"/>
  <c r="D9" i="239"/>
  <c r="D13" i="239"/>
  <c r="D10" i="239"/>
  <c r="D14" i="239"/>
  <c r="D17" i="239"/>
  <c r="D11" i="239"/>
  <c r="D15" i="239"/>
  <c r="D18" i="239"/>
  <c r="J8" i="238"/>
  <c r="J12" i="238"/>
  <c r="J16" i="238"/>
  <c r="J9" i="238"/>
  <c r="J13" i="238"/>
  <c r="J10" i="238"/>
  <c r="J14" i="238"/>
  <c r="J17" i="238"/>
  <c r="J11" i="238"/>
  <c r="J15" i="238"/>
  <c r="J18" i="238"/>
  <c r="G9" i="238"/>
  <c r="G13" i="238"/>
  <c r="G12" i="238"/>
  <c r="G16" i="238"/>
  <c r="G10" i="238"/>
  <c r="G14" i="238"/>
  <c r="G17" i="238"/>
  <c r="G8" i="238"/>
  <c r="G11" i="238"/>
  <c r="G15" i="238"/>
  <c r="G18" i="238"/>
  <c r="D8" i="238"/>
  <c r="D12" i="238"/>
  <c r="D16" i="238"/>
  <c r="D9" i="238"/>
  <c r="D13" i="238"/>
  <c r="D10" i="238"/>
  <c r="D14" i="238"/>
  <c r="D17" i="238"/>
  <c r="D11" i="238"/>
  <c r="D15" i="238"/>
  <c r="D18" i="238"/>
  <c r="D7" i="238"/>
  <c r="C30" i="250"/>
  <c r="E22" i="250" s="1"/>
  <c r="D7" i="362"/>
  <c r="G7" i="239"/>
  <c r="G7" i="238"/>
  <c r="I30" i="249"/>
  <c r="C30" i="251"/>
  <c r="C30" i="242"/>
  <c r="E22" i="242" s="1"/>
  <c r="J7" i="250"/>
  <c r="J7" i="247"/>
  <c r="D7" i="243"/>
  <c r="J7" i="260"/>
  <c r="J7" i="244"/>
  <c r="J7" i="243"/>
  <c r="D7" i="239"/>
  <c r="D7" i="250"/>
  <c r="I30" i="242"/>
  <c r="K7" i="242" s="1"/>
  <c r="I30" i="255"/>
  <c r="K27" i="255" s="1"/>
  <c r="C30" i="243"/>
  <c r="J7" i="245"/>
  <c r="D7" i="246"/>
  <c r="C30" i="254"/>
  <c r="E22" i="254" s="1"/>
  <c r="I30" i="260"/>
  <c r="K27" i="260" s="1"/>
  <c r="J7" i="257"/>
  <c r="I30" i="256"/>
  <c r="K26" i="256" s="1"/>
  <c r="J7" i="256"/>
  <c r="G7" i="253"/>
  <c r="D7" i="253"/>
  <c r="C30" i="257"/>
  <c r="E26" i="257" s="1"/>
  <c r="I30" i="246"/>
  <c r="K23" i="246" s="1"/>
  <c r="J7" i="242"/>
  <c r="J7" i="248"/>
  <c r="F30" i="238"/>
  <c r="H27" i="238" s="1"/>
  <c r="C30" i="238"/>
  <c r="F30" i="362"/>
  <c r="H25" i="362" s="1"/>
  <c r="I30" i="257"/>
  <c r="J7" i="255"/>
  <c r="I30" i="248"/>
  <c r="K27" i="248" s="1"/>
  <c r="I30" i="250"/>
  <c r="D7" i="247"/>
  <c r="C30" i="239"/>
  <c r="G7" i="362"/>
  <c r="L19" i="254"/>
  <c r="G7" i="254"/>
  <c r="F30" i="253"/>
  <c r="L19" i="252"/>
  <c r="I30" i="251"/>
  <c r="K26" i="251" s="1"/>
  <c r="J7" i="246"/>
  <c r="I30" i="244"/>
  <c r="J7" i="249"/>
  <c r="I30" i="241"/>
  <c r="D7" i="241"/>
  <c r="C30" i="241"/>
  <c r="E26" i="241" s="1"/>
  <c r="I30" i="247"/>
  <c r="I30" i="243"/>
  <c r="L28" i="239"/>
  <c r="F30" i="239"/>
  <c r="L19" i="238"/>
  <c r="C30" i="362"/>
  <c r="L19" i="362"/>
  <c r="L28" i="362"/>
  <c r="I30" i="362"/>
  <c r="J7" i="362"/>
  <c r="C30" i="260"/>
  <c r="D7" i="260"/>
  <c r="K22" i="260"/>
  <c r="F30" i="260"/>
  <c r="G7" i="260"/>
  <c r="J7" i="259"/>
  <c r="I30" i="259"/>
  <c r="F30" i="259"/>
  <c r="G7" i="259"/>
  <c r="C30" i="259"/>
  <c r="D7" i="259"/>
  <c r="D7" i="257"/>
  <c r="F30" i="257"/>
  <c r="G7" i="257"/>
  <c r="C30" i="256"/>
  <c r="F30" i="256"/>
  <c r="G7" i="256"/>
  <c r="D7" i="256"/>
  <c r="F30" i="255"/>
  <c r="G7" i="255"/>
  <c r="C30" i="255"/>
  <c r="D7" i="255"/>
  <c r="E27" i="254"/>
  <c r="E24" i="254"/>
  <c r="E7" i="254"/>
  <c r="L28" i="254"/>
  <c r="E25" i="254"/>
  <c r="F30" i="254"/>
  <c r="I30" i="254"/>
  <c r="J7" i="254"/>
  <c r="E23" i="254"/>
  <c r="C30" i="253"/>
  <c r="L19" i="253"/>
  <c r="L28" i="253"/>
  <c r="I30" i="253"/>
  <c r="J7" i="253"/>
  <c r="F30" i="252"/>
  <c r="G7" i="252"/>
  <c r="C30" i="252"/>
  <c r="I30" i="252"/>
  <c r="L28" i="252"/>
  <c r="D7" i="252"/>
  <c r="J7" i="252"/>
  <c r="D7" i="251"/>
  <c r="G7" i="251"/>
  <c r="F30" i="251"/>
  <c r="C30" i="246"/>
  <c r="F30" i="246"/>
  <c r="K27" i="246"/>
  <c r="K22" i="246"/>
  <c r="K24" i="246"/>
  <c r="K26" i="246"/>
  <c r="K7" i="246"/>
  <c r="K25" i="246"/>
  <c r="G7" i="246"/>
  <c r="C30" i="244"/>
  <c r="F30" i="244"/>
  <c r="G7" i="244"/>
  <c r="D7" i="244"/>
  <c r="D7" i="242"/>
  <c r="F30" i="242"/>
  <c r="G7" i="242"/>
  <c r="F30" i="249"/>
  <c r="G7" i="249"/>
  <c r="C30" i="249"/>
  <c r="D7" i="249"/>
  <c r="I30" i="245"/>
  <c r="C30" i="245"/>
  <c r="F30" i="245"/>
  <c r="G7" i="245"/>
  <c r="D7" i="245"/>
  <c r="J7" i="241"/>
  <c r="F30" i="241"/>
  <c r="G7" i="241"/>
  <c r="K23" i="248"/>
  <c r="K25" i="248"/>
  <c r="K26" i="248"/>
  <c r="K22" i="248"/>
  <c r="K7" i="248"/>
  <c r="K24" i="248"/>
  <c r="F30" i="248"/>
  <c r="C30" i="248"/>
  <c r="G7" i="248"/>
  <c r="D7" i="248"/>
  <c r="E25" i="250"/>
  <c r="E27" i="250"/>
  <c r="F30" i="250"/>
  <c r="G7" i="250"/>
  <c r="G7" i="247"/>
  <c r="F30" i="247"/>
  <c r="C30" i="247"/>
  <c r="F30" i="243"/>
  <c r="G7" i="243"/>
  <c r="L19" i="239"/>
  <c r="I30" i="239"/>
  <c r="I30" i="238"/>
  <c r="J7" i="238"/>
  <c r="E26" i="254" l="1"/>
  <c r="E24" i="242"/>
  <c r="E23" i="250"/>
  <c r="E26" i="250"/>
  <c r="E7" i="250"/>
  <c r="E24" i="250"/>
  <c r="K24" i="251"/>
  <c r="K27" i="251"/>
  <c r="M12" i="254"/>
  <c r="M13" i="254"/>
  <c r="M14" i="254"/>
  <c r="M7" i="253"/>
  <c r="M14" i="253"/>
  <c r="M13" i="253"/>
  <c r="M16" i="252"/>
  <c r="M13" i="252"/>
  <c r="M18" i="362"/>
  <c r="M13" i="362"/>
  <c r="M15" i="362"/>
  <c r="M14" i="362"/>
  <c r="D19" i="254"/>
  <c r="M17" i="239"/>
  <c r="M10" i="239"/>
  <c r="M16" i="239"/>
  <c r="M14" i="239"/>
  <c r="M8" i="239"/>
  <c r="M12" i="239"/>
  <c r="M15" i="239"/>
  <c r="M13" i="239"/>
  <c r="M11" i="239"/>
  <c r="M9" i="239"/>
  <c r="M18" i="239"/>
  <c r="M10" i="238"/>
  <c r="M9" i="238"/>
  <c r="M12" i="238"/>
  <c r="M17" i="238"/>
  <c r="M15" i="238"/>
  <c r="M18" i="238"/>
  <c r="M14" i="238"/>
  <c r="M13" i="238"/>
  <c r="M16" i="238"/>
  <c r="M8" i="238"/>
  <c r="M11" i="238"/>
  <c r="D19" i="238"/>
  <c r="L30" i="238"/>
  <c r="N24" i="238" s="1"/>
  <c r="K25" i="255"/>
  <c r="K24" i="255"/>
  <c r="E26" i="242"/>
  <c r="E23" i="242"/>
  <c r="E27" i="242"/>
  <c r="E25" i="242"/>
  <c r="E7" i="242"/>
  <c r="H23" i="238"/>
  <c r="H22" i="238"/>
  <c r="K8" i="362"/>
  <c r="K12" i="362"/>
  <c r="K16" i="362"/>
  <c r="K9" i="362"/>
  <c r="K13" i="362"/>
  <c r="K10" i="362"/>
  <c r="K14" i="362"/>
  <c r="K17" i="362"/>
  <c r="K11" i="362"/>
  <c r="K15" i="362"/>
  <c r="K18" i="362"/>
  <c r="H7" i="362"/>
  <c r="H24" i="362"/>
  <c r="H8" i="362"/>
  <c r="H9" i="362"/>
  <c r="H13" i="362"/>
  <c r="H12" i="362"/>
  <c r="H10" i="362"/>
  <c r="H14" i="362"/>
  <c r="H17" i="362"/>
  <c r="H11" i="362"/>
  <c r="H15" i="362"/>
  <c r="H18" i="362"/>
  <c r="H16" i="362"/>
  <c r="H23" i="362"/>
  <c r="H22" i="362"/>
  <c r="H27" i="362"/>
  <c r="H26" i="362"/>
  <c r="E23" i="362"/>
  <c r="E8" i="362"/>
  <c r="E12" i="362"/>
  <c r="E16" i="362"/>
  <c r="E17" i="362"/>
  <c r="E15" i="362"/>
  <c r="E9" i="362"/>
  <c r="E13" i="362"/>
  <c r="E14" i="362"/>
  <c r="E18" i="362"/>
  <c r="E10" i="362"/>
  <c r="E11" i="362"/>
  <c r="K23" i="260"/>
  <c r="K8" i="260"/>
  <c r="K12" i="260"/>
  <c r="K16" i="260"/>
  <c r="K18" i="260"/>
  <c r="K9" i="260"/>
  <c r="K13" i="260"/>
  <c r="K15" i="260"/>
  <c r="K10" i="260"/>
  <c r="K14" i="260"/>
  <c r="K17" i="260"/>
  <c r="K11" i="260"/>
  <c r="E26" i="260"/>
  <c r="E8" i="260"/>
  <c r="E12" i="260"/>
  <c r="E16" i="260"/>
  <c r="E9" i="260"/>
  <c r="E13" i="260"/>
  <c r="E10" i="260"/>
  <c r="E14" i="260"/>
  <c r="E17" i="260"/>
  <c r="E11" i="260"/>
  <c r="E15" i="260"/>
  <c r="E18" i="260"/>
  <c r="H8" i="260"/>
  <c r="H12" i="260"/>
  <c r="H16" i="260"/>
  <c r="H9" i="260"/>
  <c r="H13" i="260"/>
  <c r="H10" i="260"/>
  <c r="H14" i="260"/>
  <c r="H17" i="260"/>
  <c r="H11" i="260"/>
  <c r="H15" i="260"/>
  <c r="H18" i="260"/>
  <c r="K8" i="259"/>
  <c r="K12" i="259"/>
  <c r="K16" i="259"/>
  <c r="K9" i="259"/>
  <c r="K13" i="259"/>
  <c r="K10" i="259"/>
  <c r="K14" i="259"/>
  <c r="K17" i="259"/>
  <c r="K11" i="259"/>
  <c r="K15" i="259"/>
  <c r="K18" i="259"/>
  <c r="E8" i="259"/>
  <c r="E12" i="259"/>
  <c r="E16" i="259"/>
  <c r="E15" i="259"/>
  <c r="E9" i="259"/>
  <c r="E13" i="259"/>
  <c r="E18" i="259"/>
  <c r="E10" i="259"/>
  <c r="E14" i="259"/>
  <c r="E17" i="259"/>
  <c r="E11" i="259"/>
  <c r="H9" i="259"/>
  <c r="H13" i="259"/>
  <c r="H12" i="259"/>
  <c r="H10" i="259"/>
  <c r="H14" i="259"/>
  <c r="H17" i="259"/>
  <c r="H16" i="259"/>
  <c r="H11" i="259"/>
  <c r="H15" i="259"/>
  <c r="H18" i="259"/>
  <c r="H8" i="259"/>
  <c r="K8" i="257"/>
  <c r="K12" i="257"/>
  <c r="K16" i="257"/>
  <c r="K9" i="257"/>
  <c r="K13" i="257"/>
  <c r="K10" i="257"/>
  <c r="K14" i="257"/>
  <c r="K17" i="257"/>
  <c r="K11" i="257"/>
  <c r="K15" i="257"/>
  <c r="K18" i="257"/>
  <c r="E22" i="257"/>
  <c r="E8" i="257"/>
  <c r="E12" i="257"/>
  <c r="E16" i="257"/>
  <c r="E9" i="257"/>
  <c r="E13" i="257"/>
  <c r="E10" i="257"/>
  <c r="E14" i="257"/>
  <c r="E17" i="257"/>
  <c r="E11" i="257"/>
  <c r="E15" i="257"/>
  <c r="E18" i="257"/>
  <c r="H8" i="257"/>
  <c r="H12" i="257"/>
  <c r="H16" i="257"/>
  <c r="H15" i="257"/>
  <c r="H9" i="257"/>
  <c r="H13" i="257"/>
  <c r="H18" i="257"/>
  <c r="H10" i="257"/>
  <c r="H14" i="257"/>
  <c r="H17" i="257"/>
  <c r="H11" i="257"/>
  <c r="K7" i="256"/>
  <c r="K23" i="256"/>
  <c r="K8" i="256"/>
  <c r="K12" i="256"/>
  <c r="K16" i="256"/>
  <c r="K9" i="256"/>
  <c r="K13" i="256"/>
  <c r="K10" i="256"/>
  <c r="K14" i="256"/>
  <c r="K17" i="256"/>
  <c r="K11" i="256"/>
  <c r="K15" i="256"/>
  <c r="K18" i="256"/>
  <c r="E8" i="256"/>
  <c r="E12" i="256"/>
  <c r="E16" i="256"/>
  <c r="E9" i="256"/>
  <c r="E13" i="256"/>
  <c r="E10" i="256"/>
  <c r="E14" i="256"/>
  <c r="E17" i="256"/>
  <c r="E11" i="256"/>
  <c r="E15" i="256"/>
  <c r="E18" i="256"/>
  <c r="H8" i="256"/>
  <c r="H12" i="256"/>
  <c r="H16" i="256"/>
  <c r="H9" i="256"/>
  <c r="H13" i="256"/>
  <c r="H10" i="256"/>
  <c r="H14" i="256"/>
  <c r="H17" i="256"/>
  <c r="H11" i="256"/>
  <c r="H15" i="256"/>
  <c r="H18" i="256"/>
  <c r="K23" i="255"/>
  <c r="K8" i="255"/>
  <c r="K12" i="255"/>
  <c r="K16" i="255"/>
  <c r="K9" i="255"/>
  <c r="K13" i="255"/>
  <c r="K10" i="255"/>
  <c r="K14" i="255"/>
  <c r="K17" i="255"/>
  <c r="K11" i="255"/>
  <c r="K15" i="255"/>
  <c r="K18" i="255"/>
  <c r="E8" i="255"/>
  <c r="E12" i="255"/>
  <c r="E16" i="255"/>
  <c r="E18" i="255"/>
  <c r="E9" i="255"/>
  <c r="E13" i="255"/>
  <c r="E15" i="255"/>
  <c r="E10" i="255"/>
  <c r="E14" i="255"/>
  <c r="E17" i="255"/>
  <c r="E11" i="255"/>
  <c r="H8" i="255"/>
  <c r="H12" i="255"/>
  <c r="H16" i="255"/>
  <c r="H9" i="255"/>
  <c r="H13" i="255"/>
  <c r="H10" i="255"/>
  <c r="H14" i="255"/>
  <c r="H17" i="255"/>
  <c r="H11" i="255"/>
  <c r="H15" i="255"/>
  <c r="H18" i="255"/>
  <c r="K8" i="254"/>
  <c r="K12" i="254"/>
  <c r="K16" i="254"/>
  <c r="K9" i="254"/>
  <c r="K13" i="254"/>
  <c r="K10" i="254"/>
  <c r="K14" i="254"/>
  <c r="K17" i="254"/>
  <c r="K11" i="254"/>
  <c r="K15" i="254"/>
  <c r="K18" i="254"/>
  <c r="H8" i="254"/>
  <c r="H12" i="254"/>
  <c r="H16" i="254"/>
  <c r="H9" i="254"/>
  <c r="H13" i="254"/>
  <c r="H10" i="254"/>
  <c r="H14" i="254"/>
  <c r="H17" i="254"/>
  <c r="H11" i="254"/>
  <c r="H15" i="254"/>
  <c r="H18" i="254"/>
  <c r="E8" i="254"/>
  <c r="E12" i="254"/>
  <c r="E16" i="254"/>
  <c r="E11" i="254"/>
  <c r="E9" i="254"/>
  <c r="E13" i="254"/>
  <c r="E15" i="254"/>
  <c r="E10" i="254"/>
  <c r="E14" i="254"/>
  <c r="E17" i="254"/>
  <c r="E18" i="254"/>
  <c r="K8" i="253"/>
  <c r="K12" i="253"/>
  <c r="K16" i="253"/>
  <c r="K9" i="253"/>
  <c r="K13" i="253"/>
  <c r="K10" i="253"/>
  <c r="K14" i="253"/>
  <c r="K17" i="253"/>
  <c r="K11" i="253"/>
  <c r="K15" i="253"/>
  <c r="K18" i="253"/>
  <c r="H22" i="253"/>
  <c r="H8" i="253"/>
  <c r="H12" i="253"/>
  <c r="H16" i="253"/>
  <c r="H9" i="253"/>
  <c r="H13" i="253"/>
  <c r="H10" i="253"/>
  <c r="H14" i="253"/>
  <c r="H17" i="253"/>
  <c r="H11" i="253"/>
  <c r="H15" i="253"/>
  <c r="H18" i="253"/>
  <c r="E8" i="253"/>
  <c r="E12" i="253"/>
  <c r="E16" i="253"/>
  <c r="E9" i="253"/>
  <c r="E13" i="253"/>
  <c r="E10" i="253"/>
  <c r="E14" i="253"/>
  <c r="E17" i="253"/>
  <c r="E11" i="253"/>
  <c r="E15" i="253"/>
  <c r="E18" i="253"/>
  <c r="K8" i="252"/>
  <c r="K12" i="252"/>
  <c r="K16" i="252"/>
  <c r="K9" i="252"/>
  <c r="K13" i="252"/>
  <c r="K10" i="252"/>
  <c r="K14" i="252"/>
  <c r="K17" i="252"/>
  <c r="K11" i="252"/>
  <c r="K15" i="252"/>
  <c r="K18" i="252"/>
  <c r="H22" i="252"/>
  <c r="H8" i="252"/>
  <c r="H12" i="252"/>
  <c r="H16" i="252"/>
  <c r="H9" i="252"/>
  <c r="H13" i="252"/>
  <c r="H11" i="252"/>
  <c r="H10" i="252"/>
  <c r="H14" i="252"/>
  <c r="H17" i="252"/>
  <c r="H15" i="252"/>
  <c r="H18" i="252"/>
  <c r="E8" i="252"/>
  <c r="E12" i="252"/>
  <c r="E16" i="252"/>
  <c r="E9" i="252"/>
  <c r="E13" i="252"/>
  <c r="E10" i="252"/>
  <c r="E14" i="252"/>
  <c r="E17" i="252"/>
  <c r="E11" i="252"/>
  <c r="E15" i="252"/>
  <c r="E18" i="252"/>
  <c r="K25" i="251"/>
  <c r="K8" i="251"/>
  <c r="K12" i="251"/>
  <c r="K16" i="251"/>
  <c r="K9" i="251"/>
  <c r="K13" i="251"/>
  <c r="K10" i="251"/>
  <c r="K14" i="251"/>
  <c r="K17" i="251"/>
  <c r="K11" i="251"/>
  <c r="K15" i="251"/>
  <c r="K18" i="251"/>
  <c r="K22" i="251"/>
  <c r="K7" i="251"/>
  <c r="K23" i="251"/>
  <c r="H8" i="251"/>
  <c r="H12" i="251"/>
  <c r="H16" i="251"/>
  <c r="H9" i="251"/>
  <c r="H13" i="251"/>
  <c r="H10" i="251"/>
  <c r="H14" i="251"/>
  <c r="H17" i="251"/>
  <c r="H11" i="251"/>
  <c r="H15" i="251"/>
  <c r="H18" i="251"/>
  <c r="E9" i="251"/>
  <c r="E13" i="251"/>
  <c r="E16" i="251"/>
  <c r="E10" i="251"/>
  <c r="E14" i="251"/>
  <c r="E17" i="251"/>
  <c r="E12" i="251"/>
  <c r="E11" i="251"/>
  <c r="E15" i="251"/>
  <c r="E18" i="251"/>
  <c r="E8" i="251"/>
  <c r="E22" i="251"/>
  <c r="E25" i="251"/>
  <c r="K8" i="246"/>
  <c r="K12" i="246"/>
  <c r="K16" i="246"/>
  <c r="K9" i="246"/>
  <c r="K13" i="246"/>
  <c r="K10" i="246"/>
  <c r="K14" i="246"/>
  <c r="K17" i="246"/>
  <c r="K11" i="246"/>
  <c r="K15" i="246"/>
  <c r="K18" i="246"/>
  <c r="H7" i="246"/>
  <c r="H8" i="246"/>
  <c r="H12" i="246"/>
  <c r="H16" i="246"/>
  <c r="H9" i="246"/>
  <c r="H13" i="246"/>
  <c r="H10" i="246"/>
  <c r="H14" i="246"/>
  <c r="H17" i="246"/>
  <c r="H11" i="246"/>
  <c r="H15" i="246"/>
  <c r="H18" i="246"/>
  <c r="E25" i="246"/>
  <c r="E8" i="246"/>
  <c r="E9" i="246"/>
  <c r="E13" i="246"/>
  <c r="E16" i="246"/>
  <c r="E10" i="246"/>
  <c r="E14" i="246"/>
  <c r="E17" i="246"/>
  <c r="E11" i="246"/>
  <c r="E15" i="246"/>
  <c r="E18" i="246"/>
  <c r="E12" i="246"/>
  <c r="K26" i="244"/>
  <c r="K8" i="244"/>
  <c r="K12" i="244"/>
  <c r="K16" i="244"/>
  <c r="K9" i="244"/>
  <c r="K13" i="244"/>
  <c r="K10" i="244"/>
  <c r="K14" i="244"/>
  <c r="K17" i="244"/>
  <c r="K11" i="244"/>
  <c r="K15" i="244"/>
  <c r="K18" i="244"/>
  <c r="H8" i="244"/>
  <c r="H12" i="244"/>
  <c r="H16" i="244"/>
  <c r="H9" i="244"/>
  <c r="H13" i="244"/>
  <c r="H10" i="244"/>
  <c r="H14" i="244"/>
  <c r="H17" i="244"/>
  <c r="H11" i="244"/>
  <c r="H15" i="244"/>
  <c r="H18" i="244"/>
  <c r="E8" i="244"/>
  <c r="E12" i="244"/>
  <c r="E16" i="244"/>
  <c r="E9" i="244"/>
  <c r="E13" i="244"/>
  <c r="E10" i="244"/>
  <c r="E14" i="244"/>
  <c r="E17" i="244"/>
  <c r="E11" i="244"/>
  <c r="E15" i="244"/>
  <c r="E18" i="244"/>
  <c r="K22" i="242"/>
  <c r="K8" i="242"/>
  <c r="K12" i="242"/>
  <c r="K16" i="242"/>
  <c r="K9" i="242"/>
  <c r="K13" i="242"/>
  <c r="K10" i="242"/>
  <c r="K14" i="242"/>
  <c r="K17" i="242"/>
  <c r="K11" i="242"/>
  <c r="K15" i="242"/>
  <c r="K18" i="242"/>
  <c r="H8" i="242"/>
  <c r="H12" i="242"/>
  <c r="H16" i="242"/>
  <c r="H9" i="242"/>
  <c r="H13" i="242"/>
  <c r="H10" i="242"/>
  <c r="H14" i="242"/>
  <c r="H17" i="242"/>
  <c r="H11" i="242"/>
  <c r="H15" i="242"/>
  <c r="H18" i="242"/>
  <c r="E8" i="242"/>
  <c r="E12" i="242"/>
  <c r="E16" i="242"/>
  <c r="E9" i="242"/>
  <c r="E13" i="242"/>
  <c r="E10" i="242"/>
  <c r="E14" i="242"/>
  <c r="E17" i="242"/>
  <c r="E11" i="242"/>
  <c r="E15" i="242"/>
  <c r="E18" i="242"/>
  <c r="K8" i="249"/>
  <c r="K12" i="249"/>
  <c r="K16" i="249"/>
  <c r="K9" i="249"/>
  <c r="K13" i="249"/>
  <c r="K10" i="249"/>
  <c r="K14" i="249"/>
  <c r="K17" i="249"/>
  <c r="K11" i="249"/>
  <c r="K15" i="249"/>
  <c r="K18" i="249"/>
  <c r="H8" i="249"/>
  <c r="H12" i="249"/>
  <c r="H16" i="249"/>
  <c r="H9" i="249"/>
  <c r="H13" i="249"/>
  <c r="H10" i="249"/>
  <c r="H14" i="249"/>
  <c r="H17" i="249"/>
  <c r="H11" i="249"/>
  <c r="H15" i="249"/>
  <c r="H18" i="249"/>
  <c r="E9" i="249"/>
  <c r="E13" i="249"/>
  <c r="E10" i="249"/>
  <c r="E14" i="249"/>
  <c r="E17" i="249"/>
  <c r="E12" i="249"/>
  <c r="E16" i="249"/>
  <c r="E11" i="249"/>
  <c r="E15" i="249"/>
  <c r="E18" i="249"/>
  <c r="E8" i="249"/>
  <c r="K27" i="245"/>
  <c r="K8" i="245"/>
  <c r="K12" i="245"/>
  <c r="K16" i="245"/>
  <c r="K9" i="245"/>
  <c r="K13" i="245"/>
  <c r="K10" i="245"/>
  <c r="K14" i="245"/>
  <c r="K17" i="245"/>
  <c r="K11" i="245"/>
  <c r="K15" i="245"/>
  <c r="K18" i="245"/>
  <c r="H8" i="245"/>
  <c r="H12" i="245"/>
  <c r="H16" i="245"/>
  <c r="H9" i="245"/>
  <c r="H13" i="245"/>
  <c r="H10" i="245"/>
  <c r="H14" i="245"/>
  <c r="H17" i="245"/>
  <c r="H11" i="245"/>
  <c r="H15" i="245"/>
  <c r="H18" i="245"/>
  <c r="E8" i="245"/>
  <c r="E12" i="245"/>
  <c r="E16" i="245"/>
  <c r="E9" i="245"/>
  <c r="E13" i="245"/>
  <c r="E10" i="245"/>
  <c r="E14" i="245"/>
  <c r="E17" i="245"/>
  <c r="E11" i="245"/>
  <c r="E15" i="245"/>
  <c r="E18" i="245"/>
  <c r="K23" i="241"/>
  <c r="K8" i="241"/>
  <c r="K12" i="241"/>
  <c r="K16" i="241"/>
  <c r="K9" i="241"/>
  <c r="K13" i="241"/>
  <c r="K10" i="241"/>
  <c r="K14" i="241"/>
  <c r="K17" i="241"/>
  <c r="K11" i="241"/>
  <c r="K15" i="241"/>
  <c r="K18" i="241"/>
  <c r="H8" i="241"/>
  <c r="H12" i="241"/>
  <c r="H16" i="241"/>
  <c r="H9" i="241"/>
  <c r="H13" i="241"/>
  <c r="H10" i="241"/>
  <c r="H14" i="241"/>
  <c r="H17" i="241"/>
  <c r="H11" i="241"/>
  <c r="H15" i="241"/>
  <c r="H18" i="241"/>
  <c r="E25" i="241"/>
  <c r="E24" i="241"/>
  <c r="E7" i="241"/>
  <c r="E22" i="241"/>
  <c r="E27" i="241"/>
  <c r="E23" i="241"/>
  <c r="E8" i="241"/>
  <c r="E12" i="241"/>
  <c r="E16" i="241"/>
  <c r="E18" i="241"/>
  <c r="E9" i="241"/>
  <c r="E13" i="241"/>
  <c r="E11" i="241"/>
  <c r="E10" i="241"/>
  <c r="E14" i="241"/>
  <c r="E17" i="241"/>
  <c r="E15" i="241"/>
  <c r="K8" i="248"/>
  <c r="K12" i="248"/>
  <c r="K16" i="248"/>
  <c r="K9" i="248"/>
  <c r="K13" i="248"/>
  <c r="K10" i="248"/>
  <c r="K14" i="248"/>
  <c r="K17" i="248"/>
  <c r="K11" i="248"/>
  <c r="K15" i="248"/>
  <c r="K18" i="248"/>
  <c r="H8" i="248"/>
  <c r="H12" i="248"/>
  <c r="H16" i="248"/>
  <c r="H9" i="248"/>
  <c r="H13" i="248"/>
  <c r="H10" i="248"/>
  <c r="H14" i="248"/>
  <c r="H17" i="248"/>
  <c r="H11" i="248"/>
  <c r="H15" i="248"/>
  <c r="H18" i="248"/>
  <c r="E8" i="248"/>
  <c r="E12" i="248"/>
  <c r="E16" i="248"/>
  <c r="E9" i="248"/>
  <c r="E13" i="248"/>
  <c r="E15" i="248"/>
  <c r="E10" i="248"/>
  <c r="E14" i="248"/>
  <c r="E17" i="248"/>
  <c r="E11" i="248"/>
  <c r="E18" i="248"/>
  <c r="K8" i="250"/>
  <c r="K12" i="250"/>
  <c r="K16" i="250"/>
  <c r="K9" i="250"/>
  <c r="K13" i="250"/>
  <c r="K10" i="250"/>
  <c r="K14" i="250"/>
  <c r="K17" i="250"/>
  <c r="K11" i="250"/>
  <c r="K15" i="250"/>
  <c r="K18" i="250"/>
  <c r="H8" i="250"/>
  <c r="H12" i="250"/>
  <c r="H16" i="250"/>
  <c r="H9" i="250"/>
  <c r="H13" i="250"/>
  <c r="H10" i="250"/>
  <c r="H14" i="250"/>
  <c r="H17" i="250"/>
  <c r="H11" i="250"/>
  <c r="H15" i="250"/>
  <c r="H18" i="250"/>
  <c r="E8" i="250"/>
  <c r="E12" i="250"/>
  <c r="E16" i="250"/>
  <c r="E9" i="250"/>
  <c r="E13" i="250"/>
  <c r="E10" i="250"/>
  <c r="E14" i="250"/>
  <c r="E17" i="250"/>
  <c r="E11" i="250"/>
  <c r="E15" i="250"/>
  <c r="E18" i="250"/>
  <c r="K8" i="247"/>
  <c r="K12" i="247"/>
  <c r="K16" i="247"/>
  <c r="K9" i="247"/>
  <c r="K13" i="247"/>
  <c r="K10" i="247"/>
  <c r="K14" i="247"/>
  <c r="K17" i="247"/>
  <c r="K11" i="247"/>
  <c r="K15" i="247"/>
  <c r="K18" i="247"/>
  <c r="H8" i="247"/>
  <c r="H9" i="247"/>
  <c r="H13" i="247"/>
  <c r="H10" i="247"/>
  <c r="H14" i="247"/>
  <c r="H17" i="247"/>
  <c r="H16" i="247"/>
  <c r="H11" i="247"/>
  <c r="H15" i="247"/>
  <c r="H18" i="247"/>
  <c r="H12" i="247"/>
  <c r="E8" i="247"/>
  <c r="E9" i="247"/>
  <c r="E13" i="247"/>
  <c r="E10" i="247"/>
  <c r="E14" i="247"/>
  <c r="E17" i="247"/>
  <c r="E12" i="247"/>
  <c r="E11" i="247"/>
  <c r="E15" i="247"/>
  <c r="E18" i="247"/>
  <c r="E16" i="247"/>
  <c r="K23" i="243"/>
  <c r="K8" i="243"/>
  <c r="K12" i="243"/>
  <c r="K16" i="243"/>
  <c r="K9" i="243"/>
  <c r="K13" i="243"/>
  <c r="K10" i="243"/>
  <c r="K14" i="243"/>
  <c r="K17" i="243"/>
  <c r="K11" i="243"/>
  <c r="K15" i="243"/>
  <c r="K18" i="243"/>
  <c r="H8" i="243"/>
  <c r="H12" i="243"/>
  <c r="H16" i="243"/>
  <c r="H15" i="243"/>
  <c r="H9" i="243"/>
  <c r="H13" i="243"/>
  <c r="H10" i="243"/>
  <c r="H14" i="243"/>
  <c r="H17" i="243"/>
  <c r="H11" i="243"/>
  <c r="H18" i="243"/>
  <c r="E8" i="243"/>
  <c r="E12" i="243"/>
  <c r="E16" i="243"/>
  <c r="E9" i="243"/>
  <c r="E13" i="243"/>
  <c r="E10" i="243"/>
  <c r="E14" i="243"/>
  <c r="E17" i="243"/>
  <c r="E11" i="243"/>
  <c r="E15" i="243"/>
  <c r="E18" i="243"/>
  <c r="K8" i="239"/>
  <c r="K12" i="239"/>
  <c r="K16" i="239"/>
  <c r="K9" i="239"/>
  <c r="K10" i="239"/>
  <c r="K14" i="239"/>
  <c r="K17" i="239"/>
  <c r="K13" i="239"/>
  <c r="K11" i="239"/>
  <c r="K15" i="239"/>
  <c r="K18" i="239"/>
  <c r="H8" i="239"/>
  <c r="H12" i="239"/>
  <c r="H16" i="239"/>
  <c r="H9" i="239"/>
  <c r="H13" i="239"/>
  <c r="H10" i="239"/>
  <c r="H14" i="239"/>
  <c r="H17" i="239"/>
  <c r="H11" i="239"/>
  <c r="H15" i="239"/>
  <c r="H18" i="239"/>
  <c r="E26" i="239"/>
  <c r="E8" i="239"/>
  <c r="E12" i="239"/>
  <c r="E16" i="239"/>
  <c r="E9" i="239"/>
  <c r="E13" i="239"/>
  <c r="E10" i="239"/>
  <c r="E14" i="239"/>
  <c r="E17" i="239"/>
  <c r="E11" i="239"/>
  <c r="E15" i="239"/>
  <c r="E18" i="239"/>
  <c r="K8" i="238"/>
  <c r="K12" i="238"/>
  <c r="K16" i="238"/>
  <c r="K9" i="238"/>
  <c r="K13" i="238"/>
  <c r="K10" i="238"/>
  <c r="K14" i="238"/>
  <c r="K17" i="238"/>
  <c r="K11" i="238"/>
  <c r="K15" i="238"/>
  <c r="K18" i="238"/>
  <c r="H7" i="238"/>
  <c r="H25" i="238"/>
  <c r="H26" i="238"/>
  <c r="H24" i="238"/>
  <c r="H8" i="238"/>
  <c r="H12" i="238"/>
  <c r="H16" i="238"/>
  <c r="H9" i="238"/>
  <c r="H13" i="238"/>
  <c r="H10" i="238"/>
  <c r="H14" i="238"/>
  <c r="H17" i="238"/>
  <c r="H11" i="238"/>
  <c r="H15" i="238"/>
  <c r="H18" i="238"/>
  <c r="E8" i="238"/>
  <c r="E12" i="238"/>
  <c r="E16" i="238"/>
  <c r="E9" i="238"/>
  <c r="E13" i="238"/>
  <c r="E10" i="238"/>
  <c r="E14" i="238"/>
  <c r="E17" i="238"/>
  <c r="E11" i="238"/>
  <c r="E15" i="238"/>
  <c r="E18" i="238"/>
  <c r="K26" i="242"/>
  <c r="K23" i="242"/>
  <c r="K23" i="257"/>
  <c r="E23" i="239"/>
  <c r="K7" i="243"/>
  <c r="K27" i="242"/>
  <c r="H26" i="253"/>
  <c r="E23" i="251"/>
  <c r="E23" i="257"/>
  <c r="K27" i="243"/>
  <c r="K25" i="250"/>
  <c r="K25" i="242"/>
  <c r="E27" i="251"/>
  <c r="E7" i="251"/>
  <c r="K27" i="257"/>
  <c r="E27" i="257"/>
  <c r="E25" i="257"/>
  <c r="K26" i="260"/>
  <c r="K24" i="260"/>
  <c r="E26" i="251"/>
  <c r="E24" i="257"/>
  <c r="K27" i="241"/>
  <c r="K24" i="242"/>
  <c r="E24" i="251"/>
  <c r="E7" i="257"/>
  <c r="K7" i="260"/>
  <c r="M7" i="362"/>
  <c r="D19" i="243"/>
  <c r="G19" i="238"/>
  <c r="K26" i="257"/>
  <c r="H23" i="253"/>
  <c r="H27" i="253"/>
  <c r="H25" i="253"/>
  <c r="H24" i="253"/>
  <c r="H7" i="253"/>
  <c r="M10" i="252"/>
  <c r="L30" i="252"/>
  <c r="M11" i="252"/>
  <c r="M15" i="252"/>
  <c r="M9" i="252"/>
  <c r="M18" i="252"/>
  <c r="M12" i="252"/>
  <c r="M7" i="252"/>
  <c r="K24" i="244"/>
  <c r="K25" i="244"/>
  <c r="K7" i="244"/>
  <c r="K22" i="244"/>
  <c r="K27" i="244"/>
  <c r="K23" i="244"/>
  <c r="K23" i="249"/>
  <c r="K26" i="249"/>
  <c r="K7" i="249"/>
  <c r="K27" i="249"/>
  <c r="K22" i="249"/>
  <c r="K24" i="249"/>
  <c r="K25" i="249"/>
  <c r="K24" i="241"/>
  <c r="K24" i="250"/>
  <c r="K22" i="247"/>
  <c r="K26" i="247"/>
  <c r="K23" i="247"/>
  <c r="K24" i="247"/>
  <c r="K27" i="247"/>
  <c r="K25" i="247"/>
  <c r="K7" i="247"/>
  <c r="K25" i="243"/>
  <c r="K22" i="243"/>
  <c r="K24" i="243"/>
  <c r="K26" i="243"/>
  <c r="E24" i="243"/>
  <c r="E22" i="243"/>
  <c r="E23" i="243"/>
  <c r="E26" i="243"/>
  <c r="E7" i="243"/>
  <c r="E27" i="243"/>
  <c r="E25" i="243"/>
  <c r="H23" i="239"/>
  <c r="H25" i="239"/>
  <c r="H24" i="239"/>
  <c r="E25" i="239"/>
  <c r="E24" i="239"/>
  <c r="E7" i="239"/>
  <c r="E27" i="239"/>
  <c r="E22" i="239"/>
  <c r="J19" i="245"/>
  <c r="H26" i="252"/>
  <c r="G19" i="239"/>
  <c r="E25" i="238"/>
  <c r="M7" i="238"/>
  <c r="K22" i="250"/>
  <c r="K23" i="250"/>
  <c r="K22" i="255"/>
  <c r="K7" i="255"/>
  <c r="K25" i="256"/>
  <c r="E26" i="362"/>
  <c r="J19" i="244"/>
  <c r="J19" i="251"/>
  <c r="J19" i="256"/>
  <c r="E22" i="238"/>
  <c r="E23" i="238"/>
  <c r="H26" i="239"/>
  <c r="H7" i="239"/>
  <c r="E26" i="238"/>
  <c r="E24" i="238"/>
  <c r="E27" i="238"/>
  <c r="J19" i="250"/>
  <c r="K7" i="250"/>
  <c r="K26" i="250"/>
  <c r="K27" i="250"/>
  <c r="J19" i="246"/>
  <c r="K26" i="255"/>
  <c r="K27" i="256"/>
  <c r="D19" i="362"/>
  <c r="D19" i="250"/>
  <c r="H27" i="239"/>
  <c r="E7" i="238"/>
  <c r="D19" i="239"/>
  <c r="H22" i="239"/>
  <c r="D19" i="247"/>
  <c r="E23" i="252"/>
  <c r="K22" i="256"/>
  <c r="J19" i="248"/>
  <c r="K25" i="260"/>
  <c r="E27" i="260"/>
  <c r="K24" i="257"/>
  <c r="K22" i="257"/>
  <c r="K7" i="257"/>
  <c r="K25" i="257"/>
  <c r="K24" i="256"/>
  <c r="J19" i="255"/>
  <c r="M15" i="254"/>
  <c r="M18" i="254"/>
  <c r="M16" i="254"/>
  <c r="M11" i="254"/>
  <c r="M7" i="254"/>
  <c r="M8" i="254"/>
  <c r="M10" i="254"/>
  <c r="M9" i="254"/>
  <c r="L30" i="254"/>
  <c r="M8" i="252"/>
  <c r="G19" i="362"/>
  <c r="J19" i="260"/>
  <c r="E25" i="253"/>
  <c r="E26" i="252"/>
  <c r="J19" i="242"/>
  <c r="K25" i="241"/>
  <c r="K7" i="241"/>
  <c r="K26" i="241"/>
  <c r="K22" i="241"/>
  <c r="M11" i="362"/>
  <c r="E24" i="362"/>
  <c r="K22" i="259"/>
  <c r="K7" i="259"/>
  <c r="K27" i="259"/>
  <c r="K26" i="259"/>
  <c r="J19" i="257"/>
  <c r="E7" i="253"/>
  <c r="E22" i="253"/>
  <c r="D19" i="253"/>
  <c r="H25" i="252"/>
  <c r="E22" i="252"/>
  <c r="E25" i="252"/>
  <c r="E24" i="252"/>
  <c r="K28" i="246"/>
  <c r="J19" i="247"/>
  <c r="M12" i="362"/>
  <c r="M10" i="362"/>
  <c r="M8" i="362"/>
  <c r="E7" i="362"/>
  <c r="E25" i="362"/>
  <c r="E27" i="362"/>
  <c r="E23" i="260"/>
  <c r="E25" i="260"/>
  <c r="E7" i="260"/>
  <c r="E22" i="260"/>
  <c r="E24" i="260"/>
  <c r="K25" i="259"/>
  <c r="K24" i="259"/>
  <c r="K23" i="259"/>
  <c r="M8" i="253"/>
  <c r="L30" i="253"/>
  <c r="M9" i="253"/>
  <c r="M16" i="253"/>
  <c r="M15" i="253"/>
  <c r="G19" i="253"/>
  <c r="E23" i="253"/>
  <c r="E27" i="253"/>
  <c r="E24" i="253"/>
  <c r="E26" i="253"/>
  <c r="H24" i="252"/>
  <c r="H7" i="252"/>
  <c r="D19" i="246"/>
  <c r="E26" i="246"/>
  <c r="J19" i="249"/>
  <c r="K24" i="245"/>
  <c r="K26" i="245"/>
  <c r="D19" i="241"/>
  <c r="E28" i="250"/>
  <c r="J19" i="243"/>
  <c r="J19" i="239"/>
  <c r="M16" i="362"/>
  <c r="L30" i="362"/>
  <c r="E22" i="362"/>
  <c r="M9" i="362"/>
  <c r="K25" i="362"/>
  <c r="K22" i="362"/>
  <c r="K24" i="362"/>
  <c r="K26" i="362"/>
  <c r="K27" i="362"/>
  <c r="K23" i="362"/>
  <c r="K7" i="362"/>
  <c r="J19" i="362"/>
  <c r="D19" i="260"/>
  <c r="H26" i="260"/>
  <c r="H22" i="260"/>
  <c r="H27" i="260"/>
  <c r="H23" i="260"/>
  <c r="H7" i="260"/>
  <c r="H25" i="260"/>
  <c r="H24" i="260"/>
  <c r="G19" i="260"/>
  <c r="G19" i="259"/>
  <c r="J19" i="259"/>
  <c r="H26" i="259"/>
  <c r="H22" i="259"/>
  <c r="H24" i="259"/>
  <c r="H25" i="259"/>
  <c r="H27" i="259"/>
  <c r="H23" i="259"/>
  <c r="H7" i="259"/>
  <c r="D19" i="259"/>
  <c r="E25" i="259"/>
  <c r="E27" i="259"/>
  <c r="E23" i="259"/>
  <c r="E24" i="259"/>
  <c r="E26" i="259"/>
  <c r="E22" i="259"/>
  <c r="E7" i="259"/>
  <c r="E28" i="257"/>
  <c r="D19" i="257"/>
  <c r="H26" i="257"/>
  <c r="H22" i="257"/>
  <c r="H27" i="257"/>
  <c r="H23" i="257"/>
  <c r="H7" i="257"/>
  <c r="H25" i="257"/>
  <c r="H24" i="257"/>
  <c r="G19" i="257"/>
  <c r="E25" i="256"/>
  <c r="E23" i="256"/>
  <c r="E26" i="256"/>
  <c r="E22" i="256"/>
  <c r="E27" i="256"/>
  <c r="E24" i="256"/>
  <c r="E7" i="256"/>
  <c r="D19" i="256"/>
  <c r="G19" i="256"/>
  <c r="H26" i="256"/>
  <c r="H22" i="256"/>
  <c r="H25" i="256"/>
  <c r="H27" i="256"/>
  <c r="H23" i="256"/>
  <c r="H7" i="256"/>
  <c r="H24" i="256"/>
  <c r="E25" i="255"/>
  <c r="E23" i="255"/>
  <c r="E24" i="255"/>
  <c r="E26" i="255"/>
  <c r="E22" i="255"/>
  <c r="E7" i="255"/>
  <c r="E27" i="255"/>
  <c r="G19" i="255"/>
  <c r="D19" i="255"/>
  <c r="H26" i="255"/>
  <c r="H22" i="255"/>
  <c r="H27" i="255"/>
  <c r="H23" i="255"/>
  <c r="H7" i="255"/>
  <c r="H24" i="255"/>
  <c r="H25" i="255"/>
  <c r="G19" i="254"/>
  <c r="J19" i="254"/>
  <c r="K25" i="254"/>
  <c r="K26" i="254"/>
  <c r="K22" i="254"/>
  <c r="K7" i="254"/>
  <c r="K24" i="254"/>
  <c r="K27" i="254"/>
  <c r="K23" i="254"/>
  <c r="E28" i="254"/>
  <c r="H26" i="254"/>
  <c r="H22" i="254"/>
  <c r="H27" i="254"/>
  <c r="H23" i="254"/>
  <c r="H25" i="254"/>
  <c r="H7" i="254"/>
  <c r="H24" i="254"/>
  <c r="M11" i="253"/>
  <c r="M18" i="253"/>
  <c r="M10" i="253"/>
  <c r="M12" i="253"/>
  <c r="J19" i="253"/>
  <c r="K25" i="253"/>
  <c r="K7" i="253"/>
  <c r="K24" i="253"/>
  <c r="K27" i="253"/>
  <c r="K23" i="253"/>
  <c r="K26" i="253"/>
  <c r="K22" i="253"/>
  <c r="G19" i="252"/>
  <c r="H23" i="252"/>
  <c r="H27" i="252"/>
  <c r="E27" i="252"/>
  <c r="E7" i="252"/>
  <c r="K25" i="252"/>
  <c r="K24" i="252"/>
  <c r="K7" i="252"/>
  <c r="K27" i="252"/>
  <c r="K23" i="252"/>
  <c r="K26" i="252"/>
  <c r="K22" i="252"/>
  <c r="J19" i="252"/>
  <c r="D19" i="252"/>
  <c r="D19" i="251"/>
  <c r="G19" i="251"/>
  <c r="H26" i="251"/>
  <c r="H22" i="251"/>
  <c r="H25" i="251"/>
  <c r="H27" i="251"/>
  <c r="H23" i="251"/>
  <c r="H7" i="251"/>
  <c r="H24" i="251"/>
  <c r="H26" i="246"/>
  <c r="H27" i="246"/>
  <c r="E23" i="246"/>
  <c r="E24" i="246"/>
  <c r="H22" i="246"/>
  <c r="H23" i="246"/>
  <c r="H24" i="246"/>
  <c r="E27" i="246"/>
  <c r="H25" i="246"/>
  <c r="E7" i="246"/>
  <c r="E22" i="246"/>
  <c r="G19" i="246"/>
  <c r="E25" i="244"/>
  <c r="E23" i="244"/>
  <c r="E24" i="244"/>
  <c r="E7" i="244"/>
  <c r="E26" i="244"/>
  <c r="E22" i="244"/>
  <c r="E27" i="244"/>
  <c r="D19" i="244"/>
  <c r="G19" i="244"/>
  <c r="H26" i="244"/>
  <c r="H22" i="244"/>
  <c r="H27" i="244"/>
  <c r="H23" i="244"/>
  <c r="H7" i="244"/>
  <c r="H24" i="244"/>
  <c r="H25" i="244"/>
  <c r="D19" i="242"/>
  <c r="G19" i="242"/>
  <c r="H26" i="242"/>
  <c r="H22" i="242"/>
  <c r="H27" i="242"/>
  <c r="H23" i="242"/>
  <c r="H7" i="242"/>
  <c r="H24" i="242"/>
  <c r="H25" i="242"/>
  <c r="D19" i="249"/>
  <c r="H26" i="249"/>
  <c r="H22" i="249"/>
  <c r="H24" i="249"/>
  <c r="H27" i="249"/>
  <c r="H23" i="249"/>
  <c r="H7" i="249"/>
  <c r="H25" i="249"/>
  <c r="G19" i="249"/>
  <c r="E25" i="249"/>
  <c r="E27" i="249"/>
  <c r="E24" i="249"/>
  <c r="E26" i="249"/>
  <c r="E22" i="249"/>
  <c r="E23" i="249"/>
  <c r="E7" i="249"/>
  <c r="K25" i="245"/>
  <c r="K22" i="245"/>
  <c r="K23" i="245"/>
  <c r="K7" i="245"/>
  <c r="E25" i="245"/>
  <c r="E23" i="245"/>
  <c r="E24" i="245"/>
  <c r="E7" i="245"/>
  <c r="E26" i="245"/>
  <c r="E22" i="245"/>
  <c r="E27" i="245"/>
  <c r="D19" i="245"/>
  <c r="G19" i="245"/>
  <c r="H26" i="245"/>
  <c r="H22" i="245"/>
  <c r="H27" i="245"/>
  <c r="H23" i="245"/>
  <c r="H7" i="245"/>
  <c r="H24" i="245"/>
  <c r="H25" i="245"/>
  <c r="G19" i="241"/>
  <c r="H26" i="241"/>
  <c r="H22" i="241"/>
  <c r="H25" i="241"/>
  <c r="H27" i="241"/>
  <c r="H23" i="241"/>
  <c r="H7" i="241"/>
  <c r="H24" i="241"/>
  <c r="J19" i="241"/>
  <c r="G19" i="248"/>
  <c r="E25" i="248"/>
  <c r="E27" i="248"/>
  <c r="E23" i="248"/>
  <c r="E7" i="248"/>
  <c r="E26" i="248"/>
  <c r="E22" i="248"/>
  <c r="E24" i="248"/>
  <c r="D19" i="248"/>
  <c r="H26" i="248"/>
  <c r="H22" i="248"/>
  <c r="H24" i="248"/>
  <c r="H25" i="248"/>
  <c r="H27" i="248"/>
  <c r="H23" i="248"/>
  <c r="H7" i="248"/>
  <c r="K28" i="248"/>
  <c r="G19" i="250"/>
  <c r="H26" i="250"/>
  <c r="H22" i="250"/>
  <c r="H27" i="250"/>
  <c r="H23" i="250"/>
  <c r="H7" i="250"/>
  <c r="H25" i="250"/>
  <c r="H24" i="250"/>
  <c r="E25" i="247"/>
  <c r="E26" i="247"/>
  <c r="E22" i="247"/>
  <c r="E24" i="247"/>
  <c r="E27" i="247"/>
  <c r="E23" i="247"/>
  <c r="E7" i="247"/>
  <c r="G19" i="247"/>
  <c r="H26" i="247"/>
  <c r="H22" i="247"/>
  <c r="H25" i="247"/>
  <c r="H27" i="247"/>
  <c r="H23" i="247"/>
  <c r="H7" i="247"/>
  <c r="H24" i="247"/>
  <c r="H26" i="243"/>
  <c r="H22" i="243"/>
  <c r="H27" i="243"/>
  <c r="H23" i="243"/>
  <c r="H7" i="243"/>
  <c r="H24" i="243"/>
  <c r="H25" i="243"/>
  <c r="G19" i="243"/>
  <c r="K24" i="239"/>
  <c r="K7" i="239"/>
  <c r="K25" i="239"/>
  <c r="K27" i="239"/>
  <c r="K23" i="239"/>
  <c r="K26" i="239"/>
  <c r="K22" i="239"/>
  <c r="L30" i="239"/>
  <c r="M7" i="239"/>
  <c r="K25" i="238"/>
  <c r="K26" i="238"/>
  <c r="K24" i="238"/>
  <c r="K27" i="238"/>
  <c r="K23" i="238"/>
  <c r="K22" i="238"/>
  <c r="K7" i="238"/>
  <c r="J19" i="238"/>
  <c r="E19" i="254" l="1"/>
  <c r="K28" i="251"/>
  <c r="K19" i="251"/>
  <c r="K19" i="248"/>
  <c r="K30" i="248" s="1"/>
  <c r="E19" i="250"/>
  <c r="E30" i="250" s="1"/>
  <c r="N11" i="254"/>
  <c r="N14" i="254"/>
  <c r="N13" i="254"/>
  <c r="N11" i="253"/>
  <c r="N14" i="253"/>
  <c r="N13" i="253"/>
  <c r="N9" i="252"/>
  <c r="N13" i="252"/>
  <c r="N8" i="362"/>
  <c r="N13" i="362"/>
  <c r="N15" i="362"/>
  <c r="N14" i="362"/>
  <c r="H28" i="362"/>
  <c r="N16" i="239"/>
  <c r="N14" i="239"/>
  <c r="N8" i="239"/>
  <c r="N17" i="239"/>
  <c r="N10" i="239"/>
  <c r="N12" i="239"/>
  <c r="N15" i="239"/>
  <c r="N13" i="239"/>
  <c r="N11" i="239"/>
  <c r="N9" i="239"/>
  <c r="N18" i="239"/>
  <c r="N10" i="238"/>
  <c r="N9" i="238"/>
  <c r="N12" i="238"/>
  <c r="N17" i="238"/>
  <c r="N15" i="238"/>
  <c r="N14" i="238"/>
  <c r="N13" i="238"/>
  <c r="N16" i="238"/>
  <c r="N8" i="238"/>
  <c r="N11" i="238"/>
  <c r="N18" i="238"/>
  <c r="N26" i="254"/>
  <c r="K19" i="246"/>
  <c r="K30" i="246" s="1"/>
  <c r="E28" i="242"/>
  <c r="E28" i="241"/>
  <c r="H28" i="238"/>
  <c r="H19" i="362"/>
  <c r="K28" i="242"/>
  <c r="H19" i="238"/>
  <c r="N10" i="252"/>
  <c r="N18" i="252"/>
  <c r="E28" i="251"/>
  <c r="E19" i="242"/>
  <c r="E19" i="241"/>
  <c r="K28" i="260"/>
  <c r="K28" i="250"/>
  <c r="E28" i="239"/>
  <c r="E19" i="257"/>
  <c r="E30" i="257" s="1"/>
  <c r="K19" i="242"/>
  <c r="E19" i="251"/>
  <c r="N23" i="252"/>
  <c r="M19" i="252"/>
  <c r="K19" i="255"/>
  <c r="N12" i="252"/>
  <c r="N15" i="252"/>
  <c r="N24" i="252"/>
  <c r="N10" i="253"/>
  <c r="N26" i="253"/>
  <c r="K19" i="250"/>
  <c r="N7" i="252"/>
  <c r="N22" i="252"/>
  <c r="N16" i="252"/>
  <c r="N11" i="252"/>
  <c r="N25" i="252"/>
  <c r="H28" i="253"/>
  <c r="N8" i="252"/>
  <c r="N26" i="252"/>
  <c r="N27" i="252"/>
  <c r="K28" i="243"/>
  <c r="K28" i="244"/>
  <c r="K19" i="256"/>
  <c r="K28" i="255"/>
  <c r="N15" i="253"/>
  <c r="N8" i="253"/>
  <c r="N9" i="253"/>
  <c r="H19" i="253"/>
  <c r="N12" i="253"/>
  <c r="N22" i="253"/>
  <c r="E28" i="252"/>
  <c r="K19" i="244"/>
  <c r="K19" i="249"/>
  <c r="K28" i="249"/>
  <c r="K19" i="247"/>
  <c r="K28" i="247"/>
  <c r="K19" i="243"/>
  <c r="E19" i="243"/>
  <c r="E28" i="243"/>
  <c r="H19" i="239"/>
  <c r="E19" i="239"/>
  <c r="N22" i="238"/>
  <c r="K19" i="241"/>
  <c r="H28" i="239"/>
  <c r="N18" i="253"/>
  <c r="N7" i="253"/>
  <c r="M19" i="238"/>
  <c r="E28" i="238"/>
  <c r="E19" i="238"/>
  <c r="K28" i="259"/>
  <c r="K28" i="245"/>
  <c r="K28" i="241"/>
  <c r="N26" i="238"/>
  <c r="N7" i="238"/>
  <c r="N23" i="238"/>
  <c r="N25" i="238"/>
  <c r="N27" i="238"/>
  <c r="E28" i="253"/>
  <c r="K19" i="260"/>
  <c r="K30" i="260" s="1"/>
  <c r="E28" i="362"/>
  <c r="K28" i="256"/>
  <c r="E19" i="260"/>
  <c r="E28" i="260"/>
  <c r="K19" i="257"/>
  <c r="K28" i="257"/>
  <c r="N18" i="254"/>
  <c r="M19" i="254"/>
  <c r="N8" i="254"/>
  <c r="N24" i="254"/>
  <c r="N25" i="254"/>
  <c r="N7" i="254"/>
  <c r="N12" i="254"/>
  <c r="N9" i="254"/>
  <c r="N16" i="254"/>
  <c r="N27" i="254"/>
  <c r="N22" i="254"/>
  <c r="N10" i="254"/>
  <c r="N15" i="254"/>
  <c r="N23" i="254"/>
  <c r="N24" i="253"/>
  <c r="N25" i="253"/>
  <c r="N23" i="253"/>
  <c r="N27" i="253"/>
  <c r="N23" i="362"/>
  <c r="E30" i="254"/>
  <c r="N16" i="253"/>
  <c r="E28" i="246"/>
  <c r="E28" i="245"/>
  <c r="N27" i="362"/>
  <c r="N10" i="362"/>
  <c r="N16" i="362"/>
  <c r="N18" i="362"/>
  <c r="M19" i="362"/>
  <c r="N7" i="362"/>
  <c r="N11" i="362"/>
  <c r="N26" i="362"/>
  <c r="N9" i="362"/>
  <c r="E19" i="362"/>
  <c r="K19" i="259"/>
  <c r="E28" i="255"/>
  <c r="M19" i="253"/>
  <c r="E19" i="253"/>
  <c r="H19" i="252"/>
  <c r="H28" i="252"/>
  <c r="E19" i="252"/>
  <c r="K30" i="251"/>
  <c r="H19" i="246"/>
  <c r="H28" i="246"/>
  <c r="E19" i="246"/>
  <c r="E28" i="249"/>
  <c r="K19" i="245"/>
  <c r="K30" i="245" s="1"/>
  <c r="H19" i="241"/>
  <c r="H28" i="241"/>
  <c r="H30" i="238"/>
  <c r="N25" i="362"/>
  <c r="N22" i="362"/>
  <c r="N12" i="362"/>
  <c r="N24" i="362"/>
  <c r="K28" i="362"/>
  <c r="K19" i="362"/>
  <c r="H19" i="260"/>
  <c r="H28" i="260"/>
  <c r="H28" i="259"/>
  <c r="E19" i="259"/>
  <c r="E28" i="259"/>
  <c r="H19" i="259"/>
  <c r="H28" i="257"/>
  <c r="H19" i="257"/>
  <c r="E28" i="256"/>
  <c r="H19" i="256"/>
  <c r="H28" i="256"/>
  <c r="E19" i="256"/>
  <c r="H19" i="255"/>
  <c r="E19" i="255"/>
  <c r="H28" i="255"/>
  <c r="K28" i="254"/>
  <c r="H28" i="254"/>
  <c r="K19" i="254"/>
  <c r="H19" i="254"/>
  <c r="K28" i="253"/>
  <c r="K19" i="253"/>
  <c r="K28" i="252"/>
  <c r="K19" i="252"/>
  <c r="H19" i="251"/>
  <c r="H28" i="251"/>
  <c r="H19" i="244"/>
  <c r="E19" i="244"/>
  <c r="H28" i="244"/>
  <c r="E28" i="244"/>
  <c r="H28" i="242"/>
  <c r="H19" i="242"/>
  <c r="H19" i="249"/>
  <c r="H28" i="249"/>
  <c r="E19" i="249"/>
  <c r="H28" i="245"/>
  <c r="E19" i="245"/>
  <c r="H19" i="245"/>
  <c r="E19" i="248"/>
  <c r="H19" i="248"/>
  <c r="H28" i="248"/>
  <c r="E28" i="248"/>
  <c r="H19" i="250"/>
  <c r="H28" i="250"/>
  <c r="H19" i="247"/>
  <c r="E28" i="247"/>
  <c r="H28" i="247"/>
  <c r="E19" i="247"/>
  <c r="H19" i="243"/>
  <c r="H28" i="243"/>
  <c r="N26" i="239"/>
  <c r="N22" i="239"/>
  <c r="N23" i="239"/>
  <c r="N27" i="239"/>
  <c r="N7" i="239"/>
  <c r="N25" i="239"/>
  <c r="N24" i="239"/>
  <c r="M19" i="239"/>
  <c r="K19" i="239"/>
  <c r="K28" i="239"/>
  <c r="K19" i="238"/>
  <c r="K28" i="238"/>
  <c r="H30" i="362" l="1"/>
  <c r="E30" i="251"/>
  <c r="K30" i="242"/>
  <c r="E30" i="242"/>
  <c r="E30" i="249"/>
  <c r="E30" i="241"/>
  <c r="H30" i="253"/>
  <c r="E30" i="239"/>
  <c r="K30" i="250"/>
  <c r="K30" i="247"/>
  <c r="E30" i="252"/>
  <c r="K30" i="256"/>
  <c r="K30" i="249"/>
  <c r="E30" i="243"/>
  <c r="K30" i="244"/>
  <c r="K30" i="255"/>
  <c r="N19" i="252"/>
  <c r="N28" i="252"/>
  <c r="E30" i="362"/>
  <c r="K30" i="243"/>
  <c r="H30" i="239"/>
  <c r="K30" i="241"/>
  <c r="E30" i="238"/>
  <c r="E30" i="260"/>
  <c r="E30" i="253"/>
  <c r="K30" i="257"/>
  <c r="K30" i="259"/>
  <c r="H30" i="252"/>
  <c r="E30" i="244"/>
  <c r="E30" i="245"/>
  <c r="N28" i="238"/>
  <c r="N19" i="238"/>
  <c r="H30" i="246"/>
  <c r="N28" i="253"/>
  <c r="N28" i="254"/>
  <c r="N19" i="254"/>
  <c r="N19" i="253"/>
  <c r="E30" i="246"/>
  <c r="E30" i="255"/>
  <c r="K30" i="254"/>
  <c r="H30" i="245"/>
  <c r="N19" i="362"/>
  <c r="N28" i="362"/>
  <c r="H30" i="259"/>
  <c r="H30" i="257"/>
  <c r="K30" i="253"/>
  <c r="H30" i="242"/>
  <c r="H30" i="241"/>
  <c r="E30" i="247"/>
  <c r="K30" i="362"/>
  <c r="H30" i="260"/>
  <c r="E30" i="259"/>
  <c r="E30" i="256"/>
  <c r="H30" i="256"/>
  <c r="H30" i="255"/>
  <c r="H30" i="254"/>
  <c r="K30" i="252"/>
  <c r="H30" i="251"/>
  <c r="H30" i="244"/>
  <c r="H30" i="249"/>
  <c r="H30" i="248"/>
  <c r="E30" i="248"/>
  <c r="H30" i="250"/>
  <c r="H30" i="247"/>
  <c r="H30" i="243"/>
  <c r="K30" i="239"/>
  <c r="N19" i="239"/>
  <c r="N28" i="239"/>
  <c r="K30" i="238"/>
  <c r="N30" i="252" l="1"/>
  <c r="N30" i="253"/>
  <c r="N30" i="238"/>
  <c r="N30" i="254"/>
  <c r="N30" i="362"/>
  <c r="N30" i="239"/>
  <c r="L22" i="237"/>
  <c r="L28" i="237" s="1"/>
  <c r="L7" i="237"/>
  <c r="I19" i="237"/>
  <c r="J8" i="237" l="1"/>
  <c r="J12" i="237"/>
  <c r="J16" i="237"/>
  <c r="J9" i="237"/>
  <c r="J13" i="237"/>
  <c r="J10" i="237"/>
  <c r="J14" i="237"/>
  <c r="J17" i="237"/>
  <c r="J11" i="237"/>
  <c r="J15" i="237"/>
  <c r="J18" i="237"/>
  <c r="J7" i="237"/>
  <c r="J19" i="237" l="1"/>
  <c r="F28" i="240" l="1"/>
  <c r="F19" i="240"/>
  <c r="C28" i="240"/>
  <c r="C19" i="240"/>
  <c r="I28" i="237"/>
  <c r="F28" i="237"/>
  <c r="F19" i="237"/>
  <c r="C28" i="237"/>
  <c r="C19" i="237"/>
  <c r="J8" i="240" l="1"/>
  <c r="J12" i="240"/>
  <c r="J16" i="240"/>
  <c r="J9" i="240"/>
  <c r="J13" i="240"/>
  <c r="J10" i="240"/>
  <c r="J14" i="240"/>
  <c r="J17" i="240"/>
  <c r="J11" i="240"/>
  <c r="J15" i="240"/>
  <c r="J18" i="240"/>
  <c r="G8" i="240"/>
  <c r="G12" i="240"/>
  <c r="G16" i="240"/>
  <c r="G9" i="240"/>
  <c r="G13" i="240"/>
  <c r="G10" i="240"/>
  <c r="G14" i="240"/>
  <c r="G17" i="240"/>
  <c r="G11" i="240"/>
  <c r="G15" i="240"/>
  <c r="G18" i="240"/>
  <c r="D8" i="240"/>
  <c r="D12" i="240"/>
  <c r="D16" i="240"/>
  <c r="D9" i="240"/>
  <c r="D13" i="240"/>
  <c r="D10" i="240"/>
  <c r="D14" i="240"/>
  <c r="D17" i="240"/>
  <c r="D11" i="240"/>
  <c r="D15" i="240"/>
  <c r="D18" i="240"/>
  <c r="G8" i="237"/>
  <c r="G12" i="237"/>
  <c r="G16" i="237"/>
  <c r="G9" i="237"/>
  <c r="G13" i="237"/>
  <c r="G11" i="237"/>
  <c r="G10" i="237"/>
  <c r="G14" i="237"/>
  <c r="G17" i="237"/>
  <c r="G15" i="237"/>
  <c r="G18" i="237"/>
  <c r="D9" i="237"/>
  <c r="D13" i="237"/>
  <c r="D16" i="237"/>
  <c r="D10" i="237"/>
  <c r="D14" i="237"/>
  <c r="D17" i="237"/>
  <c r="D8" i="237"/>
  <c r="D11" i="237"/>
  <c r="D15" i="237"/>
  <c r="D18" i="237"/>
  <c r="D12" i="237"/>
  <c r="D7" i="240"/>
  <c r="G7" i="240"/>
  <c r="J7" i="240"/>
  <c r="G7" i="237"/>
  <c r="D7" i="237"/>
  <c r="I30" i="240"/>
  <c r="C30" i="237"/>
  <c r="I30" i="237"/>
  <c r="F30" i="237"/>
  <c r="F30" i="240"/>
  <c r="C30" i="240"/>
  <c r="K8" i="240" l="1"/>
  <c r="K12" i="240"/>
  <c r="K16" i="240"/>
  <c r="K9" i="240"/>
  <c r="K13" i="240"/>
  <c r="K10" i="240"/>
  <c r="K14" i="240"/>
  <c r="K17" i="240"/>
  <c r="K11" i="240"/>
  <c r="K15" i="240"/>
  <c r="K18" i="240"/>
  <c r="H8" i="240"/>
  <c r="H12" i="240"/>
  <c r="H16" i="240"/>
  <c r="H9" i="240"/>
  <c r="H13" i="240"/>
  <c r="H10" i="240"/>
  <c r="H14" i="240"/>
  <c r="H17" i="240"/>
  <c r="H11" i="240"/>
  <c r="H15" i="240"/>
  <c r="H18" i="240"/>
  <c r="E8" i="240"/>
  <c r="E12" i="240"/>
  <c r="E16" i="240"/>
  <c r="E9" i="240"/>
  <c r="E13" i="240"/>
  <c r="E10" i="240"/>
  <c r="E14" i="240"/>
  <c r="E17" i="240"/>
  <c r="E11" i="240"/>
  <c r="E15" i="240"/>
  <c r="E18" i="240"/>
  <c r="K8" i="237"/>
  <c r="K12" i="237"/>
  <c r="K16" i="237"/>
  <c r="K9" i="237"/>
  <c r="K13" i="237"/>
  <c r="K10" i="237"/>
  <c r="K14" i="237"/>
  <c r="K17" i="237"/>
  <c r="K11" i="237"/>
  <c r="K15" i="237"/>
  <c r="K18" i="237"/>
  <c r="H8" i="237"/>
  <c r="H12" i="237"/>
  <c r="H16" i="237"/>
  <c r="H9" i="237"/>
  <c r="H13" i="237"/>
  <c r="H11" i="237"/>
  <c r="H10" i="237"/>
  <c r="H14" i="237"/>
  <c r="H17" i="237"/>
  <c r="H15" i="237"/>
  <c r="H18" i="237"/>
  <c r="E8" i="237"/>
  <c r="E9" i="237"/>
  <c r="E13" i="237"/>
  <c r="E10" i="237"/>
  <c r="E14" i="237"/>
  <c r="E17" i="237"/>
  <c r="E16" i="237"/>
  <c r="E11" i="237"/>
  <c r="E15" i="237"/>
  <c r="E18" i="237"/>
  <c r="E12" i="237"/>
  <c r="E7" i="240"/>
  <c r="H7" i="240"/>
  <c r="K7" i="240"/>
  <c r="J19" i="240"/>
  <c r="K24" i="240"/>
  <c r="K27" i="240"/>
  <c r="K23" i="240"/>
  <c r="K26" i="240"/>
  <c r="K22" i="240"/>
  <c r="K25" i="240"/>
  <c r="G19" i="240"/>
  <c r="H26" i="240"/>
  <c r="H22" i="240"/>
  <c r="H25" i="240"/>
  <c r="H24" i="240"/>
  <c r="H27" i="240"/>
  <c r="H23" i="240"/>
  <c r="D19" i="240"/>
  <c r="E24" i="240"/>
  <c r="E27" i="240"/>
  <c r="E23" i="240"/>
  <c r="E26" i="240"/>
  <c r="E22" i="240"/>
  <c r="E25" i="240"/>
  <c r="K22" i="237"/>
  <c r="K7" i="237"/>
  <c r="H27" i="237"/>
  <c r="H23" i="237"/>
  <c r="H26" i="237"/>
  <c r="H22" i="237"/>
  <c r="H25" i="237"/>
  <c r="H24" i="237"/>
  <c r="H7" i="237"/>
  <c r="G19" i="237"/>
  <c r="E27" i="237"/>
  <c r="E23" i="237"/>
  <c r="E26" i="237"/>
  <c r="E22" i="237"/>
  <c r="E7" i="237"/>
  <c r="E25" i="237"/>
  <c r="E24" i="237"/>
  <c r="D19" i="237"/>
  <c r="L19" i="237"/>
  <c r="K23" i="237"/>
  <c r="K27" i="237"/>
  <c r="K24" i="237"/>
  <c r="K26" i="237"/>
  <c r="K25" i="237"/>
  <c r="L30" i="237" l="1"/>
  <c r="M13" i="237"/>
  <c r="M12" i="237"/>
  <c r="M14" i="237"/>
  <c r="M16" i="237"/>
  <c r="M18" i="237"/>
  <c r="M10" i="237"/>
  <c r="M15" i="237"/>
  <c r="M17" i="237"/>
  <c r="M8" i="237"/>
  <c r="M11" i="237"/>
  <c r="M9" i="237"/>
  <c r="K28" i="240"/>
  <c r="K19" i="240"/>
  <c r="H19" i="240"/>
  <c r="H28" i="240"/>
  <c r="E28" i="240"/>
  <c r="E19" i="240"/>
  <c r="K19" i="237"/>
  <c r="H19" i="237"/>
  <c r="H28" i="237"/>
  <c r="E28" i="237"/>
  <c r="M7" i="237"/>
  <c r="E19" i="237"/>
  <c r="K28" i="237"/>
  <c r="N9" i="237" l="1"/>
  <c r="N16" i="237"/>
  <c r="N15" i="237"/>
  <c r="N13" i="237"/>
  <c r="N8" i="237"/>
  <c r="N11" i="237"/>
  <c r="N12" i="237"/>
  <c r="N10" i="237"/>
  <c r="N14" i="237"/>
  <c r="N18" i="237"/>
  <c r="H30" i="237"/>
  <c r="H30" i="240"/>
  <c r="N23" i="237"/>
  <c r="N25" i="237"/>
  <c r="N24" i="237"/>
  <c r="N27" i="237"/>
  <c r="N26" i="237"/>
  <c r="N22" i="237"/>
  <c r="N7" i="237"/>
  <c r="E30" i="237"/>
  <c r="K30" i="240"/>
  <c r="K30" i="237"/>
  <c r="M19" i="237"/>
  <c r="E30" i="240"/>
  <c r="N28" i="237" l="1"/>
  <c r="N19" i="237"/>
  <c r="N30" i="237" l="1"/>
</calcChain>
</file>

<file path=xl/sharedStrings.xml><?xml version="1.0" encoding="utf-8"?>
<sst xmlns="http://schemas.openxmlformats.org/spreadsheetml/2006/main" count="2297" uniqueCount="238">
  <si>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</si>
  <si>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</si>
  <si>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</si>
  <si>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</si>
  <si>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</si>
  <si>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</si>
  <si>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</si>
  <si>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</si>
  <si>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</si>
  <si>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</si>
  <si>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</si>
  <si>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</si>
  <si>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</si>
  <si>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</si>
  <si>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</si>
  <si>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</si>
  <si>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</si>
  <si>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</si>
  <si>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</si>
  <si>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</si>
  <si>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</si>
  <si>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</si>
  <si>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</si>
  <si>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</si>
  <si>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</si>
  <si>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</si>
  <si>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</si>
  <si>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</si>
  <si>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</si>
  <si>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</si>
  <si>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</si>
  <si>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</si>
  <si>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</si>
  <si>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</si>
  <si>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</si>
  <si>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</si>
  <si>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</si>
  <si>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</si>
  <si>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</si>
  <si>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</si>
  <si>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</si>
  <si>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</si>
  <si>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</si>
  <si>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</si>
  <si>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</si>
  <si>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</si>
  <si>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</si>
  <si>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</si>
  <si>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</si>
  <si>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</si>
  <si>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</si>
  <si>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</si>
  <si>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</si>
  <si>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</si>
  <si>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</si>
  <si>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</si>
  <si>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</si>
  <si>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</si>
  <si>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</si>
  <si>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</si>
  <si>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</si>
  <si>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</si>
  <si>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</si>
  <si>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</si>
  <si>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</si>
  <si>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</si>
  <si>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</si>
  <si>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</si>
  <si>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</si>
  <si>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</si>
  <si>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</si>
  <si>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</si>
  <si>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</si>
  <si>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</si>
  <si>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</si>
  <si>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</si>
  <si>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</si>
  <si>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</si>
  <si>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</si>
  <si>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</si>
  <si>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</si>
  <si>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</si>
  <si>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</si>
  <si>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</si>
  <si>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</si>
  <si>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</si>
  <si>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</si>
  <si>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</si>
  <si>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</si>
  <si>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</si>
  <si>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</si>
  <si>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</si>
  <si>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</si>
  <si>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</si>
  <si>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</si>
  <si>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</si>
  <si>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</si>
  <si>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</si>
  <si>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</si>
  <si>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</si>
  <si>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</si>
  <si>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</si>
  <si>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</si>
  <si>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</si>
  <si>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</si>
  <si>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</si>
  <si>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</si>
  <si>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</si>
  <si>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</si>
  <si>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</si>
  <si>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</si>
  <si>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</si>
  <si>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</si>
  <si>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</si>
  <si>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</si>
  <si>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</si>
  <si>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Mariastella Gelmini (Forza Italia)</t>
  </si>
  <si>
    <t>Liberi e Uguali</t>
  </si>
  <si>
    <t>Per le autonomie - Minoranze Linguistiche</t>
  </si>
  <si>
    <t>Testata Radio Kiss Kiss</t>
  </si>
  <si>
    <t>Paolo Gentiloni (Partito Democratico)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</si>
  <si>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</si>
  <si>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</si>
  <si>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</si>
  <si>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</si>
  <si>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</si>
  <si>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>Italia Viva - PSI</t>
  </si>
  <si>
    <t>Maie</t>
  </si>
  <si>
    <t>Roberto Gualtieri (Governo/Ministri/Sottosegretari)</t>
  </si>
  <si>
    <t>Stefano Patuanelli (Governo/Ministri/Sottosegretari)</t>
  </si>
  <si>
    <t>Dario Franceschini (Governo/Ministri/Sottosegretari)</t>
  </si>
  <si>
    <t>Matteo Renzi (Italia Viva - PSI)</t>
  </si>
  <si>
    <t>Antonio Misiani (Governo/Ministri/Sottosegretari)</t>
  </si>
  <si>
    <t>Paolo Gentiloni (Unione Europea)</t>
  </si>
  <si>
    <t>Antonio Tajani (Forza Italia)</t>
  </si>
  <si>
    <t>Paola De Micheli (Governo/Ministri/Sottosegretari)</t>
  </si>
  <si>
    <t>Nicola Morra (MoVimento 5 Stelle)</t>
  </si>
  <si>
    <t>Testata News Mediaset</t>
  </si>
  <si>
    <t>Testata RDS</t>
  </si>
  <si>
    <t>Centro Democratico - Radicali Italiani - +Europa</t>
  </si>
  <si>
    <t>Roberto Speranza (Governo/Ministri/Sottosegretari)</t>
  </si>
  <si>
    <t>Massimiliano Romeo (Lega Salvini Premier)</t>
  </si>
  <si>
    <t>Davide Crippa (MoVimento 5 Stelle)</t>
  </si>
  <si>
    <t>Emma Bonino (Centro Democratico - Radicali Italiani - +Europa)</t>
  </si>
  <si>
    <t>Marco Cappato (Centro Democratico - Radicali Italiani - +Europa)</t>
  </si>
  <si>
    <t>Gaetano Manfredi (Governo/Ministri/Sottosegretari)</t>
  </si>
  <si>
    <t>Debora Serracchiani (Partito Democratico)</t>
  </si>
  <si>
    <t>David Sassoli (Unione Europea)</t>
  </si>
  <si>
    <t>Dario Nardella (Partito Democratico)</t>
  </si>
  <si>
    <t>Riccardo Magi (Centro Democratico - Radicali Italiani - +Europa)</t>
  </si>
  <si>
    <t>Lucia Azzolina (Governo/Ministri/Sottosegretari)</t>
  </si>
  <si>
    <t>Luigi De Magistris (Altro)</t>
  </si>
  <si>
    <t>Noi con l'Italia - Usei - Cambiamo! - Alleanza di Centro</t>
  </si>
  <si>
    <t>Periodo dal 06.09.2020 al 12.09.2020</t>
  </si>
  <si>
    <t>Tab. B1 - Tempo di parola dei soggetti politici ed istituzionali nei programmi extra-gr di Testata. Radio Uno, Radio Due, Radio Tre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</si>
  <si>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L'Italia in diretta; Radio anch'io; Speciale GR 1; Zapping Radio1.
Radio Due: 
Radio Tre: </t>
    </r>
  </si>
  <si>
    <t>Tab. B2 - Tempo di parola dei soggetti politici ed istituzionali nei programmi extra-gr di Testata Radio 24 Il sole 24 ore</t>
  </si>
  <si>
    <t>Tempo di Parola: indica il tempo in cui il soggetto politico/istituzionale parla direttamente in voce.
Testata Radio 24: 24 Mattino; 24 Mattino - le interviste; Effetto giorno; Effetto notte; La zanzara; Si può fare; Uno, nessuno, 100Milan.</t>
  </si>
  <si>
    <t>Tab. B3 - Tempo di parola dei soggetti politici ed istituzionali nei programmi extra-gr di Testata Radio 101. Testata News Mediaset</t>
  </si>
  <si>
    <t xml:space="preserve">Tempo di Parola: indica il tempo in cui il soggetto politico/istituzionale parla direttamente in voce.
Testata News Mediaset: </t>
  </si>
  <si>
    <t>Tab. B4 - Tempo di parola dei soggetti politici ed istituzionali nei programmi extra-gr di Testata Virgin Radio. Testata News Mediaset</t>
  </si>
  <si>
    <t>Tab. B5 - Tempo di parola dei soggetti politici ed istituzionali nei programmi extra-gr di Testata Radio 105. Testata News Mediaset</t>
  </si>
  <si>
    <t>Tab. B6 - Tempo di parola dei soggetti politici ed istituzionali nei programmi extra-gr di Testata Radio Monte Carlo. Testata News Mediaset</t>
  </si>
  <si>
    <t>Tab. B7 - Tempo di parola dei soggetti politici ed istituzionali nei programmi extra-gr di  Testata m2o</t>
  </si>
  <si>
    <t xml:space="preserve">Tempo di Parola: indica il tempo in cui il soggetto politico/istituzionale parla direttamente in voce.
Testata m2o: </t>
  </si>
  <si>
    <t>Tab. B8 - Tempo di parola dei soggetti politici ed istituzionali nei programmi extra-gr di Testata Radio Deejay</t>
  </si>
  <si>
    <t xml:space="preserve">Tempo di Parola: indica il tempo in cui il soggetto politico/istituzionale parla direttamente in voce.
Testata Radio Deejay: </t>
  </si>
  <si>
    <t>Tab. B9 - Tempo di parola dei soggetti politici ed istituzionali nei programmi extra-gr di Testata Radio Capital</t>
  </si>
  <si>
    <t>Tempo di Parola: indica il tempo in cui il soggetto politico/istituzionale parla direttamente in voce.
Testata Radio Capital: Tg zero; The breakfast club.</t>
  </si>
  <si>
    <t>Tab. B10 - Tempo di parola dei soggetti politici ed istituzionali nei programmi extra-gr di Testata Radio Kiss Kiss</t>
  </si>
  <si>
    <t xml:space="preserve">Tempo di Parola: indica il tempo in cui il soggetto politico/istituzionale parla direttamente in voce.
Testata Kiss Kiss:  </t>
  </si>
  <si>
    <t>Tab. B11 - Tempo di parola dei soggetti politici ed istituzionali nei programmi extra-gr di Testata RTL 102.5</t>
  </si>
  <si>
    <t>Tempo di Parola: indica il tempo in cui il soggetto politico/istituzionale parla direttamente in voce.
Testata RTL 102.5: Non stop news.</t>
  </si>
  <si>
    <t>Tab. B12 - Tempo di parola dei soggetti politici ed istituzionali nei programmi extra-gr di Testata RDS</t>
  </si>
  <si>
    <t xml:space="preserve">Tempo di Parola: indica il tempo in cui il soggetto politico/istituzionale parla direttamente in voce.
Testata RDS: </t>
  </si>
  <si>
    <t>Tab. B13 - Tempo di parola dei soggetti politici ed istituzionali nei programmi extra-gr di Testata Radio Italia Notizie</t>
  </si>
  <si>
    <t>Testata Radio Italia Notizie</t>
  </si>
  <si>
    <t xml:space="preserve">Tempo di Parola: indica il tempo in cui il soggetto politico/istituzionale parla direttamente in voce.
Testata Radio Italia Notizie: </t>
  </si>
  <si>
    <t>Roberto Pella (Forza Italia)</t>
  </si>
  <si>
    <t>No Mask (Altro)</t>
  </si>
  <si>
    <t>Domenico Alfieri (Altro)</t>
  </si>
  <si>
    <t>Roberto Fico (Presidente della Camera)</t>
  </si>
  <si>
    <t>Danilo Toninelli (MoVimento 5 Stelle)</t>
  </si>
  <si>
    <t>Riccardo Fraccaro (MoVimento 5 Stelle)</t>
  </si>
  <si>
    <t>Maurizio Fugatti (Lega Salvini Premier)</t>
  </si>
  <si>
    <t>Anna Maria Casini (Altro)</t>
  </si>
  <si>
    <t>Stefano Buffagni (MoVimento 5 Stelle)</t>
  </si>
  <si>
    <t>Riccardo Nencini (Italia Viva - PSI)</t>
  </si>
  <si>
    <t>Giuliano Martini (Altro)</t>
  </si>
  <si>
    <t>Nicola Fratoianni (Liberi e Uguali)</t>
  </si>
  <si>
    <t>Marco Marsilio (Fratelli d'Italia)</t>
  </si>
  <si>
    <t>Angela Salafia (MoVimento 5 Stelle)</t>
  </si>
  <si>
    <t>Alberto Cirio (Forza Italia)</t>
  </si>
  <si>
    <t>Michele Guerra (Altro)</t>
  </si>
  <si>
    <t>Andrea Cangini (Forza Italia)</t>
  </si>
  <si>
    <t>Alessandra Maiorino (MoVimento 5 Stelle)</t>
  </si>
  <si>
    <t>Luigi Morgano (Partito Democratico)</t>
  </si>
  <si>
    <t>Mara Lapia (MoVimento 5 Stelle)</t>
  </si>
  <si>
    <t>Ettore Antonio Licheri (MoVimento 5 Stelle)</t>
  </si>
  <si>
    <t>Simone Baldelli (Forza Italia)</t>
  </si>
  <si>
    <t>Marco Granelli (Partito Democratico)</t>
  </si>
  <si>
    <t>Renzo Caramaschi (Partito Democratico)</t>
  </si>
  <si>
    <t>Nunzia Catalfo (Governo/Ministri/Sottosegretari)</t>
  </si>
  <si>
    <t>Pierluigi Sanna (Altro)</t>
  </si>
  <si>
    <t>Viviana Verri (MoVimento 5 Stelle)</t>
  </si>
  <si>
    <t>Alessandro Ciriani (Altro)</t>
  </si>
  <si>
    <t>Maurizio Lupi (Noi con l'Italia - Usei - Cambiamo! - Alleanza di Centro)</t>
  </si>
  <si>
    <t>Benedetto Della Vedova (Centro Democratico - Radicali Italiani - +Europa)</t>
  </si>
  <si>
    <t>Riccardo Molinari (Lega Salvini Premier)</t>
  </si>
  <si>
    <t>Simona Malpezzi (Partito Democratico)</t>
  </si>
  <si>
    <t>Pierpaolo Sileri (Governo/Ministri/Sottosegretari)</t>
  </si>
  <si>
    <t>Vincenzo Spadafora (Governo/Ministri/Sottosegretari)</t>
  </si>
  <si>
    <t>Luigi Zanda (Partito Democratico)</t>
  </si>
  <si>
    <t>Luciana Lamorgese (Governo/Ministri/Sottosegretari)</t>
  </si>
  <si>
    <t>Anna Ascani (Governo/Ministri/Sottosegretari)</t>
  </si>
  <si>
    <t>Sandra Zampa (Governo/Ministri/Sottosegretari)</t>
  </si>
  <si>
    <t>Giuseppe Peraino (Altro)</t>
  </si>
  <si>
    <t>Giuditta Pini (Partito Democratico)</t>
  </si>
  <si>
    <t>Luca Menesini (Partito Democratico)</t>
  </si>
  <si>
    <t>Alessandro Bettarelli (Altro)</t>
  </si>
  <si>
    <t>Vincenzo Amendola (Governo/Ministri/Sottosegretari)</t>
  </si>
  <si>
    <t>Massimo Garavaglia (Lega Salvini Premier)</t>
  </si>
  <si>
    <t>Stefano Ilario Pisciottu (Altro)</t>
  </si>
  <si>
    <t>Stefano Ceccanti (Partito Democratico)</t>
  </si>
  <si>
    <t>Francesca Donato (Lega Salvini Premier)</t>
  </si>
  <si>
    <t>Silvio Giovine (Altro)</t>
  </si>
  <si>
    <t>Enrico Brivio (Unione Europea)</t>
  </si>
  <si>
    <t>Roberta Pinotti (Partito Democratico)</t>
  </si>
  <si>
    <t>Pierre Bonel (Altro)</t>
  </si>
  <si>
    <t>Elisabetta Gualmini (Partito Democratico)</t>
  </si>
  <si>
    <t>Giorgio Mulé (Forza Italia)</t>
  </si>
  <si>
    <t>Vittorio Sgarbi (Noi con l'Italia - Usei - Cambiamo! - Alleanza di Centro)</t>
  </si>
  <si>
    <t>Damiano Coletta (Altro)</t>
  </si>
  <si>
    <t>Jacopo Giraldo (Altro)</t>
  </si>
  <si>
    <t>Vincenzo De Luca (Partito Democratico)</t>
  </si>
  <si>
    <t>Silvio Berlusconi (Forza Italia)</t>
  </si>
  <si>
    <t>Roberto Calderoli (Lega Salvini Premier)</t>
  </si>
  <si>
    <t>Federico Sboarina (Altro)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</si>
</sst>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0172EF"/>
      </left>
      <right/>
      <top/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medium">
        <color rgb="FF0172EF"/>
      </bottom>
      <diagonal/>
    </border>
    <border>
      <left/>
      <right/>
      <top style="thin">
        <color rgb="FF0070C0"/>
      </top>
      <bottom style="medium">
        <color rgb="FF0172EF"/>
      </bottom>
      <diagonal/>
    </border>
    <border>
      <left/>
      <right style="medium">
        <color rgb="FF0172EF"/>
      </right>
      <top style="thin">
        <color rgb="FF0070C0"/>
      </top>
      <bottom style="medium">
        <color rgb="FF0172EF"/>
      </bottom>
      <diagonal/>
    </border>
    <border>
      <left style="medium">
        <color rgb="FF0172EF"/>
      </left>
      <right/>
      <top/>
      <bottom style="thin">
        <color rgb="FF0172EF"/>
      </bottom>
      <diagonal/>
    </border>
    <border>
      <left/>
      <right/>
      <top/>
      <bottom style="thin">
        <color rgb="FF0172EF"/>
      </bottom>
      <diagonal/>
    </border>
    <border>
      <left/>
      <right style="medium">
        <color rgb="FF0172EF"/>
      </right>
      <top/>
      <bottom style="thin">
        <color rgb="FF0172EF"/>
      </bottom>
      <diagonal/>
    </border>
    <border>
      <left style="medium">
        <color rgb="FF0172EF"/>
      </left>
      <right/>
      <top/>
      <bottom style="medium">
        <color rgb="FF0172EF"/>
      </bottom>
      <diagonal/>
    </border>
    <border>
      <left/>
      <right/>
      <top/>
      <bottom style="medium">
        <color rgb="FF0172EF"/>
      </bottom>
      <diagonal/>
    </border>
    <border>
      <left/>
      <right style="medium">
        <color rgb="FF0172EF"/>
      </right>
      <top/>
      <bottom style="medium">
        <color rgb="FF0172EF"/>
      </bottom>
      <diagonal/>
    </border>
  </borders>
  <cellStyleXfs count="163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  <xf numFmtId="0" fontId="1" fillId="0" borderId="0"/>
  </cellStyleXfs>
  <cellXfs count="200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39" fillId="0" borderId="52" xfId="0" applyFont="1" applyBorder="1" applyAlignment="1">
      <alignment vertical="center"/>
    </xf>
    <xf numFmtId="164" fontId="39" fillId="0" borderId="53" xfId="0" applyNumberFormat="1" applyFont="1" applyBorder="1" applyAlignment="1">
      <alignment horizontal="center" vertical="center"/>
    </xf>
    <xf numFmtId="10" fontId="39" fillId="0" borderId="54" xfId="16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0" fontId="29" fillId="0" borderId="27" xfId="97" applyFont="1" applyFill="1" applyBorder="1" applyAlignment="1"/>
    <xf numFmtId="0" fontId="24" fillId="0" borderId="27" xfId="0" applyFont="1" applyBorder="1"/>
    <xf numFmtId="0" fontId="24" fillId="0" borderId="4" xfId="0" applyFont="1" applyBorder="1"/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58" xfId="97" applyFont="1" applyFill="1" applyBorder="1" applyAlignment="1">
      <alignment horizontal="left" vertical="top" wrapText="1"/>
    </xf>
    <xf numFmtId="0" fontId="24" fillId="0" borderId="59" xfId="97" applyFont="1" applyFill="1" applyBorder="1" applyAlignment="1">
      <alignment horizontal="left" vertical="top" wrapText="1"/>
    </xf>
    <xf numFmtId="0" fontId="24" fillId="0" borderId="60" xfId="97" applyFont="1" applyFill="1" applyBorder="1" applyAlignment="1">
      <alignment horizontal="left" vertical="top" wrapText="1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  <xf numFmtId="0" fontId="24" fillId="0" borderId="0" xfId="0" applyFont="1"/>
    <xf numFmtId="0" fontId="24" fillId="0" borderId="27" xfId="100" applyBorder="1"/>
    <xf numFmtId="46" fontId="1" fillId="0" borderId="28" xfId="162" applyNumberFormat="1" applyFill="1" applyBorder="1" applyAlignment="1">
      <alignment horizontal="center"/>
    </xf>
    <xf numFmtId="0" fontId="24" fillId="0" borderId="27" xfId="100" applyFont="1" applyBorder="1"/>
    <xf numFmtId="46" fontId="1" fillId="0" borderId="31" xfId="162" applyNumberFormat="1" applyFill="1" applyBorder="1" applyAlignment="1">
      <alignment horizontal="center"/>
    </xf>
    <xf numFmtId="164" fontId="24" fillId="0" borderId="28" xfId="100" applyNumberFormat="1" applyBorder="1" applyAlignment="1">
      <alignment horizontal="center"/>
    </xf>
    <xf numFmtId="0" fontId="38" fillId="3" borderId="61" xfId="97" applyFont="1" applyFill="1" applyBorder="1" applyAlignment="1">
      <alignment horizontal="center" vertical="center"/>
    </xf>
    <xf numFmtId="0" fontId="40" fillId="0" borderId="62" xfId="97" applyFont="1" applyFill="1" applyBorder="1" applyAlignment="1">
      <alignment vertical="center"/>
    </xf>
    <xf numFmtId="0" fontId="39" fillId="0" borderId="63" xfId="0" applyFont="1" applyBorder="1" applyAlignment="1">
      <alignment vertical="center"/>
    </xf>
    <xf numFmtId="0" fontId="39" fillId="0" borderId="64" xfId="0" applyFont="1" applyBorder="1" applyAlignment="1">
      <alignment vertical="center"/>
    </xf>
    <xf numFmtId="0" fontId="39" fillId="0" borderId="65" xfId="0" applyFont="1" applyBorder="1" applyAlignment="1">
      <alignment vertical="center"/>
    </xf>
    <xf numFmtId="0" fontId="40" fillId="0" borderId="66" xfId="97" applyFont="1" applyFill="1" applyBorder="1" applyAlignment="1">
      <alignment vertical="center"/>
    </xf>
    <xf numFmtId="0" fontId="41" fillId="0" borderId="67" xfId="97" applyFont="1" applyFill="1" applyBorder="1" applyAlignment="1">
      <alignment horizontal="center" vertical="center"/>
    </xf>
    <xf numFmtId="0" fontId="41" fillId="0" borderId="68" xfId="97" applyFont="1" applyFill="1" applyBorder="1" applyAlignment="1">
      <alignment horizontal="center" vertical="center"/>
    </xf>
    <xf numFmtId="0" fontId="38" fillId="3" borderId="69" xfId="97" applyFont="1" applyFill="1" applyBorder="1" applyAlignment="1">
      <alignment horizontal="center" vertical="center"/>
    </xf>
    <xf numFmtId="0" fontId="38" fillId="3" borderId="70" xfId="97" applyFont="1" applyFill="1" applyBorder="1" applyAlignment="1">
      <alignment horizontal="center" vertical="center"/>
    </xf>
    <xf numFmtId="0" fontId="38" fillId="3" borderId="71" xfId="97" applyFont="1" applyFill="1" applyBorder="1" applyAlignment="1">
      <alignment horizontal="center"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</cellXfs>
  <cellStyles count="16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1 2" xfId="162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21" Type="http://schemas.openxmlformats.org/officeDocument/2006/relationships/worksheet" Target="worksheets/sheet14.xml"/><Relationship Id="rId42" Type="http://schemas.openxmlformats.org/officeDocument/2006/relationships/worksheet" Target="worksheets/sheet30.xml"/><Relationship Id="rId47" Type="http://schemas.openxmlformats.org/officeDocument/2006/relationships/chartsheet" Target="chartsheets/sheet1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6" Type="http://schemas.openxmlformats.org/officeDocument/2006/relationships/chartsheet" Target="chartsheets/sheet5.xml"/><Relationship Id="rId11" Type="http://schemas.openxmlformats.org/officeDocument/2006/relationships/worksheet" Target="worksheets/sheet8.xml"/><Relationship Id="rId32" Type="http://schemas.openxmlformats.org/officeDocument/2006/relationships/worksheet" Target="worksheets/sheet23.xml"/><Relationship Id="rId37" Type="http://schemas.openxmlformats.org/officeDocument/2006/relationships/worksheet" Target="worksheets/sheet26.xml"/><Relationship Id="rId53" Type="http://schemas.openxmlformats.org/officeDocument/2006/relationships/chartsheet" Target="chartsheets/sheet17.xml"/><Relationship Id="rId58" Type="http://schemas.openxmlformats.org/officeDocument/2006/relationships/worksheet" Target="worksheets/sheet41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102" Type="http://schemas.openxmlformats.org/officeDocument/2006/relationships/styles" Target="styles.xml"/><Relationship Id="rId5" Type="http://schemas.openxmlformats.org/officeDocument/2006/relationships/chartsheet" Target="chartsheets/sheet2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43" Type="http://schemas.openxmlformats.org/officeDocument/2006/relationships/worksheet" Target="worksheets/sheet31.xml"/><Relationship Id="rId48" Type="http://schemas.openxmlformats.org/officeDocument/2006/relationships/worksheet" Target="worksheets/sheet34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worksheet" Target="worksheets/sheet3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sharedStrings" Target="sharedStrings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12.xml"/><Relationship Id="rId54" Type="http://schemas.openxmlformats.org/officeDocument/2006/relationships/worksheet" Target="worksheets/sheet3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chartsheet" Target="chartsheets/sheet11.xml"/><Relationship Id="rId49" Type="http://schemas.openxmlformats.org/officeDocument/2006/relationships/chartsheet" Target="chartsheets/sheet15.xml"/><Relationship Id="rId57" Type="http://schemas.openxmlformats.org/officeDocument/2006/relationships/worksheet" Target="worksheets/sheet40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worksheet" Target="worksheets/sheet3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34" Type="http://schemas.openxmlformats.org/officeDocument/2006/relationships/chartsheet" Target="chartsheets/sheet10.xml"/><Relationship Id="rId50" Type="http://schemas.openxmlformats.org/officeDocument/2006/relationships/worksheet" Target="worksheets/sheet3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Relationship Id="rId24" Type="http://schemas.openxmlformats.org/officeDocument/2006/relationships/chartsheet" Target="chartsheets/sheet9.xml"/><Relationship Id="rId40" Type="http://schemas.openxmlformats.org/officeDocument/2006/relationships/worksheet" Target="worksheets/sheet29.xml"/><Relationship Id="rId45" Type="http://schemas.openxmlformats.org/officeDocument/2006/relationships/chartsheet" Target="chartsheets/sheet13.xml"/><Relationship Id="rId66" Type="http://schemas.openxmlformats.org/officeDocument/2006/relationships/worksheet" Target="worksheets/sheet49.xml"/><Relationship Id="rId87" Type="http://schemas.openxmlformats.org/officeDocument/2006/relationships/worksheet" Target="worksheets/sheet70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30" Type="http://schemas.openxmlformats.org/officeDocument/2006/relationships/worksheet" Target="worksheets/sheet21.xml"/><Relationship Id="rId35" Type="http://schemas.openxmlformats.org/officeDocument/2006/relationships/worksheet" Target="worksheets/sheet25.xml"/><Relationship Id="rId56" Type="http://schemas.openxmlformats.org/officeDocument/2006/relationships/worksheet" Target="worksheets/sheet39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8" Type="http://schemas.openxmlformats.org/officeDocument/2006/relationships/worksheet" Target="worksheets/sheet5.xml"/><Relationship Id="rId51" Type="http://schemas.openxmlformats.org/officeDocument/2006/relationships/chartsheet" Target="chartsheets/sheet16.xml"/><Relationship Id="rId72" Type="http://schemas.openxmlformats.org/officeDocument/2006/relationships/worksheet" Target="worksheets/sheet55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22E-2"/>
          <c:w val="0.54808673139098718"/>
          <c:h val="0.87834937926111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1.4351851851851899E-3</c:v>
                </c:pt>
                <c:pt idx="3">
                  <c:v>0</c:v>
                </c:pt>
                <c:pt idx="4">
                  <c:v>7.1759259259259302E-4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1.85185185185185E-3</c:v>
                </c:pt>
                <c:pt idx="12">
                  <c:v>8.4490740740740696E-4</c:v>
                </c:pt>
                <c:pt idx="13">
                  <c:v>4.2824074074074102E-4</c:v>
                </c:pt>
                <c:pt idx="14">
                  <c:v>1.90972222222222E-3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9.0277777777777795E-4</c:v>
                </c:pt>
                <c:pt idx="2">
                  <c:v>2.4768518518518499E-3</c:v>
                </c:pt>
                <c:pt idx="3">
                  <c:v>0</c:v>
                </c:pt>
                <c:pt idx="4">
                  <c:v>1.21527777777778E-3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2.4768518518518499E-3</c:v>
                </c:pt>
                <c:pt idx="12">
                  <c:v>7.0601851851851804E-4</c:v>
                </c:pt>
                <c:pt idx="13">
                  <c:v>8.2175925925925895E-4</c:v>
                </c:pt>
                <c:pt idx="14">
                  <c:v>1.71296296296296E-3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1.9791666666666699E-3</c:v>
                </c:pt>
                <c:pt idx="12">
                  <c:v>2.89351851851852E-4</c:v>
                </c:pt>
                <c:pt idx="13">
                  <c:v>6.1342592592592601E-4</c:v>
                </c:pt>
                <c:pt idx="14">
                  <c:v>1.19212962962963E-3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1.8518518518518501E-4</c:v>
                </c:pt>
                <c:pt idx="2">
                  <c:v>8.3333333333333295E-4</c:v>
                </c:pt>
                <c:pt idx="3">
                  <c:v>1.2731481481481499E-4</c:v>
                </c:pt>
                <c:pt idx="4">
                  <c:v>8.1018518518518505E-4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2.4189814814814799E-3</c:v>
                </c:pt>
                <c:pt idx="12">
                  <c:v>4.1666666666666702E-4</c:v>
                </c:pt>
                <c:pt idx="13">
                  <c:v>1.15740740740741E-4</c:v>
                </c:pt>
                <c:pt idx="14">
                  <c:v>9.3749999999999997E-4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4.6296296296296298E-4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2.89351851851852E-4</c:v>
                </c:pt>
                <c:pt idx="12">
                  <c:v>3.7037037037037003E-4</c:v>
                </c:pt>
                <c:pt idx="13">
                  <c:v>1.7361111111111101E-4</c:v>
                </c:pt>
                <c:pt idx="14">
                  <c:v>8.5648148148148205E-4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9.2592592592592602E-5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1.2731481481481499E-4</c:v>
                </c:pt>
                <c:pt idx="13">
                  <c:v>0</c:v>
                </c:pt>
                <c:pt idx="14">
                  <c:v>1.15740740740741E-4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1.04166666666667E-4</c:v>
                </c:pt>
                <c:pt idx="13">
                  <c:v>0</c:v>
                </c:pt>
                <c:pt idx="14">
                  <c:v>6.9444444444444404E-5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8.2175925925925895E-4</c:v>
                </c:pt>
                <c:pt idx="12">
                  <c:v>1.2731481481481499E-4</c:v>
                </c:pt>
                <c:pt idx="13">
                  <c:v>1.2731481481481499E-4</c:v>
                </c:pt>
                <c:pt idx="14">
                  <c:v>5.20833333333333E-4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2.7777777777777799E-4</c:v>
                </c:pt>
                <c:pt idx="2">
                  <c:v>0</c:v>
                </c:pt>
                <c:pt idx="3">
                  <c:v>0</c:v>
                </c:pt>
                <c:pt idx="4">
                  <c:v>2.04861111111111E-3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7.4074074074074103E-4</c:v>
                </c:pt>
                <c:pt idx="12">
                  <c:v>0</c:v>
                </c:pt>
                <c:pt idx="13">
                  <c:v>2.89351851851852E-4</c:v>
                </c:pt>
                <c:pt idx="14">
                  <c:v>1.0648148148148101E-3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1.38888888888889E-4</c:v>
                </c:pt>
                <c:pt idx="13">
                  <c:v>0</c:v>
                </c:pt>
                <c:pt idx="14">
                  <c:v>1.2615740740740699E-3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1.7361111111111101E-4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2.7777777777777799E-4</c:v>
                </c:pt>
                <c:pt idx="13">
                  <c:v>0</c:v>
                </c:pt>
                <c:pt idx="14">
                  <c:v>2.89351851851852E-4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6.3078703703703699E-3</c:v>
                </c:pt>
                <c:pt idx="2">
                  <c:v>8.7731481481481497E-3</c:v>
                </c:pt>
                <c:pt idx="3">
                  <c:v>1.19212962962963E-3</c:v>
                </c:pt>
                <c:pt idx="4">
                  <c:v>3.6689814814814801E-3</c:v>
                </c:pt>
                <c:pt idx="5">
                  <c:v>2.9282407407407399E-3</c:v>
                </c:pt>
                <c:pt idx="6">
                  <c:v>0</c:v>
                </c:pt>
                <c:pt idx="7">
                  <c:v>0</c:v>
                </c:pt>
                <c:pt idx="8">
                  <c:v>4.2824074074074102E-4</c:v>
                </c:pt>
                <c:pt idx="9">
                  <c:v>0</c:v>
                </c:pt>
                <c:pt idx="10">
                  <c:v>0</c:v>
                </c:pt>
                <c:pt idx="11">
                  <c:v>1.16319444444444E-2</c:v>
                </c:pt>
                <c:pt idx="12">
                  <c:v>2.1527777777777799E-3</c:v>
                </c:pt>
                <c:pt idx="13">
                  <c:v>2.3611111111111098E-3</c:v>
                </c:pt>
                <c:pt idx="14">
                  <c:v>4.9189814814814799E-3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5.5902777777777799E-3</c:v>
                </c:pt>
                <c:pt idx="2">
                  <c:v>9.7685185185185201E-3</c:v>
                </c:pt>
                <c:pt idx="3">
                  <c:v>2.4305555555555601E-4</c:v>
                </c:pt>
                <c:pt idx="4">
                  <c:v>4.0277777777777803E-3</c:v>
                </c:pt>
                <c:pt idx="5">
                  <c:v>2.0370370370370399E-3</c:v>
                </c:pt>
                <c:pt idx="6">
                  <c:v>0</c:v>
                </c:pt>
                <c:pt idx="7">
                  <c:v>0</c:v>
                </c:pt>
                <c:pt idx="8">
                  <c:v>1.38888888888889E-4</c:v>
                </c:pt>
                <c:pt idx="9">
                  <c:v>0</c:v>
                </c:pt>
                <c:pt idx="10">
                  <c:v>0</c:v>
                </c:pt>
                <c:pt idx="11">
                  <c:v>2.21296296296296E-2</c:v>
                </c:pt>
                <c:pt idx="12">
                  <c:v>1.55092592592593E-3</c:v>
                </c:pt>
                <c:pt idx="13">
                  <c:v>1.46990740740741E-3</c:v>
                </c:pt>
                <c:pt idx="14">
                  <c:v>3.6226851851851902E-3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1">
                  <c:v>4.3981481481481481E-4</c:v>
                </c:pt>
                <c:pt idx="12">
                  <c:v>1.5046296296296297E-4</c:v>
                </c:pt>
                <c:pt idx="14">
                  <c:v>4.7453703703703709E-4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86734848"/>
        <c:axId val="293616384"/>
      </c:barChart>
      <c:catAx>
        <c:axId val="286734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3616384"/>
        <c:crosses val="autoZero"/>
        <c:auto val="1"/>
        <c:lblAlgn val="ctr"/>
        <c:lblOffset val="100"/>
        <c:noMultiLvlLbl val="0"/>
      </c:catAx>
      <c:valAx>
        <c:axId val="29361638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8673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28"/>
          <c:y val="0.21530016358367834"/>
          <c:w val="0.21556353532950534"/>
          <c:h val="0.76966843219312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0.99488491048593297</c:v>
                </c:pt>
                <c:pt idx="1">
                  <c:v>0.73714285714285699</c:v>
                </c:pt>
                <c:pt idx="2">
                  <c:v>1</c:v>
                </c:pt>
                <c:pt idx="3">
                  <c:v>0.55997588908981299</c:v>
                </c:pt>
                <c:pt idx="4">
                  <c:v>0.98648648648648596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0.31233041905336101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5.1150895140665001E-3</c:v>
                </c:pt>
                <c:pt idx="1">
                  <c:v>0.26285714285714301</c:v>
                </c:pt>
                <c:pt idx="2">
                  <c:v>0</c:v>
                </c:pt>
                <c:pt idx="3">
                  <c:v>0.44002411091018701</c:v>
                </c:pt>
                <c:pt idx="4">
                  <c:v>1.35135135135135E-2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0.68766958094663799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59201536"/>
        <c:axId val="293309824"/>
      </c:barChart>
      <c:catAx>
        <c:axId val="259201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3309824"/>
        <c:crosses val="autoZero"/>
        <c:auto val="1"/>
        <c:lblAlgn val="ctr"/>
        <c:lblOffset val="100"/>
        <c:noMultiLvlLbl val="0"/>
      </c:catAx>
      <c:valAx>
        <c:axId val="2933098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5920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0.401677539608574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0.53500000000000003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0.598322460391426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0.46500000000000002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59308032"/>
        <c:axId val="293312128"/>
      </c:barChart>
      <c:catAx>
        <c:axId val="259308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3312128"/>
        <c:crosses val="autoZero"/>
        <c:auto val="1"/>
        <c:lblAlgn val="ctr"/>
        <c:lblOffset val="100"/>
        <c:noMultiLvlLbl val="0"/>
      </c:catAx>
      <c:valAx>
        <c:axId val="2933121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593080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0522496"/>
        <c:axId val="293313280"/>
      </c:barChart>
      <c:catAx>
        <c:axId val="260522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3313280"/>
        <c:crosses val="autoZero"/>
        <c:auto val="1"/>
        <c:lblAlgn val="ctr"/>
        <c:lblOffset val="100"/>
        <c:noMultiLvlLbl val="0"/>
      </c:catAx>
      <c:valAx>
        <c:axId val="293313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052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0.18348623853210999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0.81651376146789001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0638208"/>
        <c:axId val="263981312"/>
      </c:barChart>
      <c:catAx>
        <c:axId val="2606382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3981312"/>
        <c:crosses val="autoZero"/>
        <c:auto val="1"/>
        <c:lblAlgn val="ctr"/>
        <c:lblOffset val="100"/>
        <c:noMultiLvlLbl val="0"/>
      </c:catAx>
      <c:valAx>
        <c:axId val="26398131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06382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60711936"/>
        <c:axId val="263983616"/>
      </c:barChart>
      <c:catAx>
        <c:axId val="260711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3983616"/>
        <c:crosses val="autoZero"/>
        <c:auto val="1"/>
        <c:lblAlgn val="ctr"/>
        <c:lblOffset val="100"/>
        <c:noMultiLvlLbl val="0"/>
      </c:catAx>
      <c:valAx>
        <c:axId val="2639836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071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0770304"/>
        <c:axId val="263985920"/>
      </c:barChart>
      <c:catAx>
        <c:axId val="260770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3985920"/>
        <c:crosses val="autoZero"/>
        <c:auto val="1"/>
        <c:lblAlgn val="ctr"/>
        <c:lblOffset val="100"/>
        <c:noMultiLvlLbl val="0"/>
      </c:catAx>
      <c:valAx>
        <c:axId val="26398592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077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0915712"/>
        <c:axId val="263849088"/>
      </c:barChart>
      <c:catAx>
        <c:axId val="260915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3849088"/>
        <c:crosses val="autoZero"/>
        <c:auto val="1"/>
        <c:lblAlgn val="ctr"/>
        <c:lblOffset val="100"/>
        <c:noMultiLvlLbl val="0"/>
      </c:catAx>
      <c:valAx>
        <c:axId val="2638490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091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61047808"/>
        <c:axId val="263851392"/>
      </c:barChart>
      <c:catAx>
        <c:axId val="261047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3851392"/>
        <c:crosses val="autoZero"/>
        <c:auto val="1"/>
        <c:lblAlgn val="ctr"/>
        <c:lblOffset val="100"/>
        <c:noMultiLvlLbl val="0"/>
      </c:catAx>
      <c:valAx>
        <c:axId val="2638513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104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0.91272727272727305</c:v>
                </c:pt>
                <c:pt idx="1">
                  <c:v>1</c:v>
                </c:pt>
                <c:pt idx="2">
                  <c:v>0.89502762430939198</c:v>
                </c:pt>
                <c:pt idx="3">
                  <c:v>0.89763779527559096</c:v>
                </c:pt>
                <c:pt idx="4">
                  <c:v>0.19834710743801701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0.78632478632478597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0.82055749128919897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8.7272727272727293E-2</c:v>
                </c:pt>
                <c:pt idx="1">
                  <c:v>0</c:v>
                </c:pt>
                <c:pt idx="2">
                  <c:v>0.10497237569060799</c:v>
                </c:pt>
                <c:pt idx="3">
                  <c:v>0.102362204724409</c:v>
                </c:pt>
                <c:pt idx="4">
                  <c:v>0.80165289256198302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0.213675213675214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0.179442508710801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2017152"/>
        <c:axId val="298534016"/>
      </c:barChart>
      <c:catAx>
        <c:axId val="292017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8534016"/>
        <c:crosses val="autoZero"/>
        <c:auto val="1"/>
        <c:lblAlgn val="ctr"/>
        <c:lblOffset val="100"/>
        <c:noMultiLvlLbl val="0"/>
      </c:catAx>
      <c:valAx>
        <c:axId val="2985340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201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0.31874999999999998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0.44926778242677801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0.68125000000000002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0.55073221757322199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2893184"/>
        <c:axId val="298536320"/>
      </c:barChart>
      <c:catAx>
        <c:axId val="292893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8536320"/>
        <c:crosses val="autoZero"/>
        <c:auto val="1"/>
        <c:lblAlgn val="ctr"/>
        <c:lblOffset val="100"/>
        <c:noMultiLvlLbl val="0"/>
      </c:catAx>
      <c:valAx>
        <c:axId val="29853632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28931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29944064"/>
        <c:axId val="298538624"/>
      </c:barChart>
      <c:catAx>
        <c:axId val="3299440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8538624"/>
        <c:crosses val="autoZero"/>
        <c:auto val="1"/>
        <c:lblAlgn val="ctr"/>
        <c:lblOffset val="100"/>
        <c:noMultiLvlLbl val="0"/>
      </c:catAx>
      <c:valAx>
        <c:axId val="2985386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2994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0.63167938931297696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0.36832061068702299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4854912"/>
        <c:axId val="319545344"/>
      </c:barChart>
      <c:catAx>
        <c:axId val="234854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545344"/>
        <c:crosses val="autoZero"/>
        <c:auto val="1"/>
        <c:lblAlgn val="ctr"/>
        <c:lblOffset val="100"/>
        <c:noMultiLvlLbl val="0"/>
      </c:catAx>
      <c:valAx>
        <c:axId val="3195453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348549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55407104"/>
        <c:axId val="319547648"/>
      </c:barChart>
      <c:catAx>
        <c:axId val="255407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547648"/>
        <c:crosses val="autoZero"/>
        <c:auto val="1"/>
        <c:lblAlgn val="ctr"/>
        <c:lblOffset val="100"/>
        <c:noMultiLvlLbl val="0"/>
      </c:catAx>
      <c:valAx>
        <c:axId val="3195476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554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0.11111111111111099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0.62559241706161095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0.88888888888888895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0.37440758293838899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55409152"/>
        <c:axId val="319549952"/>
      </c:barChart>
      <c:catAx>
        <c:axId val="255409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549952"/>
        <c:crosses val="autoZero"/>
        <c:auto val="1"/>
        <c:lblAlgn val="ctr"/>
        <c:lblOffset val="100"/>
        <c:noMultiLvlLbl val="0"/>
      </c:catAx>
      <c:valAx>
        <c:axId val="3195499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5540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0.47826086956521702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0.52173913043478304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57808384"/>
        <c:axId val="319552256"/>
      </c:barChart>
      <c:catAx>
        <c:axId val="257808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552256"/>
        <c:crosses val="autoZero"/>
        <c:auto val="1"/>
        <c:lblAlgn val="ctr"/>
        <c:lblOffset val="100"/>
        <c:noMultiLvlLbl val="0"/>
      </c:catAx>
      <c:valAx>
        <c:axId val="3195522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5780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06.09.2020 al 12.09.2020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57862144"/>
        <c:axId val="293307520"/>
      </c:barChart>
      <c:catAx>
        <c:axId val="257862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3307520"/>
        <c:crosses val="autoZero"/>
        <c:auto val="1"/>
        <c:lblAlgn val="ctr"/>
        <c:lblOffset val="100"/>
        <c:noMultiLvlLbl val="0"/>
      </c:catAx>
      <c:valAx>
        <c:axId val="29330752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5786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9412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="80" zoomScaleNormal="70" zoomScaleSheetLayoutView="80" workbookViewId="0">
      <selection activeCell="B28" sqref="B28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42" t="s">
        <v>28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</row>
    <row r="4" spans="2:14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x14ac:dyDescent="0.25">
      <c r="B5" s="39"/>
      <c r="C5" s="148" t="s">
        <v>0</v>
      </c>
      <c r="D5" s="148"/>
      <c r="E5" s="148"/>
      <c r="F5" s="148" t="s">
        <v>1</v>
      </c>
      <c r="G5" s="148"/>
      <c r="H5" s="148"/>
      <c r="I5" s="148" t="s">
        <v>2</v>
      </c>
      <c r="J5" s="148"/>
      <c r="K5" s="148"/>
      <c r="L5" s="148" t="s">
        <v>3</v>
      </c>
      <c r="M5" s="148"/>
      <c r="N5" s="149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1.90972222222222E-3</v>
      </c>
      <c r="D7" s="12">
        <f t="shared" ref="D7:D18" si="0">IFERROR(C7/C$19,0)</f>
        <v>0.22790055248618782</v>
      </c>
      <c r="E7" s="12">
        <f t="shared" ref="E7:E18" si="1">IFERROR(C7/C$30,0)</f>
        <v>0.10079413561392785</v>
      </c>
      <c r="F7" s="11">
        <v>4.2824074074074102E-4</v>
      </c>
      <c r="G7" s="12">
        <f t="shared" ref="G7:G18" si="2">IFERROR(F7/F$19,0)</f>
        <v>0.1608695652173914</v>
      </c>
      <c r="H7" s="12">
        <f t="shared" ref="H7:H18" si="3">IFERROR(F7/F$30,0)</f>
        <v>6.595365418894833E-2</v>
      </c>
      <c r="I7" s="11">
        <v>8.4490740740740696E-4</v>
      </c>
      <c r="J7" s="12">
        <f t="shared" ref="J7:J18" si="4">IFERROR(I7/I$19,0)</f>
        <v>0.28294573643410842</v>
      </c>
      <c r="K7" s="12">
        <f t="shared" ref="K7:K18" si="5">IFERROR(I7/I$30,0)</f>
        <v>0.11642743221690573</v>
      </c>
      <c r="L7" s="13">
        <f>SUM(C7,F7,I7)</f>
        <v>3.182870370370368E-3</v>
      </c>
      <c r="M7" s="12">
        <f t="shared" ref="M7:M18" si="6">IFERROR(L7/L$19,0)</f>
        <v>0.22689768976897687</v>
      </c>
      <c r="N7" s="14">
        <f t="shared" ref="N7:N16" si="7">IFERROR(L7/L$30,0)</f>
        <v>9.7345132743362761E-2</v>
      </c>
    </row>
    <row r="8" spans="2:14" x14ac:dyDescent="0.25">
      <c r="B8" s="132" t="s">
        <v>111</v>
      </c>
      <c r="C8" s="11">
        <v>1.71296296296296E-3</v>
      </c>
      <c r="D8" s="12">
        <f t="shared" si="0"/>
        <v>0.2044198895027623</v>
      </c>
      <c r="E8" s="12">
        <f t="shared" si="1"/>
        <v>9.0409285277947352E-2</v>
      </c>
      <c r="F8" s="11">
        <v>8.2175925925925895E-4</v>
      </c>
      <c r="G8" s="12">
        <f t="shared" si="2"/>
        <v>0.30869565217391293</v>
      </c>
      <c r="H8" s="12">
        <f t="shared" si="3"/>
        <v>0.12655971479500883</v>
      </c>
      <c r="I8" s="11">
        <v>7.0601851851851804E-4</v>
      </c>
      <c r="J8" s="12">
        <f t="shared" si="4"/>
        <v>0.23643410852713165</v>
      </c>
      <c r="K8" s="12">
        <f t="shared" si="5"/>
        <v>9.7288676236044494E-2</v>
      </c>
      <c r="L8" s="13">
        <f t="shared" ref="L8:L18" si="8">SUM(C8,F8,I8)</f>
        <v>3.2407407407407372E-3</v>
      </c>
      <c r="M8" s="12">
        <f t="shared" si="6"/>
        <v>0.2310231023102309</v>
      </c>
      <c r="N8" s="14">
        <f t="shared" si="7"/>
        <v>9.9115044247787498E-2</v>
      </c>
    </row>
    <row r="9" spans="2:14" x14ac:dyDescent="0.25">
      <c r="B9" s="10" t="s">
        <v>48</v>
      </c>
      <c r="C9" s="11">
        <v>1.19212962962963E-3</v>
      </c>
      <c r="D9" s="12">
        <f t="shared" si="0"/>
        <v>0.14226519337016594</v>
      </c>
      <c r="E9" s="12">
        <f t="shared" si="1"/>
        <v>6.2919975565058087E-2</v>
      </c>
      <c r="F9" s="11">
        <v>6.1342592592592601E-4</v>
      </c>
      <c r="G9" s="12">
        <f t="shared" si="2"/>
        <v>0.23043478260869568</v>
      </c>
      <c r="H9" s="12">
        <f t="shared" si="3"/>
        <v>9.4474153297682689E-2</v>
      </c>
      <c r="I9" s="11">
        <v>2.89351851851852E-4</v>
      </c>
      <c r="J9" s="12">
        <f t="shared" si="4"/>
        <v>9.6899224806201611E-2</v>
      </c>
      <c r="K9" s="12">
        <f t="shared" si="5"/>
        <v>3.9872408293460906E-2</v>
      </c>
      <c r="L9" s="13">
        <f t="shared" si="8"/>
        <v>2.0949074074074077E-3</v>
      </c>
      <c r="M9" s="12">
        <f t="shared" si="6"/>
        <v>0.14933993399339945</v>
      </c>
      <c r="N9" s="14">
        <f t="shared" si="7"/>
        <v>6.4070796460177007E-2</v>
      </c>
    </row>
    <row r="10" spans="2:14" x14ac:dyDescent="0.25">
      <c r="B10" s="10" t="s">
        <v>11</v>
      </c>
      <c r="C10" s="11">
        <v>9.3749999999999997E-4</v>
      </c>
      <c r="D10" s="12">
        <f t="shared" si="0"/>
        <v>0.11187845303867415</v>
      </c>
      <c r="E10" s="12">
        <f t="shared" si="1"/>
        <v>4.9480757483201E-2</v>
      </c>
      <c r="F10" s="11">
        <v>1.15740740740741E-4</v>
      </c>
      <c r="G10" s="12">
        <f t="shared" si="2"/>
        <v>4.3478260869565313E-2</v>
      </c>
      <c r="H10" s="12">
        <f t="shared" si="3"/>
        <v>1.7825311942959037E-2</v>
      </c>
      <c r="I10" s="11">
        <v>4.1666666666666702E-4</v>
      </c>
      <c r="J10" s="12">
        <f t="shared" si="4"/>
        <v>0.13953488372093037</v>
      </c>
      <c r="K10" s="12">
        <f t="shared" si="5"/>
        <v>5.7416267942583726E-2</v>
      </c>
      <c r="L10" s="13">
        <f t="shared" si="8"/>
        <v>1.4699074074074078E-3</v>
      </c>
      <c r="M10" s="12">
        <f t="shared" si="6"/>
        <v>0.10478547854785487</v>
      </c>
      <c r="N10" s="14">
        <f t="shared" si="7"/>
        <v>4.4955752212389392E-2</v>
      </c>
    </row>
    <row r="11" spans="2:14" x14ac:dyDescent="0.25">
      <c r="B11" s="10" t="s">
        <v>12</v>
      </c>
      <c r="C11" s="11">
        <v>8.5648148148148205E-4</v>
      </c>
      <c r="D11" s="12">
        <f t="shared" si="0"/>
        <v>0.1022099447513814</v>
      </c>
      <c r="E11" s="12">
        <f t="shared" si="1"/>
        <v>4.5204642638973787E-2</v>
      </c>
      <c r="F11" s="11">
        <v>1.7361111111111101E-4</v>
      </c>
      <c r="G11" s="12">
        <f t="shared" si="2"/>
        <v>6.5217391304347783E-2</v>
      </c>
      <c r="H11" s="12">
        <f t="shared" si="3"/>
        <v>2.6737967914438478E-2</v>
      </c>
      <c r="I11" s="11">
        <v>3.7037037037037003E-4</v>
      </c>
      <c r="J11" s="12">
        <f t="shared" si="4"/>
        <v>0.12403100775193789</v>
      </c>
      <c r="K11" s="12">
        <f t="shared" si="5"/>
        <v>5.1036682615629887E-2</v>
      </c>
      <c r="L11" s="13">
        <f t="shared" si="8"/>
        <v>1.4004629629629632E-3</v>
      </c>
      <c r="M11" s="12">
        <f t="shared" si="6"/>
        <v>9.9834983498349905E-2</v>
      </c>
      <c r="N11" s="14">
        <f t="shared" si="7"/>
        <v>4.2831858407079655E-2</v>
      </c>
    </row>
    <row r="12" spans="2:14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9.2592592592592602E-5</v>
      </c>
      <c r="G12" s="12">
        <f t="shared" si="2"/>
        <v>3.4782608695652181E-2</v>
      </c>
      <c r="H12" s="12">
        <f t="shared" si="3"/>
        <v>1.4260249554367199E-2</v>
      </c>
      <c r="I12" s="11">
        <v>0</v>
      </c>
      <c r="J12" s="12">
        <f t="shared" si="4"/>
        <v>0</v>
      </c>
      <c r="K12" s="12">
        <f t="shared" si="5"/>
        <v>0</v>
      </c>
      <c r="L12" s="13">
        <f t="shared" si="8"/>
        <v>9.2592592592592602E-5</v>
      </c>
      <c r="M12" s="12">
        <f t="shared" si="6"/>
        <v>6.6006600660066051E-3</v>
      </c>
      <c r="N12" s="14">
        <f t="shared" si="7"/>
        <v>2.8318584070796465E-3</v>
      </c>
    </row>
    <row r="13" spans="2:14" x14ac:dyDescent="0.25">
      <c r="B13" s="10" t="s">
        <v>117</v>
      </c>
      <c r="C13" s="11">
        <v>1.15740740740741E-4</v>
      </c>
      <c r="D13" s="12">
        <f t="shared" si="0"/>
        <v>1.3812154696132643E-2</v>
      </c>
      <c r="E13" s="12">
        <f t="shared" si="1"/>
        <v>6.1087354917532238E-3</v>
      </c>
      <c r="F13" s="11">
        <v>0</v>
      </c>
      <c r="G13" s="12">
        <f t="shared" si="2"/>
        <v>0</v>
      </c>
      <c r="H13" s="12">
        <f t="shared" si="3"/>
        <v>0</v>
      </c>
      <c r="I13" s="11">
        <v>1.2731481481481499E-4</v>
      </c>
      <c r="J13" s="12">
        <f t="shared" si="4"/>
        <v>4.2635658914728744E-2</v>
      </c>
      <c r="K13" s="12">
        <f t="shared" si="5"/>
        <v>1.7543859649122816E-2</v>
      </c>
      <c r="L13" s="13">
        <f t="shared" si="8"/>
        <v>2.4305555555555598E-4</v>
      </c>
      <c r="M13" s="12">
        <f t="shared" si="6"/>
        <v>1.7326732673267366E-2</v>
      </c>
      <c r="N13" s="14">
        <f t="shared" si="7"/>
        <v>7.4336283185840839E-3</v>
      </c>
    </row>
    <row r="14" spans="2:14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32" t="s">
        <v>152</v>
      </c>
      <c r="C15" s="11">
        <v>6.9444444444444404E-5</v>
      </c>
      <c r="D15" s="12">
        <f t="shared" si="0"/>
        <v>8.2872928176795629E-3</v>
      </c>
      <c r="E15" s="12">
        <f t="shared" si="1"/>
        <v>3.6652412950519239E-3</v>
      </c>
      <c r="F15" s="15">
        <v>0</v>
      </c>
      <c r="G15" s="12">
        <f t="shared" si="2"/>
        <v>0</v>
      </c>
      <c r="H15" s="12">
        <f t="shared" si="3"/>
        <v>0</v>
      </c>
      <c r="I15" s="11">
        <v>1.04166666666667E-4</v>
      </c>
      <c r="J15" s="12">
        <f t="shared" si="4"/>
        <v>3.4883720930232676E-2</v>
      </c>
      <c r="K15" s="12">
        <f t="shared" si="5"/>
        <v>1.4354066985645965E-2</v>
      </c>
      <c r="L15" s="13">
        <f t="shared" si="8"/>
        <v>1.7361111111111142E-4</v>
      </c>
      <c r="M15" s="12">
        <f t="shared" si="6"/>
        <v>1.2376237623762406E-2</v>
      </c>
      <c r="N15" s="14">
        <f t="shared" si="7"/>
        <v>5.3097345132743458E-3</v>
      </c>
    </row>
    <row r="16" spans="2:14" x14ac:dyDescent="0.25">
      <c r="B16" s="132" t="s">
        <v>139</v>
      </c>
      <c r="C16" s="11">
        <v>5.20833333333333E-4</v>
      </c>
      <c r="D16" s="12">
        <f t="shared" si="0"/>
        <v>6.2154696132596714E-2</v>
      </c>
      <c r="E16" s="12">
        <f t="shared" si="1"/>
        <v>2.7489309712889428E-2</v>
      </c>
      <c r="F16" s="11">
        <v>1.2731481481481499E-4</v>
      </c>
      <c r="G16" s="12">
        <f t="shared" si="2"/>
        <v>4.782608695652181E-2</v>
      </c>
      <c r="H16" s="12">
        <f t="shared" si="3"/>
        <v>1.9607843137254923E-2</v>
      </c>
      <c r="I16" s="11">
        <v>1.2731481481481499E-4</v>
      </c>
      <c r="J16" s="12">
        <f t="shared" si="4"/>
        <v>4.2635658914728744E-2</v>
      </c>
      <c r="K16" s="12">
        <f t="shared" si="5"/>
        <v>1.7543859649122816E-2</v>
      </c>
      <c r="L16" s="13">
        <f t="shared" si="8"/>
        <v>7.7546296296296304E-4</v>
      </c>
      <c r="M16" s="12">
        <f t="shared" si="6"/>
        <v>5.5280528052805318E-2</v>
      </c>
      <c r="N16" s="14">
        <f t="shared" si="7"/>
        <v>2.3716814159292037E-2</v>
      </c>
    </row>
    <row r="17" spans="2:14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 x14ac:dyDescent="0.3">
      <c r="B18" s="10" t="s">
        <v>13</v>
      </c>
      <c r="C18" s="11">
        <v>1.0648148148148101E-3</v>
      </c>
      <c r="D18" s="12">
        <f t="shared" si="0"/>
        <v>0.12707182320441945</v>
      </c>
      <c r="E18" s="12">
        <f t="shared" si="1"/>
        <v>5.6200366524129283E-2</v>
      </c>
      <c r="F18" s="11">
        <v>2.89351851851852E-4</v>
      </c>
      <c r="G18" s="12">
        <f t="shared" si="2"/>
        <v>0.1086956521739131</v>
      </c>
      <c r="H18" s="12">
        <f t="shared" si="3"/>
        <v>4.4563279857397511E-2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si="8"/>
        <v>1.3541666666666622E-3</v>
      </c>
      <c r="M18" s="12">
        <f t="shared" si="6"/>
        <v>9.6534653465346273E-2</v>
      </c>
      <c r="N18" s="14">
        <f>IFERROR(L18/L$30,0)</f>
        <v>4.1415929203539689E-2</v>
      </c>
    </row>
    <row r="19" spans="2:14" ht="16.5" thickTop="1" thickBot="1" x14ac:dyDescent="0.3">
      <c r="B19" s="31" t="s">
        <v>3</v>
      </c>
      <c r="C19" s="32">
        <f>SUM(C7:C18)</f>
        <v>8.3796296296296206E-3</v>
      </c>
      <c r="D19" s="33">
        <f>IFERROR(SUM(D7:D18),0)</f>
        <v>1</v>
      </c>
      <c r="E19" s="33">
        <f>IFERROR(SUM(E7:E18),0)</f>
        <v>0.44227244960293194</v>
      </c>
      <c r="F19" s="32">
        <f>SUM(F7:F18)</f>
        <v>2.662037037037037E-3</v>
      </c>
      <c r="G19" s="33">
        <f>IFERROR(SUM(G7:G18),0)</f>
        <v>1.0000000000000002</v>
      </c>
      <c r="H19" s="33">
        <f>IFERROR(SUM(H7:H18),0)</f>
        <v>0.40998217468805703</v>
      </c>
      <c r="I19" s="32">
        <f>SUM(I7:I18)</f>
        <v>2.9861111111111108E-3</v>
      </c>
      <c r="J19" s="33">
        <f>IFERROR(SUM(J7:J18),0)</f>
        <v>1.0000000000000002</v>
      </c>
      <c r="K19" s="33">
        <f>IFERROR(SUM(K7:K18),0)</f>
        <v>0.41148325358851628</v>
      </c>
      <c r="L19" s="32">
        <f>SUM(L7:L18)</f>
        <v>1.4027777777777769E-2</v>
      </c>
      <c r="M19" s="33">
        <f>IFERROR(SUM(M7:M18),0)</f>
        <v>1</v>
      </c>
      <c r="N19" s="34">
        <f>IFERROR(SUM(N7:N18),0)</f>
        <v>0.42902654867256612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1.2615740740740699E-3</v>
      </c>
      <c r="D22" s="19"/>
      <c r="E22" s="12">
        <f>IFERROR(C22/C$30,0)</f>
        <v>6.6585216860109764E-2</v>
      </c>
      <c r="F22" s="11">
        <v>0</v>
      </c>
      <c r="G22" s="19"/>
      <c r="H22" s="12">
        <f>IFERROR(F22/F$30,0)</f>
        <v>0</v>
      </c>
      <c r="I22" s="11">
        <v>1.38888888888889E-4</v>
      </c>
      <c r="J22" s="19"/>
      <c r="K22" s="12">
        <f>IFERROR(I22/I$30,0)</f>
        <v>1.913875598086124E-2</v>
      </c>
      <c r="L22" s="13">
        <f>SUM(C22,F22,I22)</f>
        <v>1.4004629629629588E-3</v>
      </c>
      <c r="M22" s="19"/>
      <c r="N22" s="14">
        <f>IFERROR(L22/L$30,0)</f>
        <v>4.2831858407079523E-2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9">IFERROR(C23/C$30,0)</f>
        <v>0</v>
      </c>
      <c r="F23" s="11">
        <v>0</v>
      </c>
      <c r="G23" s="19"/>
      <c r="H23" s="12">
        <f t="shared" ref="H23:H27" si="10">IFERROR(F23/F$30,0)</f>
        <v>0</v>
      </c>
      <c r="I23" s="11">
        <v>0</v>
      </c>
      <c r="J23" s="19"/>
      <c r="K23" s="12">
        <f t="shared" ref="K23:K27" si="11">IFERROR(I23/I$30,0)</f>
        <v>0</v>
      </c>
      <c r="L23" s="13">
        <f t="shared" ref="L23:L27" si="12">SUM(C23,F23,I23)</f>
        <v>0</v>
      </c>
      <c r="M23" s="19"/>
      <c r="N23" s="14">
        <f t="shared" ref="N23:N27" si="13">IFERROR(L23/L$30,0)</f>
        <v>0</v>
      </c>
    </row>
    <row r="24" spans="2:14" x14ac:dyDescent="0.25">
      <c r="B24" s="18" t="s">
        <v>17</v>
      </c>
      <c r="C24" s="11">
        <v>2.89351851851852E-4</v>
      </c>
      <c r="D24" s="19"/>
      <c r="E24" s="12">
        <f t="shared" si="9"/>
        <v>1.5271838729383033E-2</v>
      </c>
      <c r="F24" s="11">
        <v>0</v>
      </c>
      <c r="G24" s="19"/>
      <c r="H24" s="12">
        <f t="shared" si="10"/>
        <v>0</v>
      </c>
      <c r="I24" s="11">
        <v>2.7777777777777799E-4</v>
      </c>
      <c r="J24" s="19"/>
      <c r="K24" s="12">
        <f t="shared" si="11"/>
        <v>3.827751196172248E-2</v>
      </c>
      <c r="L24" s="13">
        <f t="shared" si="12"/>
        <v>5.6712962962962999E-4</v>
      </c>
      <c r="M24" s="19"/>
      <c r="N24" s="14">
        <f t="shared" si="13"/>
        <v>1.7345132743362843E-2</v>
      </c>
    </row>
    <row r="25" spans="2:14" x14ac:dyDescent="0.25">
      <c r="B25" s="18" t="s">
        <v>18</v>
      </c>
      <c r="C25" s="11">
        <v>4.9189814814814799E-3</v>
      </c>
      <c r="D25" s="19"/>
      <c r="E25" s="12">
        <f t="shared" si="9"/>
        <v>0.25962125839951133</v>
      </c>
      <c r="F25" s="11">
        <v>2.3611111111111098E-3</v>
      </c>
      <c r="G25" s="19"/>
      <c r="H25" s="12">
        <f t="shared" si="10"/>
        <v>0.36363636363636331</v>
      </c>
      <c r="I25" s="11">
        <v>2.1527777777777799E-3</v>
      </c>
      <c r="J25" s="19"/>
      <c r="K25" s="12">
        <f t="shared" si="11"/>
        <v>0.29665071770334928</v>
      </c>
      <c r="L25" s="13">
        <f t="shared" si="12"/>
        <v>9.4328703703703692E-3</v>
      </c>
      <c r="M25" s="19"/>
      <c r="N25" s="14">
        <f t="shared" si="13"/>
        <v>0.28849557522123892</v>
      </c>
    </row>
    <row r="26" spans="2:14" x14ac:dyDescent="0.25">
      <c r="B26" s="18" t="s">
        <v>19</v>
      </c>
      <c r="C26" s="11">
        <v>3.6226851851851902E-3</v>
      </c>
      <c r="D26" s="19"/>
      <c r="E26" s="12">
        <f t="shared" si="9"/>
        <v>0.19120342089187572</v>
      </c>
      <c r="F26" s="11">
        <v>1.46990740740741E-3</v>
      </c>
      <c r="G26" s="19"/>
      <c r="H26" s="12">
        <f t="shared" si="10"/>
        <v>0.22638146167557965</v>
      </c>
      <c r="I26" s="11">
        <v>1.55092592592593E-3</v>
      </c>
      <c r="J26" s="19"/>
      <c r="K26" s="12">
        <f t="shared" si="11"/>
        <v>0.21371610845295091</v>
      </c>
      <c r="L26" s="13">
        <f t="shared" si="12"/>
        <v>6.6435185185185295E-3</v>
      </c>
      <c r="M26" s="19"/>
      <c r="N26" s="14">
        <f t="shared" si="13"/>
        <v>0.20318584070796494</v>
      </c>
    </row>
    <row r="27" spans="2:14" ht="15.75" thickBot="1" x14ac:dyDescent="0.3">
      <c r="B27" s="23" t="s">
        <v>20</v>
      </c>
      <c r="C27" s="20">
        <v>4.7453703703703698E-4</v>
      </c>
      <c r="D27" s="24"/>
      <c r="E27" s="21">
        <f t="shared" si="9"/>
        <v>2.5045815516188157E-2</v>
      </c>
      <c r="F27" s="20">
        <v>0</v>
      </c>
      <c r="G27" s="24"/>
      <c r="H27" s="21">
        <f t="shared" si="10"/>
        <v>0</v>
      </c>
      <c r="I27" s="20">
        <v>1.50462962962963E-4</v>
      </c>
      <c r="J27" s="24"/>
      <c r="K27" s="21">
        <f t="shared" si="11"/>
        <v>2.0733652312599667E-2</v>
      </c>
      <c r="L27" s="13">
        <f t="shared" si="12"/>
        <v>6.2500000000000001E-4</v>
      </c>
      <c r="M27" s="24"/>
      <c r="N27" s="22">
        <f t="shared" si="13"/>
        <v>1.9115044247787611E-2</v>
      </c>
    </row>
    <row r="28" spans="2:14" ht="16.5" thickTop="1" thickBot="1" x14ac:dyDescent="0.3">
      <c r="B28" s="31" t="s">
        <v>3</v>
      </c>
      <c r="C28" s="32">
        <f>SUM(C22:C27)</f>
        <v>1.0567129629629629E-2</v>
      </c>
      <c r="D28" s="33"/>
      <c r="E28" s="33">
        <f>IFERROR(SUM(E22:E27),0)</f>
        <v>0.55772755039706801</v>
      </c>
      <c r="F28" s="32">
        <f>SUM(F22:F27)</f>
        <v>3.8310185185185201E-3</v>
      </c>
      <c r="G28" s="33"/>
      <c r="H28" s="33">
        <f>IFERROR(SUM(H22:H27),0)</f>
        <v>0.59001782531194302</v>
      </c>
      <c r="I28" s="32">
        <f>SUM(I22:I27)</f>
        <v>4.27083333333334E-3</v>
      </c>
      <c r="J28" s="33"/>
      <c r="K28" s="33">
        <f>IFERROR(SUM(K22:K27),0)</f>
        <v>0.58851674641148366</v>
      </c>
      <c r="L28" s="32">
        <f>SUM(L22:L27)</f>
        <v>1.8668981481481488E-2</v>
      </c>
      <c r="M28" s="33"/>
      <c r="N28" s="34">
        <f>IFERROR(SUM(N22:N27),0)</f>
        <v>0.57097345132743393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1.894675925925925E-2</v>
      </c>
      <c r="D30" s="35"/>
      <c r="E30" s="36">
        <f>IFERROR(SUM(E19,E28),0)</f>
        <v>1</v>
      </c>
      <c r="F30" s="32">
        <f>SUM(F19,F28)</f>
        <v>6.4930555555555575E-3</v>
      </c>
      <c r="G30" s="35"/>
      <c r="H30" s="36">
        <f>IFERROR(SUM(H19,H28),0)</f>
        <v>1</v>
      </c>
      <c r="I30" s="32">
        <f>SUM(I19,I28)</f>
        <v>7.2569444444444513E-3</v>
      </c>
      <c r="J30" s="35"/>
      <c r="K30" s="36">
        <f>IFERROR(SUM(K19,K28),0)</f>
        <v>1</v>
      </c>
      <c r="L30" s="37">
        <f>SUM(L19,L28)</f>
        <v>3.2696759259259259E-2</v>
      </c>
      <c r="M30" s="35"/>
      <c r="N30" s="38">
        <f>IFERROR(SUM(N19,N28),0)</f>
        <v>1</v>
      </c>
    </row>
    <row r="31" spans="2:14" ht="66" customHeight="1" thickTop="1" thickBot="1" x14ac:dyDescent="0.3">
      <c r="B31" s="139" t="s">
        <v>122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2" t="s">
        <v>42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2.5462962962962999E-4</v>
      </c>
      <c r="D7" s="12">
        <f t="shared" ref="D7:D18" si="0">IFERROR(C7/C$19,0)</f>
        <v>4.4715447154471594E-2</v>
      </c>
      <c r="E7" s="12">
        <f t="shared" ref="E7:E18" si="1">IFERROR(C7/C$30,0)</f>
        <v>1.6504126031507894E-2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2.5462962962962999E-4</v>
      </c>
      <c r="J7" s="12">
        <f t="shared" ref="J7:J18" si="4">IFERROR(I7/I$19,0)</f>
        <v>4.4715447154471594E-2</v>
      </c>
      <c r="K7" s="14">
        <f t="shared" ref="K7:K18" si="5">IFERROR(I7/I$30,0)</f>
        <v>1.2485811577752573E-2</v>
      </c>
    </row>
    <row r="8" spans="2:11" x14ac:dyDescent="0.25">
      <c r="B8" s="132" t="s">
        <v>111</v>
      </c>
      <c r="C8" s="11">
        <v>1.52777777777778E-3</v>
      </c>
      <c r="D8" s="12">
        <f t="shared" si="0"/>
        <v>0.26829268292682956</v>
      </c>
      <c r="E8" s="12">
        <f t="shared" si="1"/>
        <v>9.902475618904738E-2</v>
      </c>
      <c r="F8" s="11">
        <v>0</v>
      </c>
      <c r="G8" s="12">
        <f t="shared" si="2"/>
        <v>0</v>
      </c>
      <c r="H8" s="12">
        <f t="shared" si="3"/>
        <v>0</v>
      </c>
      <c r="I8" s="11">
        <v>1.52777777777778E-3</v>
      </c>
      <c r="J8" s="12">
        <f t="shared" si="4"/>
        <v>0.26829268292682956</v>
      </c>
      <c r="K8" s="14">
        <f t="shared" si="5"/>
        <v>7.4914869466515446E-2</v>
      </c>
    </row>
    <row r="9" spans="2:11" x14ac:dyDescent="0.25">
      <c r="B9" s="10" t="s">
        <v>48</v>
      </c>
      <c r="C9" s="11">
        <v>2.6157407407407401E-3</v>
      </c>
      <c r="D9" s="12">
        <f t="shared" si="0"/>
        <v>0.45934959349593468</v>
      </c>
      <c r="E9" s="12">
        <f t="shared" si="1"/>
        <v>0.169542385596399</v>
      </c>
      <c r="F9" s="11">
        <v>0</v>
      </c>
      <c r="G9" s="12">
        <f t="shared" si="2"/>
        <v>0</v>
      </c>
      <c r="H9" s="12">
        <f t="shared" si="3"/>
        <v>0</v>
      </c>
      <c r="I9" s="11">
        <v>2.6157407407407401E-3</v>
      </c>
      <c r="J9" s="12">
        <f t="shared" si="4"/>
        <v>0.45934959349593468</v>
      </c>
      <c r="K9" s="14">
        <f t="shared" si="5"/>
        <v>0.1282633371169126</v>
      </c>
    </row>
    <row r="10" spans="2:11" x14ac:dyDescent="0.25">
      <c r="B10" s="10" t="s">
        <v>11</v>
      </c>
      <c r="C10" s="11">
        <v>8.2175925925925895E-4</v>
      </c>
      <c r="D10" s="12">
        <f t="shared" si="0"/>
        <v>0.14430894308943079</v>
      </c>
      <c r="E10" s="12">
        <f t="shared" si="1"/>
        <v>5.32633158289572E-2</v>
      </c>
      <c r="F10" s="11">
        <v>0</v>
      </c>
      <c r="G10" s="12">
        <f t="shared" si="2"/>
        <v>0</v>
      </c>
      <c r="H10" s="12">
        <f t="shared" si="3"/>
        <v>0</v>
      </c>
      <c r="I10" s="11">
        <v>8.2175925925925895E-4</v>
      </c>
      <c r="J10" s="12">
        <f t="shared" si="4"/>
        <v>0.14430894308943079</v>
      </c>
      <c r="K10" s="14">
        <f t="shared" si="5"/>
        <v>4.029511918274687E-2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4.7453703703703698E-4</v>
      </c>
      <c r="D18" s="12">
        <f t="shared" si="0"/>
        <v>8.3333333333333301E-2</v>
      </c>
      <c r="E18" s="12">
        <f t="shared" si="1"/>
        <v>3.0757689422355575E-2</v>
      </c>
      <c r="F18" s="11">
        <v>0</v>
      </c>
      <c r="G18" s="12">
        <f t="shared" si="2"/>
        <v>0</v>
      </c>
      <c r="H18" s="12">
        <f t="shared" si="3"/>
        <v>0</v>
      </c>
      <c r="I18" s="11">
        <v>4.7453703703703698E-4</v>
      </c>
      <c r="J18" s="12">
        <f t="shared" si="4"/>
        <v>8.3333333333333301E-2</v>
      </c>
      <c r="K18" s="14">
        <f t="shared" si="5"/>
        <v>2.3269012485811577E-2</v>
      </c>
    </row>
    <row r="19" spans="2:11" ht="16.5" thickTop="1" thickBot="1" x14ac:dyDescent="0.3">
      <c r="B19" s="31" t="s">
        <v>3</v>
      </c>
      <c r="C19" s="32">
        <f>SUM(C7:C18)</f>
        <v>5.6944444444444464E-3</v>
      </c>
      <c r="D19" s="33">
        <f>IFERROR(SUM(D7:D18),0)</f>
        <v>0.99999999999999989</v>
      </c>
      <c r="E19" s="33">
        <f>IFERROR(SUM(E7:E18),0)</f>
        <v>0.36909227306826703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5.6944444444444464E-3</v>
      </c>
      <c r="J19" s="33">
        <f>IFERROR(SUM(J7:J18),0)</f>
        <v>0.99999999999999989</v>
      </c>
      <c r="K19" s="34">
        <f>IFERROR(SUM(K7:K18),0)</f>
        <v>0.27922814982973909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3.9351851851851901E-4</v>
      </c>
      <c r="D22" s="19"/>
      <c r="E22" s="12">
        <f>IFERROR(C22/C$30,0)</f>
        <v>2.5506376594148561E-2</v>
      </c>
      <c r="F22" s="11">
        <v>0</v>
      </c>
      <c r="G22" s="19"/>
      <c r="H22" s="12">
        <f>IFERROR(F22/F$30,0)</f>
        <v>0</v>
      </c>
      <c r="I22" s="11">
        <v>3.9351851851851901E-4</v>
      </c>
      <c r="J22" s="19"/>
      <c r="K22" s="14">
        <f>IFERROR(I22/I$30,0)</f>
        <v>1.9296254256526701E-2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5.0925925925925904E-3</v>
      </c>
      <c r="D25" s="19"/>
      <c r="E25" s="12">
        <f t="shared" si="6"/>
        <v>0.33008252063015731</v>
      </c>
      <c r="F25" s="11">
        <v>2.9282407407407399E-3</v>
      </c>
      <c r="G25" s="19"/>
      <c r="H25" s="12">
        <f t="shared" si="7"/>
        <v>0.58974358974358931</v>
      </c>
      <c r="I25" s="11">
        <v>8.0208333333333295E-3</v>
      </c>
      <c r="J25" s="19"/>
      <c r="K25" s="14">
        <f t="shared" si="8"/>
        <v>0.39330306469920534</v>
      </c>
    </row>
    <row r="26" spans="2:11" x14ac:dyDescent="0.25">
      <c r="B26" s="18" t="s">
        <v>19</v>
      </c>
      <c r="C26" s="11">
        <v>4.2476851851851903E-3</v>
      </c>
      <c r="D26" s="19"/>
      <c r="E26" s="12">
        <f t="shared" si="6"/>
        <v>0.2753188297074271</v>
      </c>
      <c r="F26" s="11">
        <v>2.0370370370370399E-3</v>
      </c>
      <c r="G26" s="19"/>
      <c r="H26" s="12">
        <f t="shared" si="7"/>
        <v>0.41025641025641063</v>
      </c>
      <c r="I26" s="11">
        <v>6.2847222222222202E-3</v>
      </c>
      <c r="J26" s="19"/>
      <c r="K26" s="14">
        <f t="shared" si="8"/>
        <v>0.30817253121452887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9.7337962962962994E-3</v>
      </c>
      <c r="D28" s="33"/>
      <c r="E28" s="33">
        <f>IFERROR(SUM(E22:E27),0)</f>
        <v>0.63090772693173292</v>
      </c>
      <c r="F28" s="32">
        <f>SUM(F22:F27)</f>
        <v>4.9652777777777803E-3</v>
      </c>
      <c r="G28" s="33"/>
      <c r="H28" s="33">
        <f>IFERROR(SUM(H22:H27),0)</f>
        <v>1</v>
      </c>
      <c r="I28" s="32">
        <f>SUM(I22:I27)</f>
        <v>1.4699074074074069E-2</v>
      </c>
      <c r="J28" s="33"/>
      <c r="K28" s="34">
        <f>IFERROR(SUM(K22:K27),0)</f>
        <v>0.72077185017026091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1.5428240740740746E-2</v>
      </c>
      <c r="D30" s="35"/>
      <c r="E30" s="36">
        <f>IFERROR(SUM(E19,E28),0)</f>
        <v>1</v>
      </c>
      <c r="F30" s="32">
        <f>SUM(F19,F28)</f>
        <v>4.9652777777777803E-3</v>
      </c>
      <c r="G30" s="35"/>
      <c r="H30" s="36">
        <f>IFERROR(SUM(H19,H28),0)</f>
        <v>1</v>
      </c>
      <c r="I30" s="32">
        <f>SUM(I19,I28)</f>
        <v>2.0393518518518516E-2</v>
      </c>
      <c r="J30" s="35"/>
      <c r="K30" s="38">
        <f>IFERROR(SUM(K19,K28),0)</f>
        <v>1</v>
      </c>
    </row>
    <row r="31" spans="2:1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view="pageBreakPreview" topLeftCell="A7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42" t="s">
        <v>45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1.15740740740741E-4</v>
      </c>
      <c r="D7" s="12">
        <f t="shared" ref="D7:D18" si="0">IFERROR(C7/C$19,0)</f>
        <v>1.2033694344163695E-2</v>
      </c>
      <c r="E7" s="12">
        <f t="shared" ref="E7:E18" si="1">IFERROR(C7/C$30,0)</f>
        <v>4.222972972972988E-3</v>
      </c>
      <c r="F7" s="11">
        <v>7.1759259259259302E-4</v>
      </c>
      <c r="G7" s="12">
        <f t="shared" ref="G7:G18" si="2">IFERROR(F7/F$19,0)</f>
        <v>0.14975845410628025</v>
      </c>
      <c r="H7" s="12">
        <f t="shared" ref="H7:H18" si="3">IFERROR(F7/F$30,0)</f>
        <v>5.7460611677479165E-2</v>
      </c>
      <c r="I7" s="11">
        <v>8.3333333333333295E-4</v>
      </c>
      <c r="J7" s="12">
        <f t="shared" ref="J7:J18" si="4">IFERROR(I7/I$19,0)</f>
        <v>5.78313253012048E-2</v>
      </c>
      <c r="K7" s="14">
        <f t="shared" ref="K7:K18" si="5">IFERROR(I7/I$30,0)</f>
        <v>2.0887728459530019E-2</v>
      </c>
    </row>
    <row r="8" spans="2:11" x14ac:dyDescent="0.25">
      <c r="B8" s="132" t="s">
        <v>111</v>
      </c>
      <c r="C8" s="11">
        <v>6.3773148148148096E-3</v>
      </c>
      <c r="D8" s="12">
        <f t="shared" si="0"/>
        <v>0.66305655836341759</v>
      </c>
      <c r="E8" s="12">
        <f t="shared" si="1"/>
        <v>0.23268581081081091</v>
      </c>
      <c r="F8" s="11">
        <v>1.21527777777778E-3</v>
      </c>
      <c r="G8" s="12">
        <f t="shared" si="2"/>
        <v>0.25362318840579751</v>
      </c>
      <c r="H8" s="12">
        <f t="shared" si="3"/>
        <v>9.7312326227989035E-2</v>
      </c>
      <c r="I8" s="11">
        <v>7.59259259259259E-3</v>
      </c>
      <c r="J8" s="12">
        <f t="shared" si="4"/>
        <v>0.52690763052208822</v>
      </c>
      <c r="K8" s="14">
        <f t="shared" si="5"/>
        <v>0.19031041485349576</v>
      </c>
    </row>
    <row r="9" spans="2:11" x14ac:dyDescent="0.25">
      <c r="B9" s="10" t="s">
        <v>48</v>
      </c>
      <c r="C9" s="11">
        <v>4.7453703703703698E-4</v>
      </c>
      <c r="D9" s="12">
        <f t="shared" si="0"/>
        <v>4.9338146811071029E-2</v>
      </c>
      <c r="E9" s="12">
        <f t="shared" si="1"/>
        <v>1.731418918918921E-2</v>
      </c>
      <c r="F9" s="11">
        <v>0</v>
      </c>
      <c r="G9" s="12">
        <f t="shared" si="2"/>
        <v>0</v>
      </c>
      <c r="H9" s="12">
        <f t="shared" si="3"/>
        <v>0</v>
      </c>
      <c r="I9" s="11">
        <v>4.7453703703703698E-4</v>
      </c>
      <c r="J9" s="12">
        <f t="shared" si="4"/>
        <v>3.2931726907630528E-2</v>
      </c>
      <c r="K9" s="14">
        <f t="shared" si="5"/>
        <v>1.1894400928343488E-2</v>
      </c>
    </row>
    <row r="10" spans="2:11" x14ac:dyDescent="0.25">
      <c r="B10" s="10" t="s">
        <v>11</v>
      </c>
      <c r="C10" s="11">
        <v>1.85185185185185E-3</v>
      </c>
      <c r="D10" s="12">
        <f t="shared" si="0"/>
        <v>0.19253910950661848</v>
      </c>
      <c r="E10" s="12">
        <f t="shared" si="1"/>
        <v>6.7567567567567585E-2</v>
      </c>
      <c r="F10" s="11">
        <v>8.1018518518518505E-4</v>
      </c>
      <c r="G10" s="12">
        <f t="shared" si="2"/>
        <v>0.16908212560386465</v>
      </c>
      <c r="H10" s="12">
        <f t="shared" si="3"/>
        <v>6.4874884151992565E-2</v>
      </c>
      <c r="I10" s="11">
        <v>2.66203703703704E-3</v>
      </c>
      <c r="J10" s="12">
        <f t="shared" si="4"/>
        <v>0.18473895582329342</v>
      </c>
      <c r="K10" s="14">
        <f t="shared" si="5"/>
        <v>6.6724688134609897E-2</v>
      </c>
    </row>
    <row r="11" spans="2:11" x14ac:dyDescent="0.25">
      <c r="B11" s="10" t="s">
        <v>12</v>
      </c>
      <c r="C11" s="11">
        <v>1.15740740740741E-4</v>
      </c>
      <c r="D11" s="12">
        <f t="shared" si="0"/>
        <v>1.2033694344163695E-2</v>
      </c>
      <c r="E11" s="12">
        <f t="shared" si="1"/>
        <v>4.222972972972988E-3</v>
      </c>
      <c r="F11" s="11">
        <v>0</v>
      </c>
      <c r="G11" s="12">
        <f t="shared" si="2"/>
        <v>0</v>
      </c>
      <c r="H11" s="12">
        <f t="shared" si="3"/>
        <v>0</v>
      </c>
      <c r="I11" s="11">
        <v>1.15740740740741E-4</v>
      </c>
      <c r="J11" s="12">
        <f t="shared" si="4"/>
        <v>8.032128514056245E-3</v>
      </c>
      <c r="K11" s="14">
        <f t="shared" si="5"/>
        <v>2.9010733971569554E-3</v>
      </c>
    </row>
    <row r="12" spans="2:1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117</v>
      </c>
      <c r="C13" s="11">
        <v>1.9675925925925899E-4</v>
      </c>
      <c r="D13" s="12">
        <f t="shared" si="0"/>
        <v>2.0457280385078207E-2</v>
      </c>
      <c r="E13" s="12">
        <f t="shared" si="1"/>
        <v>7.1790540540540527E-3</v>
      </c>
      <c r="F13" s="11">
        <v>0</v>
      </c>
      <c r="G13" s="12">
        <f t="shared" si="2"/>
        <v>0</v>
      </c>
      <c r="H13" s="12">
        <f t="shared" si="3"/>
        <v>0</v>
      </c>
      <c r="I13" s="11">
        <v>1.9675925925925899E-4</v>
      </c>
      <c r="J13" s="12">
        <f t="shared" si="4"/>
        <v>1.3654618473895565E-2</v>
      </c>
      <c r="K13" s="14">
        <f t="shared" si="5"/>
        <v>4.9318247751668062E-3</v>
      </c>
    </row>
    <row r="14" spans="2:1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4.8611111111111099E-4</v>
      </c>
      <c r="D18" s="12">
        <f t="shared" si="0"/>
        <v>5.0541516245487389E-2</v>
      </c>
      <c r="E18" s="12">
        <f t="shared" si="1"/>
        <v>1.7736486486486503E-2</v>
      </c>
      <c r="F18" s="11">
        <v>2.04861111111111E-3</v>
      </c>
      <c r="G18" s="12">
        <f t="shared" si="2"/>
        <v>0.42753623188405759</v>
      </c>
      <c r="H18" s="12">
        <f t="shared" si="3"/>
        <v>0.16404077849860971</v>
      </c>
      <c r="I18" s="11">
        <v>2.5347222222222199E-3</v>
      </c>
      <c r="J18" s="12">
        <f t="shared" si="4"/>
        <v>0.1759036144578312</v>
      </c>
      <c r="K18" s="14">
        <f t="shared" si="5"/>
        <v>6.3533507397737124E-2</v>
      </c>
    </row>
    <row r="19" spans="2:11" ht="16.5" thickTop="1" thickBot="1" x14ac:dyDescent="0.3">
      <c r="B19" s="31" t="s">
        <v>3</v>
      </c>
      <c r="C19" s="32">
        <f>SUM(C7:C18)</f>
        <v>9.6180555555555481E-3</v>
      </c>
      <c r="D19" s="33">
        <f>IFERROR(SUM(D7:D18),0)</f>
        <v>1</v>
      </c>
      <c r="E19" s="33">
        <f>IFERROR(SUM(E7:E18),0)</f>
        <v>0.35092905405405428</v>
      </c>
      <c r="F19" s="32">
        <f>SUM(F7:F18)</f>
        <v>4.791666666666668E-3</v>
      </c>
      <c r="G19" s="33">
        <f>IFERROR(SUM(G7:G18),0)</f>
        <v>1</v>
      </c>
      <c r="H19" s="33">
        <f>IFERROR(SUM(H7:H18),0)</f>
        <v>0.38368860055607046</v>
      </c>
      <c r="I19" s="32">
        <f>SUM(I7:I18)</f>
        <v>1.440972222222222E-2</v>
      </c>
      <c r="J19" s="33">
        <f>IFERROR(SUM(J7:J18),0)</f>
        <v>1</v>
      </c>
      <c r="K19" s="34">
        <f>IFERROR(SUM(K7:K18),0)</f>
        <v>0.36118363794604003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1.21527777777778E-3</v>
      </c>
      <c r="D22" s="19"/>
      <c r="E22" s="12">
        <f>IFERROR(C22/C$30,0)</f>
        <v>4.4341216216216353E-2</v>
      </c>
      <c r="F22" s="11">
        <v>0</v>
      </c>
      <c r="G22" s="19"/>
      <c r="H22" s="12">
        <f>IFERROR(F22/F$30,0)</f>
        <v>0</v>
      </c>
      <c r="I22" s="11">
        <v>1.21527777777778E-3</v>
      </c>
      <c r="J22" s="19"/>
      <c r="K22" s="14">
        <f>IFERROR(I22/I$30,0)</f>
        <v>3.0461270670148016E-2</v>
      </c>
    </row>
    <row r="23" spans="2:11" x14ac:dyDescent="0.25">
      <c r="B23" s="18" t="s">
        <v>16</v>
      </c>
      <c r="C23" s="11">
        <v>5.78703703703704E-5</v>
      </c>
      <c r="D23" s="19"/>
      <c r="E23" s="12">
        <f t="shared" ref="E23:E27" si="6">IFERROR(C23/C$30,0)</f>
        <v>2.1114864864864901E-3</v>
      </c>
      <c r="F23" s="11">
        <v>0</v>
      </c>
      <c r="G23" s="19"/>
      <c r="H23" s="12">
        <f t="shared" ref="H23:H27" si="7">IFERROR(F23/F$30,0)</f>
        <v>0</v>
      </c>
      <c r="I23" s="11">
        <v>5.78703703703704E-5</v>
      </c>
      <c r="J23" s="19"/>
      <c r="K23" s="14">
        <f t="shared" ref="K23:K27" si="8">IFERROR(I23/I$30,0)</f>
        <v>1.4505366985784751E-3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4.4097222222222203E-3</v>
      </c>
      <c r="D25" s="19"/>
      <c r="E25" s="12">
        <f t="shared" si="6"/>
        <v>0.1608952702702704</v>
      </c>
      <c r="F25" s="11">
        <v>3.6689814814814801E-3</v>
      </c>
      <c r="G25" s="19"/>
      <c r="H25" s="12">
        <f t="shared" si="7"/>
        <v>0.29379054680259481</v>
      </c>
      <c r="I25" s="11">
        <v>8.0787037037037008E-3</v>
      </c>
      <c r="J25" s="19"/>
      <c r="K25" s="14">
        <f t="shared" si="8"/>
        <v>0.20249492312155495</v>
      </c>
    </row>
    <row r="26" spans="2:11" x14ac:dyDescent="0.25">
      <c r="B26" s="18" t="s">
        <v>19</v>
      </c>
      <c r="C26" s="11">
        <v>1.19097222222222E-2</v>
      </c>
      <c r="D26" s="19"/>
      <c r="E26" s="12">
        <f t="shared" si="6"/>
        <v>0.43454391891891864</v>
      </c>
      <c r="F26" s="11">
        <v>4.0277777777777803E-3</v>
      </c>
      <c r="G26" s="19"/>
      <c r="H26" s="12">
        <f t="shared" si="7"/>
        <v>0.32252085264133468</v>
      </c>
      <c r="I26" s="11">
        <v>1.59375E-2</v>
      </c>
      <c r="J26" s="19"/>
      <c r="K26" s="14">
        <f t="shared" si="8"/>
        <v>0.39947780678851186</v>
      </c>
    </row>
    <row r="27" spans="2:11" ht="15.75" thickBot="1" x14ac:dyDescent="0.3">
      <c r="B27" s="23" t="s">
        <v>20</v>
      </c>
      <c r="C27" s="20">
        <v>1.9675925925925899E-4</v>
      </c>
      <c r="D27" s="24"/>
      <c r="E27" s="21">
        <f t="shared" si="6"/>
        <v>7.1790540540540527E-3</v>
      </c>
      <c r="F27" s="20">
        <v>0</v>
      </c>
      <c r="G27" s="24"/>
      <c r="H27" s="21">
        <f t="shared" si="7"/>
        <v>0</v>
      </c>
      <c r="I27" s="20">
        <v>1.9675925925925899E-4</v>
      </c>
      <c r="J27" s="24"/>
      <c r="K27" s="22">
        <f t="shared" si="8"/>
        <v>4.9318247751668062E-3</v>
      </c>
    </row>
    <row r="28" spans="2:11" ht="16.5" thickTop="1" thickBot="1" x14ac:dyDescent="0.3">
      <c r="B28" s="31" t="s">
        <v>3</v>
      </c>
      <c r="C28" s="32">
        <f>SUM(C22:C27)</f>
        <v>1.7789351851851827E-2</v>
      </c>
      <c r="D28" s="33"/>
      <c r="E28" s="33">
        <f>IFERROR(SUM(E22:E27),0)</f>
        <v>0.64907094594594594</v>
      </c>
      <c r="F28" s="32">
        <f>SUM(F22:F27)</f>
        <v>7.6967592592592608E-3</v>
      </c>
      <c r="G28" s="33"/>
      <c r="H28" s="33">
        <f>IFERROR(SUM(H22:H27),0)</f>
        <v>0.61631139944392954</v>
      </c>
      <c r="I28" s="32">
        <f>SUM(I22:I27)</f>
        <v>2.5486111111111109E-2</v>
      </c>
      <c r="J28" s="33"/>
      <c r="K28" s="34">
        <f>IFERROR(SUM(K22:K27),0)</f>
        <v>0.6388163620539602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2.7407407407407373E-2</v>
      </c>
      <c r="D30" s="35"/>
      <c r="E30" s="36">
        <f>IFERROR(SUM(E19,E28),0)</f>
        <v>1.0000000000000002</v>
      </c>
      <c r="F30" s="32">
        <f>SUM(F19,F28)</f>
        <v>1.2488425925925929E-2</v>
      </c>
      <c r="G30" s="35"/>
      <c r="H30" s="36">
        <f>IFERROR(SUM(H19,H28),0)</f>
        <v>1</v>
      </c>
      <c r="I30" s="32">
        <f>SUM(I19,I28)</f>
        <v>3.9895833333333325E-2</v>
      </c>
      <c r="J30" s="35"/>
      <c r="K30" s="38">
        <f>IFERROR(SUM(K19,K28),0)</f>
        <v>1.0000000000000002</v>
      </c>
    </row>
    <row r="31" spans="2:1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2" t="s">
        <v>39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x14ac:dyDescent="0.25">
      <c r="B8" s="132" t="s">
        <v>111</v>
      </c>
      <c r="C8" s="11">
        <v>7.1759259259259302E-4</v>
      </c>
      <c r="D8" s="12">
        <f t="shared" si="0"/>
        <v>0.16847826086956541</v>
      </c>
      <c r="E8" s="12">
        <f t="shared" si="1"/>
        <v>4.5588235294117679E-2</v>
      </c>
      <c r="F8" s="11">
        <v>0</v>
      </c>
      <c r="G8" s="12">
        <f t="shared" si="2"/>
        <v>0</v>
      </c>
      <c r="H8" s="12">
        <f t="shared" si="3"/>
        <v>0</v>
      </c>
      <c r="I8" s="11">
        <v>7.1759259259259302E-4</v>
      </c>
      <c r="J8" s="12">
        <f t="shared" si="4"/>
        <v>0.16358839050131943</v>
      </c>
      <c r="K8" s="14">
        <f t="shared" si="5"/>
        <v>4.1471571906354546E-2</v>
      </c>
    </row>
    <row r="9" spans="2:11" x14ac:dyDescent="0.25">
      <c r="B9" s="10" t="s">
        <v>48</v>
      </c>
      <c r="C9" s="11">
        <v>1.65509259259259E-3</v>
      </c>
      <c r="D9" s="12">
        <f t="shared" si="0"/>
        <v>0.38858695652173875</v>
      </c>
      <c r="E9" s="12">
        <f t="shared" si="1"/>
        <v>0.10514705882352926</v>
      </c>
      <c r="F9" s="11">
        <v>0</v>
      </c>
      <c r="G9" s="12">
        <f t="shared" si="2"/>
        <v>0</v>
      </c>
      <c r="H9" s="12">
        <f t="shared" si="3"/>
        <v>0</v>
      </c>
      <c r="I9" s="11">
        <v>1.65509259259259E-3</v>
      </c>
      <c r="J9" s="12">
        <f t="shared" si="4"/>
        <v>0.3773087071240101</v>
      </c>
      <c r="K9" s="14">
        <f t="shared" si="5"/>
        <v>9.5652173913043342E-2</v>
      </c>
    </row>
    <row r="10" spans="2:11" x14ac:dyDescent="0.25">
      <c r="B10" s="10" t="s">
        <v>11</v>
      </c>
      <c r="C10" s="11">
        <v>3.8194444444444398E-4</v>
      </c>
      <c r="D10" s="12">
        <f t="shared" si="0"/>
        <v>8.9673913043478201E-2</v>
      </c>
      <c r="E10" s="12">
        <f t="shared" si="1"/>
        <v>2.4264705882352914E-2</v>
      </c>
      <c r="F10" s="11">
        <v>1.2731481481481499E-4</v>
      </c>
      <c r="G10" s="12">
        <f t="shared" si="2"/>
        <v>1</v>
      </c>
      <c r="H10" s="12">
        <f t="shared" si="3"/>
        <v>8.1481481481481544E-2</v>
      </c>
      <c r="I10" s="11">
        <v>5.09259259259259E-4</v>
      </c>
      <c r="J10" s="12">
        <f t="shared" si="4"/>
        <v>0.11609498680738785</v>
      </c>
      <c r="K10" s="14">
        <f t="shared" si="5"/>
        <v>2.943143812709029E-2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1.5046296296296301E-3</v>
      </c>
      <c r="D18" s="12">
        <f t="shared" si="0"/>
        <v>0.35326086956521768</v>
      </c>
      <c r="E18" s="12">
        <f t="shared" si="1"/>
        <v>9.5588235294117682E-2</v>
      </c>
      <c r="F18" s="11">
        <v>0</v>
      </c>
      <c r="G18" s="12">
        <f t="shared" si="2"/>
        <v>0</v>
      </c>
      <c r="H18" s="12">
        <f t="shared" si="3"/>
        <v>0</v>
      </c>
      <c r="I18" s="11">
        <v>1.5046296296296301E-3</v>
      </c>
      <c r="J18" s="12">
        <f t="shared" si="4"/>
        <v>0.34300791556728255</v>
      </c>
      <c r="K18" s="14">
        <f t="shared" si="5"/>
        <v>8.6956521739130474E-2</v>
      </c>
    </row>
    <row r="19" spans="2:11" ht="16.5" thickTop="1" thickBot="1" x14ac:dyDescent="0.3">
      <c r="B19" s="31" t="s">
        <v>3</v>
      </c>
      <c r="C19" s="32">
        <f>SUM(C7:C18)</f>
        <v>4.2592592592592569E-3</v>
      </c>
      <c r="D19" s="33">
        <f>IFERROR(SUM(D7:D18),0)</f>
        <v>1</v>
      </c>
      <c r="E19" s="33">
        <f>IFERROR(SUM(E7:E18),0)</f>
        <v>0.27058823529411752</v>
      </c>
      <c r="F19" s="32">
        <f>SUM(F7:F18)</f>
        <v>1.2731481481481499E-4</v>
      </c>
      <c r="G19" s="33">
        <f>IFERROR(SUM(G7:G18),0)</f>
        <v>1</v>
      </c>
      <c r="H19" s="33">
        <f>IFERROR(SUM(H7:H18),0)</f>
        <v>8.1481481481481544E-2</v>
      </c>
      <c r="I19" s="32">
        <f>SUM(I7:I18)</f>
        <v>4.3865740740740723E-3</v>
      </c>
      <c r="J19" s="33">
        <f>IFERROR(SUM(J7:J18),0)</f>
        <v>1</v>
      </c>
      <c r="K19" s="34">
        <f>IFERROR(SUM(K7:K18),0)</f>
        <v>0.25351170568561865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4.6296296296296298E-4</v>
      </c>
      <c r="D22" s="19"/>
      <c r="E22" s="12">
        <f>IFERROR(C22/C$30,0)</f>
        <v>2.9411764705882356E-2</v>
      </c>
      <c r="F22" s="11">
        <v>0</v>
      </c>
      <c r="G22" s="19"/>
      <c r="H22" s="12">
        <f>IFERROR(F22/F$30,0)</f>
        <v>0</v>
      </c>
      <c r="I22" s="11">
        <v>4.6296296296296298E-4</v>
      </c>
      <c r="J22" s="19"/>
      <c r="K22" s="14">
        <f>IFERROR(I22/I$30,0)</f>
        <v>2.6755852842809371E-2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3.5879629629629599E-3</v>
      </c>
      <c r="D25" s="19"/>
      <c r="E25" s="12">
        <f t="shared" si="6"/>
        <v>0.22794117647058806</v>
      </c>
      <c r="F25" s="11">
        <v>1.19212962962963E-3</v>
      </c>
      <c r="G25" s="19"/>
      <c r="H25" s="12">
        <f t="shared" si="7"/>
        <v>0.76296296296296273</v>
      </c>
      <c r="I25" s="11">
        <v>4.7800925925925901E-3</v>
      </c>
      <c r="J25" s="19"/>
      <c r="K25" s="14">
        <f t="shared" si="8"/>
        <v>0.27625418060200663</v>
      </c>
    </row>
    <row r="26" spans="2:11" x14ac:dyDescent="0.25">
      <c r="B26" s="18" t="s">
        <v>19</v>
      </c>
      <c r="C26" s="11">
        <v>7.43055555555556E-3</v>
      </c>
      <c r="D26" s="19"/>
      <c r="E26" s="12">
        <f t="shared" si="6"/>
        <v>0.47205882352941209</v>
      </c>
      <c r="F26" s="11">
        <v>2.4305555555555601E-4</v>
      </c>
      <c r="G26" s="19"/>
      <c r="H26" s="12">
        <f t="shared" si="7"/>
        <v>0.15555555555555575</v>
      </c>
      <c r="I26" s="11">
        <v>7.6736111111111102E-3</v>
      </c>
      <c r="J26" s="19"/>
      <c r="K26" s="14">
        <f t="shared" si="8"/>
        <v>0.44347826086956527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1.1481481481481483E-2</v>
      </c>
      <c r="D28" s="33"/>
      <c r="E28" s="33">
        <f>IFERROR(SUM(E22:E27),0)</f>
        <v>0.72941176470588243</v>
      </c>
      <c r="F28" s="32">
        <f>SUM(F22:F27)</f>
        <v>1.435185185185186E-3</v>
      </c>
      <c r="G28" s="33"/>
      <c r="H28" s="33">
        <f>IFERROR(SUM(H22:H27),0)</f>
        <v>0.91851851851851851</v>
      </c>
      <c r="I28" s="32">
        <f>SUM(I22:I27)</f>
        <v>1.2916666666666663E-2</v>
      </c>
      <c r="J28" s="33"/>
      <c r="K28" s="34">
        <f>IFERROR(SUM(K22:K27),0)</f>
        <v>0.74648829431438124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1.5740740740740739E-2</v>
      </c>
      <c r="D30" s="35"/>
      <c r="E30" s="36">
        <f>IFERROR(SUM(E19,E28),0)</f>
        <v>1</v>
      </c>
      <c r="F30" s="32">
        <f>SUM(F19,F28)</f>
        <v>1.562500000000001E-3</v>
      </c>
      <c r="G30" s="35"/>
      <c r="H30" s="36">
        <f>IFERROR(SUM(H19,H28),0)</f>
        <v>1</v>
      </c>
      <c r="I30" s="32">
        <f>SUM(I19,I28)</f>
        <v>1.7303240740740737E-2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2" t="s">
        <v>41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3.4259259259259299E-3</v>
      </c>
      <c r="D7" s="12">
        <f t="shared" ref="D7:D18" si="0">IFERROR(C7/C$19,0)</f>
        <v>0.1210139002452985</v>
      </c>
      <c r="E7" s="12">
        <f t="shared" ref="E7:E18" si="1">IFERROR(C7/C$30,0)</f>
        <v>4.092354486381862E-2</v>
      </c>
      <c r="F7" s="11">
        <v>1.4351851851851899E-3</v>
      </c>
      <c r="G7" s="12">
        <f t="shared" ref="G7:G18" si="2">IFERROR(F7/F$19,0)</f>
        <v>0.30243902439024473</v>
      </c>
      <c r="H7" s="12">
        <f t="shared" ref="H7:H18" si="3">IFERROR(F7/F$30,0)</f>
        <v>6.1630218687872954E-2</v>
      </c>
      <c r="I7" s="11">
        <v>4.8611111111111103E-3</v>
      </c>
      <c r="J7" s="12">
        <f t="shared" ref="J7:J18" si="4">IFERROR(I7/I$19,0)</f>
        <v>0.14705882352941169</v>
      </c>
      <c r="K7" s="14">
        <f t="shared" ref="K7:K18" si="5">IFERROR(I7/I$30,0)</f>
        <v>4.5429962141698206E-2</v>
      </c>
    </row>
    <row r="8" spans="2:11" x14ac:dyDescent="0.25">
      <c r="B8" s="132" t="s">
        <v>111</v>
      </c>
      <c r="C8" s="11">
        <v>6.0995370370370396E-3</v>
      </c>
      <c r="D8" s="12">
        <f t="shared" si="0"/>
        <v>0.2154538021259198</v>
      </c>
      <c r="E8" s="12">
        <f t="shared" si="1"/>
        <v>7.286050048389324E-2</v>
      </c>
      <c r="F8" s="11">
        <v>2.4768518518518499E-3</v>
      </c>
      <c r="G8" s="12">
        <f t="shared" si="2"/>
        <v>0.52195121951219448</v>
      </c>
      <c r="H8" s="12">
        <f t="shared" si="3"/>
        <v>0.10636182902584482</v>
      </c>
      <c r="I8" s="11">
        <v>8.5763888888888903E-3</v>
      </c>
      <c r="J8" s="12">
        <f t="shared" si="4"/>
        <v>0.25945378151260501</v>
      </c>
      <c r="K8" s="14">
        <f t="shared" si="5"/>
        <v>8.0151433207139008E-2</v>
      </c>
    </row>
    <row r="9" spans="2:11" x14ac:dyDescent="0.25">
      <c r="B9" s="10" t="s">
        <v>48</v>
      </c>
      <c r="C9" s="11">
        <v>1.2152777777777801E-2</v>
      </c>
      <c r="D9" s="12">
        <f t="shared" si="0"/>
        <v>0.42927228127555239</v>
      </c>
      <c r="E9" s="12">
        <f t="shared" si="1"/>
        <v>0.14516798009124859</v>
      </c>
      <c r="F9" s="11">
        <v>0</v>
      </c>
      <c r="G9" s="12">
        <f t="shared" si="2"/>
        <v>0</v>
      </c>
      <c r="H9" s="12">
        <f t="shared" si="3"/>
        <v>0</v>
      </c>
      <c r="I9" s="11">
        <v>1.2152777777777801E-2</v>
      </c>
      <c r="J9" s="12">
        <f t="shared" si="4"/>
        <v>0.36764705882352999</v>
      </c>
      <c r="K9" s="14">
        <f t="shared" si="5"/>
        <v>0.11357490535424575</v>
      </c>
    </row>
    <row r="10" spans="2:11" x14ac:dyDescent="0.25">
      <c r="B10" s="10" t="s">
        <v>11</v>
      </c>
      <c r="C10" s="11">
        <v>2.9282407407407399E-3</v>
      </c>
      <c r="D10" s="12">
        <f t="shared" si="0"/>
        <v>0.10343417825020432</v>
      </c>
      <c r="E10" s="12">
        <f t="shared" si="1"/>
        <v>3.4978570441034113E-2</v>
      </c>
      <c r="F10" s="11">
        <v>8.3333333333333295E-4</v>
      </c>
      <c r="G10" s="12">
        <f t="shared" si="2"/>
        <v>0.1756097560975608</v>
      </c>
      <c r="H10" s="12">
        <f t="shared" si="3"/>
        <v>3.5785288270377705E-2</v>
      </c>
      <c r="I10" s="11">
        <v>3.76157407407407E-3</v>
      </c>
      <c r="J10" s="12">
        <f t="shared" si="4"/>
        <v>0.11379551820728274</v>
      </c>
      <c r="K10" s="14">
        <f t="shared" si="5"/>
        <v>3.5154137371552152E-2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126</v>
      </c>
      <c r="C12" s="11">
        <v>1.9675925925925899E-4</v>
      </c>
      <c r="D12" s="12">
        <f t="shared" si="0"/>
        <v>6.9501226492232069E-3</v>
      </c>
      <c r="E12" s="12">
        <f t="shared" si="1"/>
        <v>2.3503387252868744E-3</v>
      </c>
      <c r="F12" s="11">
        <v>0</v>
      </c>
      <c r="G12" s="12">
        <f t="shared" si="2"/>
        <v>0</v>
      </c>
      <c r="H12" s="12">
        <f t="shared" si="3"/>
        <v>0</v>
      </c>
      <c r="I12" s="11">
        <v>1.9675925925925899E-4</v>
      </c>
      <c r="J12" s="12">
        <f t="shared" si="4"/>
        <v>5.9523809523809425E-3</v>
      </c>
      <c r="K12" s="14">
        <f t="shared" si="5"/>
        <v>1.8388318009734967E-3</v>
      </c>
    </row>
    <row r="13" spans="2:1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3.5069444444444401E-3</v>
      </c>
      <c r="D18" s="12">
        <f t="shared" si="0"/>
        <v>0.12387571545380188</v>
      </c>
      <c r="E18" s="12">
        <f t="shared" si="1"/>
        <v>4.1891331397760183E-2</v>
      </c>
      <c r="F18" s="11">
        <v>0</v>
      </c>
      <c r="G18" s="12">
        <f t="shared" si="2"/>
        <v>0</v>
      </c>
      <c r="H18" s="12">
        <f t="shared" si="3"/>
        <v>0</v>
      </c>
      <c r="I18" s="11">
        <v>3.5069444444444401E-3</v>
      </c>
      <c r="J18" s="12">
        <f t="shared" si="4"/>
        <v>0.10609243697478975</v>
      </c>
      <c r="K18" s="14">
        <f t="shared" si="5"/>
        <v>3.2774472687939385E-2</v>
      </c>
    </row>
    <row r="19" spans="2:11" ht="16.5" thickTop="1" thickBot="1" x14ac:dyDescent="0.3">
      <c r="B19" s="31" t="s">
        <v>3</v>
      </c>
      <c r="C19" s="32">
        <f>SUM(C7:C18)</f>
        <v>2.8310185185185206E-2</v>
      </c>
      <c r="D19" s="33">
        <f>IFERROR(SUM(D7:D18),0)</f>
        <v>1</v>
      </c>
      <c r="E19" s="33">
        <f>IFERROR(SUM(E7:E18),0)</f>
        <v>0.33817226600304168</v>
      </c>
      <c r="F19" s="32">
        <f>SUM(F7:F18)</f>
        <v>4.7453703703703729E-3</v>
      </c>
      <c r="G19" s="33">
        <f>IFERROR(SUM(G7:G18),0)</f>
        <v>1</v>
      </c>
      <c r="H19" s="33">
        <f>IFERROR(SUM(H7:H18),0)</f>
        <v>0.20377733598409548</v>
      </c>
      <c r="I19" s="32">
        <f>SUM(I7:I18)</f>
        <v>3.3055555555555567E-2</v>
      </c>
      <c r="J19" s="33">
        <f>IFERROR(SUM(J7:J18),0)</f>
        <v>1</v>
      </c>
      <c r="K19" s="34">
        <f>IFERROR(SUM(K7:K18),0)</f>
        <v>0.30892374256354799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2.2916666666666701E-3</v>
      </c>
      <c r="D22" s="19"/>
      <c r="E22" s="12">
        <f>IFERROR(C22/C$30,0)</f>
        <v>2.7374533388635439E-2</v>
      </c>
      <c r="F22" s="11">
        <v>0</v>
      </c>
      <c r="G22" s="19"/>
      <c r="H22" s="12">
        <f>IFERROR(F22/F$30,0)</f>
        <v>0</v>
      </c>
      <c r="I22" s="11">
        <v>2.2916666666666701E-3</v>
      </c>
      <c r="J22" s="19"/>
      <c r="K22" s="14">
        <f>IFERROR(I22/I$30,0)</f>
        <v>2.1416982152514905E-2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3.3009259259259301E-2</v>
      </c>
      <c r="D25" s="19"/>
      <c r="E25" s="12">
        <f t="shared" si="6"/>
        <v>0.39430388497165786</v>
      </c>
      <c r="F25" s="11">
        <v>8.7731481481481497E-3</v>
      </c>
      <c r="G25" s="19"/>
      <c r="H25" s="12">
        <f t="shared" si="7"/>
        <v>0.37673956262425445</v>
      </c>
      <c r="I25" s="11">
        <v>4.17824074074074E-2</v>
      </c>
      <c r="J25" s="19"/>
      <c r="K25" s="14">
        <f t="shared" si="8"/>
        <v>0.3904813412655489</v>
      </c>
    </row>
    <row r="26" spans="2:11" x14ac:dyDescent="0.25">
      <c r="B26" s="18" t="s">
        <v>19</v>
      </c>
      <c r="C26" s="11">
        <v>0.02</v>
      </c>
      <c r="D26" s="19"/>
      <c r="E26" s="12">
        <f t="shared" si="6"/>
        <v>0.2389050186644544</v>
      </c>
      <c r="F26" s="11">
        <v>9.7685185185185201E-3</v>
      </c>
      <c r="G26" s="19"/>
      <c r="H26" s="12">
        <f t="shared" si="7"/>
        <v>0.41948310139165007</v>
      </c>
      <c r="I26" s="11">
        <v>2.97685185185185E-2</v>
      </c>
      <c r="J26" s="19"/>
      <c r="K26" s="14">
        <f t="shared" si="8"/>
        <v>0.27820443482963747</v>
      </c>
    </row>
    <row r="27" spans="2:11" ht="15.75" thickBot="1" x14ac:dyDescent="0.3">
      <c r="B27" s="23" t="s">
        <v>20</v>
      </c>
      <c r="C27" s="20">
        <v>1.04166666666667E-4</v>
      </c>
      <c r="D27" s="24"/>
      <c r="E27" s="21">
        <f t="shared" si="6"/>
        <v>1.2442969722107039E-3</v>
      </c>
      <c r="F27" s="20">
        <v>0</v>
      </c>
      <c r="G27" s="24"/>
      <c r="H27" s="21">
        <f t="shared" si="7"/>
        <v>0</v>
      </c>
      <c r="I27" s="20">
        <v>1.04166666666667E-4</v>
      </c>
      <c r="J27" s="24"/>
      <c r="K27" s="22">
        <f t="shared" si="8"/>
        <v>9.7349918875067911E-4</v>
      </c>
    </row>
    <row r="28" spans="2:11" ht="16.5" thickTop="1" thickBot="1" x14ac:dyDescent="0.3">
      <c r="B28" s="31" t="s">
        <v>3</v>
      </c>
      <c r="C28" s="32">
        <f>SUM(C22:C27)</f>
        <v>5.5405092592592645E-2</v>
      </c>
      <c r="D28" s="33"/>
      <c r="E28" s="33">
        <f>IFERROR(SUM(E22:E27),0)</f>
        <v>0.66182773399695838</v>
      </c>
      <c r="F28" s="32">
        <f>SUM(F22:F27)</f>
        <v>1.8541666666666672E-2</v>
      </c>
      <c r="G28" s="33"/>
      <c r="H28" s="33">
        <f>IFERROR(SUM(H22:H27),0)</f>
        <v>0.79622266401590447</v>
      </c>
      <c r="I28" s="32">
        <f>SUM(I22:I27)</f>
        <v>7.394675925925924E-2</v>
      </c>
      <c r="J28" s="33"/>
      <c r="K28" s="34">
        <f>IFERROR(SUM(K22:K27),0)</f>
        <v>0.69107625743645196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8.3715277777777847E-2</v>
      </c>
      <c r="D30" s="35"/>
      <c r="E30" s="36">
        <f>IFERROR(SUM(E19,E28),0)</f>
        <v>1</v>
      </c>
      <c r="F30" s="32">
        <f>SUM(F19,F28)</f>
        <v>2.3287037037037044E-2</v>
      </c>
      <c r="G30" s="35"/>
      <c r="H30" s="36">
        <f>IFERROR(SUM(H19,H28),0)</f>
        <v>1</v>
      </c>
      <c r="I30" s="32">
        <f>SUM(I19,I28)</f>
        <v>0.10700231481481481</v>
      </c>
      <c r="J30" s="35"/>
      <c r="K30" s="38">
        <f>IFERROR(SUM(K19,K28),0)</f>
        <v>1</v>
      </c>
    </row>
    <row r="31" spans="2:1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2" t="s">
        <v>43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x14ac:dyDescent="0.25">
      <c r="B8" s="132" t="s">
        <v>111</v>
      </c>
      <c r="C8" s="11">
        <v>1.4004629629629599E-3</v>
      </c>
      <c r="D8" s="12">
        <f t="shared" si="0"/>
        <v>0.18473282442748062</v>
      </c>
      <c r="E8" s="12">
        <f t="shared" si="1"/>
        <v>4.2575650950035189E-2</v>
      </c>
      <c r="F8" s="11">
        <v>9.0277777777777795E-4</v>
      </c>
      <c r="G8" s="12">
        <f t="shared" si="2"/>
        <v>0.49367088607594939</v>
      </c>
      <c r="H8" s="12">
        <f t="shared" si="3"/>
        <v>6.2953995157384993E-2</v>
      </c>
      <c r="I8" s="11">
        <v>2.3032407407407398E-3</v>
      </c>
      <c r="J8" s="12">
        <f t="shared" si="4"/>
        <v>0.24477244772447734</v>
      </c>
      <c r="K8" s="14">
        <f t="shared" si="5"/>
        <v>4.8762558196520457E-2</v>
      </c>
    </row>
    <row r="9" spans="2:11" x14ac:dyDescent="0.25">
      <c r="B9" s="10" t="s">
        <v>48</v>
      </c>
      <c r="C9" s="11">
        <v>4.5254629629629603E-3</v>
      </c>
      <c r="D9" s="12">
        <f t="shared" si="0"/>
        <v>0.59694656488549624</v>
      </c>
      <c r="E9" s="12">
        <f t="shared" si="1"/>
        <v>0.13757916959887426</v>
      </c>
      <c r="F9" s="11">
        <v>0</v>
      </c>
      <c r="G9" s="12">
        <f t="shared" si="2"/>
        <v>0</v>
      </c>
      <c r="H9" s="12">
        <f t="shared" si="3"/>
        <v>0</v>
      </c>
      <c r="I9" s="11">
        <v>4.5254629629629603E-3</v>
      </c>
      <c r="J9" s="12">
        <f t="shared" si="4"/>
        <v>0.48093480934809357</v>
      </c>
      <c r="K9" s="14">
        <f t="shared" si="5"/>
        <v>9.5809850526831636E-2</v>
      </c>
    </row>
    <row r="10" spans="2:11" x14ac:dyDescent="0.25">
      <c r="B10" s="10" t="s">
        <v>11</v>
      </c>
      <c r="C10" s="11">
        <v>9.2592592592592596E-4</v>
      </c>
      <c r="D10" s="12">
        <f t="shared" si="0"/>
        <v>0.12213740458015275</v>
      </c>
      <c r="E10" s="12">
        <f t="shared" si="1"/>
        <v>2.8149190710767127E-2</v>
      </c>
      <c r="F10" s="11">
        <v>1.8518518518518501E-4</v>
      </c>
      <c r="G10" s="12">
        <f t="shared" si="2"/>
        <v>0.10126582278481003</v>
      </c>
      <c r="H10" s="12">
        <f t="shared" si="3"/>
        <v>1.2913640032284086E-2</v>
      </c>
      <c r="I10" s="11">
        <v>1.11111111111111E-3</v>
      </c>
      <c r="J10" s="12">
        <f t="shared" si="4"/>
        <v>0.11808118081180809</v>
      </c>
      <c r="K10" s="14">
        <f t="shared" si="5"/>
        <v>2.3523646165155582E-2</v>
      </c>
    </row>
    <row r="11" spans="2:11" x14ac:dyDescent="0.25">
      <c r="B11" s="10" t="s">
        <v>12</v>
      </c>
      <c r="C11" s="11">
        <v>3.00925925925926E-4</v>
      </c>
      <c r="D11" s="12">
        <f t="shared" si="0"/>
        <v>3.9694656488549654E-2</v>
      </c>
      <c r="E11" s="12">
        <f t="shared" si="1"/>
        <v>9.148486980999319E-3</v>
      </c>
      <c r="F11" s="11">
        <v>4.6296296296296298E-4</v>
      </c>
      <c r="G11" s="12">
        <f t="shared" si="2"/>
        <v>0.25316455696202528</v>
      </c>
      <c r="H11" s="12">
        <f t="shared" si="3"/>
        <v>3.2284100080710247E-2</v>
      </c>
      <c r="I11" s="11">
        <v>7.6388888888888904E-4</v>
      </c>
      <c r="J11" s="12">
        <f t="shared" si="4"/>
        <v>8.1180811808118161E-2</v>
      </c>
      <c r="K11" s="14">
        <f t="shared" si="5"/>
        <v>1.6172506738544482E-2</v>
      </c>
    </row>
    <row r="12" spans="2:1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4.2824074074074102E-4</v>
      </c>
      <c r="D18" s="12">
        <f t="shared" si="0"/>
        <v>5.6488549618320685E-2</v>
      </c>
      <c r="E18" s="12">
        <f t="shared" si="1"/>
        <v>1.3019000703729805E-2</v>
      </c>
      <c r="F18" s="11">
        <v>2.7777777777777799E-4</v>
      </c>
      <c r="G18" s="12">
        <f t="shared" si="2"/>
        <v>0.15189873417721528</v>
      </c>
      <c r="H18" s="12">
        <f t="shared" si="3"/>
        <v>1.9370460048426161E-2</v>
      </c>
      <c r="I18" s="11">
        <v>7.0601851851851804E-4</v>
      </c>
      <c r="J18" s="12">
        <f t="shared" si="4"/>
        <v>7.5030750307503086E-2</v>
      </c>
      <c r="K18" s="14">
        <f t="shared" si="5"/>
        <v>1.4947316834109282E-2</v>
      </c>
    </row>
    <row r="19" spans="2:11" ht="16.5" thickTop="1" thickBot="1" x14ac:dyDescent="0.3">
      <c r="B19" s="31" t="s">
        <v>3</v>
      </c>
      <c r="C19" s="32">
        <f>SUM(C7:C18)</f>
        <v>7.5810185185185138E-3</v>
      </c>
      <c r="D19" s="33">
        <f>IFERROR(SUM(D7:D18),0)</f>
        <v>1</v>
      </c>
      <c r="E19" s="33">
        <f>IFERROR(SUM(E7:E18),0)</f>
        <v>0.23047149894440569</v>
      </c>
      <c r="F19" s="32">
        <f>SUM(F7:F18)</f>
        <v>1.8287037037037039E-3</v>
      </c>
      <c r="G19" s="33">
        <f>IFERROR(SUM(G7:G18),0)</f>
        <v>1</v>
      </c>
      <c r="H19" s="33">
        <f>IFERROR(SUM(H7:H18),0)</f>
        <v>0.12752219531880549</v>
      </c>
      <c r="I19" s="32">
        <f>SUM(I7:I18)</f>
        <v>9.4097222222222152E-3</v>
      </c>
      <c r="J19" s="33">
        <f>IFERROR(SUM(J7:J18),0)</f>
        <v>1.0000000000000002</v>
      </c>
      <c r="K19" s="34">
        <f>IFERROR(SUM(K7:K18),0)</f>
        <v>0.19921587846116143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8.1018518518518505E-4</v>
      </c>
      <c r="D22" s="19"/>
      <c r="E22" s="12">
        <f>IFERROR(C22/C$30,0)</f>
        <v>2.4630541871921232E-2</v>
      </c>
      <c r="F22" s="11">
        <v>0</v>
      </c>
      <c r="G22" s="19"/>
      <c r="H22" s="12">
        <f>IFERROR(F22/F$30,0)</f>
        <v>0</v>
      </c>
      <c r="I22" s="11">
        <v>8.1018518518518505E-4</v>
      </c>
      <c r="J22" s="19"/>
      <c r="K22" s="14">
        <f>IFERROR(I22/I$30,0)</f>
        <v>1.7152658662092628E-2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6.9444444444444404E-5</v>
      </c>
      <c r="D24" s="19"/>
      <c r="E24" s="12">
        <f t="shared" si="6"/>
        <v>2.1111893033075335E-3</v>
      </c>
      <c r="F24" s="11">
        <v>1.7361111111111101E-4</v>
      </c>
      <c r="G24" s="19"/>
      <c r="H24" s="12">
        <f t="shared" si="7"/>
        <v>1.2106537530266335E-2</v>
      </c>
      <c r="I24" s="11">
        <v>2.4305555555555601E-4</v>
      </c>
      <c r="J24" s="19"/>
      <c r="K24" s="14">
        <f t="shared" si="8"/>
        <v>5.1457975986277989E-3</v>
      </c>
    </row>
    <row r="25" spans="2:11" x14ac:dyDescent="0.25">
      <c r="B25" s="18" t="s">
        <v>18</v>
      </c>
      <c r="C25" s="11">
        <v>1.29398148148148E-2</v>
      </c>
      <c r="D25" s="19"/>
      <c r="E25" s="12">
        <f t="shared" si="6"/>
        <v>0.39338494018297016</v>
      </c>
      <c r="F25" s="11">
        <v>6.3078703703703699E-3</v>
      </c>
      <c r="G25" s="19"/>
      <c r="H25" s="12">
        <f t="shared" si="7"/>
        <v>0.43987086359967709</v>
      </c>
      <c r="I25" s="11">
        <v>1.9247685185185201E-2</v>
      </c>
      <c r="J25" s="19"/>
      <c r="K25" s="14">
        <f t="shared" si="8"/>
        <v>0.40749816221514384</v>
      </c>
    </row>
    <row r="26" spans="2:11" x14ac:dyDescent="0.25">
      <c r="B26" s="18" t="s">
        <v>19</v>
      </c>
      <c r="C26" s="11">
        <v>1.09606481481481E-2</v>
      </c>
      <c r="D26" s="19"/>
      <c r="E26" s="12">
        <f t="shared" si="6"/>
        <v>0.33321604503870439</v>
      </c>
      <c r="F26" s="11">
        <v>5.5902777777777799E-3</v>
      </c>
      <c r="G26" s="19"/>
      <c r="H26" s="12">
        <f t="shared" si="7"/>
        <v>0.38983050847457634</v>
      </c>
      <c r="I26" s="11">
        <v>1.65509259259259E-2</v>
      </c>
      <c r="J26" s="19"/>
      <c r="K26" s="14">
        <f t="shared" si="8"/>
        <v>0.35040431266846317</v>
      </c>
    </row>
    <row r="27" spans="2:11" ht="15.75" thickBot="1" x14ac:dyDescent="0.3">
      <c r="B27" s="23" t="s">
        <v>20</v>
      </c>
      <c r="C27" s="20">
        <v>5.32407407407407E-4</v>
      </c>
      <c r="D27" s="24"/>
      <c r="E27" s="21">
        <f t="shared" si="6"/>
        <v>1.6185784658691086E-2</v>
      </c>
      <c r="F27" s="20">
        <v>4.3981481481481503E-4</v>
      </c>
      <c r="G27" s="24"/>
      <c r="H27" s="21">
        <f t="shared" si="7"/>
        <v>3.0669895076674749E-2</v>
      </c>
      <c r="I27" s="20">
        <v>9.7222222222222198E-4</v>
      </c>
      <c r="J27" s="24"/>
      <c r="K27" s="22">
        <f t="shared" si="8"/>
        <v>2.0583190394511151E-2</v>
      </c>
    </row>
    <row r="28" spans="2:11" ht="16.5" thickTop="1" thickBot="1" x14ac:dyDescent="0.3">
      <c r="B28" s="31" t="s">
        <v>3</v>
      </c>
      <c r="C28" s="32">
        <f>SUM(C22:C27)</f>
        <v>2.5312499999999936E-2</v>
      </c>
      <c r="D28" s="33"/>
      <c r="E28" s="33">
        <f>IFERROR(SUM(E22:E27),0)</f>
        <v>0.76952850105559445</v>
      </c>
      <c r="F28" s="32">
        <f>SUM(F22:F27)</f>
        <v>1.2511574074074076E-2</v>
      </c>
      <c r="G28" s="33"/>
      <c r="H28" s="33">
        <f>IFERROR(SUM(H22:H27),0)</f>
        <v>0.87247780468119451</v>
      </c>
      <c r="I28" s="32">
        <f>SUM(I22:I27)</f>
        <v>3.7824074074074066E-2</v>
      </c>
      <c r="J28" s="33"/>
      <c r="K28" s="34">
        <f>IFERROR(SUM(K22:K27),0)</f>
        <v>0.8007841215388386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3.2893518518518447E-2</v>
      </c>
      <c r="D30" s="35"/>
      <c r="E30" s="36">
        <f>IFERROR(SUM(E19,E28),0)</f>
        <v>1.0000000000000002</v>
      </c>
      <c r="F30" s="32">
        <f>SUM(F19,F28)</f>
        <v>1.434027777777778E-2</v>
      </c>
      <c r="G30" s="35"/>
      <c r="H30" s="36">
        <f>IFERROR(SUM(H19,H28),0)</f>
        <v>1</v>
      </c>
      <c r="I30" s="32">
        <f>SUM(I19,I28)</f>
        <v>4.7233796296296281E-2</v>
      </c>
      <c r="J30" s="35"/>
      <c r="K30" s="38">
        <f>IFERROR(SUM(K19,K28),0)</f>
        <v>1</v>
      </c>
    </row>
    <row r="31" spans="2:1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2" t="s">
        <v>32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s="5" customFormat="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s="5" customFormat="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1.8518518518518501E-4</v>
      </c>
      <c r="D7" s="12">
        <f t="shared" ref="D7:D18" si="0">IFERROR(C7/C$19,0)</f>
        <v>7.7669902912621311E-2</v>
      </c>
      <c r="E7" s="12">
        <f t="shared" ref="E7:E18" si="1">IFERROR(C7/C$30,0)</f>
        <v>9.9626400996263957E-3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1.8518518518518501E-4</v>
      </c>
      <c r="J7" s="12">
        <f t="shared" ref="J7:J18" si="4">IFERROR(I7/I$19,0)</f>
        <v>7.7669902912621311E-2</v>
      </c>
      <c r="K7" s="14">
        <f t="shared" ref="K7:K18" si="5">IFERROR(I7/I$30,0)</f>
        <v>9.9626400996263957E-3</v>
      </c>
    </row>
    <row r="8" spans="2:11" s="5" customFormat="1" x14ac:dyDescent="0.25">
      <c r="B8" s="132" t="s">
        <v>111</v>
      </c>
      <c r="C8" s="11">
        <v>6.7129629629629603E-4</v>
      </c>
      <c r="D8" s="12">
        <f t="shared" si="0"/>
        <v>0.28155339805825236</v>
      </c>
      <c r="E8" s="12">
        <f t="shared" si="1"/>
        <v>3.6114570361145702E-2</v>
      </c>
      <c r="F8" s="11">
        <v>0</v>
      </c>
      <c r="G8" s="12">
        <f t="shared" si="2"/>
        <v>0</v>
      </c>
      <c r="H8" s="12">
        <f t="shared" si="3"/>
        <v>0</v>
      </c>
      <c r="I8" s="11">
        <v>6.7129629629629603E-4</v>
      </c>
      <c r="J8" s="12">
        <f t="shared" si="4"/>
        <v>0.28155339805825236</v>
      </c>
      <c r="K8" s="14">
        <f t="shared" si="5"/>
        <v>3.6114570361145702E-2</v>
      </c>
    </row>
    <row r="9" spans="2:11" s="5" customFormat="1" x14ac:dyDescent="0.25">
      <c r="B9" s="10" t="s">
        <v>48</v>
      </c>
      <c r="C9" s="11">
        <v>9.2592592592592596E-4</v>
      </c>
      <c r="D9" s="12">
        <f t="shared" si="0"/>
        <v>0.3883495145631069</v>
      </c>
      <c r="E9" s="12">
        <f t="shared" si="1"/>
        <v>4.9813200498132024E-2</v>
      </c>
      <c r="F9" s="11">
        <v>0</v>
      </c>
      <c r="G9" s="12">
        <f t="shared" si="2"/>
        <v>0</v>
      </c>
      <c r="H9" s="12">
        <f t="shared" si="3"/>
        <v>0</v>
      </c>
      <c r="I9" s="11">
        <v>9.2592592592592596E-4</v>
      </c>
      <c r="J9" s="12">
        <f t="shared" si="4"/>
        <v>0.3883495145631069</v>
      </c>
      <c r="K9" s="14">
        <f t="shared" si="5"/>
        <v>4.9813200498132024E-2</v>
      </c>
    </row>
    <row r="10" spans="2:11" s="5" customFormat="1" x14ac:dyDescent="0.25">
      <c r="B10" s="10" t="s">
        <v>11</v>
      </c>
      <c r="C10" s="11">
        <v>2.6620370370370399E-4</v>
      </c>
      <c r="D10" s="12">
        <f t="shared" si="0"/>
        <v>0.11165048543689335</v>
      </c>
      <c r="E10" s="12">
        <f t="shared" si="1"/>
        <v>1.4321295143212972E-2</v>
      </c>
      <c r="F10" s="11">
        <v>0</v>
      </c>
      <c r="G10" s="12">
        <f t="shared" si="2"/>
        <v>0</v>
      </c>
      <c r="H10" s="12">
        <f t="shared" si="3"/>
        <v>0</v>
      </c>
      <c r="I10" s="11">
        <v>2.6620370370370399E-4</v>
      </c>
      <c r="J10" s="12">
        <f t="shared" si="4"/>
        <v>0.11165048543689335</v>
      </c>
      <c r="K10" s="14">
        <f t="shared" si="5"/>
        <v>1.4321295143212972E-2</v>
      </c>
    </row>
    <row r="11" spans="2:11" s="5" customFormat="1" x14ac:dyDescent="0.25">
      <c r="B11" s="10" t="s">
        <v>12</v>
      </c>
      <c r="C11" s="11">
        <v>8.1018518518518503E-5</v>
      </c>
      <c r="D11" s="12">
        <f t="shared" si="0"/>
        <v>3.3980582524271843E-2</v>
      </c>
      <c r="E11" s="12">
        <f t="shared" si="1"/>
        <v>4.3586550435865514E-3</v>
      </c>
      <c r="F11" s="11">
        <v>0</v>
      </c>
      <c r="G11" s="12">
        <f t="shared" si="2"/>
        <v>0</v>
      </c>
      <c r="H11" s="12">
        <f t="shared" si="3"/>
        <v>0</v>
      </c>
      <c r="I11" s="11">
        <v>8.1018518518518503E-5</v>
      </c>
      <c r="J11" s="12">
        <f t="shared" si="4"/>
        <v>3.3980582524271843E-2</v>
      </c>
      <c r="K11" s="14">
        <f t="shared" si="5"/>
        <v>4.3586550435865514E-3</v>
      </c>
    </row>
    <row r="12" spans="2:11" s="5" customFormat="1" x14ac:dyDescent="0.25">
      <c r="B12" s="10" t="s">
        <v>126</v>
      </c>
      <c r="C12" s="11">
        <v>5.78703703703704E-5</v>
      </c>
      <c r="D12" s="12">
        <f t="shared" si="0"/>
        <v>2.4271844660194192E-2</v>
      </c>
      <c r="E12" s="12">
        <f t="shared" si="1"/>
        <v>3.1133250311332532E-3</v>
      </c>
      <c r="F12" s="11">
        <v>0</v>
      </c>
      <c r="G12" s="12">
        <f t="shared" si="2"/>
        <v>0</v>
      </c>
      <c r="H12" s="12">
        <f t="shared" si="3"/>
        <v>0</v>
      </c>
      <c r="I12" s="11">
        <v>5.78703703703704E-5</v>
      </c>
      <c r="J12" s="12">
        <f t="shared" si="4"/>
        <v>2.4271844660194192E-2</v>
      </c>
      <c r="K12" s="14">
        <f t="shared" si="5"/>
        <v>3.1133250311332532E-3</v>
      </c>
    </row>
    <row r="13" spans="2:11" s="5" customFormat="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1.9675925925925899E-4</v>
      </c>
      <c r="D18" s="12">
        <f t="shared" si="0"/>
        <v>8.2524271844660102E-2</v>
      </c>
      <c r="E18" s="12">
        <f t="shared" si="1"/>
        <v>1.0585305105853041E-2</v>
      </c>
      <c r="F18" s="11">
        <v>0</v>
      </c>
      <c r="G18" s="12">
        <f t="shared" si="2"/>
        <v>0</v>
      </c>
      <c r="H18" s="12">
        <f t="shared" si="3"/>
        <v>0</v>
      </c>
      <c r="I18" s="11">
        <v>1.9675925925925899E-4</v>
      </c>
      <c r="J18" s="12">
        <f t="shared" si="4"/>
        <v>8.2524271844660102E-2</v>
      </c>
      <c r="K18" s="14">
        <f t="shared" si="5"/>
        <v>1.0585305105853041E-2</v>
      </c>
    </row>
    <row r="19" spans="2:11" s="5" customFormat="1" ht="16.5" thickTop="1" thickBot="1" x14ac:dyDescent="0.3">
      <c r="B19" s="31" t="s">
        <v>3</v>
      </c>
      <c r="C19" s="32">
        <f>SUM(C7:C18)</f>
        <v>2.3842592592592587E-3</v>
      </c>
      <c r="D19" s="33">
        <f>IFERROR(SUM(D7:D18),0)</f>
        <v>1</v>
      </c>
      <c r="E19" s="33">
        <f>IFERROR(SUM(E7:E18),0)</f>
        <v>0.12826899128268993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2.3842592592592587E-3</v>
      </c>
      <c r="J19" s="33">
        <f>IFERROR(SUM(J7:J18),0)</f>
        <v>1</v>
      </c>
      <c r="K19" s="34">
        <f>IFERROR(SUM(K7:K18),0)</f>
        <v>0.12826899128268993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1.57407407407407E-3</v>
      </c>
      <c r="D22" s="19"/>
      <c r="E22" s="12">
        <f>IFERROR(C22/C$30,0)</f>
        <v>8.468244084682422E-2</v>
      </c>
      <c r="F22" s="11">
        <v>0</v>
      </c>
      <c r="G22" s="19"/>
      <c r="H22" s="12">
        <f>IFERROR(F22/F$30,0)</f>
        <v>0</v>
      </c>
      <c r="I22" s="11">
        <v>1.57407407407407E-3</v>
      </c>
      <c r="J22" s="19"/>
      <c r="K22" s="14">
        <f>IFERROR(I22/I$30,0)</f>
        <v>8.468244084682422E-2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5.0462962962962996E-3</v>
      </c>
      <c r="D25" s="19"/>
      <c r="E25" s="12">
        <f t="shared" si="6"/>
        <v>0.27148194271481974</v>
      </c>
      <c r="F25" s="11">
        <v>0</v>
      </c>
      <c r="G25" s="19"/>
      <c r="H25" s="12">
        <f t="shared" si="7"/>
        <v>0</v>
      </c>
      <c r="I25" s="11">
        <v>5.0462962962962996E-3</v>
      </c>
      <c r="J25" s="19"/>
      <c r="K25" s="14">
        <f t="shared" si="8"/>
        <v>0.27148194271481974</v>
      </c>
    </row>
    <row r="26" spans="2:11" s="5" customFormat="1" x14ac:dyDescent="0.25">
      <c r="B26" s="18" t="s">
        <v>19</v>
      </c>
      <c r="C26" s="11">
        <v>9.3865740740740698E-3</v>
      </c>
      <c r="D26" s="19"/>
      <c r="E26" s="12">
        <f t="shared" si="6"/>
        <v>0.50498132004981322</v>
      </c>
      <c r="F26" s="11">
        <v>0</v>
      </c>
      <c r="G26" s="19"/>
      <c r="H26" s="12">
        <f t="shared" si="7"/>
        <v>0</v>
      </c>
      <c r="I26" s="11">
        <v>9.3865740740740698E-3</v>
      </c>
      <c r="J26" s="19"/>
      <c r="K26" s="14">
        <f t="shared" si="8"/>
        <v>0.50498132004981322</v>
      </c>
    </row>
    <row r="27" spans="2:11" s="5" customFormat="1" ht="15.75" thickBot="1" x14ac:dyDescent="0.3">
      <c r="B27" s="23" t="s">
        <v>20</v>
      </c>
      <c r="C27" s="20">
        <v>1.9675925925925899E-4</v>
      </c>
      <c r="D27" s="24"/>
      <c r="E27" s="21">
        <f t="shared" si="6"/>
        <v>1.0585305105853041E-2</v>
      </c>
      <c r="F27" s="20">
        <v>0</v>
      </c>
      <c r="G27" s="24"/>
      <c r="H27" s="21">
        <f t="shared" si="7"/>
        <v>0</v>
      </c>
      <c r="I27" s="20">
        <v>1.9675925925925899E-4</v>
      </c>
      <c r="J27" s="24"/>
      <c r="K27" s="22">
        <f t="shared" si="8"/>
        <v>1.0585305105853041E-2</v>
      </c>
    </row>
    <row r="28" spans="2:11" s="5" customFormat="1" ht="16.5" thickTop="1" thickBot="1" x14ac:dyDescent="0.3">
      <c r="B28" s="31" t="s">
        <v>3</v>
      </c>
      <c r="C28" s="32">
        <f>SUM(C22:C27)</f>
        <v>1.6203703703703696E-2</v>
      </c>
      <c r="D28" s="33"/>
      <c r="E28" s="33">
        <f>IFERROR(SUM(E22:E27),0)</f>
        <v>0.87173100871731024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1.6203703703703696E-2</v>
      </c>
      <c r="J28" s="33"/>
      <c r="K28" s="34">
        <f>IFERROR(SUM(K22:K27),0)</f>
        <v>0.87173100871731024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1.8587962962962955E-2</v>
      </c>
      <c r="D30" s="35"/>
      <c r="E30" s="36">
        <f>IFERROR(SUM(E19,E28),0)</f>
        <v>1.0000000000000002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1.8587962962962955E-2</v>
      </c>
      <c r="J30" s="35"/>
      <c r="K30" s="38">
        <f>IFERROR(SUM(K19,K28),0)</f>
        <v>1.0000000000000002</v>
      </c>
    </row>
    <row r="31" spans="2:11" s="5" customFormat="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zoomScale="90" zoomScaleNormal="100" zoomScaleSheetLayoutView="9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42" t="s">
        <v>33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</row>
    <row r="4" spans="2:14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x14ac:dyDescent="0.25">
      <c r="B5" s="39"/>
      <c r="C5" s="143" t="s">
        <v>0</v>
      </c>
      <c r="D5" s="143"/>
      <c r="E5" s="143"/>
      <c r="F5" s="143" t="s">
        <v>1</v>
      </c>
      <c r="G5" s="143"/>
      <c r="H5" s="143"/>
      <c r="I5" s="143" t="s">
        <v>2</v>
      </c>
      <c r="J5" s="143"/>
      <c r="K5" s="143"/>
      <c r="L5" s="143" t="s">
        <v>3</v>
      </c>
      <c r="M5" s="143"/>
      <c r="N5" s="144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9.4907407407407397E-4</v>
      </c>
      <c r="D7" s="12">
        <f t="shared" ref="D7:D18" si="0">IFERROR(C7/C$19,0)</f>
        <v>0.17903930131004372</v>
      </c>
      <c r="E7" s="12">
        <f t="shared" ref="E7:E18" si="1">IFERROR(C7/C$30,0)</f>
        <v>9.0308370044052871E-2</v>
      </c>
      <c r="F7" s="11">
        <v>1.8518518518518501E-4</v>
      </c>
      <c r="G7" s="12">
        <f t="shared" ref="G7:G18" si="2">IFERROR(F7/F$19,0)</f>
        <v>0.11764705882352931</v>
      </c>
      <c r="H7" s="12">
        <f t="shared" ref="H7:H18" si="3">IFERROR(F7/F$30,0)</f>
        <v>4.3956043956043904E-2</v>
      </c>
      <c r="I7" s="11">
        <v>7.0601851851851804E-4</v>
      </c>
      <c r="J7" s="12">
        <f t="shared" ref="J7:J18" si="4">IFERROR(I7/I$19,0)</f>
        <v>0.25957446808510626</v>
      </c>
      <c r="K7" s="12">
        <f t="shared" ref="K7:K18" si="5">IFERROR(I7/I$30,0)</f>
        <v>0.1099099099099099</v>
      </c>
      <c r="L7" s="13">
        <f>SUM(C7,F7,I7)</f>
        <v>1.8402777777777771E-3</v>
      </c>
      <c r="M7" s="12">
        <f t="shared" ref="M7:M13" si="6">IFERROR(L7/L$19,0)</f>
        <v>0.19179734620024125</v>
      </c>
      <c r="N7" s="14">
        <f t="shared" ref="N7:N13" si="7">IFERROR(L7/L$30,0)</f>
        <v>8.7027914614121488E-2</v>
      </c>
    </row>
    <row r="8" spans="2:14" x14ac:dyDescent="0.25">
      <c r="B8" s="132" t="s">
        <v>111</v>
      </c>
      <c r="C8" s="11">
        <v>1.21527777777778E-3</v>
      </c>
      <c r="D8" s="12">
        <f t="shared" si="0"/>
        <v>0.22925764192139791</v>
      </c>
      <c r="E8" s="12">
        <f t="shared" si="1"/>
        <v>0.11563876651982403</v>
      </c>
      <c r="F8" s="11">
        <v>6.01851851851852E-4</v>
      </c>
      <c r="G8" s="12">
        <f t="shared" si="2"/>
        <v>0.38235294117647073</v>
      </c>
      <c r="H8" s="12">
        <f t="shared" si="3"/>
        <v>0.14285714285714285</v>
      </c>
      <c r="I8" s="11">
        <v>7.0601851851851804E-4</v>
      </c>
      <c r="J8" s="12">
        <f t="shared" si="4"/>
        <v>0.25957446808510626</v>
      </c>
      <c r="K8" s="12">
        <f t="shared" si="5"/>
        <v>0.1099099099099099</v>
      </c>
      <c r="L8" s="13">
        <f t="shared" ref="L8:L18" si="8">SUM(C8,F8,I8)</f>
        <v>2.5231481481481502E-3</v>
      </c>
      <c r="M8" s="12">
        <f t="shared" si="6"/>
        <v>0.26296743063932476</v>
      </c>
      <c r="N8" s="14">
        <f t="shared" si="7"/>
        <v>0.11932129173508496</v>
      </c>
    </row>
    <row r="9" spans="2:14" x14ac:dyDescent="0.25">
      <c r="B9" s="10" t="s">
        <v>48</v>
      </c>
      <c r="C9" s="11">
        <v>1.0069444444444401E-3</v>
      </c>
      <c r="D9" s="12">
        <f t="shared" si="0"/>
        <v>0.18995633187772853</v>
      </c>
      <c r="E9" s="12">
        <f t="shared" si="1"/>
        <v>9.5814977973567889E-2</v>
      </c>
      <c r="F9" s="11">
        <v>2.0833333333333299E-4</v>
      </c>
      <c r="G9" s="12">
        <f t="shared" si="2"/>
        <v>0.1323529411764704</v>
      </c>
      <c r="H9" s="12">
        <f t="shared" si="3"/>
        <v>4.9450549450549351E-2</v>
      </c>
      <c r="I9" s="11">
        <v>2.89351851851852E-4</v>
      </c>
      <c r="J9" s="12">
        <f t="shared" si="4"/>
        <v>0.10638297872340433</v>
      </c>
      <c r="K9" s="12">
        <f t="shared" si="5"/>
        <v>4.5045045045045091E-2</v>
      </c>
      <c r="L9" s="13">
        <f t="shared" si="8"/>
        <v>1.5046296296296251E-3</v>
      </c>
      <c r="M9" s="12">
        <f t="shared" si="6"/>
        <v>0.156815440289505</v>
      </c>
      <c r="N9" s="14">
        <f t="shared" si="7"/>
        <v>7.1154898741105435E-2</v>
      </c>
    </row>
    <row r="10" spans="2:14" x14ac:dyDescent="0.25">
      <c r="B10" s="10" t="s">
        <v>11</v>
      </c>
      <c r="C10" s="11">
        <v>6.5972222222222203E-4</v>
      </c>
      <c r="D10" s="12">
        <f t="shared" si="0"/>
        <v>0.12445414847161575</v>
      </c>
      <c r="E10" s="12">
        <f t="shared" si="1"/>
        <v>6.2775330396475773E-2</v>
      </c>
      <c r="F10" s="11">
        <v>1.15740740740741E-4</v>
      </c>
      <c r="G10" s="12">
        <f t="shared" si="2"/>
        <v>7.3529411764706051E-2</v>
      </c>
      <c r="H10" s="12">
        <f t="shared" si="3"/>
        <v>2.7472527472527524E-2</v>
      </c>
      <c r="I10" s="11">
        <v>4.1666666666666702E-4</v>
      </c>
      <c r="J10" s="12">
        <f t="shared" si="4"/>
        <v>0.15319148936170229</v>
      </c>
      <c r="K10" s="12">
        <f t="shared" si="5"/>
        <v>6.4864864864864952E-2</v>
      </c>
      <c r="L10" s="13">
        <f t="shared" si="8"/>
        <v>1.19212962962963E-3</v>
      </c>
      <c r="M10" s="12">
        <f t="shared" si="6"/>
        <v>0.12424607961399284</v>
      </c>
      <c r="N10" s="14">
        <f t="shared" si="7"/>
        <v>5.6376573617952959E-2</v>
      </c>
    </row>
    <row r="11" spans="2:14" x14ac:dyDescent="0.25">
      <c r="B11" s="10" t="s">
        <v>12</v>
      </c>
      <c r="C11" s="11">
        <v>6.9444444444444404E-4</v>
      </c>
      <c r="D11" s="12">
        <f t="shared" si="0"/>
        <v>0.13100436681222707</v>
      </c>
      <c r="E11" s="12">
        <f t="shared" si="1"/>
        <v>6.6079295154185008E-2</v>
      </c>
      <c r="F11" s="11">
        <v>1.7361111111111101E-4</v>
      </c>
      <c r="G11" s="12">
        <f t="shared" si="2"/>
        <v>0.11029411764705878</v>
      </c>
      <c r="H11" s="12">
        <f t="shared" si="3"/>
        <v>4.1208791208791173E-2</v>
      </c>
      <c r="I11" s="11">
        <v>3.7037037037037003E-4</v>
      </c>
      <c r="J11" s="12">
        <f t="shared" si="4"/>
        <v>0.13617021276595734</v>
      </c>
      <c r="K11" s="12">
        <f t="shared" si="5"/>
        <v>5.7657657657657638E-2</v>
      </c>
      <c r="L11" s="13">
        <f t="shared" si="8"/>
        <v>1.2384259259259252E-3</v>
      </c>
      <c r="M11" s="12">
        <f t="shared" si="6"/>
        <v>0.12907117008443905</v>
      </c>
      <c r="N11" s="14">
        <f t="shared" si="7"/>
        <v>5.856595511767923E-2</v>
      </c>
    </row>
    <row r="12" spans="2:14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2">
        <f t="shared" si="5"/>
        <v>0</v>
      </c>
      <c r="L12" s="13">
        <f t="shared" si="8"/>
        <v>0</v>
      </c>
      <c r="M12" s="12">
        <f t="shared" si="6"/>
        <v>0</v>
      </c>
      <c r="N12" s="14">
        <f t="shared" si="7"/>
        <v>0</v>
      </c>
    </row>
    <row r="13" spans="2:14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ref="L13" si="9">SUM(C13,F13,I13)</f>
        <v>0</v>
      </c>
      <c r="M13" s="12">
        <f t="shared" si="6"/>
        <v>0</v>
      </c>
      <c r="N13" s="14">
        <f t="shared" si="7"/>
        <v>0</v>
      </c>
    </row>
    <row r="14" spans="2:14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/>
      <c r="M14" s="12"/>
      <c r="N14" s="14"/>
    </row>
    <row r="15" spans="2:14" x14ac:dyDescent="0.25">
      <c r="B15" s="10" t="s">
        <v>152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1.04166666666667E-4</v>
      </c>
      <c r="J15" s="12">
        <f t="shared" si="4"/>
        <v>3.8297872340425657E-2</v>
      </c>
      <c r="K15" s="12">
        <f t="shared" si="5"/>
        <v>1.6216216216216276E-2</v>
      </c>
      <c r="L15" s="13">
        <f t="shared" si="8"/>
        <v>1.04166666666667E-4</v>
      </c>
      <c r="M15" s="12">
        <f>IFERROR(L15/L$19,0)</f>
        <v>1.085645355850426E-2</v>
      </c>
      <c r="N15" s="14">
        <f>IFERROR(L15/L$30,0)</f>
        <v>4.926108374384253E-3</v>
      </c>
    </row>
    <row r="16" spans="2:14" x14ac:dyDescent="0.25">
      <c r="B16" s="10" t="s">
        <v>139</v>
      </c>
      <c r="C16" s="11">
        <v>1.38888888888889E-4</v>
      </c>
      <c r="D16" s="12">
        <f t="shared" si="0"/>
        <v>2.6200873362445448E-2</v>
      </c>
      <c r="E16" s="12">
        <f t="shared" si="1"/>
        <v>1.3215859030837019E-2</v>
      </c>
      <c r="F16" s="11">
        <v>0</v>
      </c>
      <c r="G16" s="12">
        <f t="shared" si="2"/>
        <v>0</v>
      </c>
      <c r="H16" s="12">
        <f t="shared" si="3"/>
        <v>0</v>
      </c>
      <c r="I16" s="11">
        <v>1.2731481481481499E-4</v>
      </c>
      <c r="J16" s="12">
        <f t="shared" si="4"/>
        <v>4.6808510638297947E-2</v>
      </c>
      <c r="K16" s="12">
        <f t="shared" si="5"/>
        <v>1.981981981981986E-2</v>
      </c>
      <c r="L16" s="13">
        <f t="shared" si="8"/>
        <v>2.6620370370370399E-4</v>
      </c>
      <c r="M16" s="12">
        <f>IFERROR(L16/L$19,0)</f>
        <v>2.7744270205066382E-2</v>
      </c>
      <c r="N16" s="14">
        <f>IFERROR(L16/L$30,0)</f>
        <v>1.2588943623426399E-2</v>
      </c>
    </row>
    <row r="17" spans="2:14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6.3657407407407402E-4</v>
      </c>
      <c r="D18" s="12">
        <f t="shared" si="0"/>
        <v>0.12008733624454153</v>
      </c>
      <c r="E18" s="12">
        <f t="shared" si="1"/>
        <v>6.0572687224669616E-2</v>
      </c>
      <c r="F18" s="11">
        <v>2.89351851851852E-4</v>
      </c>
      <c r="G18" s="12">
        <f t="shared" si="2"/>
        <v>0.18382352941176483</v>
      </c>
      <c r="H18" s="12">
        <f t="shared" si="3"/>
        <v>6.8681318681318687E-2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si="8"/>
        <v>9.2592592592592596E-4</v>
      </c>
      <c r="M18" s="12">
        <f>IFERROR(L18/L$19,0)</f>
        <v>9.6501809408926456E-2</v>
      </c>
      <c r="N18" s="14">
        <f>IFERROR(L18/L$30,0)</f>
        <v>4.378762999452656E-2</v>
      </c>
    </row>
    <row r="19" spans="2:14" ht="16.5" thickTop="1" thickBot="1" x14ac:dyDescent="0.3">
      <c r="B19" s="31" t="s">
        <v>3</v>
      </c>
      <c r="C19" s="32">
        <f>SUM(C7:C18)</f>
        <v>5.3009259259259233E-3</v>
      </c>
      <c r="D19" s="33">
        <f>IFERROR(SUM(D7:D18),0)</f>
        <v>0.99999999999999989</v>
      </c>
      <c r="E19" s="33">
        <f>IFERROR(SUM(E7:E18),0)</f>
        <v>0.50440528634361215</v>
      </c>
      <c r="F19" s="32">
        <f>SUM(F7:F18)</f>
        <v>1.5740740740740739E-3</v>
      </c>
      <c r="G19" s="33">
        <f>IFERROR(SUM(G7:G18),0)</f>
        <v>1</v>
      </c>
      <c r="H19" s="33">
        <f>IFERROR(SUM(H7:H18),0)</f>
        <v>0.37362637362637352</v>
      </c>
      <c r="I19" s="32">
        <f>SUM(I7:I18)</f>
        <v>2.719907407407407E-3</v>
      </c>
      <c r="J19" s="33">
        <f>IFERROR(SUM(J7:J18),0)</f>
        <v>1</v>
      </c>
      <c r="K19" s="33">
        <f>IFERROR(SUM(K7:K18),0)</f>
        <v>0.42342342342342354</v>
      </c>
      <c r="L19" s="32">
        <f>SUM(L7:L18)</f>
        <v>9.5949074074074044E-3</v>
      </c>
      <c r="M19" s="33">
        <f>IFERROR(SUM(M7:M18),0)</f>
        <v>1</v>
      </c>
      <c r="N19" s="34">
        <f>IFERROR(SUM(N7:N18),0)</f>
        <v>0.45374931581828121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1.50462962962963E-4</v>
      </c>
      <c r="D22" s="19"/>
      <c r="E22" s="12">
        <f>IFERROR(C22/C$30,0)</f>
        <v>1.4317180616740095E-2</v>
      </c>
      <c r="F22" s="11">
        <v>0</v>
      </c>
      <c r="G22" s="19"/>
      <c r="H22" s="12">
        <f>IFERROR(F22/F$30,0)</f>
        <v>0</v>
      </c>
      <c r="I22" s="11">
        <v>1.38888888888889E-4</v>
      </c>
      <c r="J22" s="19"/>
      <c r="K22" s="12">
        <f>IFERROR(I22/I$30,0)</f>
        <v>2.1621621621621651E-2</v>
      </c>
      <c r="L22" s="13">
        <f>SUM(C22,F22,I22)</f>
        <v>2.89351851851852E-4</v>
      </c>
      <c r="M22" s="19"/>
      <c r="N22" s="14">
        <f>IFERROR(L22/L$30,0)</f>
        <v>1.3683634373289556E-2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10">IFERROR(C23/C$30,0)</f>
        <v>0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0</v>
      </c>
      <c r="M23" s="19"/>
      <c r="N23" s="14">
        <f t="shared" ref="N23:N27" si="14">IFERROR(L23/L$30,0)</f>
        <v>0</v>
      </c>
    </row>
    <row r="24" spans="2:14" x14ac:dyDescent="0.25">
      <c r="B24" s="18" t="s">
        <v>17</v>
      </c>
      <c r="C24" s="11">
        <v>2.89351851851852E-4</v>
      </c>
      <c r="D24" s="19"/>
      <c r="E24" s="12">
        <f t="shared" si="10"/>
        <v>2.7533039647577116E-2</v>
      </c>
      <c r="F24" s="11">
        <v>0</v>
      </c>
      <c r="G24" s="19"/>
      <c r="H24" s="12">
        <f t="shared" si="11"/>
        <v>0</v>
      </c>
      <c r="I24" s="11">
        <v>2.7777777777777799E-4</v>
      </c>
      <c r="J24" s="19"/>
      <c r="K24" s="12">
        <f t="shared" si="12"/>
        <v>4.3243243243243301E-2</v>
      </c>
      <c r="L24" s="13">
        <f t="shared" si="13"/>
        <v>5.6712962962962999E-4</v>
      </c>
      <c r="M24" s="19"/>
      <c r="N24" s="14">
        <f t="shared" si="14"/>
        <v>2.6819923371647531E-2</v>
      </c>
    </row>
    <row r="25" spans="2:14" x14ac:dyDescent="0.25">
      <c r="B25" s="18" t="s">
        <v>18</v>
      </c>
      <c r="C25" s="11">
        <v>2.4768518518518499E-3</v>
      </c>
      <c r="D25" s="19"/>
      <c r="E25" s="12">
        <f t="shared" si="10"/>
        <v>0.2356828193832598</v>
      </c>
      <c r="F25" s="11">
        <v>1.58564814814815E-3</v>
      </c>
      <c r="G25" s="19"/>
      <c r="H25" s="12">
        <f t="shared" si="11"/>
        <v>0.3763736263736267</v>
      </c>
      <c r="I25" s="11">
        <v>1.68981481481481E-3</v>
      </c>
      <c r="J25" s="19"/>
      <c r="K25" s="12">
        <f t="shared" si="12"/>
        <v>0.26306306306306249</v>
      </c>
      <c r="L25" s="13">
        <f t="shared" si="13"/>
        <v>5.7523148148148099E-3</v>
      </c>
      <c r="M25" s="19"/>
      <c r="N25" s="14">
        <f t="shared" si="14"/>
        <v>0.27203065134099602</v>
      </c>
    </row>
    <row r="26" spans="2:14" x14ac:dyDescent="0.25">
      <c r="B26" s="18" t="s">
        <v>19</v>
      </c>
      <c r="C26" s="11">
        <v>1.9560185185185201E-3</v>
      </c>
      <c r="D26" s="19"/>
      <c r="E26" s="12">
        <f t="shared" si="10"/>
        <v>0.18612334801762134</v>
      </c>
      <c r="F26" s="11">
        <v>1.05324074074074E-3</v>
      </c>
      <c r="G26" s="19"/>
      <c r="H26" s="12">
        <f t="shared" si="11"/>
        <v>0.24999999999999975</v>
      </c>
      <c r="I26" s="11">
        <v>1.44675925925926E-3</v>
      </c>
      <c r="J26" s="19"/>
      <c r="K26" s="12">
        <f t="shared" si="12"/>
        <v>0.22522522522522548</v>
      </c>
      <c r="L26" s="13">
        <f t="shared" si="13"/>
        <v>4.4560185185185206E-3</v>
      </c>
      <c r="M26" s="19"/>
      <c r="N26" s="14">
        <f t="shared" si="14"/>
        <v>0.21072796934865914</v>
      </c>
    </row>
    <row r="27" spans="2:14" ht="15.75" thickBot="1" x14ac:dyDescent="0.3">
      <c r="B27" s="23" t="s">
        <v>20</v>
      </c>
      <c r="C27" s="20">
        <v>3.3564814814814801E-4</v>
      </c>
      <c r="D27" s="24"/>
      <c r="E27" s="21">
        <f t="shared" si="10"/>
        <v>3.1938325991189426E-2</v>
      </c>
      <c r="F27" s="20">
        <v>0</v>
      </c>
      <c r="G27" s="24"/>
      <c r="H27" s="21">
        <f t="shared" si="11"/>
        <v>0</v>
      </c>
      <c r="I27" s="20">
        <v>1.50462962962963E-4</v>
      </c>
      <c r="J27" s="24"/>
      <c r="K27" s="21">
        <f t="shared" si="12"/>
        <v>2.3423423423423444E-2</v>
      </c>
      <c r="L27" s="13">
        <f t="shared" si="13"/>
        <v>4.8611111111111099E-4</v>
      </c>
      <c r="M27" s="24"/>
      <c r="N27" s="22">
        <f t="shared" si="14"/>
        <v>2.2988505747126436E-2</v>
      </c>
    </row>
    <row r="28" spans="2:14" ht="16.5" thickTop="1" thickBot="1" x14ac:dyDescent="0.3">
      <c r="B28" s="31" t="s">
        <v>3</v>
      </c>
      <c r="C28" s="32">
        <f>SUM(C22:C27)</f>
        <v>5.208333333333333E-3</v>
      </c>
      <c r="D28" s="33"/>
      <c r="E28" s="33">
        <f>IFERROR(SUM(E22:E27),0)</f>
        <v>0.49559471365638774</v>
      </c>
      <c r="F28" s="32">
        <f>SUM(F22:F27)</f>
        <v>2.6388888888888903E-3</v>
      </c>
      <c r="G28" s="33"/>
      <c r="H28" s="33">
        <f>IFERROR(SUM(H22:H27),0)</f>
        <v>0.62637362637362648</v>
      </c>
      <c r="I28" s="32">
        <f>SUM(I22:I27)</f>
        <v>3.7037037037036999E-3</v>
      </c>
      <c r="J28" s="33"/>
      <c r="K28" s="33">
        <f>IFERROR(SUM(K22:K27),0)</f>
        <v>0.57657657657657635</v>
      </c>
      <c r="L28" s="32">
        <f>SUM(L22:L27)</f>
        <v>1.1550925925925923E-2</v>
      </c>
      <c r="M28" s="33"/>
      <c r="N28" s="34">
        <f>IFERROR(SUM(N22:N27),0)</f>
        <v>0.54625068418171863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1.0509259259259256E-2</v>
      </c>
      <c r="D30" s="35"/>
      <c r="E30" s="36">
        <f>IFERROR(SUM(E19,E28),0)</f>
        <v>0.99999999999999989</v>
      </c>
      <c r="F30" s="32">
        <f>SUM(F19,F28)</f>
        <v>4.2129629629629644E-3</v>
      </c>
      <c r="G30" s="35"/>
      <c r="H30" s="36">
        <f>IFERROR(SUM(H19,H28),0)</f>
        <v>1</v>
      </c>
      <c r="I30" s="32">
        <f>SUM(I19,I28)</f>
        <v>6.4236111111111074E-3</v>
      </c>
      <c r="J30" s="35"/>
      <c r="K30" s="36">
        <f>IFERROR(SUM(K19,K28),0)</f>
        <v>0.99999999999999989</v>
      </c>
      <c r="L30" s="37">
        <f>SUM(L19,L28)</f>
        <v>2.1145833333333329E-2</v>
      </c>
      <c r="M30" s="35"/>
      <c r="N30" s="38">
        <f>IFERROR(SUM(N19,N28),0)</f>
        <v>0.99999999999999978</v>
      </c>
    </row>
    <row r="31" spans="2:14" ht="66" customHeight="1" thickTop="1" thickBot="1" x14ac:dyDescent="0.3">
      <c r="B31" s="139" t="s">
        <v>122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zoomScale="110" zoomScaleNormal="80" zoomScaleSheetLayoutView="110" zoomScalePageLayoutView="5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2" t="s">
        <v>34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</row>
    <row r="4" spans="2:14" s="5" customFormat="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s="5" customFormat="1" x14ac:dyDescent="0.25">
      <c r="B5" s="39"/>
      <c r="C5" s="148" t="s">
        <v>0</v>
      </c>
      <c r="D5" s="148"/>
      <c r="E5" s="148"/>
      <c r="F5" s="148" t="s">
        <v>1</v>
      </c>
      <c r="G5" s="148"/>
      <c r="H5" s="148"/>
      <c r="I5" s="148" t="s">
        <v>2</v>
      </c>
      <c r="J5" s="148"/>
      <c r="K5" s="148"/>
      <c r="L5" s="148" t="s">
        <v>3</v>
      </c>
      <c r="M5" s="148"/>
      <c r="N5" s="149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5.4282407407407404E-3</v>
      </c>
      <c r="D7" s="12">
        <f t="shared" ref="D7:D18" si="0">IFERROR(C7/C$19,0)</f>
        <v>0.19026369168356994</v>
      </c>
      <c r="E7" s="12">
        <f t="shared" ref="E7:E18" si="1">IFERROR(C7/C$30,0)</f>
        <v>6.4994456762749411E-2</v>
      </c>
      <c r="F7" s="11">
        <v>6.1342592592592601E-4</v>
      </c>
      <c r="G7" s="12">
        <f t="shared" ref="G7:G18" si="2">IFERROR(F7/F$19,0)</f>
        <v>5.8241758241758194E-2</v>
      </c>
      <c r="H7" s="12">
        <f t="shared" ref="H7:H18" si="3">IFERROR(F7/F$30,0)</f>
        <v>1.8206801786327741E-2</v>
      </c>
      <c r="I7" s="11">
        <v>3.49537037037037E-3</v>
      </c>
      <c r="J7" s="12">
        <f t="shared" ref="J7:J18" si="4">IFERROR(I7/I$19,0)</f>
        <v>0.19421221864951757</v>
      </c>
      <c r="K7" s="12">
        <f t="shared" ref="K7:K18" si="5">IFERROR(I7/I$30,0)</f>
        <v>6.9266055045871591E-2</v>
      </c>
      <c r="L7" s="13">
        <f>SUM(C7,F7,I7)</f>
        <v>9.5370370370370366E-3</v>
      </c>
      <c r="M7" s="12">
        <f t="shared" ref="M7:M16" si="6">IFERROR(L7/L$19,0)</f>
        <v>0.16713995943204862</v>
      </c>
      <c r="N7" s="14">
        <f t="shared" ref="N7:N16" si="7">IFERROR(L7/L$30,0)</f>
        <v>5.6878580796576247E-2</v>
      </c>
    </row>
    <row r="8" spans="2:14" s="5" customFormat="1" x14ac:dyDescent="0.25">
      <c r="B8" s="132" t="s">
        <v>111</v>
      </c>
      <c r="C8" s="11">
        <v>5.5671296296296302E-3</v>
      </c>
      <c r="D8" s="12">
        <f t="shared" si="0"/>
        <v>0.19513184584178497</v>
      </c>
      <c r="E8" s="12">
        <f t="shared" si="1"/>
        <v>6.6657427937915709E-2</v>
      </c>
      <c r="F8" s="11">
        <v>3.71527777777778E-3</v>
      </c>
      <c r="G8" s="12">
        <f t="shared" si="2"/>
        <v>0.3527472527472526</v>
      </c>
      <c r="H8" s="12">
        <f t="shared" si="3"/>
        <v>0.11027138440398505</v>
      </c>
      <c r="I8" s="11">
        <v>2.8935185185185201E-3</v>
      </c>
      <c r="J8" s="12">
        <f t="shared" si="4"/>
        <v>0.16077170418006434</v>
      </c>
      <c r="K8" s="12">
        <f t="shared" si="5"/>
        <v>5.7339449541284462E-2</v>
      </c>
      <c r="L8" s="13">
        <f t="shared" ref="L8:L18" si="8">SUM(C8,F8,I8)</f>
        <v>1.217592592592593E-2</v>
      </c>
      <c r="M8" s="12">
        <f t="shared" si="6"/>
        <v>0.21338742393509127</v>
      </c>
      <c r="N8" s="14">
        <f t="shared" si="7"/>
        <v>7.2616828881065812E-2</v>
      </c>
    </row>
    <row r="9" spans="2:14" s="5" customFormat="1" x14ac:dyDescent="0.25">
      <c r="B9" s="10" t="s">
        <v>48</v>
      </c>
      <c r="C9" s="11">
        <v>6.4004629629629602E-3</v>
      </c>
      <c r="D9" s="12">
        <f t="shared" si="0"/>
        <v>0.22434077079107492</v>
      </c>
      <c r="E9" s="12">
        <f t="shared" si="1"/>
        <v>7.6635254988913451E-2</v>
      </c>
      <c r="F9" s="11">
        <v>2.0949074074074099E-3</v>
      </c>
      <c r="G9" s="12">
        <f t="shared" si="2"/>
        <v>0.19890109890109894</v>
      </c>
      <c r="H9" s="12">
        <f t="shared" si="3"/>
        <v>6.2177945723119334E-2</v>
      </c>
      <c r="I9" s="11">
        <v>2.5462962962963E-3</v>
      </c>
      <c r="J9" s="12">
        <f t="shared" si="4"/>
        <v>0.14147909967845673</v>
      </c>
      <c r="K9" s="12">
        <f t="shared" si="5"/>
        <v>5.0458715596330375E-2</v>
      </c>
      <c r="L9" s="13">
        <f t="shared" si="8"/>
        <v>1.104166666666667E-2</v>
      </c>
      <c r="M9" s="12">
        <f t="shared" si="6"/>
        <v>0.19350912778904664</v>
      </c>
      <c r="N9" s="14">
        <f t="shared" si="7"/>
        <v>6.5852143300890481E-2</v>
      </c>
    </row>
    <row r="10" spans="2:14" s="5" customFormat="1" x14ac:dyDescent="0.25">
      <c r="B10" s="10" t="s">
        <v>11</v>
      </c>
      <c r="C10" s="11">
        <v>6.1226851851851902E-3</v>
      </c>
      <c r="D10" s="12">
        <f t="shared" si="0"/>
        <v>0.21460446247464518</v>
      </c>
      <c r="E10" s="12">
        <f t="shared" si="1"/>
        <v>7.3309312638580953E-2</v>
      </c>
      <c r="F10" s="11">
        <v>1.52777777777778E-3</v>
      </c>
      <c r="G10" s="12">
        <f t="shared" si="2"/>
        <v>0.14505494505494512</v>
      </c>
      <c r="H10" s="12">
        <f t="shared" si="3"/>
        <v>4.5345242184816323E-2</v>
      </c>
      <c r="I10" s="11">
        <v>6.6666666666666697E-3</v>
      </c>
      <c r="J10" s="12">
        <f t="shared" si="4"/>
        <v>0.3704180064308682</v>
      </c>
      <c r="K10" s="12">
        <f t="shared" si="5"/>
        <v>0.13211009174311938</v>
      </c>
      <c r="L10" s="13">
        <f t="shared" si="8"/>
        <v>1.431712962962964E-2</v>
      </c>
      <c r="M10" s="12">
        <f t="shared" si="6"/>
        <v>0.2509127789046654</v>
      </c>
      <c r="N10" s="14">
        <f t="shared" si="7"/>
        <v>8.5386898598743766E-2</v>
      </c>
    </row>
    <row r="11" spans="2:14" s="5" customFormat="1" x14ac:dyDescent="0.25">
      <c r="B11" s="10" t="s">
        <v>12</v>
      </c>
      <c r="C11" s="11">
        <v>8.9120370370370395E-4</v>
      </c>
      <c r="D11" s="12">
        <f t="shared" si="0"/>
        <v>3.1237322515212985E-2</v>
      </c>
      <c r="E11" s="12">
        <f t="shared" si="1"/>
        <v>1.0670731707317071E-2</v>
      </c>
      <c r="F11" s="11">
        <v>1.2731481481481499E-4</v>
      </c>
      <c r="G11" s="12">
        <f t="shared" si="2"/>
        <v>1.2087912087912094E-2</v>
      </c>
      <c r="H11" s="12">
        <f t="shared" si="3"/>
        <v>3.7787701820680263E-3</v>
      </c>
      <c r="I11" s="11">
        <v>9.7222222222222198E-4</v>
      </c>
      <c r="J11" s="12">
        <f t="shared" si="4"/>
        <v>5.401929260450157E-2</v>
      </c>
      <c r="K11" s="12">
        <f t="shared" si="5"/>
        <v>1.9266055045871564E-2</v>
      </c>
      <c r="L11" s="13">
        <f t="shared" si="8"/>
        <v>1.9907407407407408E-3</v>
      </c>
      <c r="M11" s="12">
        <f t="shared" si="6"/>
        <v>3.4888438133874225E-2</v>
      </c>
      <c r="N11" s="14">
        <f t="shared" si="7"/>
        <v>1.1872713467246498E-2</v>
      </c>
    </row>
    <row r="12" spans="2:14" s="5" customFormat="1" x14ac:dyDescent="0.25">
      <c r="B12" s="10" t="s">
        <v>126</v>
      </c>
      <c r="C12" s="11">
        <v>4.8611111111111099E-4</v>
      </c>
      <c r="D12" s="12">
        <f t="shared" si="0"/>
        <v>1.7038539553752528E-2</v>
      </c>
      <c r="E12" s="12">
        <f t="shared" si="1"/>
        <v>5.8203991130820355E-3</v>
      </c>
      <c r="F12" s="11">
        <v>3.4722222222222202E-5</v>
      </c>
      <c r="G12" s="12">
        <f t="shared" si="2"/>
        <v>3.2967032967032915E-3</v>
      </c>
      <c r="H12" s="12">
        <f t="shared" si="3"/>
        <v>1.0305736860185507E-3</v>
      </c>
      <c r="I12" s="11">
        <v>4.1666666666666702E-4</v>
      </c>
      <c r="J12" s="12">
        <f t="shared" si="4"/>
        <v>2.3151125401929269E-2</v>
      </c>
      <c r="K12" s="12">
        <f t="shared" si="5"/>
        <v>8.256880733944965E-3</v>
      </c>
      <c r="L12" s="13">
        <f t="shared" si="8"/>
        <v>9.3750000000000018E-4</v>
      </c>
      <c r="M12" s="12">
        <f t="shared" si="6"/>
        <v>1.6430020283975656E-2</v>
      </c>
      <c r="N12" s="14">
        <f t="shared" si="7"/>
        <v>5.59121971422655E-3</v>
      </c>
    </row>
    <row r="13" spans="2:14" s="5" customFormat="1" x14ac:dyDescent="0.25">
      <c r="B13" s="10" t="s">
        <v>117</v>
      </c>
      <c r="C13" s="11">
        <v>1.2731481481481499E-4</v>
      </c>
      <c r="D13" s="12">
        <f t="shared" si="0"/>
        <v>4.462474645030432E-3</v>
      </c>
      <c r="E13" s="12">
        <f t="shared" si="1"/>
        <v>1.5243902439024404E-3</v>
      </c>
      <c r="F13" s="11">
        <v>0</v>
      </c>
      <c r="G13" s="12">
        <f t="shared" si="2"/>
        <v>0</v>
      </c>
      <c r="H13" s="12">
        <f t="shared" si="3"/>
        <v>0</v>
      </c>
      <c r="I13" s="11">
        <v>8.1018518518518503E-5</v>
      </c>
      <c r="J13" s="12">
        <f t="shared" si="4"/>
        <v>4.5016077170417978E-3</v>
      </c>
      <c r="K13" s="12">
        <f t="shared" si="5"/>
        <v>1.6055045871559638E-3</v>
      </c>
      <c r="L13" s="13">
        <f t="shared" ref="L13:L14" si="9">SUM(C13,F13,I13)</f>
        <v>2.0833333333333348E-4</v>
      </c>
      <c r="M13" s="12">
        <f t="shared" si="6"/>
        <v>3.6511156186612589E-3</v>
      </c>
      <c r="N13" s="14">
        <f t="shared" si="7"/>
        <v>1.2424932698281228E-3</v>
      </c>
    </row>
    <row r="14" spans="2:14" s="5" customFormat="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152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1.50462962962963E-4</v>
      </c>
      <c r="J15" s="12">
        <f t="shared" si="4"/>
        <v>8.3601286173633424E-3</v>
      </c>
      <c r="K15" s="12">
        <f t="shared" si="5"/>
        <v>2.9816513761467913E-3</v>
      </c>
      <c r="L15" s="13">
        <f t="shared" si="8"/>
        <v>1.50462962962963E-4</v>
      </c>
      <c r="M15" s="12">
        <f t="shared" si="6"/>
        <v>2.6369168356997967E-3</v>
      </c>
      <c r="N15" s="14">
        <f t="shared" si="7"/>
        <v>8.9735625043142156E-4</v>
      </c>
    </row>
    <row r="16" spans="2:14" s="5" customFormat="1" x14ac:dyDescent="0.25">
      <c r="B16" s="10" t="s">
        <v>139</v>
      </c>
      <c r="C16" s="11">
        <v>6.01851851851852E-4</v>
      </c>
      <c r="D16" s="12">
        <f t="shared" si="0"/>
        <v>2.109533468559838E-2</v>
      </c>
      <c r="E16" s="12">
        <f t="shared" si="1"/>
        <v>7.2062084257206189E-3</v>
      </c>
      <c r="F16" s="11">
        <v>1.50462962962963E-4</v>
      </c>
      <c r="G16" s="12">
        <f t="shared" si="2"/>
        <v>1.4285714285714277E-2</v>
      </c>
      <c r="H16" s="12">
        <f t="shared" si="3"/>
        <v>4.4658193060803895E-3</v>
      </c>
      <c r="I16" s="11">
        <v>6.4814814814814802E-4</v>
      </c>
      <c r="J16" s="12">
        <f t="shared" si="4"/>
        <v>3.6012861736334383E-2</v>
      </c>
      <c r="K16" s="12">
        <f t="shared" si="5"/>
        <v>1.2844036697247711E-2</v>
      </c>
      <c r="L16" s="13">
        <f t="shared" si="8"/>
        <v>1.4004629629629632E-3</v>
      </c>
      <c r="M16" s="12">
        <f t="shared" si="6"/>
        <v>2.4543610547667336E-2</v>
      </c>
      <c r="N16" s="14">
        <f t="shared" si="7"/>
        <v>8.3523158694001533E-3</v>
      </c>
    </row>
    <row r="17" spans="2:14" s="5" customFormat="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 x14ac:dyDescent="0.3">
      <c r="B18" s="10" t="s">
        <v>13</v>
      </c>
      <c r="C18" s="11">
        <v>2.9050925925925902E-3</v>
      </c>
      <c r="D18" s="12">
        <f t="shared" si="0"/>
        <v>0.10182555780933053</v>
      </c>
      <c r="E18" s="12">
        <f t="shared" si="1"/>
        <v>3.4783813747228332E-2</v>
      </c>
      <c r="F18" s="11">
        <v>2.26851851851852E-3</v>
      </c>
      <c r="G18" s="12">
        <f t="shared" si="2"/>
        <v>0.21538461538461531</v>
      </c>
      <c r="H18" s="12">
        <f t="shared" si="3"/>
        <v>6.7330814153212057E-2</v>
      </c>
      <c r="I18" s="11">
        <v>1.2731481481481499E-4</v>
      </c>
      <c r="J18" s="12">
        <f t="shared" si="4"/>
        <v>7.0739549839228368E-3</v>
      </c>
      <c r="K18" s="12">
        <f t="shared" si="5"/>
        <v>2.5229357798165187E-3</v>
      </c>
      <c r="L18" s="13">
        <f t="shared" si="8"/>
        <v>5.3009259259259251E-3</v>
      </c>
      <c r="M18" s="12">
        <f>IFERROR(L18/L$19,0)</f>
        <v>9.290060851926972E-2</v>
      </c>
      <c r="N18" s="14">
        <f>IFERROR(L18/L$30,0)</f>
        <v>3.1614550976737765E-2</v>
      </c>
    </row>
    <row r="19" spans="2:14" s="5" customFormat="1" ht="16.5" thickTop="1" thickBot="1" x14ac:dyDescent="0.3">
      <c r="B19" s="31" t="s">
        <v>3</v>
      </c>
      <c r="C19" s="32">
        <f>SUM(C7:C18)</f>
        <v>2.8530092592592596E-2</v>
      </c>
      <c r="D19" s="33">
        <f>IFERROR(SUM(D7:D18),0)</f>
        <v>1</v>
      </c>
      <c r="E19" s="33">
        <f>IFERROR(SUM(E7:E18),0)</f>
        <v>0.34160199556541004</v>
      </c>
      <c r="F19" s="32">
        <f>SUM(F7:F18)</f>
        <v>1.0532407407407417E-2</v>
      </c>
      <c r="G19" s="33">
        <f>IFERROR(SUM(G7:G18),0)</f>
        <v>0.99999999999999967</v>
      </c>
      <c r="H19" s="33">
        <f>IFERROR(SUM(H7:H18),0)</f>
        <v>0.31260735142562746</v>
      </c>
      <c r="I19" s="32">
        <f>SUM(I7:I18)</f>
        <v>1.7997685185185193E-2</v>
      </c>
      <c r="J19" s="33">
        <f>IFERROR(SUM(J7:J18),0)</f>
        <v>1</v>
      </c>
      <c r="K19" s="33">
        <f>IFERROR(SUM(K7:K18),0)</f>
        <v>0.35665137614678938</v>
      </c>
      <c r="L19" s="32">
        <f>SUM(L7:L18)</f>
        <v>5.7060185185185207E-2</v>
      </c>
      <c r="M19" s="33">
        <f>IFERROR(SUM(M7:M18),0)</f>
        <v>0.99999999999999989</v>
      </c>
      <c r="N19" s="34">
        <f>IFERROR(SUM(N7:N18),0)</f>
        <v>0.34030510112514678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7.1180555555555598E-3</v>
      </c>
      <c r="D22" s="19"/>
      <c r="E22" s="12">
        <f>IFERROR(C22/C$30,0)</f>
        <v>8.5227272727272735E-2</v>
      </c>
      <c r="F22" s="11">
        <v>3.1481481481481499E-3</v>
      </c>
      <c r="G22" s="19"/>
      <c r="H22" s="12">
        <f>IFERROR(F22/F$30,0)</f>
        <v>9.3438680865682036E-2</v>
      </c>
      <c r="I22" s="11">
        <v>5.0694444444444398E-3</v>
      </c>
      <c r="J22" s="19"/>
      <c r="K22" s="12">
        <f>IFERROR(I22/I$30,0)</f>
        <v>0.10045871559633023</v>
      </c>
      <c r="L22" s="13">
        <f>SUM(C22,F22,I22)</f>
        <v>1.533564814814815E-2</v>
      </c>
      <c r="M22" s="19"/>
      <c r="N22" s="14">
        <f>IFERROR(L22/L$30,0)</f>
        <v>9.1461310140125651E-2</v>
      </c>
    </row>
    <row r="23" spans="2:14" s="5" customFormat="1" x14ac:dyDescent="0.25">
      <c r="B23" s="18" t="s">
        <v>16</v>
      </c>
      <c r="C23" s="11">
        <v>0</v>
      </c>
      <c r="D23" s="19"/>
      <c r="E23" s="12">
        <f t="shared" ref="E23:E27" si="10">IFERROR(C23/C$30,0)</f>
        <v>0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0</v>
      </c>
      <c r="M23" s="19"/>
      <c r="N23" s="14">
        <f t="shared" ref="N23:N27" si="14">IFERROR(L23/L$30,0)</f>
        <v>0</v>
      </c>
    </row>
    <row r="24" spans="2:14" s="5" customFormat="1" x14ac:dyDescent="0.25">
      <c r="B24" s="18" t="s">
        <v>17</v>
      </c>
      <c r="C24" s="11">
        <v>2.4189814814814799E-3</v>
      </c>
      <c r="D24" s="19"/>
      <c r="E24" s="12">
        <f t="shared" si="10"/>
        <v>2.8963414634146308E-2</v>
      </c>
      <c r="F24" s="11">
        <v>0</v>
      </c>
      <c r="G24" s="19"/>
      <c r="H24" s="12">
        <f t="shared" si="11"/>
        <v>0</v>
      </c>
      <c r="I24" s="11">
        <v>7.5231481481481503E-4</v>
      </c>
      <c r="J24" s="19"/>
      <c r="K24" s="12">
        <f t="shared" si="12"/>
        <v>1.4908256880733956E-2</v>
      </c>
      <c r="L24" s="13">
        <f t="shared" si="13"/>
        <v>3.1712962962962949E-3</v>
      </c>
      <c r="M24" s="19"/>
      <c r="N24" s="14">
        <f t="shared" si="14"/>
        <v>1.8913508662939182E-2</v>
      </c>
    </row>
    <row r="25" spans="2:14" s="5" customFormat="1" x14ac:dyDescent="0.25">
      <c r="B25" s="18" t="s">
        <v>18</v>
      </c>
      <c r="C25" s="11">
        <v>1.7916666666666699E-2</v>
      </c>
      <c r="D25" s="19"/>
      <c r="E25" s="12">
        <f t="shared" si="10"/>
        <v>0.21452328159645259</v>
      </c>
      <c r="F25" s="11">
        <v>8.7384259259259307E-3</v>
      </c>
      <c r="G25" s="19"/>
      <c r="H25" s="12">
        <f t="shared" si="11"/>
        <v>0.25936104431466889</v>
      </c>
      <c r="I25" s="11">
        <v>1.32523148148148E-2</v>
      </c>
      <c r="J25" s="19"/>
      <c r="K25" s="12">
        <f t="shared" si="12"/>
        <v>0.26261467889908241</v>
      </c>
      <c r="L25" s="13">
        <f t="shared" si="13"/>
        <v>3.9907407407407433E-2</v>
      </c>
      <c r="M25" s="19"/>
      <c r="N25" s="14">
        <f t="shared" si="14"/>
        <v>0.23800648857596485</v>
      </c>
    </row>
    <row r="26" spans="2:14" s="5" customFormat="1" x14ac:dyDescent="0.25">
      <c r="B26" s="18" t="s">
        <v>19</v>
      </c>
      <c r="C26" s="11">
        <v>2.5717592592592601E-2</v>
      </c>
      <c r="D26" s="19"/>
      <c r="E26" s="12">
        <f t="shared" si="10"/>
        <v>0.30792682926829262</v>
      </c>
      <c r="F26" s="11">
        <v>1.12731481481481E-2</v>
      </c>
      <c r="G26" s="19"/>
      <c r="H26" s="12">
        <f t="shared" si="11"/>
        <v>0.33459292339402152</v>
      </c>
      <c r="I26" s="11">
        <v>1.17361111111111E-2</v>
      </c>
      <c r="J26" s="19"/>
      <c r="K26" s="12">
        <f t="shared" si="12"/>
        <v>0.23256880733944943</v>
      </c>
      <c r="L26" s="13">
        <f t="shared" si="13"/>
        <v>4.8726851851851799E-2</v>
      </c>
      <c r="M26" s="19"/>
      <c r="N26" s="14">
        <f t="shared" si="14"/>
        <v>0.29060537033202155</v>
      </c>
    </row>
    <row r="27" spans="2:14" s="5" customFormat="1" ht="15.75" thickBot="1" x14ac:dyDescent="0.3">
      <c r="B27" s="23" t="s">
        <v>20</v>
      </c>
      <c r="C27" s="20">
        <v>1.8171296296296299E-3</v>
      </c>
      <c r="D27" s="24"/>
      <c r="E27" s="21">
        <f t="shared" si="10"/>
        <v>2.1757206208425712E-2</v>
      </c>
      <c r="F27" s="20">
        <v>0</v>
      </c>
      <c r="G27" s="24"/>
      <c r="H27" s="21">
        <f t="shared" si="11"/>
        <v>0</v>
      </c>
      <c r="I27" s="20">
        <v>1.65509259259259E-3</v>
      </c>
      <c r="J27" s="24"/>
      <c r="K27" s="21">
        <f t="shared" si="12"/>
        <v>3.2798165137614639E-2</v>
      </c>
      <c r="L27" s="13">
        <f t="shared" si="13"/>
        <v>3.4722222222222199E-3</v>
      </c>
      <c r="M27" s="24"/>
      <c r="N27" s="22">
        <f t="shared" si="14"/>
        <v>2.0708221163802016E-2</v>
      </c>
    </row>
    <row r="28" spans="2:14" s="5" customFormat="1" ht="16.5" thickTop="1" thickBot="1" x14ac:dyDescent="0.3">
      <c r="B28" s="31" t="s">
        <v>3</v>
      </c>
      <c r="C28" s="32">
        <f>SUM(C22:C27)</f>
        <v>5.4988425925925968E-2</v>
      </c>
      <c r="D28" s="33"/>
      <c r="E28" s="33">
        <f>IFERROR(SUM(E22:E27),0)</f>
        <v>0.65839800443458996</v>
      </c>
      <c r="F28" s="32">
        <f>SUM(F22:F27)</f>
        <v>2.3159722222222179E-2</v>
      </c>
      <c r="G28" s="33"/>
      <c r="H28" s="33">
        <f>IFERROR(SUM(H22:H27),0)</f>
        <v>0.68739264857437243</v>
      </c>
      <c r="I28" s="32">
        <f>SUM(I22:I27)</f>
        <v>3.2465277777777746E-2</v>
      </c>
      <c r="J28" s="33"/>
      <c r="K28" s="33">
        <f>IFERROR(SUM(K22:K27),0)</f>
        <v>0.64334862385321068</v>
      </c>
      <c r="L28" s="32">
        <f>SUM(L22:L27)</f>
        <v>0.11061342592592589</v>
      </c>
      <c r="M28" s="33"/>
      <c r="N28" s="34">
        <f>IFERROR(SUM(N22:N27),0)</f>
        <v>0.65969489887485322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8.3518518518518561E-2</v>
      </c>
      <c r="D30" s="35"/>
      <c r="E30" s="36">
        <f>IFERROR(SUM(E19,E28),0)</f>
        <v>1</v>
      </c>
      <c r="F30" s="32">
        <f>SUM(F19,F28)</f>
        <v>3.36921296296296E-2</v>
      </c>
      <c r="G30" s="35"/>
      <c r="H30" s="36">
        <f>IFERROR(SUM(H19,H28),0)</f>
        <v>0.99999999999999989</v>
      </c>
      <c r="I30" s="32">
        <f>SUM(I19,I28)</f>
        <v>5.0462962962962939E-2</v>
      </c>
      <c r="J30" s="35"/>
      <c r="K30" s="36">
        <f>IFERROR(SUM(K19,K28),0)</f>
        <v>1</v>
      </c>
      <c r="L30" s="37">
        <f>SUM(L19,L28)</f>
        <v>0.16767361111111109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39" t="s">
        <v>125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42" t="s">
        <v>35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</row>
    <row r="4" spans="2:14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x14ac:dyDescent="0.25">
      <c r="B5" s="39"/>
      <c r="C5" s="148" t="s">
        <v>0</v>
      </c>
      <c r="D5" s="148"/>
      <c r="E5" s="148"/>
      <c r="F5" s="148" t="s">
        <v>1</v>
      </c>
      <c r="G5" s="148"/>
      <c r="H5" s="148"/>
      <c r="I5" s="148" t="s">
        <v>2</v>
      </c>
      <c r="J5" s="148"/>
      <c r="K5" s="148"/>
      <c r="L5" s="148" t="s">
        <v>3</v>
      </c>
      <c r="M5" s="148"/>
      <c r="N5" s="149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6.3773148148148096E-3</v>
      </c>
      <c r="D7" s="12">
        <f t="shared" ref="D7:D18" si="0">IFERROR(C7/C$19,0)</f>
        <v>0.18850496065685921</v>
      </c>
      <c r="E7" s="12">
        <f t="shared" ref="E7:E18" si="1">IFERROR(C7/C$30,0)</f>
        <v>6.7823732151649399E-2</v>
      </c>
      <c r="F7" s="11">
        <v>7.9861111111111105E-4</v>
      </c>
      <c r="G7" s="12">
        <f t="shared" ref="G7:G18" si="2">IFERROR(F7/F$19,0)</f>
        <v>6.5965583173996159E-2</v>
      </c>
      <c r="H7" s="12">
        <f t="shared" ref="H7:H18" si="3">IFERROR(F7/F$30,0)</f>
        <v>2.1068702290076312E-2</v>
      </c>
      <c r="I7" s="11">
        <v>4.2013888888888899E-3</v>
      </c>
      <c r="J7" s="12">
        <f t="shared" ref="J7:J18" si="4">IFERROR(I7/I$19,0)</f>
        <v>0.20279329608938551</v>
      </c>
      <c r="K7" s="12">
        <f t="shared" ref="K7:K18" si="5">IFERROR(I7/I$30,0)</f>
        <v>7.3855544252288921E-2</v>
      </c>
      <c r="L7" s="13">
        <f>SUM(C7,F7,I7)</f>
        <v>1.1377314814814811E-2</v>
      </c>
      <c r="M7" s="12">
        <f t="shared" ref="M7:M16" si="6">IFERROR(L7/L$19,0)</f>
        <v>0.1706893557909358</v>
      </c>
      <c r="N7" s="14">
        <f t="shared" ref="N7:N16" si="7">IFERROR(L7/L$30,0)</f>
        <v>6.0254995709206782E-2</v>
      </c>
    </row>
    <row r="8" spans="2:14" x14ac:dyDescent="0.25">
      <c r="B8" s="132" t="s">
        <v>111</v>
      </c>
      <c r="C8" s="11">
        <v>6.7824074074074097E-3</v>
      </c>
      <c r="D8" s="12">
        <f t="shared" si="0"/>
        <v>0.2004789599726309</v>
      </c>
      <c r="E8" s="12">
        <f t="shared" si="1"/>
        <v>7.2131954702117224E-2</v>
      </c>
      <c r="F8" s="11">
        <v>4.31712962962963E-3</v>
      </c>
      <c r="G8" s="12">
        <f t="shared" si="2"/>
        <v>0.35659655831739956</v>
      </c>
      <c r="H8" s="12">
        <f t="shared" si="3"/>
        <v>0.11389312977099224</v>
      </c>
      <c r="I8" s="11">
        <v>3.59953703703704E-3</v>
      </c>
      <c r="J8" s="12">
        <f t="shared" si="4"/>
        <v>0.17374301675977669</v>
      </c>
      <c r="K8" s="12">
        <f t="shared" si="5"/>
        <v>6.3275686673448683E-2</v>
      </c>
      <c r="L8" s="13">
        <f t="shared" ref="L8:L18" si="8">SUM(C8,F8,I8)</f>
        <v>1.469907407407408E-2</v>
      </c>
      <c r="M8" s="12">
        <f t="shared" si="6"/>
        <v>0.22052439659663137</v>
      </c>
      <c r="N8" s="14">
        <f t="shared" si="7"/>
        <v>7.7847247762657848E-2</v>
      </c>
    </row>
    <row r="9" spans="2:14" x14ac:dyDescent="0.25">
      <c r="B9" s="10" t="s">
        <v>48</v>
      </c>
      <c r="C9" s="11">
        <v>7.4074074074074103E-3</v>
      </c>
      <c r="D9" s="12">
        <f t="shared" si="0"/>
        <v>0.21895313034553546</v>
      </c>
      <c r="E9" s="12">
        <f t="shared" si="1"/>
        <v>7.8778926637124616E-2</v>
      </c>
      <c r="F9" s="11">
        <v>2.3032407407407398E-3</v>
      </c>
      <c r="G9" s="12">
        <f t="shared" si="2"/>
        <v>0.19024856596558307</v>
      </c>
      <c r="H9" s="12">
        <f t="shared" si="3"/>
        <v>6.0763358778625862E-2</v>
      </c>
      <c r="I9" s="11">
        <v>2.8356481481481501E-3</v>
      </c>
      <c r="J9" s="12">
        <f t="shared" si="4"/>
        <v>0.13687150837988835</v>
      </c>
      <c r="K9" s="12">
        <f t="shared" si="5"/>
        <v>4.9847405900305224E-2</v>
      </c>
      <c r="L9" s="13">
        <f t="shared" si="8"/>
        <v>1.25462962962963E-2</v>
      </c>
      <c r="M9" s="12">
        <f t="shared" si="6"/>
        <v>0.18822712276436881</v>
      </c>
      <c r="N9" s="14">
        <f t="shared" si="7"/>
        <v>6.6445997302930007E-2</v>
      </c>
    </row>
    <row r="10" spans="2:14" x14ac:dyDescent="0.25">
      <c r="B10" s="10" t="s">
        <v>11</v>
      </c>
      <c r="C10" s="11">
        <v>6.7824074074074097E-3</v>
      </c>
      <c r="D10" s="12">
        <f t="shared" si="0"/>
        <v>0.2004789599726309</v>
      </c>
      <c r="E10" s="12">
        <f t="shared" si="1"/>
        <v>7.2131954702117224E-2</v>
      </c>
      <c r="F10" s="11">
        <v>1.6435185185185201E-3</v>
      </c>
      <c r="G10" s="12">
        <f t="shared" si="2"/>
        <v>0.13575525812619513</v>
      </c>
      <c r="H10" s="12">
        <f t="shared" si="3"/>
        <v>4.3358778625954192E-2</v>
      </c>
      <c r="I10" s="11">
        <v>7.0833333333333304E-3</v>
      </c>
      <c r="J10" s="12">
        <f t="shared" si="4"/>
        <v>0.34189944134078198</v>
      </c>
      <c r="K10" s="12">
        <f t="shared" si="5"/>
        <v>0.12451678535096637</v>
      </c>
      <c r="L10" s="13">
        <f t="shared" si="8"/>
        <v>1.5509259259259261E-2</v>
      </c>
      <c r="M10" s="12">
        <f t="shared" si="6"/>
        <v>0.23267928459802045</v>
      </c>
      <c r="N10" s="14">
        <f t="shared" si="7"/>
        <v>8.2138040946426377E-2</v>
      </c>
    </row>
    <row r="11" spans="2:14" x14ac:dyDescent="0.25">
      <c r="B11" s="10" t="s">
        <v>12</v>
      </c>
      <c r="C11" s="11">
        <v>1.58564814814815E-3</v>
      </c>
      <c r="D11" s="12">
        <f t="shared" si="0"/>
        <v>4.6869654464591223E-2</v>
      </c>
      <c r="E11" s="12">
        <f t="shared" si="1"/>
        <v>1.6863613983259505E-2</v>
      </c>
      <c r="F11" s="11">
        <v>3.00925925925926E-4</v>
      </c>
      <c r="G11" s="12">
        <f t="shared" si="2"/>
        <v>2.4856596558317401E-2</v>
      </c>
      <c r="H11" s="12">
        <f t="shared" si="3"/>
        <v>7.9389312977099172E-3</v>
      </c>
      <c r="I11" s="11">
        <v>1.3425925925925901E-3</v>
      </c>
      <c r="J11" s="12">
        <f t="shared" si="4"/>
        <v>6.4804469273742893E-2</v>
      </c>
      <c r="K11" s="12">
        <f t="shared" si="5"/>
        <v>2.3601220752797514E-2</v>
      </c>
      <c r="L11" s="13">
        <f t="shared" si="8"/>
        <v>3.2291666666666662E-3</v>
      </c>
      <c r="M11" s="12">
        <f t="shared" si="6"/>
        <v>4.84459107483938E-2</v>
      </c>
      <c r="N11" s="14">
        <f t="shared" si="7"/>
        <v>1.7101875689591754E-2</v>
      </c>
    </row>
    <row r="12" spans="2:14" x14ac:dyDescent="0.25">
      <c r="B12" s="10" t="s">
        <v>126</v>
      </c>
      <c r="C12" s="11">
        <v>4.8611111111111099E-4</v>
      </c>
      <c r="D12" s="12">
        <f t="shared" si="0"/>
        <v>1.4368799178925756E-2</v>
      </c>
      <c r="E12" s="12">
        <f t="shared" si="1"/>
        <v>5.1698670605612998E-3</v>
      </c>
      <c r="F12" s="11">
        <v>3.4722222222222202E-5</v>
      </c>
      <c r="G12" s="12">
        <f t="shared" si="2"/>
        <v>2.8680688336520056E-3</v>
      </c>
      <c r="H12" s="12">
        <f t="shared" si="3"/>
        <v>9.1603053435114349E-4</v>
      </c>
      <c r="I12" s="11">
        <v>4.1666666666666702E-4</v>
      </c>
      <c r="J12" s="12">
        <f t="shared" si="4"/>
        <v>2.0111731843575436E-2</v>
      </c>
      <c r="K12" s="12">
        <f t="shared" si="5"/>
        <v>7.3245167853509723E-3</v>
      </c>
      <c r="L12" s="13">
        <f t="shared" si="8"/>
        <v>9.3750000000000018E-4</v>
      </c>
      <c r="M12" s="12">
        <f t="shared" si="6"/>
        <v>1.4064941830178848E-2</v>
      </c>
      <c r="N12" s="14">
        <f t="shared" si="7"/>
        <v>4.9650606840750278E-3</v>
      </c>
    </row>
    <row r="13" spans="2:14" x14ac:dyDescent="0.25">
      <c r="B13" s="10" t="s">
        <v>117</v>
      </c>
      <c r="C13" s="11">
        <v>1.2731481481481499E-4</v>
      </c>
      <c r="D13" s="12">
        <f t="shared" si="0"/>
        <v>3.7632569278138943E-3</v>
      </c>
      <c r="E13" s="12">
        <f t="shared" si="1"/>
        <v>1.3540128015755808E-3</v>
      </c>
      <c r="F13" s="11">
        <v>0</v>
      </c>
      <c r="G13" s="12">
        <f t="shared" si="2"/>
        <v>0</v>
      </c>
      <c r="H13" s="12">
        <f t="shared" si="3"/>
        <v>0</v>
      </c>
      <c r="I13" s="11">
        <v>8.1018518518518503E-5</v>
      </c>
      <c r="J13" s="12">
        <f t="shared" si="4"/>
        <v>3.9106145251396641E-3</v>
      </c>
      <c r="K13" s="12">
        <f t="shared" si="5"/>
        <v>1.4242115971515765E-3</v>
      </c>
      <c r="L13" s="13">
        <f t="shared" ref="L13:L14" si="9">SUM(C13,F13,I13)</f>
        <v>2.0833333333333348E-4</v>
      </c>
      <c r="M13" s="12">
        <f t="shared" si="6"/>
        <v>3.1255426289286347E-3</v>
      </c>
      <c r="N13" s="14">
        <f t="shared" si="7"/>
        <v>1.1033468186833399E-3</v>
      </c>
    </row>
    <row r="14" spans="2:14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152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2.5462962962962999E-4</v>
      </c>
      <c r="J15" s="12">
        <f t="shared" si="4"/>
        <v>1.2290502793296106E-2</v>
      </c>
      <c r="K15" s="12">
        <f t="shared" si="5"/>
        <v>4.4760935910478188E-3</v>
      </c>
      <c r="L15" s="13">
        <f t="shared" si="8"/>
        <v>2.5462962962962999E-4</v>
      </c>
      <c r="M15" s="12">
        <f t="shared" si="6"/>
        <v>3.820107657579445E-3</v>
      </c>
      <c r="N15" s="14">
        <f t="shared" si="7"/>
        <v>1.348535000612972E-3</v>
      </c>
    </row>
    <row r="16" spans="2:14" x14ac:dyDescent="0.25">
      <c r="B16" s="10" t="s">
        <v>139</v>
      </c>
      <c r="C16" s="11">
        <v>7.4074074074074103E-4</v>
      </c>
      <c r="D16" s="12">
        <f t="shared" si="0"/>
        <v>2.1895313034553547E-2</v>
      </c>
      <c r="E16" s="12">
        <f t="shared" si="1"/>
        <v>7.8778926637124626E-3</v>
      </c>
      <c r="F16" s="11">
        <v>1.50462962962963E-4</v>
      </c>
      <c r="G16" s="12">
        <f t="shared" si="2"/>
        <v>1.24282982791587E-2</v>
      </c>
      <c r="H16" s="12">
        <f t="shared" si="3"/>
        <v>3.9694656488549586E-3</v>
      </c>
      <c r="I16" s="11">
        <v>7.7546296296296304E-4</v>
      </c>
      <c r="J16" s="12">
        <f t="shared" si="4"/>
        <v>3.7430167597765365E-2</v>
      </c>
      <c r="K16" s="12">
        <f t="shared" si="5"/>
        <v>1.3631739572736522E-2</v>
      </c>
      <c r="L16" s="13">
        <f t="shared" si="8"/>
        <v>1.666666666666667E-3</v>
      </c>
      <c r="M16" s="12">
        <f t="shared" si="6"/>
        <v>2.5004341031429064E-2</v>
      </c>
      <c r="N16" s="14">
        <f t="shared" si="7"/>
        <v>8.826774549466716E-3</v>
      </c>
    </row>
    <row r="17" spans="2:14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3.54166666666667E-3</v>
      </c>
      <c r="D18" s="12">
        <f t="shared" si="0"/>
        <v>0.1046869654464592</v>
      </c>
      <c r="E18" s="12">
        <f t="shared" si="1"/>
        <v>3.7666174298375231E-2</v>
      </c>
      <c r="F18" s="11">
        <v>2.5578703703703701E-3</v>
      </c>
      <c r="G18" s="12">
        <f t="shared" si="2"/>
        <v>0.21128107074569782</v>
      </c>
      <c r="H18" s="12">
        <f t="shared" si="3"/>
        <v>6.7480916030534271E-2</v>
      </c>
      <c r="I18" s="11">
        <v>1.2731481481481499E-4</v>
      </c>
      <c r="J18" s="12">
        <f t="shared" si="4"/>
        <v>6.145251396648053E-3</v>
      </c>
      <c r="K18" s="12">
        <f t="shared" si="5"/>
        <v>2.2380467955239094E-3</v>
      </c>
      <c r="L18" s="13">
        <f t="shared" si="8"/>
        <v>6.2268518518518558E-3</v>
      </c>
      <c r="M18" s="12">
        <f>IFERROR(L18/L$19,0)</f>
        <v>9.3418996353533637E-2</v>
      </c>
      <c r="N18" s="14">
        <f>IFERROR(L18/L$30,0)</f>
        <v>3.2977810469535379E-2</v>
      </c>
    </row>
    <row r="19" spans="2:14" ht="16.5" thickTop="1" thickBot="1" x14ac:dyDescent="0.3">
      <c r="B19" s="31" t="s">
        <v>3</v>
      </c>
      <c r="C19" s="32">
        <f>SUM(C7:C18)</f>
        <v>3.3831018518518524E-2</v>
      </c>
      <c r="D19" s="33">
        <f>IFERROR(SUM(D7:D18),0)</f>
        <v>1</v>
      </c>
      <c r="E19" s="33">
        <f>IFERROR(SUM(E7:E18),0)</f>
        <v>0.35979812900049257</v>
      </c>
      <c r="F19" s="32">
        <f>SUM(F7:F18)</f>
        <v>1.2106481481481484E-2</v>
      </c>
      <c r="G19" s="33">
        <f>IFERROR(SUM(G7:G18),0)</f>
        <v>0.99999999999999978</v>
      </c>
      <c r="H19" s="33">
        <f>IFERROR(SUM(H7:H18),0)</f>
        <v>0.31938931297709894</v>
      </c>
      <c r="I19" s="32">
        <f>SUM(I7:I18)</f>
        <v>2.0717592592592593E-2</v>
      </c>
      <c r="J19" s="33">
        <f>IFERROR(SUM(J7:J18),0)</f>
        <v>1</v>
      </c>
      <c r="K19" s="33">
        <f>IFERROR(SUM(K7:K18),0)</f>
        <v>0.3641912512716175</v>
      </c>
      <c r="L19" s="32">
        <f>SUM(L7:L18)</f>
        <v>6.6655092592592613E-2</v>
      </c>
      <c r="M19" s="33">
        <f>IFERROR(SUM(M7:M18),0)</f>
        <v>0.99999999999999978</v>
      </c>
      <c r="N19" s="34">
        <f>IFERROR(SUM(N7:N18),0)</f>
        <v>0.3530096849331863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7.2685185185185196E-3</v>
      </c>
      <c r="D22" s="19"/>
      <c r="E22" s="12">
        <f>IFERROR(C22/C$30,0)</f>
        <v>7.730182176267851E-2</v>
      </c>
      <c r="F22" s="11">
        <v>3.1481481481481499E-3</v>
      </c>
      <c r="G22" s="19"/>
      <c r="H22" s="12">
        <f>IFERROR(F22/F$30,0)</f>
        <v>8.3053435114503762E-2</v>
      </c>
      <c r="I22" s="11">
        <v>5.2083333333333296E-3</v>
      </c>
      <c r="J22" s="19"/>
      <c r="K22" s="12">
        <f>IFERROR(I22/I$30,0)</f>
        <v>9.1556459816887009E-2</v>
      </c>
      <c r="L22" s="13">
        <f>SUM(C22,F22,I22)</f>
        <v>1.5625E-2</v>
      </c>
      <c r="M22" s="19"/>
      <c r="N22" s="14">
        <f>IFERROR(L22/L$30,0)</f>
        <v>8.2751011401250449E-2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10">IFERROR(C23/C$30,0)</f>
        <v>0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0</v>
      </c>
      <c r="M23" s="19"/>
      <c r="N23" s="14">
        <f t="shared" ref="N23:N27" si="14">IFERROR(L23/L$30,0)</f>
        <v>0</v>
      </c>
    </row>
    <row r="24" spans="2:14" x14ac:dyDescent="0.25">
      <c r="B24" s="18" t="s">
        <v>17</v>
      </c>
      <c r="C24" s="11">
        <v>2.70833333333333E-3</v>
      </c>
      <c r="D24" s="19"/>
      <c r="E24" s="12">
        <f t="shared" si="10"/>
        <v>2.8803545051698642E-2</v>
      </c>
      <c r="F24" s="11">
        <v>0</v>
      </c>
      <c r="G24" s="19"/>
      <c r="H24" s="12">
        <f t="shared" si="11"/>
        <v>0</v>
      </c>
      <c r="I24" s="11">
        <v>1.03009259259259E-3</v>
      </c>
      <c r="J24" s="19"/>
      <c r="K24" s="12">
        <f t="shared" si="12"/>
        <v>1.8107833163784288E-2</v>
      </c>
      <c r="L24" s="13">
        <f t="shared" si="13"/>
        <v>3.7384259259259202E-3</v>
      </c>
      <c r="M24" s="19"/>
      <c r="N24" s="14">
        <f t="shared" si="14"/>
        <v>1.9798945690817669E-2</v>
      </c>
    </row>
    <row r="25" spans="2:14" x14ac:dyDescent="0.25">
      <c r="B25" s="18" t="s">
        <v>18</v>
      </c>
      <c r="C25" s="11">
        <v>2.0393518518518498E-2</v>
      </c>
      <c r="D25" s="19"/>
      <c r="E25" s="12">
        <f t="shared" si="10"/>
        <v>0.21688823239783342</v>
      </c>
      <c r="F25" s="11">
        <v>1.03240740740741E-2</v>
      </c>
      <c r="G25" s="19"/>
      <c r="H25" s="12">
        <f t="shared" si="11"/>
        <v>0.27236641221374081</v>
      </c>
      <c r="I25" s="11">
        <v>1.49421296296296E-2</v>
      </c>
      <c r="J25" s="19"/>
      <c r="K25" s="12">
        <f t="shared" si="12"/>
        <v>0.26266531027466888</v>
      </c>
      <c r="L25" s="13">
        <f t="shared" si="13"/>
        <v>4.5659722222222199E-2</v>
      </c>
      <c r="M25" s="19"/>
      <c r="N25" s="14">
        <f t="shared" si="14"/>
        <v>0.24181684442809839</v>
      </c>
    </row>
    <row r="26" spans="2:14" x14ac:dyDescent="0.25">
      <c r="B26" s="18" t="s">
        <v>19</v>
      </c>
      <c r="C26" s="11">
        <v>2.76736111111111E-2</v>
      </c>
      <c r="D26" s="19"/>
      <c r="E26" s="12">
        <f t="shared" si="10"/>
        <v>0.29431314623338256</v>
      </c>
      <c r="F26" s="11">
        <v>1.2326388888888901E-2</v>
      </c>
      <c r="G26" s="19"/>
      <c r="H26" s="12">
        <f t="shared" si="11"/>
        <v>0.32519083969465645</v>
      </c>
      <c r="I26" s="11">
        <v>1.31828703703704E-2</v>
      </c>
      <c r="J26" s="19"/>
      <c r="K26" s="12">
        <f t="shared" si="12"/>
        <v>0.23173957273652138</v>
      </c>
      <c r="L26" s="13">
        <f t="shared" si="13"/>
        <v>5.3182870370370401E-2</v>
      </c>
      <c r="M26" s="19"/>
      <c r="N26" s="14">
        <f t="shared" si="14"/>
        <v>0.28165992399166373</v>
      </c>
    </row>
    <row r="27" spans="2:14" ht="15.75" thickBot="1" x14ac:dyDescent="0.3">
      <c r="B27" s="23" t="s">
        <v>20</v>
      </c>
      <c r="C27" s="20">
        <v>2.1527777777777799E-3</v>
      </c>
      <c r="D27" s="24"/>
      <c r="E27" s="21">
        <f t="shared" si="10"/>
        <v>2.2895125553914358E-2</v>
      </c>
      <c r="F27" s="20">
        <v>0</v>
      </c>
      <c r="G27" s="24"/>
      <c r="H27" s="21">
        <f t="shared" si="11"/>
        <v>0</v>
      </c>
      <c r="I27" s="20">
        <v>1.80555555555556E-3</v>
      </c>
      <c r="J27" s="24"/>
      <c r="K27" s="21">
        <f t="shared" si="12"/>
        <v>3.1739572736520935E-2</v>
      </c>
      <c r="L27" s="13">
        <f t="shared" si="13"/>
        <v>3.9583333333333397E-3</v>
      </c>
      <c r="M27" s="24"/>
      <c r="N27" s="22">
        <f t="shared" si="14"/>
        <v>2.0963589554983481E-2</v>
      </c>
    </row>
    <row r="28" spans="2:14" ht="16.5" thickTop="1" thickBot="1" x14ac:dyDescent="0.3">
      <c r="B28" s="31" t="s">
        <v>3</v>
      </c>
      <c r="C28" s="32">
        <f>SUM(C22:C27)</f>
        <v>6.0196759259259228E-2</v>
      </c>
      <c r="D28" s="33"/>
      <c r="E28" s="33">
        <f>IFERROR(SUM(E22:E27),0)</f>
        <v>0.64020187099950754</v>
      </c>
      <c r="F28" s="32">
        <f>SUM(F22:F27)</f>
        <v>2.5798611111111151E-2</v>
      </c>
      <c r="G28" s="33"/>
      <c r="H28" s="33">
        <f>IFERROR(SUM(H22:H27),0)</f>
        <v>0.68061068702290095</v>
      </c>
      <c r="I28" s="32">
        <f>SUM(I22:I27)</f>
        <v>3.6168981481481483E-2</v>
      </c>
      <c r="J28" s="33"/>
      <c r="K28" s="33">
        <f>IFERROR(SUM(K22:K27),0)</f>
        <v>0.63580874872838244</v>
      </c>
      <c r="L28" s="32">
        <f>SUM(L22:L27)</f>
        <v>0.12216435185185187</v>
      </c>
      <c r="M28" s="33"/>
      <c r="N28" s="34">
        <f>IFERROR(SUM(N22:N27),0)</f>
        <v>0.6469903150668137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9.4027777777777752E-2</v>
      </c>
      <c r="D30" s="35"/>
      <c r="E30" s="36">
        <f>IFERROR(SUM(E19,E28),0)</f>
        <v>1</v>
      </c>
      <c r="F30" s="32">
        <f>SUM(F19,F28)</f>
        <v>3.7905092592592636E-2</v>
      </c>
      <c r="G30" s="35"/>
      <c r="H30" s="36">
        <f>IFERROR(SUM(H19,H28),0)</f>
        <v>0.99999999999999989</v>
      </c>
      <c r="I30" s="32">
        <f>SUM(I19,I28)</f>
        <v>5.6886574074074076E-2</v>
      </c>
      <c r="J30" s="35"/>
      <c r="K30" s="36">
        <f>IFERROR(SUM(K19,K28),0)</f>
        <v>1</v>
      </c>
      <c r="L30" s="37">
        <f>SUM(L19,L28)</f>
        <v>0.18881944444444448</v>
      </c>
      <c r="M30" s="35"/>
      <c r="N30" s="38">
        <f>IFERROR(SUM(N19,N28),0)</f>
        <v>1</v>
      </c>
    </row>
    <row r="31" spans="2:14" ht="66" customHeight="1" thickTop="1" thickBot="1" x14ac:dyDescent="0.3">
      <c r="B31" s="139" t="s">
        <v>124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2" t="s">
        <v>36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s="5" customFormat="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s="5" customFormat="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4.1666666666666702E-4</v>
      </c>
      <c r="D7" s="12">
        <f t="shared" ref="D7:D18" si="0">IFERROR(C7/C$19,0)</f>
        <v>2.6105873821609886E-2</v>
      </c>
      <c r="E7" s="12">
        <f t="shared" ref="E7:E18" si="1">IFERROR(C7/C$30,0)</f>
        <v>9.3433688035297231E-3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4.1666666666666702E-4</v>
      </c>
      <c r="J7" s="12">
        <f t="shared" ref="J7:J18" si="4">IFERROR(I7/I$19,0)</f>
        <v>2.4112525117213693E-2</v>
      </c>
      <c r="K7" s="14">
        <f t="shared" ref="K7:K18" si="5">IFERROR(I7/I$30,0)</f>
        <v>7.7038305157286586E-3</v>
      </c>
    </row>
    <row r="8" spans="2:11" s="5" customFormat="1" x14ac:dyDescent="0.25">
      <c r="B8" s="132" t="s">
        <v>111</v>
      </c>
      <c r="C8" s="11">
        <v>9.3634259259259296E-3</v>
      </c>
      <c r="D8" s="12">
        <f t="shared" si="0"/>
        <v>0.58665699782451075</v>
      </c>
      <c r="E8" s="12">
        <f t="shared" si="1"/>
        <v>0.2099662600570984</v>
      </c>
      <c r="F8" s="11">
        <v>6.3657407407407402E-4</v>
      </c>
      <c r="G8" s="12">
        <f t="shared" si="2"/>
        <v>0.4824561403508773</v>
      </c>
      <c r="H8" s="12">
        <f t="shared" si="3"/>
        <v>6.7073170731707293E-2</v>
      </c>
      <c r="I8" s="11">
        <v>0.01</v>
      </c>
      <c r="J8" s="12">
        <f t="shared" si="4"/>
        <v>0.57870060281312818</v>
      </c>
      <c r="K8" s="14">
        <f t="shared" si="5"/>
        <v>0.18489193237748766</v>
      </c>
    </row>
    <row r="9" spans="2:11" s="5" customFormat="1" x14ac:dyDescent="0.25">
      <c r="B9" s="10" t="s">
        <v>48</v>
      </c>
      <c r="C9" s="11">
        <v>1.0648148148148101E-3</v>
      </c>
      <c r="D9" s="12">
        <f t="shared" si="0"/>
        <v>6.6715010877447134E-2</v>
      </c>
      <c r="E9" s="12">
        <f t="shared" si="1"/>
        <v>2.3877498053464723E-2</v>
      </c>
      <c r="F9" s="11">
        <v>3.5879629629629602E-4</v>
      </c>
      <c r="G9" s="12">
        <f t="shared" si="2"/>
        <v>0.27192982456140335</v>
      </c>
      <c r="H9" s="12">
        <f t="shared" si="3"/>
        <v>3.7804878048780445E-2</v>
      </c>
      <c r="I9" s="11">
        <v>1.4236111111111101E-3</v>
      </c>
      <c r="J9" s="12">
        <f t="shared" si="4"/>
        <v>8.2384460817146649E-2</v>
      </c>
      <c r="K9" s="14">
        <f t="shared" si="5"/>
        <v>2.6321420928739542E-2</v>
      </c>
    </row>
    <row r="10" spans="2:11" s="5" customFormat="1" x14ac:dyDescent="0.25">
      <c r="B10" s="10" t="s">
        <v>11</v>
      </c>
      <c r="C10" s="11">
        <v>3.8078703703703699E-3</v>
      </c>
      <c r="D10" s="12">
        <f t="shared" si="0"/>
        <v>0.23857868020304568</v>
      </c>
      <c r="E10" s="12">
        <f t="shared" si="1"/>
        <v>8.5388009343368779E-2</v>
      </c>
      <c r="F10" s="11">
        <v>3.2407407407407401E-4</v>
      </c>
      <c r="G10" s="12">
        <f t="shared" si="2"/>
        <v>0.24561403508771931</v>
      </c>
      <c r="H10" s="12">
        <f t="shared" si="3"/>
        <v>3.4146341463414616E-2</v>
      </c>
      <c r="I10" s="11">
        <v>4.1319444444444398E-3</v>
      </c>
      <c r="J10" s="12">
        <f t="shared" si="4"/>
        <v>0.23911587407903531</v>
      </c>
      <c r="K10" s="14">
        <f t="shared" si="5"/>
        <v>7.6396319280975719E-2</v>
      </c>
    </row>
    <row r="11" spans="2:11" s="5" customFormat="1" x14ac:dyDescent="0.25">
      <c r="B11" s="10" t="s">
        <v>12</v>
      </c>
      <c r="C11" s="11">
        <v>2.5462962962962999E-4</v>
      </c>
      <c r="D11" s="12">
        <f t="shared" si="0"/>
        <v>1.5953589557650496E-2</v>
      </c>
      <c r="E11" s="12">
        <f t="shared" si="1"/>
        <v>5.7098364910459455E-3</v>
      </c>
      <c r="F11" s="11">
        <v>0</v>
      </c>
      <c r="G11" s="12">
        <f t="shared" si="2"/>
        <v>0</v>
      </c>
      <c r="H11" s="12">
        <f t="shared" si="3"/>
        <v>0</v>
      </c>
      <c r="I11" s="11">
        <v>2.5462962962962999E-4</v>
      </c>
      <c r="J11" s="12">
        <f t="shared" si="4"/>
        <v>1.4735432016075042E-2</v>
      </c>
      <c r="K11" s="14">
        <f t="shared" si="5"/>
        <v>4.7078964262786275E-3</v>
      </c>
    </row>
    <row r="12" spans="2:11" s="5" customFormat="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139</v>
      </c>
      <c r="C16" s="11">
        <v>6.9444444444444404E-5</v>
      </c>
      <c r="D16" s="12">
        <f t="shared" si="0"/>
        <v>4.3509789702683077E-3</v>
      </c>
      <c r="E16" s="12">
        <f t="shared" si="1"/>
        <v>1.5572281339216183E-3</v>
      </c>
      <c r="F16" s="11">
        <v>0</v>
      </c>
      <c r="G16" s="12">
        <f t="shared" si="2"/>
        <v>0</v>
      </c>
      <c r="H16" s="12">
        <f t="shared" si="3"/>
        <v>0</v>
      </c>
      <c r="I16" s="11">
        <v>6.9444444444444404E-5</v>
      </c>
      <c r="J16" s="12">
        <f t="shared" si="4"/>
        <v>4.0187541862022761E-3</v>
      </c>
      <c r="K16" s="14">
        <f t="shared" si="5"/>
        <v>1.2839717526214414E-3</v>
      </c>
    </row>
    <row r="17" spans="2:11" s="5" customFormat="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9.8379629629629598E-4</v>
      </c>
      <c r="D18" s="12">
        <f t="shared" si="0"/>
        <v>6.1638868745467715E-2</v>
      </c>
      <c r="E18" s="12">
        <f t="shared" si="1"/>
        <v>2.2060731897222931E-2</v>
      </c>
      <c r="F18" s="11">
        <v>0</v>
      </c>
      <c r="G18" s="12">
        <f t="shared" si="2"/>
        <v>0</v>
      </c>
      <c r="H18" s="12">
        <f t="shared" si="3"/>
        <v>0</v>
      </c>
      <c r="I18" s="11">
        <v>9.8379629629629598E-4</v>
      </c>
      <c r="J18" s="12">
        <f t="shared" si="4"/>
        <v>5.6932350971198933E-2</v>
      </c>
      <c r="K18" s="14">
        <f t="shared" si="5"/>
        <v>1.8189599828803756E-2</v>
      </c>
    </row>
    <row r="19" spans="2:11" s="5" customFormat="1" ht="16.5" thickTop="1" thickBot="1" x14ac:dyDescent="0.3">
      <c r="B19" s="31" t="s">
        <v>3</v>
      </c>
      <c r="C19" s="32">
        <f>SUM(C7:C18)</f>
        <v>1.5960648148148147E-2</v>
      </c>
      <c r="D19" s="33">
        <f>IFERROR(SUM(D7:D18),0)</f>
        <v>1</v>
      </c>
      <c r="E19" s="33">
        <f>IFERROR(SUM(E7:E18),0)</f>
        <v>0.35790293277965213</v>
      </c>
      <c r="F19" s="32">
        <f>SUM(F7:F18)</f>
        <v>1.3194444444444441E-3</v>
      </c>
      <c r="G19" s="33">
        <f>IFERROR(SUM(G7:G18),0)</f>
        <v>0.99999999999999989</v>
      </c>
      <c r="H19" s="33">
        <f>IFERROR(SUM(H7:H18),0)</f>
        <v>0.13902439024390234</v>
      </c>
      <c r="I19" s="32">
        <f>SUM(I7:I18)</f>
        <v>1.7280092592592586E-2</v>
      </c>
      <c r="J19" s="33">
        <f>IFERROR(SUM(J7:J18),0)</f>
        <v>1.0000000000000002</v>
      </c>
      <c r="K19" s="34">
        <f>IFERROR(SUM(K7:K18),0)</f>
        <v>0.31949497111063541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9.2592592592592596E-4</v>
      </c>
      <c r="D22" s="19"/>
      <c r="E22" s="12">
        <f>IFERROR(C22/C$30,0)</f>
        <v>2.0763041785621592E-2</v>
      </c>
      <c r="F22" s="11">
        <v>0</v>
      </c>
      <c r="G22" s="19"/>
      <c r="H22" s="12">
        <f>IFERROR(F22/F$30,0)</f>
        <v>0</v>
      </c>
      <c r="I22" s="11">
        <v>9.2592592592592596E-4</v>
      </c>
      <c r="J22" s="19"/>
      <c r="K22" s="14">
        <f>IFERROR(I22/I$30,0)</f>
        <v>1.7119623368285895E-2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5.4050925925925898E-3</v>
      </c>
      <c r="D25" s="19"/>
      <c r="E25" s="12">
        <f t="shared" si="6"/>
        <v>0.12120425642356597</v>
      </c>
      <c r="F25" s="11">
        <v>2.4074074074074102E-3</v>
      </c>
      <c r="G25" s="19"/>
      <c r="H25" s="12">
        <f t="shared" si="7"/>
        <v>0.25365853658536608</v>
      </c>
      <c r="I25" s="11">
        <v>7.8125E-3</v>
      </c>
      <c r="J25" s="19"/>
      <c r="K25" s="14">
        <f t="shared" si="8"/>
        <v>0.14444682216991223</v>
      </c>
    </row>
    <row r="26" spans="2:11" s="5" customFormat="1" x14ac:dyDescent="0.25">
      <c r="B26" s="18" t="s">
        <v>19</v>
      </c>
      <c r="C26" s="11">
        <v>2.2013888888888899E-2</v>
      </c>
      <c r="D26" s="19"/>
      <c r="E26" s="12">
        <f t="shared" si="6"/>
        <v>0.49364131845315351</v>
      </c>
      <c r="F26" s="11">
        <v>5.7638888888888896E-3</v>
      </c>
      <c r="G26" s="19"/>
      <c r="H26" s="12">
        <f t="shared" si="7"/>
        <v>0.60731707317073158</v>
      </c>
      <c r="I26" s="11">
        <v>2.7777777777777801E-2</v>
      </c>
      <c r="J26" s="19"/>
      <c r="K26" s="14">
        <f t="shared" si="8"/>
        <v>0.51358870104857723</v>
      </c>
    </row>
    <row r="27" spans="2:11" s="5" customFormat="1" ht="15.75" thickBot="1" x14ac:dyDescent="0.3">
      <c r="B27" s="23" t="s">
        <v>20</v>
      </c>
      <c r="C27" s="20">
        <v>2.89351851851852E-4</v>
      </c>
      <c r="D27" s="24"/>
      <c r="E27" s="21">
        <f t="shared" si="6"/>
        <v>6.48845055800675E-3</v>
      </c>
      <c r="F27" s="20">
        <v>0</v>
      </c>
      <c r="G27" s="24"/>
      <c r="H27" s="21">
        <f t="shared" si="7"/>
        <v>0</v>
      </c>
      <c r="I27" s="20">
        <v>2.89351851851852E-4</v>
      </c>
      <c r="J27" s="24"/>
      <c r="K27" s="22">
        <f t="shared" si="8"/>
        <v>5.3498823025893445E-3</v>
      </c>
    </row>
    <row r="28" spans="2:11" s="5" customFormat="1" ht="16.5" thickTop="1" thickBot="1" x14ac:dyDescent="0.3">
      <c r="B28" s="31" t="s">
        <v>3</v>
      </c>
      <c r="C28" s="32">
        <f>SUM(C22:C27)</f>
        <v>2.8634259259259269E-2</v>
      </c>
      <c r="D28" s="33"/>
      <c r="E28" s="33">
        <f>IFERROR(SUM(E22:E27),0)</f>
        <v>0.64209706722034787</v>
      </c>
      <c r="F28" s="32">
        <f>SUM(F22:F27)</f>
        <v>8.1712962962962998E-3</v>
      </c>
      <c r="G28" s="33"/>
      <c r="H28" s="33">
        <f>IFERROR(SUM(H22:H27),0)</f>
        <v>0.86097560975609766</v>
      </c>
      <c r="I28" s="32">
        <f>SUM(I22:I27)</f>
        <v>3.6805555555555577E-2</v>
      </c>
      <c r="J28" s="33"/>
      <c r="K28" s="34">
        <f>IFERROR(SUM(K22:K27),0)</f>
        <v>0.6805050288893647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4.4594907407407416E-2</v>
      </c>
      <c r="D30" s="35"/>
      <c r="E30" s="36">
        <f>IFERROR(SUM(E19,E28),0)</f>
        <v>1</v>
      </c>
      <c r="F30" s="32">
        <f>SUM(F19,F28)</f>
        <v>9.490740740740744E-3</v>
      </c>
      <c r="G30" s="35"/>
      <c r="H30" s="36">
        <f>IFERROR(SUM(H19,H28),0)</f>
        <v>1</v>
      </c>
      <c r="I30" s="32">
        <f>SUM(I19,I28)</f>
        <v>5.408564814814816E-2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/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1"/>
  <sheetViews>
    <sheetView showGridLines="0" showZeros="0" view="pageBreakPreview" zoomScale="80" zoomScaleNormal="80" zoomScaleSheetLayoutView="80" zoomScalePageLayoutView="6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42" t="s">
        <v>29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</row>
    <row r="4" spans="2:14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x14ac:dyDescent="0.25">
      <c r="B5" s="39"/>
      <c r="C5" s="148" t="s">
        <v>0</v>
      </c>
      <c r="D5" s="148"/>
      <c r="E5" s="148"/>
      <c r="F5" s="148" t="s">
        <v>1</v>
      </c>
      <c r="G5" s="148"/>
      <c r="H5" s="148"/>
      <c r="I5" s="148" t="s">
        <v>2</v>
      </c>
      <c r="J5" s="148"/>
      <c r="K5" s="148"/>
      <c r="L5" s="148" t="s">
        <v>3</v>
      </c>
      <c r="M5" s="148"/>
      <c r="N5" s="149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1.08680555555556E-2</v>
      </c>
      <c r="D7" s="12">
        <f t="shared" ref="D7:D18" si="0">IFERROR(C7/C$19,0)</f>
        <v>0.17473018235950941</v>
      </c>
      <c r="E7" s="12">
        <f t="shared" ref="E7:E18" si="1">IFERROR(C7/C$30,0)</f>
        <v>5.1941586458679266E-2</v>
      </c>
      <c r="F7" s="11">
        <v>1.1458333333333301E-3</v>
      </c>
      <c r="G7" s="12">
        <f t="shared" ref="G7:G18" si="2">IFERROR(F7/F$19,0)</f>
        <v>6.1300309597523084E-2</v>
      </c>
      <c r="H7" s="12">
        <f t="shared" ref="H7:H18" si="3">IFERROR(F7/F$30,0)</f>
        <v>2.112676056338025E-2</v>
      </c>
      <c r="I7" s="11">
        <v>4.3402777777777797E-3</v>
      </c>
      <c r="J7" s="12">
        <f t="shared" ref="J7:J18" si="4">IFERROR(I7/I$19,0)</f>
        <v>0.19064565327910535</v>
      </c>
      <c r="K7" s="12">
        <f t="shared" ref="K7:K18" si="5">IFERROR(I7/I$30,0)</f>
        <v>6.5754865860073661E-2</v>
      </c>
      <c r="L7" s="13">
        <f>SUM(C7,F7,I7)</f>
        <v>1.6354166666666711E-2</v>
      </c>
      <c r="M7" s="12">
        <f t="shared" ref="M7:M18" si="6">IFERROR(L7/L$19,0)</f>
        <v>0.15777132648503839</v>
      </c>
      <c r="N7" s="14">
        <f t="shared" ref="N7:N18" si="7">IFERROR(L7/L$30,0)</f>
        <v>4.9636421119190775E-2</v>
      </c>
    </row>
    <row r="8" spans="2:14" x14ac:dyDescent="0.25">
      <c r="B8" s="132" t="s">
        <v>111</v>
      </c>
      <c r="C8" s="11">
        <v>1.13425925925926E-2</v>
      </c>
      <c r="D8" s="12">
        <f t="shared" si="0"/>
        <v>0.18235950874581325</v>
      </c>
      <c r="E8" s="12">
        <f t="shared" si="1"/>
        <v>5.4209536453147508E-2</v>
      </c>
      <c r="F8" s="11">
        <v>7.1643518518518497E-3</v>
      </c>
      <c r="G8" s="12">
        <f t="shared" si="2"/>
        <v>0.38328173374613017</v>
      </c>
      <c r="H8" s="12">
        <f t="shared" si="3"/>
        <v>0.13209560392658998</v>
      </c>
      <c r="I8" s="11">
        <v>3.5879629629629599E-3</v>
      </c>
      <c r="J8" s="12">
        <f t="shared" si="4"/>
        <v>0.15760040671072686</v>
      </c>
      <c r="K8" s="12">
        <f t="shared" si="5"/>
        <v>5.4357355777660814E-2</v>
      </c>
      <c r="L8" s="13">
        <f t="shared" ref="L8:L18" si="8">SUM(C8,F8,I8)</f>
        <v>2.209490740740741E-2</v>
      </c>
      <c r="M8" s="12">
        <f t="shared" si="6"/>
        <v>0.21315319338990624</v>
      </c>
      <c r="N8" s="14">
        <f t="shared" si="7"/>
        <v>6.7060104682614974E-2</v>
      </c>
    </row>
    <row r="9" spans="2:14" x14ac:dyDescent="0.25">
      <c r="B9" s="10" t="s">
        <v>48</v>
      </c>
      <c r="C9" s="11">
        <v>1.6504629629629598E-2</v>
      </c>
      <c r="D9" s="12">
        <f t="shared" si="0"/>
        <v>0.26535169333829495</v>
      </c>
      <c r="E9" s="12">
        <f t="shared" si="1"/>
        <v>7.8880407124681778E-2</v>
      </c>
      <c r="F9" s="11">
        <v>5.2893518518518498E-3</v>
      </c>
      <c r="G9" s="12">
        <f t="shared" si="2"/>
        <v>0.28297213622291029</v>
      </c>
      <c r="H9" s="12">
        <f t="shared" si="3"/>
        <v>9.7524541186513103E-2</v>
      </c>
      <c r="I9" s="11">
        <v>3.7499999999999999E-3</v>
      </c>
      <c r="J9" s="12">
        <f t="shared" si="4"/>
        <v>0.16471784443314694</v>
      </c>
      <c r="K9" s="12">
        <f t="shared" si="5"/>
        <v>5.6812204103103607E-2</v>
      </c>
      <c r="L9" s="13">
        <f t="shared" si="8"/>
        <v>2.5543981481481449E-2</v>
      </c>
      <c r="M9" s="12">
        <f t="shared" si="6"/>
        <v>0.24642697632871788</v>
      </c>
      <c r="N9" s="14">
        <f t="shared" si="7"/>
        <v>7.7528366178381894E-2</v>
      </c>
    </row>
    <row r="10" spans="2:14" x14ac:dyDescent="0.25">
      <c r="B10" s="10" t="s">
        <v>11</v>
      </c>
      <c r="C10" s="11">
        <v>1.3032407407407401E-2</v>
      </c>
      <c r="D10" s="12">
        <f t="shared" si="0"/>
        <v>0.20952735392631172</v>
      </c>
      <c r="E10" s="12">
        <f t="shared" si="1"/>
        <v>6.228565106759594E-2</v>
      </c>
      <c r="F10" s="11">
        <v>2.04861111111111E-3</v>
      </c>
      <c r="G10" s="12">
        <f t="shared" si="2"/>
        <v>0.10959752321981425</v>
      </c>
      <c r="H10" s="12">
        <f t="shared" si="3"/>
        <v>3.7772087067861747E-2</v>
      </c>
      <c r="I10" s="11">
        <v>8.5416666666666696E-3</v>
      </c>
      <c r="J10" s="12">
        <f t="shared" si="4"/>
        <v>0.37519064565327925</v>
      </c>
      <c r="K10" s="12">
        <f t="shared" si="5"/>
        <v>0.12940557601262495</v>
      </c>
      <c r="L10" s="13">
        <f t="shared" si="8"/>
        <v>2.3622685185185181E-2</v>
      </c>
      <c r="M10" s="12">
        <f t="shared" si="6"/>
        <v>0.22789191603394368</v>
      </c>
      <c r="N10" s="14">
        <f t="shared" si="7"/>
        <v>7.1697052727719798E-2</v>
      </c>
    </row>
    <row r="11" spans="2:14" x14ac:dyDescent="0.25">
      <c r="B11" s="10" t="s">
        <v>12</v>
      </c>
      <c r="C11" s="11">
        <v>2.4189814814814799E-3</v>
      </c>
      <c r="D11" s="12">
        <f t="shared" si="0"/>
        <v>3.8890956457015222E-2</v>
      </c>
      <c r="E11" s="12">
        <f t="shared" si="1"/>
        <v>1.1561013386436544E-2</v>
      </c>
      <c r="F11" s="11">
        <v>1.50462962962963E-4</v>
      </c>
      <c r="G11" s="12">
        <f t="shared" si="2"/>
        <v>8.0495356037151768E-3</v>
      </c>
      <c r="H11" s="12">
        <f t="shared" si="3"/>
        <v>2.7742210840802435E-3</v>
      </c>
      <c r="I11" s="11">
        <v>1.0648148148148101E-3</v>
      </c>
      <c r="J11" s="12">
        <f t="shared" si="4"/>
        <v>4.6771733604473613E-2</v>
      </c>
      <c r="K11" s="12">
        <f t="shared" si="5"/>
        <v>1.613186042433799E-2</v>
      </c>
      <c r="L11" s="13">
        <f t="shared" si="8"/>
        <v>3.6342592592592529E-3</v>
      </c>
      <c r="M11" s="12">
        <f t="shared" si="6"/>
        <v>3.506029477445282E-2</v>
      </c>
      <c r="N11" s="14">
        <f t="shared" si="7"/>
        <v>1.1030315804264569E-2</v>
      </c>
    </row>
    <row r="12" spans="2:14" x14ac:dyDescent="0.25">
      <c r="B12" s="10" t="s">
        <v>126</v>
      </c>
      <c r="C12" s="11">
        <v>1.16898148148148E-3</v>
      </c>
      <c r="D12" s="12">
        <f t="shared" si="0"/>
        <v>1.8794194268701127E-2</v>
      </c>
      <c r="E12" s="12">
        <f t="shared" si="1"/>
        <v>5.5869012058855994E-3</v>
      </c>
      <c r="F12" s="11">
        <v>6.9444444444444404E-5</v>
      </c>
      <c r="G12" s="12">
        <f t="shared" si="2"/>
        <v>3.7151702786377711E-3</v>
      </c>
      <c r="H12" s="12">
        <f t="shared" si="3"/>
        <v>1.2804097311139573E-3</v>
      </c>
      <c r="I12" s="11">
        <v>4.1666666666666702E-4</v>
      </c>
      <c r="J12" s="12">
        <f t="shared" si="4"/>
        <v>1.8301982714794121E-2</v>
      </c>
      <c r="K12" s="12">
        <f t="shared" si="5"/>
        <v>6.3124671225670732E-3</v>
      </c>
      <c r="L12" s="13">
        <f t="shared" si="8"/>
        <v>1.6550925925925915E-3</v>
      </c>
      <c r="M12" s="12">
        <f t="shared" si="6"/>
        <v>1.5966949531040633E-2</v>
      </c>
      <c r="N12" s="14">
        <f t="shared" si="7"/>
        <v>5.0233603821969262E-3</v>
      </c>
    </row>
    <row r="13" spans="2:14" x14ac:dyDescent="0.25">
      <c r="B13" s="10" t="s">
        <v>117</v>
      </c>
      <c r="C13" s="11">
        <v>1.7361111111111101E-4</v>
      </c>
      <c r="D13" s="12">
        <f t="shared" si="0"/>
        <v>2.7912169705991792E-3</v>
      </c>
      <c r="E13" s="12">
        <f t="shared" si="1"/>
        <v>8.2973780285429746E-4</v>
      </c>
      <c r="F13" s="11">
        <v>0</v>
      </c>
      <c r="G13" s="12">
        <f t="shared" si="2"/>
        <v>0</v>
      </c>
      <c r="H13" s="12">
        <f t="shared" si="3"/>
        <v>0</v>
      </c>
      <c r="I13" s="11">
        <v>1.38888888888889E-4</v>
      </c>
      <c r="J13" s="12">
        <f t="shared" si="4"/>
        <v>6.1006609049313728E-3</v>
      </c>
      <c r="K13" s="12">
        <f t="shared" si="5"/>
        <v>2.1041557075223575E-3</v>
      </c>
      <c r="L13" s="13">
        <f t="shared" si="8"/>
        <v>3.1250000000000001E-4</v>
      </c>
      <c r="M13" s="12">
        <f t="shared" si="6"/>
        <v>3.0147387226440378E-3</v>
      </c>
      <c r="N13" s="14">
        <f t="shared" si="7"/>
        <v>9.4846664558963017E-4</v>
      </c>
    </row>
    <row r="14" spans="2:14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152</v>
      </c>
      <c r="C15" s="11">
        <v>2.31481481481481E-5</v>
      </c>
      <c r="D15" s="12">
        <f t="shared" si="0"/>
        <v>3.7216226274655665E-4</v>
      </c>
      <c r="E15" s="12">
        <f t="shared" si="1"/>
        <v>1.106317070472395E-4</v>
      </c>
      <c r="F15" s="15">
        <v>0</v>
      </c>
      <c r="G15" s="12">
        <f t="shared" si="2"/>
        <v>0</v>
      </c>
      <c r="H15" s="12">
        <f t="shared" si="3"/>
        <v>0</v>
      </c>
      <c r="I15" s="11">
        <v>1.50462962962963E-4</v>
      </c>
      <c r="J15" s="12">
        <f t="shared" si="4"/>
        <v>6.6090493136756502E-3</v>
      </c>
      <c r="K15" s="12">
        <f t="shared" si="5"/>
        <v>2.2795020164825528E-3</v>
      </c>
      <c r="L15" s="13">
        <f t="shared" si="8"/>
        <v>1.7361111111111109E-4</v>
      </c>
      <c r="M15" s="12">
        <f t="shared" si="6"/>
        <v>1.674854845913354E-3</v>
      </c>
      <c r="N15" s="14">
        <f t="shared" si="7"/>
        <v>5.2692591421646113E-4</v>
      </c>
    </row>
    <row r="16" spans="2:14" x14ac:dyDescent="0.25">
      <c r="B16" s="10" t="s">
        <v>139</v>
      </c>
      <c r="C16" s="11">
        <v>8.2175925925925895E-4</v>
      </c>
      <c r="D16" s="12">
        <f t="shared" si="0"/>
        <v>1.3211760327502783E-2</v>
      </c>
      <c r="E16" s="12">
        <f t="shared" si="1"/>
        <v>3.9274256001770088E-3</v>
      </c>
      <c r="F16" s="11">
        <v>1.50462962962963E-4</v>
      </c>
      <c r="G16" s="12">
        <f t="shared" si="2"/>
        <v>8.0495356037151768E-3</v>
      </c>
      <c r="H16" s="12">
        <f t="shared" si="3"/>
        <v>2.7742210840802435E-3</v>
      </c>
      <c r="I16" s="11">
        <v>6.4814814814814802E-4</v>
      </c>
      <c r="J16" s="12">
        <f t="shared" si="4"/>
        <v>2.8469750889679714E-2</v>
      </c>
      <c r="K16" s="12">
        <f t="shared" si="5"/>
        <v>9.8193933017709928E-3</v>
      </c>
      <c r="L16" s="13">
        <f t="shared" si="8"/>
        <v>1.6203703703703701E-3</v>
      </c>
      <c r="M16" s="12">
        <f t="shared" si="6"/>
        <v>1.5631978561857971E-2</v>
      </c>
      <c r="N16" s="14">
        <f t="shared" si="7"/>
        <v>4.9179751993536367E-3</v>
      </c>
    </row>
    <row r="17" spans="2:14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 x14ac:dyDescent="0.3">
      <c r="B18" s="10" t="s">
        <v>13</v>
      </c>
      <c r="C18" s="11">
        <v>5.8449074074074098E-3</v>
      </c>
      <c r="D18" s="12">
        <f t="shared" si="0"/>
        <v>9.3970971343505794E-2</v>
      </c>
      <c r="E18" s="12">
        <f t="shared" si="1"/>
        <v>2.7934506029428045E-2</v>
      </c>
      <c r="F18" s="11">
        <v>2.6736111111111101E-3</v>
      </c>
      <c r="G18" s="12">
        <f t="shared" si="2"/>
        <v>0.1430340557275542</v>
      </c>
      <c r="H18" s="12">
        <f t="shared" si="3"/>
        <v>4.9295774647887369E-2</v>
      </c>
      <c r="I18" s="11">
        <v>1.2731481481481499E-4</v>
      </c>
      <c r="J18" s="12">
        <f t="shared" si="4"/>
        <v>5.5922724961870954E-3</v>
      </c>
      <c r="K18" s="12">
        <f t="shared" si="5"/>
        <v>1.9288093985621623E-3</v>
      </c>
      <c r="L18" s="13">
        <f t="shared" si="8"/>
        <v>8.6458333333333335E-3</v>
      </c>
      <c r="M18" s="12">
        <f t="shared" si="6"/>
        <v>8.3407771326485039E-2</v>
      </c>
      <c r="N18" s="14">
        <f t="shared" si="7"/>
        <v>2.6240910527979767E-2</v>
      </c>
    </row>
    <row r="19" spans="2:14" ht="16.5" thickTop="1" thickBot="1" x14ac:dyDescent="0.3">
      <c r="B19" s="31" t="s">
        <v>3</v>
      </c>
      <c r="C19" s="32">
        <f>SUM(C7:C18)</f>
        <v>6.2199074074074087E-2</v>
      </c>
      <c r="D19" s="33">
        <f>IFERROR(SUM(D7:D18),0)</f>
        <v>1</v>
      </c>
      <c r="E19" s="33">
        <f>IFERROR(SUM(E7:E18),0)</f>
        <v>0.29726739683593323</v>
      </c>
      <c r="F19" s="32">
        <f>SUM(F7:F18)</f>
        <v>1.8692129629629618E-2</v>
      </c>
      <c r="G19" s="33">
        <f>IFERROR(SUM(G7:G18),0)</f>
        <v>1</v>
      </c>
      <c r="H19" s="33">
        <f>IFERROR(SUM(H7:H18),0)</f>
        <v>0.34464361929150694</v>
      </c>
      <c r="I19" s="32">
        <f>SUM(I7:I18)</f>
        <v>2.2766203703703702E-2</v>
      </c>
      <c r="J19" s="33">
        <f>IFERROR(SUM(J7:J18),0)</f>
        <v>1</v>
      </c>
      <c r="K19" s="33">
        <f>IFERROR(SUM(K7:K18),0)</f>
        <v>0.34490618972470616</v>
      </c>
      <c r="L19" s="32">
        <f>SUM(L7:L18)</f>
        <v>0.10365740740740741</v>
      </c>
      <c r="M19" s="33">
        <f>IFERROR(SUM(M7:M18),0)</f>
        <v>0.99999999999999989</v>
      </c>
      <c r="N19" s="34">
        <f>IFERROR(SUM(N7:N18),0)</f>
        <v>0.31460989918150845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2.3495370370370399E-2</v>
      </c>
      <c r="D22" s="19"/>
      <c r="E22" s="12">
        <f>IFERROR(C22/C$30,0)</f>
        <v>0.11229118265294846</v>
      </c>
      <c r="F22" s="11">
        <v>4.7453703703703703E-3</v>
      </c>
      <c r="G22" s="19"/>
      <c r="H22" s="12">
        <f>IFERROR(F22/F$30,0)</f>
        <v>8.7494664959453808E-2</v>
      </c>
      <c r="I22" s="11">
        <v>6.5972222222222196E-3</v>
      </c>
      <c r="J22" s="19"/>
      <c r="K22" s="12">
        <f>IFERROR(I22/I$30,0)</f>
        <v>9.9947396107311876E-2</v>
      </c>
      <c r="L22" s="13">
        <f>SUM(C22,F22,I22)</f>
        <v>3.4837962962962987E-2</v>
      </c>
      <c r="M22" s="19"/>
      <c r="N22" s="14">
        <f>IFERROR(L22/L$30,0)</f>
        <v>0.10573646678610328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9">IFERROR(C23/C$30,0)</f>
        <v>0</v>
      </c>
      <c r="F23" s="11">
        <v>0</v>
      </c>
      <c r="G23" s="19"/>
      <c r="H23" s="12">
        <f t="shared" ref="H23:H27" si="10">IFERROR(F23/F$30,0)</f>
        <v>0</v>
      </c>
      <c r="I23" s="11">
        <v>0</v>
      </c>
      <c r="J23" s="19"/>
      <c r="K23" s="12">
        <f t="shared" ref="K23:K27" si="11">IFERROR(I23/I$30,0)</f>
        <v>0</v>
      </c>
      <c r="L23" s="13">
        <f t="shared" ref="L23:L27" si="12">SUM(C23,F23,I23)</f>
        <v>0</v>
      </c>
      <c r="M23" s="19"/>
      <c r="N23" s="14">
        <f t="shared" ref="N23:N27" si="13">IFERROR(L23/L$30,0)</f>
        <v>0</v>
      </c>
    </row>
    <row r="24" spans="2:14" x14ac:dyDescent="0.25">
      <c r="B24" s="18" t="s">
        <v>17</v>
      </c>
      <c r="C24" s="11">
        <v>3.6342592592592598E-3</v>
      </c>
      <c r="D24" s="19"/>
      <c r="E24" s="12">
        <f t="shared" si="9"/>
        <v>1.7369178006416641E-2</v>
      </c>
      <c r="F24" s="11">
        <v>0</v>
      </c>
      <c r="G24" s="19"/>
      <c r="H24" s="12">
        <f t="shared" si="10"/>
        <v>0</v>
      </c>
      <c r="I24" s="11">
        <v>7.5231481481481503E-4</v>
      </c>
      <c r="J24" s="19"/>
      <c r="K24" s="12">
        <f t="shared" si="11"/>
        <v>1.1397510082412765E-2</v>
      </c>
      <c r="L24" s="13">
        <f t="shared" si="12"/>
        <v>4.3865740740740749E-3</v>
      </c>
      <c r="M24" s="19"/>
      <c r="N24" s="14">
        <f t="shared" si="13"/>
        <v>1.3313661432535921E-2</v>
      </c>
    </row>
    <row r="25" spans="2:14" x14ac:dyDescent="0.25">
      <c r="B25" s="18" t="s">
        <v>18</v>
      </c>
      <c r="C25" s="11">
        <v>5.9074074074074098E-2</v>
      </c>
      <c r="D25" s="19"/>
      <c r="E25" s="12">
        <f t="shared" si="9"/>
        <v>0.28233211638455591</v>
      </c>
      <c r="F25" s="11">
        <v>1.41435185185185E-2</v>
      </c>
      <c r="G25" s="19"/>
      <c r="H25" s="12">
        <f t="shared" si="10"/>
        <v>0.26077678190354248</v>
      </c>
      <c r="I25" s="11">
        <v>1.89930555555556E-2</v>
      </c>
      <c r="J25" s="19"/>
      <c r="K25" s="12">
        <f t="shared" si="11"/>
        <v>0.28774329300368284</v>
      </c>
      <c r="L25" s="13">
        <f t="shared" si="12"/>
        <v>9.2210648148148194E-2</v>
      </c>
      <c r="M25" s="19"/>
      <c r="N25" s="14">
        <f t="shared" si="13"/>
        <v>0.27986791723750321</v>
      </c>
    </row>
    <row r="26" spans="2:14" x14ac:dyDescent="0.25">
      <c r="B26" s="18" t="s">
        <v>19</v>
      </c>
      <c r="C26" s="11">
        <v>5.8831018518518498E-2</v>
      </c>
      <c r="D26" s="19"/>
      <c r="E26" s="12">
        <f t="shared" si="9"/>
        <v>0.28117048346055967</v>
      </c>
      <c r="F26" s="11">
        <v>1.6458333333333301E-2</v>
      </c>
      <c r="G26" s="19"/>
      <c r="H26" s="12">
        <f t="shared" si="10"/>
        <v>0.30345710627400746</v>
      </c>
      <c r="I26" s="11">
        <v>1.51273148148148E-2</v>
      </c>
      <c r="J26" s="19"/>
      <c r="K26" s="12">
        <f t="shared" si="11"/>
        <v>0.22917762581097639</v>
      </c>
      <c r="L26" s="13">
        <f t="shared" si="12"/>
        <v>9.0416666666666604E-2</v>
      </c>
      <c r="M26" s="19"/>
      <c r="N26" s="14">
        <f t="shared" si="13"/>
        <v>0.27442301612393277</v>
      </c>
    </row>
    <row r="27" spans="2:14" ht="15.75" thickBot="1" x14ac:dyDescent="0.3">
      <c r="B27" s="23" t="s">
        <v>20</v>
      </c>
      <c r="C27" s="20">
        <v>2.0023148148148101E-3</v>
      </c>
      <c r="D27" s="24"/>
      <c r="E27" s="21">
        <f t="shared" si="9"/>
        <v>9.5696426595862135E-3</v>
      </c>
      <c r="F27" s="20">
        <v>1.9675925925925899E-4</v>
      </c>
      <c r="G27" s="24"/>
      <c r="H27" s="21">
        <f t="shared" si="10"/>
        <v>3.6278275714895429E-3</v>
      </c>
      <c r="I27" s="20">
        <v>1.77083333333333E-3</v>
      </c>
      <c r="J27" s="24"/>
      <c r="K27" s="21">
        <f t="shared" si="11"/>
        <v>2.6827985270909988E-2</v>
      </c>
      <c r="L27" s="13">
        <f t="shared" si="12"/>
        <v>3.9699074074073994E-3</v>
      </c>
      <c r="M27" s="24"/>
      <c r="N27" s="22">
        <f t="shared" si="13"/>
        <v>1.2049039238416388E-2</v>
      </c>
    </row>
    <row r="28" spans="2:14" ht="16.5" thickTop="1" thickBot="1" x14ac:dyDescent="0.3">
      <c r="B28" s="31" t="s">
        <v>3</v>
      </c>
      <c r="C28" s="32">
        <f>SUM(C22:C27)</f>
        <v>0.14703703703703705</v>
      </c>
      <c r="D28" s="33"/>
      <c r="E28" s="33">
        <f>IFERROR(SUM(E22:E27),0)</f>
        <v>0.70273260316406694</v>
      </c>
      <c r="F28" s="32">
        <f>SUM(F22:F27)</f>
        <v>3.5543981481481426E-2</v>
      </c>
      <c r="G28" s="33"/>
      <c r="H28" s="33">
        <f>IFERROR(SUM(H22:H27),0)</f>
        <v>0.65535638070849322</v>
      </c>
      <c r="I28" s="32">
        <f>SUM(I22:I27)</f>
        <v>4.3240740740740767E-2</v>
      </c>
      <c r="J28" s="33"/>
      <c r="K28" s="33">
        <f>IFERROR(SUM(K22:K27),0)</f>
        <v>0.6550938102752939</v>
      </c>
      <c r="L28" s="32">
        <f>SUM(L22:L27)</f>
        <v>0.22582175925925926</v>
      </c>
      <c r="M28" s="33"/>
      <c r="N28" s="34">
        <f>IFERROR(SUM(N22:N27),0)</f>
        <v>0.68539010081849161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0.20923611111111112</v>
      </c>
      <c r="D30" s="35"/>
      <c r="E30" s="36">
        <f>IFERROR(SUM(E19,E28),0)</f>
        <v>1.0000000000000002</v>
      </c>
      <c r="F30" s="32">
        <f>SUM(F19,F28)</f>
        <v>5.4236111111111041E-2</v>
      </c>
      <c r="G30" s="35"/>
      <c r="H30" s="36">
        <f>IFERROR(SUM(H19,H28),0)</f>
        <v>1.0000000000000002</v>
      </c>
      <c r="I30" s="32">
        <f>SUM(I19,I28)</f>
        <v>6.6006944444444465E-2</v>
      </c>
      <c r="J30" s="35"/>
      <c r="K30" s="36">
        <f>IFERROR(SUM(K19,K28),0)</f>
        <v>1</v>
      </c>
      <c r="L30" s="37">
        <f>SUM(L19,L28)</f>
        <v>0.32947916666666666</v>
      </c>
      <c r="M30" s="35"/>
      <c r="N30" s="38">
        <f>IFERROR(SUM(N19,N28),0)</f>
        <v>1</v>
      </c>
    </row>
    <row r="31" spans="2:14" ht="66" customHeight="1" thickTop="1" thickBot="1" x14ac:dyDescent="0.3">
      <c r="B31" s="139" t="s">
        <v>123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topLeftCell="A13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42" t="s">
        <v>49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x14ac:dyDescent="0.25">
      <c r="B8" s="132" t="s">
        <v>111</v>
      </c>
      <c r="C8" s="11">
        <v>7.1759259259259302E-4</v>
      </c>
      <c r="D8" s="12">
        <f t="shared" si="0"/>
        <v>0.16847826086956541</v>
      </c>
      <c r="E8" s="12">
        <f t="shared" si="1"/>
        <v>4.5588235294117679E-2</v>
      </c>
      <c r="F8" s="11">
        <v>0</v>
      </c>
      <c r="G8" s="12">
        <f t="shared" si="2"/>
        <v>0</v>
      </c>
      <c r="H8" s="12">
        <f t="shared" si="3"/>
        <v>0</v>
      </c>
      <c r="I8" s="11">
        <v>7.1759259259259302E-4</v>
      </c>
      <c r="J8" s="12">
        <f t="shared" si="4"/>
        <v>0.16358839050131943</v>
      </c>
      <c r="K8" s="14">
        <f t="shared" si="5"/>
        <v>4.1471571906354546E-2</v>
      </c>
    </row>
    <row r="9" spans="2:11" x14ac:dyDescent="0.25">
      <c r="B9" s="10" t="s">
        <v>48</v>
      </c>
      <c r="C9" s="11">
        <v>1.65509259259259E-3</v>
      </c>
      <c r="D9" s="12">
        <f t="shared" si="0"/>
        <v>0.38858695652173875</v>
      </c>
      <c r="E9" s="12">
        <f t="shared" si="1"/>
        <v>0.10514705882352926</v>
      </c>
      <c r="F9" s="11">
        <v>0</v>
      </c>
      <c r="G9" s="12">
        <f t="shared" si="2"/>
        <v>0</v>
      </c>
      <c r="H9" s="12">
        <f t="shared" si="3"/>
        <v>0</v>
      </c>
      <c r="I9" s="11">
        <v>1.65509259259259E-3</v>
      </c>
      <c r="J9" s="12">
        <f t="shared" si="4"/>
        <v>0.3773087071240101</v>
      </c>
      <c r="K9" s="14">
        <f t="shared" si="5"/>
        <v>9.5652173913043342E-2</v>
      </c>
    </row>
    <row r="10" spans="2:11" x14ac:dyDescent="0.25">
      <c r="B10" s="10" t="s">
        <v>11</v>
      </c>
      <c r="C10" s="11">
        <v>3.8194444444444398E-4</v>
      </c>
      <c r="D10" s="12">
        <f t="shared" si="0"/>
        <v>8.9673913043478201E-2</v>
      </c>
      <c r="E10" s="12">
        <f t="shared" si="1"/>
        <v>2.4264705882352914E-2</v>
      </c>
      <c r="F10" s="11">
        <v>1.2731481481481499E-4</v>
      </c>
      <c r="G10" s="12">
        <f t="shared" si="2"/>
        <v>1</v>
      </c>
      <c r="H10" s="12">
        <f t="shared" si="3"/>
        <v>8.1481481481481544E-2</v>
      </c>
      <c r="I10" s="11">
        <v>5.09259259259259E-4</v>
      </c>
      <c r="J10" s="12">
        <f t="shared" si="4"/>
        <v>0.11609498680738785</v>
      </c>
      <c r="K10" s="14">
        <f t="shared" si="5"/>
        <v>2.943143812709029E-2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4" ht="15.75" thickBot="1" x14ac:dyDescent="0.3">
      <c r="B18" s="10" t="s">
        <v>13</v>
      </c>
      <c r="C18" s="11">
        <v>1.5046296296296301E-3</v>
      </c>
      <c r="D18" s="12">
        <f t="shared" si="0"/>
        <v>0.35326086956521768</v>
      </c>
      <c r="E18" s="12">
        <f t="shared" si="1"/>
        <v>9.5588235294117682E-2</v>
      </c>
      <c r="F18" s="11">
        <v>0</v>
      </c>
      <c r="G18" s="12">
        <f t="shared" si="2"/>
        <v>0</v>
      </c>
      <c r="H18" s="12">
        <f t="shared" si="3"/>
        <v>0</v>
      </c>
      <c r="I18" s="11">
        <v>1.5046296296296301E-3</v>
      </c>
      <c r="J18" s="12">
        <f t="shared" si="4"/>
        <v>0.34300791556728255</v>
      </c>
      <c r="K18" s="14">
        <f t="shared" si="5"/>
        <v>8.6956521739130474E-2</v>
      </c>
    </row>
    <row r="19" spans="2:14" ht="16.5" thickTop="1" thickBot="1" x14ac:dyDescent="0.3">
      <c r="B19" s="31" t="s">
        <v>3</v>
      </c>
      <c r="C19" s="32">
        <f>SUM(C7:C18)</f>
        <v>4.2592592592592569E-3</v>
      </c>
      <c r="D19" s="33">
        <f>IFERROR(SUM(D7:D18),0)</f>
        <v>1</v>
      </c>
      <c r="E19" s="33">
        <f>IFERROR(SUM(E7:E18),0)</f>
        <v>0.27058823529411752</v>
      </c>
      <c r="F19" s="32">
        <f>SUM(F7:F18)</f>
        <v>1.2731481481481499E-4</v>
      </c>
      <c r="G19" s="33">
        <f>IFERROR(SUM(G7:G18),0)</f>
        <v>1</v>
      </c>
      <c r="H19" s="33">
        <f>IFERROR(SUM(H7:H18),0)</f>
        <v>8.1481481481481544E-2</v>
      </c>
      <c r="I19" s="32">
        <f>SUM(I7:I18)</f>
        <v>4.3865740740740723E-3</v>
      </c>
      <c r="J19" s="33">
        <f>IFERROR(SUM(J7:J18),0)</f>
        <v>1</v>
      </c>
      <c r="K19" s="34">
        <f>IFERROR(SUM(K7:K18),0)</f>
        <v>0.25351170568561865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4" x14ac:dyDescent="0.25">
      <c r="B22" s="18" t="s">
        <v>15</v>
      </c>
      <c r="C22" s="11">
        <v>4.6296296296296298E-4</v>
      </c>
      <c r="D22" s="19"/>
      <c r="E22" s="12">
        <f>IFERROR(C22/C$30,0)</f>
        <v>2.9411764705882356E-2</v>
      </c>
      <c r="F22" s="11">
        <v>0</v>
      </c>
      <c r="G22" s="19"/>
      <c r="H22" s="12">
        <f>IFERROR(F22/F$30,0)</f>
        <v>0</v>
      </c>
      <c r="I22" s="11">
        <v>4.6296296296296298E-4</v>
      </c>
      <c r="J22" s="19"/>
      <c r="K22" s="14">
        <f>IFERROR(I22/I$30,0)</f>
        <v>2.6755852842809371E-2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4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4" x14ac:dyDescent="0.25">
      <c r="B25" s="18" t="s">
        <v>18</v>
      </c>
      <c r="C25" s="11">
        <v>3.5879629629629599E-3</v>
      </c>
      <c r="D25" s="19"/>
      <c r="E25" s="12">
        <f t="shared" si="6"/>
        <v>0.22794117647058806</v>
      </c>
      <c r="F25" s="11">
        <v>1.19212962962963E-3</v>
      </c>
      <c r="G25" s="19"/>
      <c r="H25" s="12">
        <f t="shared" si="7"/>
        <v>0.76296296296296273</v>
      </c>
      <c r="I25" s="11">
        <v>4.7800925925925901E-3</v>
      </c>
      <c r="J25" s="19"/>
      <c r="K25" s="14">
        <f t="shared" si="8"/>
        <v>0.27625418060200663</v>
      </c>
    </row>
    <row r="26" spans="2:14" s="2" customFormat="1" x14ac:dyDescent="0.25">
      <c r="B26" s="18" t="s">
        <v>19</v>
      </c>
      <c r="C26" s="11">
        <v>7.43055555555556E-3</v>
      </c>
      <c r="D26" s="19"/>
      <c r="E26" s="12">
        <f t="shared" si="6"/>
        <v>0.47205882352941209</v>
      </c>
      <c r="F26" s="11">
        <v>2.4305555555555601E-4</v>
      </c>
      <c r="G26" s="19"/>
      <c r="H26" s="12">
        <f t="shared" si="7"/>
        <v>0.15555555555555575</v>
      </c>
      <c r="I26" s="11">
        <v>7.6736111111111102E-3</v>
      </c>
      <c r="J26" s="19"/>
      <c r="K26" s="14">
        <f t="shared" si="8"/>
        <v>0.44347826086956527</v>
      </c>
      <c r="L26" s="1"/>
      <c r="M26" s="1"/>
      <c r="N26" s="1"/>
    </row>
    <row r="27" spans="2:14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4" s="3" customFormat="1" ht="16.5" thickTop="1" thickBot="1" x14ac:dyDescent="0.3">
      <c r="B28" s="31" t="s">
        <v>3</v>
      </c>
      <c r="C28" s="32">
        <f>SUM(C22:C27)</f>
        <v>1.1481481481481483E-2</v>
      </c>
      <c r="D28" s="33"/>
      <c r="E28" s="33">
        <f>IFERROR(SUM(E22:E27),0)</f>
        <v>0.72941176470588243</v>
      </c>
      <c r="F28" s="32">
        <f>SUM(F22:F27)</f>
        <v>1.435185185185186E-3</v>
      </c>
      <c r="G28" s="33"/>
      <c r="H28" s="33">
        <f>IFERROR(SUM(H22:H27),0)</f>
        <v>0.91851851851851851</v>
      </c>
      <c r="I28" s="32">
        <f>SUM(I22:I27)</f>
        <v>1.2916666666666663E-2</v>
      </c>
      <c r="J28" s="33"/>
      <c r="K28" s="34">
        <f>IFERROR(SUM(K22:K27),0)</f>
        <v>0.74648829431438124</v>
      </c>
      <c r="L28" s="1"/>
      <c r="M28" s="1"/>
      <c r="N28" s="1"/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 x14ac:dyDescent="0.3">
      <c r="B30" s="31" t="s">
        <v>6</v>
      </c>
      <c r="C30" s="32">
        <f>SUM(C19,C28)</f>
        <v>1.5740740740740739E-2</v>
      </c>
      <c r="D30" s="35"/>
      <c r="E30" s="36">
        <f>IFERROR(SUM(E19,E28),0)</f>
        <v>1</v>
      </c>
      <c r="F30" s="32">
        <f>SUM(F19,F28)</f>
        <v>1.562500000000001E-3</v>
      </c>
      <c r="G30" s="35"/>
      <c r="H30" s="36">
        <f>IFERROR(SUM(H19,H28),0)</f>
        <v>1</v>
      </c>
      <c r="I30" s="32">
        <f>SUM(I19,I28)</f>
        <v>1.7303240740740737E-2</v>
      </c>
      <c r="J30" s="35"/>
      <c r="K30" s="38">
        <f>IFERROR(SUM(K19,K28),0)</f>
        <v>0.99999999999999989</v>
      </c>
    </row>
    <row r="31" spans="2:14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view="pageBreakPreview" zoomScale="110" zoomScaleNormal="9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2" t="s">
        <v>50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s="5" customFormat="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s="5" customFormat="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3.4722222222222202E-4</v>
      </c>
      <c r="D7" s="12">
        <f t="shared" ref="D7:D18" si="0">IFERROR(C7/C$19,0)</f>
        <v>9.0361445783132557E-2</v>
      </c>
      <c r="E7" s="12">
        <f t="shared" ref="E7:E18" si="1">IFERROR(C7/C$30,0)</f>
        <v>2.6833631484794271E-2</v>
      </c>
      <c r="F7" s="11">
        <v>4.2824074074074102E-4</v>
      </c>
      <c r="G7" s="12">
        <f t="shared" ref="G7:G18" si="2">IFERROR(F7/F$19,0)</f>
        <v>0.69811320754717021</v>
      </c>
      <c r="H7" s="12">
        <f t="shared" ref="H7:H18" si="3">IFERROR(F7/F$30,0)</f>
        <v>0.11419753086419743</v>
      </c>
      <c r="I7" s="11">
        <v>7.7546296296296304E-4</v>
      </c>
      <c r="J7" s="12">
        <f t="shared" ref="J7:J18" si="4">IFERROR(I7/I$19,0)</f>
        <v>0.17402597402597419</v>
      </c>
      <c r="K7" s="14">
        <f t="shared" ref="K7:K18" si="5">IFERROR(I7/I$30,0)</f>
        <v>4.6463245492371706E-2</v>
      </c>
    </row>
    <row r="8" spans="2:11" s="5" customFormat="1" x14ac:dyDescent="0.25">
      <c r="B8" s="132" t="s">
        <v>111</v>
      </c>
      <c r="C8" s="11">
        <v>3.00925925925926E-4</v>
      </c>
      <c r="D8" s="12">
        <f t="shared" si="0"/>
        <v>7.8313253012048278E-2</v>
      </c>
      <c r="E8" s="12">
        <f t="shared" si="1"/>
        <v>2.3255813953488386E-2</v>
      </c>
      <c r="F8" s="11">
        <v>1.8518518518518501E-4</v>
      </c>
      <c r="G8" s="12">
        <f t="shared" si="2"/>
        <v>0.30188679245282984</v>
      </c>
      <c r="H8" s="12">
        <f t="shared" si="3"/>
        <v>4.9382716049382595E-2</v>
      </c>
      <c r="I8" s="11">
        <v>4.8611111111111099E-4</v>
      </c>
      <c r="J8" s="12">
        <f t="shared" si="4"/>
        <v>0.10909090909090915</v>
      </c>
      <c r="K8" s="14">
        <f t="shared" si="5"/>
        <v>2.9126213592232997E-2</v>
      </c>
    </row>
    <row r="9" spans="2:11" s="5" customFormat="1" x14ac:dyDescent="0.25">
      <c r="B9" s="10" t="s">
        <v>48</v>
      </c>
      <c r="C9" s="11">
        <v>2.0023148148148101E-3</v>
      </c>
      <c r="D9" s="12">
        <f t="shared" si="0"/>
        <v>0.52108433734939685</v>
      </c>
      <c r="E9" s="12">
        <f t="shared" si="1"/>
        <v>0.15474060822898</v>
      </c>
      <c r="F9" s="11">
        <v>0</v>
      </c>
      <c r="G9" s="12">
        <f t="shared" si="2"/>
        <v>0</v>
      </c>
      <c r="H9" s="12">
        <f t="shared" si="3"/>
        <v>0</v>
      </c>
      <c r="I9" s="11">
        <v>2.0023148148148101E-3</v>
      </c>
      <c r="J9" s="12">
        <f t="shared" si="4"/>
        <v>0.44935064935064867</v>
      </c>
      <c r="K9" s="14">
        <f t="shared" si="5"/>
        <v>0.11997226074895948</v>
      </c>
    </row>
    <row r="10" spans="2:11" s="5" customFormat="1" x14ac:dyDescent="0.25">
      <c r="B10" s="10" t="s">
        <v>11</v>
      </c>
      <c r="C10" s="11">
        <v>1.7361111111111101E-4</v>
      </c>
      <c r="D10" s="12">
        <f t="shared" si="0"/>
        <v>4.5180722891566279E-2</v>
      </c>
      <c r="E10" s="12">
        <f t="shared" si="1"/>
        <v>1.3416815742397135E-2</v>
      </c>
      <c r="F10" s="11">
        <v>0</v>
      </c>
      <c r="G10" s="12">
        <f t="shared" si="2"/>
        <v>0</v>
      </c>
      <c r="H10" s="12">
        <f t="shared" si="3"/>
        <v>0</v>
      </c>
      <c r="I10" s="11">
        <v>1.7361111111111101E-4</v>
      </c>
      <c r="J10" s="12">
        <f t="shared" si="4"/>
        <v>3.8961038961038974E-2</v>
      </c>
      <c r="K10" s="14">
        <f t="shared" si="5"/>
        <v>1.040221914008321E-2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1.0185185185185199E-3</v>
      </c>
      <c r="D18" s="12">
        <f t="shared" si="0"/>
        <v>0.265060240963856</v>
      </c>
      <c r="E18" s="12">
        <f t="shared" si="1"/>
        <v>7.8711985688730016E-2</v>
      </c>
      <c r="F18" s="11">
        <v>0</v>
      </c>
      <c r="G18" s="12">
        <f t="shared" si="2"/>
        <v>0</v>
      </c>
      <c r="H18" s="12">
        <f t="shared" si="3"/>
        <v>0</v>
      </c>
      <c r="I18" s="11">
        <v>1.0185185185185199E-3</v>
      </c>
      <c r="J18" s="12">
        <f t="shared" si="4"/>
        <v>0.22857142857142909</v>
      </c>
      <c r="K18" s="14">
        <f t="shared" si="5"/>
        <v>6.1026352288488288E-2</v>
      </c>
    </row>
    <row r="19" spans="2:11" s="5" customFormat="1" ht="16.5" thickTop="1" thickBot="1" x14ac:dyDescent="0.3">
      <c r="B19" s="31" t="s">
        <v>3</v>
      </c>
      <c r="C19" s="32">
        <f>SUM(C7:C18)</f>
        <v>3.8425925925925893E-3</v>
      </c>
      <c r="D19" s="33">
        <f>IFERROR(SUM(D7:D18),0)</f>
        <v>1</v>
      </c>
      <c r="E19" s="33">
        <f>IFERROR(SUM(E7:E18),0)</f>
        <v>0.29695885509838982</v>
      </c>
      <c r="F19" s="32">
        <f>SUM(F7:F18)</f>
        <v>6.1342592592592601E-4</v>
      </c>
      <c r="G19" s="33">
        <f>IFERROR(SUM(G7:G18),0)</f>
        <v>1</v>
      </c>
      <c r="H19" s="33">
        <f>IFERROR(SUM(H7:H18),0)</f>
        <v>0.16358024691358003</v>
      </c>
      <c r="I19" s="32">
        <f>SUM(I7:I18)</f>
        <v>4.4560185185185145E-3</v>
      </c>
      <c r="J19" s="33">
        <f>IFERROR(SUM(J7:J18),0)</f>
        <v>1</v>
      </c>
      <c r="K19" s="34">
        <f>IFERROR(SUM(K7:K18),0)</f>
        <v>0.26699029126213569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2.31481481481481E-4</v>
      </c>
      <c r="D22" s="19"/>
      <c r="E22" s="12">
        <f>IFERROR(C22/C$30,0)</f>
        <v>1.7889087656529485E-2</v>
      </c>
      <c r="F22" s="11">
        <v>0</v>
      </c>
      <c r="G22" s="19"/>
      <c r="H22" s="12">
        <f>IFERROR(F22/F$30,0)</f>
        <v>0</v>
      </c>
      <c r="I22" s="11">
        <v>2.31481481481481E-4</v>
      </c>
      <c r="J22" s="19"/>
      <c r="K22" s="14">
        <f>IFERROR(I22/I$30,0)</f>
        <v>1.3869625520110927E-2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4.5138888888888902E-3</v>
      </c>
      <c r="D25" s="19"/>
      <c r="E25" s="12">
        <f t="shared" si="6"/>
        <v>0.34883720930232581</v>
      </c>
      <c r="F25" s="11">
        <v>1.41203703703704E-3</v>
      </c>
      <c r="G25" s="19"/>
      <c r="H25" s="12">
        <f t="shared" si="7"/>
        <v>0.37654320987654338</v>
      </c>
      <c r="I25" s="11">
        <v>5.92592592592593E-3</v>
      </c>
      <c r="J25" s="19"/>
      <c r="K25" s="14">
        <f t="shared" si="8"/>
        <v>0.35506241331484067</v>
      </c>
    </row>
    <row r="26" spans="2:11" s="5" customFormat="1" x14ac:dyDescent="0.25">
      <c r="B26" s="18" t="s">
        <v>19</v>
      </c>
      <c r="C26" s="11">
        <v>4.3518518518518498E-3</v>
      </c>
      <c r="D26" s="19"/>
      <c r="E26" s="12">
        <f t="shared" si="6"/>
        <v>0.3363148479427549</v>
      </c>
      <c r="F26" s="11">
        <v>1.72453703703704E-3</v>
      </c>
      <c r="G26" s="19"/>
      <c r="H26" s="12">
        <f t="shared" si="7"/>
        <v>0.45987654320987664</v>
      </c>
      <c r="I26" s="11">
        <v>6.0763888888888899E-3</v>
      </c>
      <c r="J26" s="19"/>
      <c r="K26" s="14">
        <f t="shared" si="8"/>
        <v>0.36407766990291263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9.0972222222222218E-3</v>
      </c>
      <c r="D28" s="33"/>
      <c r="E28" s="33">
        <f>IFERROR(SUM(E22:E27),0)</f>
        <v>0.70304114490161018</v>
      </c>
      <c r="F28" s="32">
        <f>SUM(F22:F27)</f>
        <v>3.1365740740740798E-3</v>
      </c>
      <c r="G28" s="33"/>
      <c r="H28" s="33">
        <f>IFERROR(SUM(H22:H27),0)</f>
        <v>0.83641975308642003</v>
      </c>
      <c r="I28" s="32">
        <f>SUM(I22:I27)</f>
        <v>1.2233796296296302E-2</v>
      </c>
      <c r="J28" s="33"/>
      <c r="K28" s="34">
        <f>IFERROR(SUM(K22:K27),0)</f>
        <v>0.7330097087378642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1.293981481481481E-2</v>
      </c>
      <c r="D30" s="35"/>
      <c r="E30" s="36">
        <f>IFERROR(SUM(E19,E28),0)</f>
        <v>1</v>
      </c>
      <c r="F30" s="32">
        <f>SUM(F19,F28)</f>
        <v>3.7500000000000059E-3</v>
      </c>
      <c r="G30" s="35"/>
      <c r="H30" s="36">
        <f>IFERROR(SUM(H19,H28),0)</f>
        <v>1</v>
      </c>
      <c r="I30" s="32">
        <f>SUM(I19,I28)</f>
        <v>1.6689814814814817E-2</v>
      </c>
      <c r="J30" s="35"/>
      <c r="K30" s="38">
        <f>IFERROR(SUM(K19,K28),0)</f>
        <v>0.99999999999999989</v>
      </c>
    </row>
    <row r="31" spans="2:11" s="5" customFormat="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/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2" t="s">
        <v>52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x14ac:dyDescent="0.25">
      <c r="B8" s="132" t="s">
        <v>111</v>
      </c>
      <c r="C8" s="11">
        <v>2.19907407407407E-4</v>
      </c>
      <c r="D8" s="12">
        <f t="shared" si="0"/>
        <v>6.6202090592334367E-2</v>
      </c>
      <c r="E8" s="12">
        <f t="shared" si="1"/>
        <v>1.3899049012435967E-2</v>
      </c>
      <c r="F8" s="11">
        <v>2.7777777777777799E-4</v>
      </c>
      <c r="G8" s="12">
        <f t="shared" si="2"/>
        <v>0.38095238095238104</v>
      </c>
      <c r="H8" s="12">
        <f t="shared" si="3"/>
        <v>4.2857142857142892E-2</v>
      </c>
      <c r="I8" s="11">
        <v>4.9768518518518499E-4</v>
      </c>
      <c r="J8" s="12">
        <f t="shared" si="4"/>
        <v>0.12285714285714279</v>
      </c>
      <c r="K8" s="14">
        <f t="shared" si="5"/>
        <v>2.2314478463933619E-2</v>
      </c>
    </row>
    <row r="9" spans="2:11" x14ac:dyDescent="0.25">
      <c r="B9" s="10" t="s">
        <v>48</v>
      </c>
      <c r="C9" s="11">
        <v>2.21064814814815E-3</v>
      </c>
      <c r="D9" s="12">
        <f t="shared" si="0"/>
        <v>0.66550522648083676</v>
      </c>
      <c r="E9" s="12">
        <f t="shared" si="1"/>
        <v>0.1397220190197514</v>
      </c>
      <c r="F9" s="11">
        <v>0</v>
      </c>
      <c r="G9" s="12">
        <f t="shared" si="2"/>
        <v>0</v>
      </c>
      <c r="H9" s="12">
        <f t="shared" si="3"/>
        <v>0</v>
      </c>
      <c r="I9" s="11">
        <v>2.21064814814815E-3</v>
      </c>
      <c r="J9" s="12">
        <f t="shared" si="4"/>
        <v>0.54571428571428604</v>
      </c>
      <c r="K9" s="14">
        <f t="shared" si="5"/>
        <v>9.9117799688635488E-2</v>
      </c>
    </row>
    <row r="10" spans="2:11" x14ac:dyDescent="0.25">
      <c r="B10" s="10" t="s">
        <v>11</v>
      </c>
      <c r="C10" s="11">
        <v>3.1250000000000001E-4</v>
      </c>
      <c r="D10" s="12">
        <f t="shared" si="0"/>
        <v>9.4076655052264799E-2</v>
      </c>
      <c r="E10" s="12">
        <f t="shared" si="1"/>
        <v>1.9751280175566939E-2</v>
      </c>
      <c r="F10" s="11">
        <v>0</v>
      </c>
      <c r="G10" s="12">
        <f t="shared" si="2"/>
        <v>0</v>
      </c>
      <c r="H10" s="12">
        <f t="shared" si="3"/>
        <v>0</v>
      </c>
      <c r="I10" s="11">
        <v>3.1250000000000001E-4</v>
      </c>
      <c r="J10" s="12">
        <f t="shared" si="4"/>
        <v>7.7142857142857138E-2</v>
      </c>
      <c r="K10" s="14">
        <f t="shared" si="5"/>
        <v>1.4011416709911812E-2</v>
      </c>
    </row>
    <row r="11" spans="2:11" x14ac:dyDescent="0.25">
      <c r="B11" s="10" t="s">
        <v>12</v>
      </c>
      <c r="C11" s="11">
        <v>2.0833333333333299E-4</v>
      </c>
      <c r="D11" s="12">
        <f t="shared" si="0"/>
        <v>6.2717770034843093E-2</v>
      </c>
      <c r="E11" s="12">
        <f t="shared" si="1"/>
        <v>1.3167520117044603E-2</v>
      </c>
      <c r="F11" s="11">
        <v>1.7361111111111101E-4</v>
      </c>
      <c r="G11" s="12">
        <f t="shared" si="2"/>
        <v>0.23809523809523783</v>
      </c>
      <c r="H11" s="12">
        <f t="shared" si="3"/>
        <v>2.678571428571427E-2</v>
      </c>
      <c r="I11" s="11">
        <v>3.8194444444444398E-4</v>
      </c>
      <c r="J11" s="12">
        <f t="shared" si="4"/>
        <v>9.4285714285714153E-2</v>
      </c>
      <c r="K11" s="14">
        <f t="shared" si="5"/>
        <v>1.7125064867669973E-2</v>
      </c>
    </row>
    <row r="12" spans="2:1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3.7037037037037003E-4</v>
      </c>
      <c r="D18" s="12">
        <f t="shared" si="0"/>
        <v>0.11149825783972114</v>
      </c>
      <c r="E18" s="12">
        <f t="shared" si="1"/>
        <v>2.3408924652523755E-2</v>
      </c>
      <c r="F18" s="11">
        <v>2.7777777777777799E-4</v>
      </c>
      <c r="G18" s="12">
        <f t="shared" si="2"/>
        <v>0.38095238095238104</v>
      </c>
      <c r="H18" s="12">
        <f t="shared" si="3"/>
        <v>4.2857142857142892E-2</v>
      </c>
      <c r="I18" s="11">
        <v>6.4814814814814802E-4</v>
      </c>
      <c r="J18" s="12">
        <f t="shared" si="4"/>
        <v>0.15999999999999995</v>
      </c>
      <c r="K18" s="14">
        <f t="shared" si="5"/>
        <v>2.9060716139076345E-2</v>
      </c>
    </row>
    <row r="19" spans="2:11" ht="16.5" thickTop="1" thickBot="1" x14ac:dyDescent="0.3">
      <c r="B19" s="31" t="s">
        <v>3</v>
      </c>
      <c r="C19" s="32">
        <f>SUM(C7:C18)</f>
        <v>3.3217592592592595E-3</v>
      </c>
      <c r="D19" s="33">
        <f>IFERROR(SUM(D7:D18),0)</f>
        <v>1.0000000000000002</v>
      </c>
      <c r="E19" s="33">
        <f>IFERROR(SUM(E7:E18),0)</f>
        <v>0.20994879297732266</v>
      </c>
      <c r="F19" s="32">
        <f>SUM(F7:F18)</f>
        <v>7.2916666666666703E-4</v>
      </c>
      <c r="G19" s="33">
        <f>IFERROR(SUM(G7:G18),0)</f>
        <v>0.99999999999999989</v>
      </c>
      <c r="H19" s="33">
        <f>IFERROR(SUM(H7:H18),0)</f>
        <v>0.11250000000000004</v>
      </c>
      <c r="I19" s="32">
        <f>SUM(I7:I18)</f>
        <v>4.0509259259259266E-3</v>
      </c>
      <c r="J19" s="33">
        <f>IFERROR(SUM(J7:J18),0)</f>
        <v>1.0000000000000002</v>
      </c>
      <c r="K19" s="34">
        <f>IFERROR(SUM(K7:K18),0)</f>
        <v>0.18162947586922723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2.89351851851852E-4</v>
      </c>
      <c r="D22" s="19"/>
      <c r="E22" s="12">
        <f>IFERROR(C22/C$30,0)</f>
        <v>1.8288222384784211E-2</v>
      </c>
      <c r="F22" s="11">
        <v>0</v>
      </c>
      <c r="G22" s="19"/>
      <c r="H22" s="12">
        <f>IFERROR(F22/F$30,0)</f>
        <v>0</v>
      </c>
      <c r="I22" s="11">
        <v>2.89351851851852E-4</v>
      </c>
      <c r="J22" s="19"/>
      <c r="K22" s="14">
        <f>IFERROR(I22/I$30,0)</f>
        <v>1.2973533990659092E-2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7.5694444444444403E-3</v>
      </c>
      <c r="D25" s="19"/>
      <c r="E25" s="12">
        <f t="shared" si="6"/>
        <v>0.47841989758595443</v>
      </c>
      <c r="F25" s="11">
        <v>2.4537037037037001E-3</v>
      </c>
      <c r="G25" s="19"/>
      <c r="H25" s="12">
        <f t="shared" si="7"/>
        <v>0.378571428571428</v>
      </c>
      <c r="I25" s="11">
        <v>1.0023148148148101E-2</v>
      </c>
      <c r="J25" s="19"/>
      <c r="K25" s="14">
        <f t="shared" si="8"/>
        <v>0.44940321743642858</v>
      </c>
    </row>
    <row r="26" spans="2:11" x14ac:dyDescent="0.25">
      <c r="B26" s="18" t="s">
        <v>19</v>
      </c>
      <c r="C26" s="11">
        <v>4.2824074074074101E-3</v>
      </c>
      <c r="D26" s="19"/>
      <c r="E26" s="12">
        <f t="shared" si="6"/>
        <v>0.27066569129480633</v>
      </c>
      <c r="F26" s="11">
        <v>2.8587962962962998E-3</v>
      </c>
      <c r="G26" s="19"/>
      <c r="H26" s="12">
        <f t="shared" si="7"/>
        <v>0.44107142857142911</v>
      </c>
      <c r="I26" s="11">
        <v>7.1412037037037E-3</v>
      </c>
      <c r="J26" s="19"/>
      <c r="K26" s="14">
        <f t="shared" si="8"/>
        <v>0.32018681888946604</v>
      </c>
    </row>
    <row r="27" spans="2:11" ht="15.75" thickBot="1" x14ac:dyDescent="0.3">
      <c r="B27" s="23" t="s">
        <v>20</v>
      </c>
      <c r="C27" s="20">
        <v>3.5879629629629602E-4</v>
      </c>
      <c r="D27" s="24"/>
      <c r="E27" s="21">
        <f t="shared" si="6"/>
        <v>2.2677395757132391E-2</v>
      </c>
      <c r="F27" s="20">
        <v>4.3981481481481503E-4</v>
      </c>
      <c r="G27" s="24"/>
      <c r="H27" s="21">
        <f t="shared" si="7"/>
        <v>6.7857142857142894E-2</v>
      </c>
      <c r="I27" s="20">
        <v>7.9861111111111105E-4</v>
      </c>
      <c r="J27" s="24"/>
      <c r="K27" s="22">
        <f t="shared" si="8"/>
        <v>3.580695381421907E-2</v>
      </c>
    </row>
    <row r="28" spans="2:11" ht="16.5" thickTop="1" thickBot="1" x14ac:dyDescent="0.3">
      <c r="B28" s="31" t="s">
        <v>3</v>
      </c>
      <c r="C28" s="32">
        <f>SUM(C22:C27)</f>
        <v>1.2499999999999999E-2</v>
      </c>
      <c r="D28" s="33"/>
      <c r="E28" s="33">
        <f>IFERROR(SUM(E22:E27),0)</f>
        <v>0.79005120702267739</v>
      </c>
      <c r="F28" s="32">
        <f>SUM(F22:F27)</f>
        <v>5.7523148148148143E-3</v>
      </c>
      <c r="G28" s="33"/>
      <c r="H28" s="33">
        <f>IFERROR(SUM(H22:H27),0)</f>
        <v>0.88749999999999996</v>
      </c>
      <c r="I28" s="32">
        <f>SUM(I22:I27)</f>
        <v>1.8252314814814763E-2</v>
      </c>
      <c r="J28" s="33"/>
      <c r="K28" s="34">
        <f>IFERROR(SUM(K22:K27),0)</f>
        <v>0.81837052413077271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1.5821759259259258E-2</v>
      </c>
      <c r="D30" s="35"/>
      <c r="E30" s="36">
        <f>IFERROR(SUM(E19,E28),0)</f>
        <v>1</v>
      </c>
      <c r="F30" s="32">
        <f>SUM(F19,F28)</f>
        <v>6.4814814814814813E-3</v>
      </c>
      <c r="G30" s="35"/>
      <c r="H30" s="36">
        <f>IFERROR(SUM(H19,H28),0)</f>
        <v>1</v>
      </c>
      <c r="I30" s="32">
        <f>SUM(I19,I28)</f>
        <v>2.2303240740740689E-2</v>
      </c>
      <c r="J30" s="35"/>
      <c r="K30" s="38">
        <f>IFERROR(SUM(K19,K28),0)</f>
        <v>1</v>
      </c>
    </row>
    <row r="31" spans="2:1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42" t="s">
        <v>51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x14ac:dyDescent="0.25">
      <c r="B8" s="132" t="s">
        <v>111</v>
      </c>
      <c r="C8" s="11">
        <v>2.4305555555555601E-4</v>
      </c>
      <c r="D8" s="12">
        <f t="shared" si="0"/>
        <v>0.45652173913043514</v>
      </c>
      <c r="E8" s="12">
        <f t="shared" si="1"/>
        <v>2.241195304162226E-2</v>
      </c>
      <c r="F8" s="11">
        <v>0</v>
      </c>
      <c r="G8" s="12">
        <f t="shared" si="2"/>
        <v>0</v>
      </c>
      <c r="H8" s="12">
        <f t="shared" si="3"/>
        <v>0</v>
      </c>
      <c r="I8" s="11">
        <v>2.4305555555555601E-4</v>
      </c>
      <c r="J8" s="12">
        <f t="shared" si="4"/>
        <v>0.45652173913043514</v>
      </c>
      <c r="K8" s="14">
        <f t="shared" si="5"/>
        <v>2.241195304162226E-2</v>
      </c>
    </row>
    <row r="9" spans="2:11" x14ac:dyDescent="0.25">
      <c r="B9" s="10" t="s">
        <v>48</v>
      </c>
      <c r="C9" s="11">
        <v>1.50462962962963E-4</v>
      </c>
      <c r="D9" s="12">
        <f t="shared" si="0"/>
        <v>0.28260869565217367</v>
      </c>
      <c r="E9" s="12">
        <f t="shared" si="1"/>
        <v>1.3874066168623281E-2</v>
      </c>
      <c r="F9" s="11">
        <v>0</v>
      </c>
      <c r="G9" s="12">
        <f t="shared" si="2"/>
        <v>0</v>
      </c>
      <c r="H9" s="12">
        <f t="shared" si="3"/>
        <v>0</v>
      </c>
      <c r="I9" s="11">
        <v>1.50462962962963E-4</v>
      </c>
      <c r="J9" s="12">
        <f t="shared" si="4"/>
        <v>0.28260869565217367</v>
      </c>
      <c r="K9" s="14">
        <f t="shared" si="5"/>
        <v>1.3874066168623281E-2</v>
      </c>
    </row>
    <row r="10" spans="2:1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1.38888888888889E-4</v>
      </c>
      <c r="D18" s="12">
        <f t="shared" si="0"/>
        <v>0.26086956521739124</v>
      </c>
      <c r="E18" s="12">
        <f t="shared" si="1"/>
        <v>1.280683030949842E-2</v>
      </c>
      <c r="F18" s="11">
        <v>0</v>
      </c>
      <c r="G18" s="12">
        <f t="shared" si="2"/>
        <v>0</v>
      </c>
      <c r="H18" s="12">
        <f t="shared" si="3"/>
        <v>0</v>
      </c>
      <c r="I18" s="11">
        <v>1.38888888888889E-4</v>
      </c>
      <c r="J18" s="12">
        <f t="shared" si="4"/>
        <v>0.26086956521739124</v>
      </c>
      <c r="K18" s="14">
        <f t="shared" si="5"/>
        <v>1.280683030949842E-2</v>
      </c>
    </row>
    <row r="19" spans="2:11" ht="16.5" thickTop="1" thickBot="1" x14ac:dyDescent="0.3">
      <c r="B19" s="31" t="s">
        <v>3</v>
      </c>
      <c r="C19" s="32">
        <f>SUM(C7:C18)</f>
        <v>5.3240740740740798E-4</v>
      </c>
      <c r="D19" s="33">
        <f>IFERROR(SUM(D7:D18),0)</f>
        <v>1</v>
      </c>
      <c r="E19" s="33">
        <f>IFERROR(SUM(E7:E18),0)</f>
        <v>4.9092849519743957E-2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5.3240740740740798E-4</v>
      </c>
      <c r="J19" s="33">
        <f>IFERROR(SUM(J7:J18),0)</f>
        <v>1</v>
      </c>
      <c r="K19" s="34">
        <f>IFERROR(SUM(K7:K18),0)</f>
        <v>4.9092849519743957E-2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1.4583333333333299E-3</v>
      </c>
      <c r="D22" s="19"/>
      <c r="E22" s="12">
        <f>IFERROR(C22/C$30,0)</f>
        <v>0.13447171824973297</v>
      </c>
      <c r="F22" s="11">
        <v>0</v>
      </c>
      <c r="G22" s="19"/>
      <c r="H22" s="12">
        <f>IFERROR(F22/F$30,0)</f>
        <v>0</v>
      </c>
      <c r="I22" s="11">
        <v>1.4583333333333299E-3</v>
      </c>
      <c r="J22" s="19"/>
      <c r="K22" s="14">
        <f>IFERROR(I22/I$30,0)</f>
        <v>0.13447171824973297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2.6504629629629599E-3</v>
      </c>
      <c r="D25" s="19"/>
      <c r="E25" s="12">
        <f t="shared" si="6"/>
        <v>0.24439701173959438</v>
      </c>
      <c r="F25" s="11">
        <v>0</v>
      </c>
      <c r="G25" s="19"/>
      <c r="H25" s="12">
        <f t="shared" si="7"/>
        <v>0</v>
      </c>
      <c r="I25" s="11">
        <v>2.6504629629629599E-3</v>
      </c>
      <c r="J25" s="19"/>
      <c r="K25" s="14">
        <f t="shared" si="8"/>
        <v>0.24439701173959438</v>
      </c>
    </row>
    <row r="26" spans="2:11" x14ac:dyDescent="0.25">
      <c r="B26" s="18" t="s">
        <v>19</v>
      </c>
      <c r="C26" s="11">
        <v>6.08796296296296E-3</v>
      </c>
      <c r="D26" s="19"/>
      <c r="E26" s="12">
        <f t="shared" si="6"/>
        <v>0.56136606189967997</v>
      </c>
      <c r="F26" s="11">
        <v>0</v>
      </c>
      <c r="G26" s="19"/>
      <c r="H26" s="12">
        <f t="shared" si="7"/>
        <v>0</v>
      </c>
      <c r="I26" s="11">
        <v>6.08796296296296E-3</v>
      </c>
      <c r="J26" s="19"/>
      <c r="K26" s="14">
        <f t="shared" si="8"/>
        <v>0.56136606189967997</v>
      </c>
    </row>
    <row r="27" spans="2:11" ht="15.75" thickBot="1" x14ac:dyDescent="0.3">
      <c r="B27" s="23" t="s">
        <v>20</v>
      </c>
      <c r="C27" s="20">
        <v>1.15740740740741E-4</v>
      </c>
      <c r="D27" s="24"/>
      <c r="E27" s="21">
        <f t="shared" si="6"/>
        <v>1.0672358591248699E-2</v>
      </c>
      <c r="F27" s="20">
        <v>0</v>
      </c>
      <c r="G27" s="24"/>
      <c r="H27" s="21">
        <f t="shared" si="7"/>
        <v>0</v>
      </c>
      <c r="I27" s="20">
        <v>1.15740740740741E-4</v>
      </c>
      <c r="J27" s="24"/>
      <c r="K27" s="22">
        <f t="shared" si="8"/>
        <v>1.0672358591248699E-2</v>
      </c>
    </row>
    <row r="28" spans="2:11" ht="16.5" thickTop="1" thickBot="1" x14ac:dyDescent="0.3">
      <c r="B28" s="31" t="s">
        <v>3</v>
      </c>
      <c r="C28" s="32">
        <f>SUM(C22:C27)</f>
        <v>1.031249999999999E-2</v>
      </c>
      <c r="D28" s="33"/>
      <c r="E28" s="33">
        <f>IFERROR(SUM(E22:E27),0)</f>
        <v>0.95090715048025598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1.031249999999999E-2</v>
      </c>
      <c r="J28" s="33"/>
      <c r="K28" s="34">
        <f>IFERROR(SUM(K22:K27),0)</f>
        <v>0.95090715048025598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1.0844907407407399E-2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1.0844907407407399E-2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1"/>
  <sheetViews>
    <sheetView showGridLines="0" showZeros="0" view="pageBreakPreview" zoomScaleNormal="69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53" t="s">
        <v>154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2:14" x14ac:dyDescent="0.25">
      <c r="B4" s="156" t="s">
        <v>153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2:14" x14ac:dyDescent="0.25">
      <c r="B5" s="52"/>
      <c r="C5" s="157" t="s">
        <v>7</v>
      </c>
      <c r="D5" s="157"/>
      <c r="E5" s="157"/>
      <c r="F5" s="157" t="s">
        <v>8</v>
      </c>
      <c r="G5" s="157"/>
      <c r="H5" s="157"/>
      <c r="I5" s="157" t="s">
        <v>9</v>
      </c>
      <c r="J5" s="157"/>
      <c r="K5" s="157"/>
      <c r="L5" s="157" t="s">
        <v>3</v>
      </c>
      <c r="M5" s="157"/>
      <c r="N5" s="158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1.35763888888889E-2</v>
      </c>
      <c r="D7" s="45">
        <f t="shared" ref="D7:D18" si="0">IFERROR(C7/C$19,0)</f>
        <v>0.19423745653253871</v>
      </c>
      <c r="E7" s="45">
        <f t="shared" ref="E7:E18" si="1">IFERROR(C7/C$30,0)</f>
        <v>0.11165048543689331</v>
      </c>
      <c r="F7" s="44">
        <v>0</v>
      </c>
      <c r="G7" s="45">
        <f t="shared" ref="G7:G18" si="2">IFERROR(F7/F$19,0)</f>
        <v>0</v>
      </c>
      <c r="H7" s="45">
        <f t="shared" ref="H7:H18" si="3">IFERROR(F7/F$30,0)</f>
        <v>0</v>
      </c>
      <c r="I7" s="44">
        <v>0</v>
      </c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1.35763888888889E-2</v>
      </c>
      <c r="M7" s="45">
        <f t="shared" ref="M7:M16" si="6">IFERROR(L7/L$19,0)</f>
        <v>0.19423745653253871</v>
      </c>
      <c r="N7" s="47">
        <f t="shared" ref="N7:N16" si="7">IFERROR(L7/L$30,0)</f>
        <v>0.11165048543689331</v>
      </c>
    </row>
    <row r="8" spans="2:14" x14ac:dyDescent="0.25">
      <c r="B8" s="131" t="s">
        <v>111</v>
      </c>
      <c r="C8" s="44">
        <v>1.0127314814814801E-2</v>
      </c>
      <c r="D8" s="45">
        <f t="shared" si="0"/>
        <v>0.14489153833416113</v>
      </c>
      <c r="E8" s="45">
        <f t="shared" si="1"/>
        <v>8.3285741481058342E-2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8" si="8">SUM(C8,F8,I8)</f>
        <v>1.0127314814814801E-2</v>
      </c>
      <c r="M8" s="45">
        <f t="shared" si="6"/>
        <v>0.14489153833416113</v>
      </c>
      <c r="N8" s="47">
        <f t="shared" si="7"/>
        <v>8.3285741481058342E-2</v>
      </c>
    </row>
    <row r="9" spans="2:14" x14ac:dyDescent="0.25">
      <c r="B9" s="43" t="s">
        <v>48</v>
      </c>
      <c r="C9" s="44">
        <v>3.8194444444444398E-4</v>
      </c>
      <c r="D9" s="45">
        <f t="shared" si="0"/>
        <v>5.4644808743169347E-3</v>
      </c>
      <c r="E9" s="45">
        <f t="shared" si="1"/>
        <v>3.1410622501427724E-3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3.8194444444444398E-4</v>
      </c>
      <c r="M9" s="45">
        <f t="shared" si="6"/>
        <v>5.4644808743169347E-3</v>
      </c>
      <c r="N9" s="47">
        <f t="shared" si="7"/>
        <v>3.1410622501427724E-3</v>
      </c>
    </row>
    <row r="10" spans="2:14" x14ac:dyDescent="0.25">
      <c r="B10" s="43" t="s">
        <v>11</v>
      </c>
      <c r="C10" s="44">
        <v>1.92013888888889E-2</v>
      </c>
      <c r="D10" s="45">
        <f t="shared" si="0"/>
        <v>0.27471435668157007</v>
      </c>
      <c r="E10" s="45">
        <f t="shared" si="1"/>
        <v>0.15790976584808691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1.92013888888889E-2</v>
      </c>
      <c r="M10" s="45">
        <f t="shared" si="6"/>
        <v>0.27471435668157007</v>
      </c>
      <c r="N10" s="47">
        <f t="shared" si="7"/>
        <v>0.15790976584808691</v>
      </c>
    </row>
    <row r="11" spans="2:14" x14ac:dyDescent="0.25">
      <c r="B11" s="43" t="s">
        <v>12</v>
      </c>
      <c r="C11" s="44">
        <v>1.71296296296296E-3</v>
      </c>
      <c r="D11" s="45">
        <f t="shared" si="0"/>
        <v>2.4507368769663817E-2</v>
      </c>
      <c r="E11" s="45">
        <f t="shared" si="1"/>
        <v>1.4087188273367577E-2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1.71296296296296E-3</v>
      </c>
      <c r="M11" s="45">
        <f t="shared" si="6"/>
        <v>2.4507368769663817E-2</v>
      </c>
      <c r="N11" s="47">
        <f t="shared" si="7"/>
        <v>1.4087188273367577E-2</v>
      </c>
    </row>
    <row r="12" spans="2:14" x14ac:dyDescent="0.25">
      <c r="B12" s="43" t="s">
        <v>126</v>
      </c>
      <c r="C12" s="44">
        <v>5.8912037037036997E-3</v>
      </c>
      <c r="D12" s="45">
        <f t="shared" si="0"/>
        <v>8.4285477728100647E-2</v>
      </c>
      <c r="E12" s="45">
        <f t="shared" si="1"/>
        <v>4.8448505615838543E-2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5.8912037037036997E-3</v>
      </c>
      <c r="M12" s="45">
        <f t="shared" si="6"/>
        <v>8.4285477728100647E-2</v>
      </c>
      <c r="N12" s="47">
        <f t="shared" si="7"/>
        <v>4.8448505615838543E-2</v>
      </c>
    </row>
    <row r="13" spans="2:14" x14ac:dyDescent="0.25">
      <c r="B13" s="43" t="s">
        <v>117</v>
      </c>
      <c r="C13" s="44">
        <v>2.1875000000000002E-3</v>
      </c>
      <c r="D13" s="45">
        <f t="shared" si="0"/>
        <v>3.1296572280178854E-2</v>
      </c>
      <c r="E13" s="45">
        <f t="shared" si="1"/>
        <v>1.7989720159908629E-2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5" si="9">SUM(C13,F13,I13)</f>
        <v>2.1875000000000002E-3</v>
      </c>
      <c r="M13" s="45">
        <f t="shared" si="6"/>
        <v>3.1296572280178854E-2</v>
      </c>
      <c r="N13" s="47">
        <f t="shared" si="7"/>
        <v>1.7989720159908629E-2</v>
      </c>
    </row>
    <row r="14" spans="2:14" x14ac:dyDescent="0.25">
      <c r="B14" s="43" t="s">
        <v>118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0</v>
      </c>
      <c r="M14" s="45">
        <f t="shared" si="6"/>
        <v>0</v>
      </c>
      <c r="N14" s="47">
        <f t="shared" si="7"/>
        <v>0</v>
      </c>
    </row>
    <row r="15" spans="2:14" x14ac:dyDescent="0.25">
      <c r="B15" s="43" t="s">
        <v>152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9"/>
        <v>0</v>
      </c>
      <c r="M15" s="45">
        <f t="shared" si="6"/>
        <v>0</v>
      </c>
      <c r="N15" s="47">
        <f t="shared" si="7"/>
        <v>0</v>
      </c>
    </row>
    <row r="16" spans="2:14" x14ac:dyDescent="0.25">
      <c r="B16" s="43" t="s">
        <v>139</v>
      </c>
      <c r="C16" s="44">
        <v>1.2731481481481499E-4</v>
      </c>
      <c r="D16" s="45">
        <f t="shared" si="0"/>
        <v>1.8214936247723165E-3</v>
      </c>
      <c r="E16" s="45">
        <f t="shared" si="1"/>
        <v>1.0470207500475935E-3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1.2731481481481499E-4</v>
      </c>
      <c r="M16" s="45">
        <f t="shared" si="6"/>
        <v>1.8214936247723165E-3</v>
      </c>
      <c r="N16" s="47">
        <f t="shared" si="7"/>
        <v>1.0470207500475935E-3</v>
      </c>
    </row>
    <row r="17" spans="2:14" x14ac:dyDescent="0.25">
      <c r="B17" s="43" t="s">
        <v>127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1.66898148148148E-2</v>
      </c>
      <c r="D18" s="45">
        <f t="shared" si="0"/>
        <v>0.23878125517469767</v>
      </c>
      <c r="E18" s="45">
        <f t="shared" si="1"/>
        <v>0.13725490196078421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>
        <f t="shared" si="8"/>
        <v>1.66898148148148E-2</v>
      </c>
      <c r="M18" s="45">
        <f>IFERROR(L18/L$19,0)</f>
        <v>0.23878125517469767</v>
      </c>
      <c r="N18" s="47">
        <f>IFERROR(L18/L$30,0)</f>
        <v>0.13725490196078421</v>
      </c>
    </row>
    <row r="19" spans="2:14" ht="16.5" thickTop="1" thickBot="1" x14ac:dyDescent="0.3">
      <c r="B19" s="60" t="s">
        <v>3</v>
      </c>
      <c r="C19" s="61">
        <f>SUM(C7:C18)</f>
        <v>6.989583333333331E-2</v>
      </c>
      <c r="D19" s="62">
        <f>IFERROR(SUM(D7:D18),0)</f>
        <v>1.0000000000000004</v>
      </c>
      <c r="E19" s="62">
        <f>IFERROR(SUM(E7:E18),0)</f>
        <v>0.57481439177612792</v>
      </c>
      <c r="F19" s="6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2">
        <f>IFERROR(SUM(K7:K18),0)</f>
        <v>0</v>
      </c>
      <c r="L19" s="61">
        <f>SUM(L7:L18)</f>
        <v>6.989583333333331E-2</v>
      </c>
      <c r="M19" s="62">
        <f>IFERROR(SUM(M7:M18),0)</f>
        <v>1.0000000000000004</v>
      </c>
      <c r="N19" s="63">
        <f>IFERROR(SUM(N7:N18),0)</f>
        <v>0.57481439177612792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0</v>
      </c>
      <c r="M22" s="51"/>
      <c r="N22" s="47">
        <f>IFERROR(L22/L$30,0)</f>
        <v>0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10">IFERROR(C23/C$30,0)</f>
        <v>0</v>
      </c>
      <c r="F23" s="44">
        <v>0</v>
      </c>
      <c r="G23" s="51"/>
      <c r="H23" s="45">
        <f t="shared" ref="H23:H27" si="11">IFERROR(F23/F$30,0)</f>
        <v>0</v>
      </c>
      <c r="I23" s="44">
        <v>0</v>
      </c>
      <c r="J23" s="51"/>
      <c r="K23" s="45">
        <f t="shared" ref="K23:K27" si="12">IFERROR(I23/I$30,0)</f>
        <v>0</v>
      </c>
      <c r="L23" s="46">
        <f t="shared" ref="L23:L27" si="13">SUM(C23,F23,I23)</f>
        <v>0</v>
      </c>
      <c r="M23" s="51"/>
      <c r="N23" s="47">
        <f t="shared" ref="N23:N27" si="14">IFERROR(L23/L$30,0)</f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10"/>
        <v>0</v>
      </c>
      <c r="F24" s="44">
        <v>0</v>
      </c>
      <c r="G24" s="51"/>
      <c r="H24" s="45">
        <f t="shared" si="11"/>
        <v>0</v>
      </c>
      <c r="I24" s="44">
        <v>0</v>
      </c>
      <c r="J24" s="51"/>
      <c r="K24" s="45">
        <f t="shared" si="12"/>
        <v>0</v>
      </c>
      <c r="L24" s="46">
        <f t="shared" si="13"/>
        <v>0</v>
      </c>
      <c r="M24" s="51"/>
      <c r="N24" s="47">
        <f t="shared" si="14"/>
        <v>0</v>
      </c>
    </row>
    <row r="25" spans="2:14" x14ac:dyDescent="0.25">
      <c r="B25" s="50" t="s">
        <v>18</v>
      </c>
      <c r="C25" s="44">
        <v>1.3310185185185199E-2</v>
      </c>
      <c r="D25" s="51"/>
      <c r="E25" s="45">
        <f t="shared" si="10"/>
        <v>0.10946126023224836</v>
      </c>
      <c r="F25" s="44">
        <v>0</v>
      </c>
      <c r="G25" s="51"/>
      <c r="H25" s="45">
        <f t="shared" si="11"/>
        <v>0</v>
      </c>
      <c r="I25" s="44">
        <v>0</v>
      </c>
      <c r="J25" s="51"/>
      <c r="K25" s="45">
        <f t="shared" si="12"/>
        <v>0</v>
      </c>
      <c r="L25" s="46">
        <f t="shared" si="13"/>
        <v>1.3310185185185199E-2</v>
      </c>
      <c r="M25" s="51"/>
      <c r="N25" s="47">
        <f t="shared" si="14"/>
        <v>0.10946126023224836</v>
      </c>
    </row>
    <row r="26" spans="2:14" s="2" customFormat="1" x14ac:dyDescent="0.25">
      <c r="B26" s="50" t="s">
        <v>19</v>
      </c>
      <c r="C26" s="44">
        <v>3.8391203703703698E-2</v>
      </c>
      <c r="D26" s="51"/>
      <c r="E26" s="45">
        <f t="shared" si="10"/>
        <v>0.31572434799162385</v>
      </c>
      <c r="F26" s="44">
        <v>0</v>
      </c>
      <c r="G26" s="51"/>
      <c r="H26" s="45">
        <f t="shared" si="11"/>
        <v>0</v>
      </c>
      <c r="I26" s="44">
        <v>0</v>
      </c>
      <c r="J26" s="51"/>
      <c r="K26" s="45">
        <f t="shared" si="12"/>
        <v>0</v>
      </c>
      <c r="L26" s="46">
        <f t="shared" si="13"/>
        <v>3.8391203703703698E-2</v>
      </c>
      <c r="M26" s="51"/>
      <c r="N26" s="47">
        <f t="shared" si="14"/>
        <v>0.31572434799162385</v>
      </c>
    </row>
    <row r="27" spans="2:14" ht="15.75" thickBot="1" x14ac:dyDescent="0.3">
      <c r="B27" s="55" t="s">
        <v>20</v>
      </c>
      <c r="C27" s="53">
        <v>0</v>
      </c>
      <c r="D27" s="56"/>
      <c r="E27" s="54">
        <f t="shared" si="10"/>
        <v>0</v>
      </c>
      <c r="F27" s="53">
        <v>0</v>
      </c>
      <c r="G27" s="56"/>
      <c r="H27" s="54">
        <f t="shared" si="11"/>
        <v>0</v>
      </c>
      <c r="I27" s="53">
        <v>0</v>
      </c>
      <c r="J27" s="56"/>
      <c r="K27" s="54">
        <f t="shared" si="12"/>
        <v>0</v>
      </c>
      <c r="L27" s="70">
        <f t="shared" si="13"/>
        <v>0</v>
      </c>
      <c r="M27" s="56"/>
      <c r="N27" s="67">
        <f t="shared" si="14"/>
        <v>0</v>
      </c>
    </row>
    <row r="28" spans="2:14" s="3" customFormat="1" ht="16.5" thickTop="1" thickBot="1" x14ac:dyDescent="0.3">
      <c r="B28" s="60" t="s">
        <v>3</v>
      </c>
      <c r="C28" s="61">
        <f>SUM(C22:C27)</f>
        <v>5.1701388888888894E-2</v>
      </c>
      <c r="D28" s="62"/>
      <c r="E28" s="62">
        <f>IFERROR(SUM(E22:E27),0)</f>
        <v>0.42518560822387219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5.1701388888888894E-2</v>
      </c>
      <c r="M28" s="62"/>
      <c r="N28" s="63">
        <f>IFERROR(SUM(N22:N27),0)</f>
        <v>0.42518560822387219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ht="16.5" thickTop="1" thickBot="1" x14ac:dyDescent="0.3">
      <c r="B30" s="60" t="s">
        <v>6</v>
      </c>
      <c r="C30" s="61">
        <f>SUM(C19,C28)</f>
        <v>0.1215972222222222</v>
      </c>
      <c r="D30" s="64"/>
      <c r="E30" s="65">
        <f>IFERROR(SUM(E19,E28),0)</f>
        <v>1</v>
      </c>
      <c r="F30" s="61">
        <f>SUM(F19,F28)</f>
        <v>0</v>
      </c>
      <c r="G30" s="64"/>
      <c r="H30" s="65">
        <f>IFERROR(SUM(H19,H28),0)</f>
        <v>0</v>
      </c>
      <c r="I30" s="61">
        <f>SUM(I19,I28)</f>
        <v>0</v>
      </c>
      <c r="J30" s="64"/>
      <c r="K30" s="65">
        <f>IFERROR(SUM(K19,K28),0)</f>
        <v>0</v>
      </c>
      <c r="L30" s="71">
        <f>SUM(L19,L28)</f>
        <v>0.1215972222222222</v>
      </c>
      <c r="M30" s="64"/>
      <c r="N30" s="66">
        <f>IFERROR(SUM(N19,N28),0)</f>
        <v>1</v>
      </c>
    </row>
    <row r="31" spans="2:14" ht="81.75" customHeight="1" thickTop="1" thickBot="1" x14ac:dyDescent="0.3">
      <c r="B31" s="150" t="s">
        <v>155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showGridLines="0" showZeros="0" view="pageBreakPreview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156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110</v>
      </c>
      <c r="D5" s="157"/>
      <c r="E5" s="158"/>
    </row>
    <row r="6" spans="2:5" x14ac:dyDescent="0.25">
      <c r="B6" s="4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2">
        <v>4.0509259259259301E-4</v>
      </c>
      <c r="D7" s="45">
        <f t="shared" ref="D7:D18" si="0">IFERROR(C7/C$19,0)</f>
        <v>5.5397277619499904E-3</v>
      </c>
      <c r="E7" s="47">
        <f t="shared" ref="E7:E18" si="1">IFERROR(C7/C$30,0)</f>
        <v>3.6970529206718102E-3</v>
      </c>
    </row>
    <row r="8" spans="2:5" x14ac:dyDescent="0.25">
      <c r="B8" s="183" t="s">
        <v>111</v>
      </c>
      <c r="C8" s="182">
        <v>9.4328703703703692E-3</v>
      </c>
      <c r="D8" s="45">
        <f t="shared" si="0"/>
        <v>0.12899651788540675</v>
      </c>
      <c r="E8" s="47">
        <f t="shared" si="1"/>
        <v>8.6088518009929199E-2</v>
      </c>
    </row>
    <row r="9" spans="2:5" x14ac:dyDescent="0.25">
      <c r="B9" s="181" t="s">
        <v>48</v>
      </c>
      <c r="C9" s="182">
        <v>1.15625E-2</v>
      </c>
      <c r="D9" s="45">
        <f t="shared" si="0"/>
        <v>0.15811965811965814</v>
      </c>
      <c r="E9" s="47">
        <f t="shared" si="1"/>
        <v>0.10552445336431814</v>
      </c>
    </row>
    <row r="10" spans="2:5" x14ac:dyDescent="0.25">
      <c r="B10" s="181" t="s">
        <v>11</v>
      </c>
      <c r="C10" s="182">
        <v>1.24189814814815E-2</v>
      </c>
      <c r="D10" s="45">
        <f t="shared" si="0"/>
        <v>0.1698322253877812</v>
      </c>
      <c r="E10" s="47">
        <f t="shared" si="1"/>
        <v>0.11334107953945298</v>
      </c>
    </row>
    <row r="11" spans="2:5" x14ac:dyDescent="0.25">
      <c r="B11" s="181" t="s">
        <v>12</v>
      </c>
      <c r="C11" s="182">
        <v>2.89351851851852E-4</v>
      </c>
      <c r="D11" s="45">
        <f t="shared" si="0"/>
        <v>3.9569484013928478E-3</v>
      </c>
      <c r="E11" s="47">
        <f t="shared" si="1"/>
        <v>2.6407520861941487E-3</v>
      </c>
    </row>
    <row r="12" spans="2:5" x14ac:dyDescent="0.25">
      <c r="B12" s="181" t="s">
        <v>126</v>
      </c>
      <c r="C12" s="182">
        <v>1.0057870370370399E-2</v>
      </c>
      <c r="D12" s="45">
        <f t="shared" si="0"/>
        <v>0.13754352643241571</v>
      </c>
      <c r="E12" s="47">
        <f t="shared" si="1"/>
        <v>9.1792542516108827E-2</v>
      </c>
    </row>
    <row r="13" spans="2:5" x14ac:dyDescent="0.25">
      <c r="B13" s="181" t="s">
        <v>117</v>
      </c>
      <c r="C13" s="182">
        <v>0</v>
      </c>
      <c r="D13" s="45">
        <f t="shared" si="0"/>
        <v>0</v>
      </c>
      <c r="E13" s="47">
        <f t="shared" si="1"/>
        <v>0</v>
      </c>
    </row>
    <row r="14" spans="2:5" x14ac:dyDescent="0.25">
      <c r="B14" s="181" t="s">
        <v>118</v>
      </c>
      <c r="C14" s="182">
        <v>0</v>
      </c>
      <c r="D14" s="45">
        <f t="shared" si="0"/>
        <v>0</v>
      </c>
      <c r="E14" s="47">
        <f t="shared" si="1"/>
        <v>0</v>
      </c>
    </row>
    <row r="15" spans="2:5" x14ac:dyDescent="0.25">
      <c r="B15" s="181" t="s">
        <v>152</v>
      </c>
      <c r="C15" s="182">
        <v>2.5810185185185198E-3</v>
      </c>
      <c r="D15" s="45">
        <f t="shared" si="0"/>
        <v>3.5295979740424206E-2</v>
      </c>
      <c r="E15" s="47">
        <f t="shared" si="1"/>
        <v>2.3555508608851809E-2</v>
      </c>
    </row>
    <row r="16" spans="2:5" x14ac:dyDescent="0.25">
      <c r="B16" s="181" t="s">
        <v>139</v>
      </c>
      <c r="C16" s="182">
        <v>4.9652777777777803E-3</v>
      </c>
      <c r="D16" s="45">
        <f t="shared" si="0"/>
        <v>6.7901234567901272E-2</v>
      </c>
      <c r="E16" s="47">
        <f t="shared" si="1"/>
        <v>4.5315305799091592E-2</v>
      </c>
    </row>
    <row r="17" spans="2:8" x14ac:dyDescent="0.25">
      <c r="B17" s="181" t="s">
        <v>127</v>
      </c>
      <c r="C17" s="182">
        <v>0</v>
      </c>
      <c r="D17" s="45">
        <f t="shared" si="0"/>
        <v>0</v>
      </c>
      <c r="E17" s="47">
        <f t="shared" si="1"/>
        <v>0</v>
      </c>
    </row>
    <row r="18" spans="2:8" ht="15.75" thickBot="1" x14ac:dyDescent="0.3">
      <c r="B18" s="181" t="s">
        <v>13</v>
      </c>
      <c r="C18" s="182">
        <v>2.1412037037037E-2</v>
      </c>
      <c r="D18" s="45">
        <f t="shared" si="0"/>
        <v>0.29281418170307011</v>
      </c>
      <c r="E18" s="47">
        <f t="shared" si="1"/>
        <v>0.19541565437836658</v>
      </c>
    </row>
    <row r="19" spans="2:8" ht="16.5" thickTop="1" thickBot="1" x14ac:dyDescent="0.3">
      <c r="B19" s="60" t="s">
        <v>3</v>
      </c>
      <c r="C19" s="61">
        <v>7.3124999999999996E-2</v>
      </c>
      <c r="D19" s="62">
        <f>IFERROR(SUM(D7:D18),0)</f>
        <v>1.0000000000000002</v>
      </c>
      <c r="E19" s="63">
        <f>IFERROR(SUM(E7:E18),0)</f>
        <v>0.66737086722298511</v>
      </c>
    </row>
    <row r="20" spans="2:8" ht="15.75" thickTop="1" x14ac:dyDescent="0.25">
      <c r="B20" s="57"/>
      <c r="C20" s="58"/>
      <c r="D20" s="58"/>
      <c r="E20" s="68"/>
    </row>
    <row r="21" spans="2:8" x14ac:dyDescent="0.25">
      <c r="B21" s="40" t="s">
        <v>14</v>
      </c>
      <c r="C21" s="41" t="s">
        <v>4</v>
      </c>
      <c r="D21" s="48" t="s">
        <v>5</v>
      </c>
      <c r="E21" s="49" t="s">
        <v>5</v>
      </c>
    </row>
    <row r="22" spans="2:8" x14ac:dyDescent="0.25">
      <c r="B22" s="50" t="s">
        <v>15</v>
      </c>
      <c r="C22" s="182">
        <v>0</v>
      </c>
      <c r="D22" s="51"/>
      <c r="E22" s="47">
        <f>IFERROR(C22/C$30,0)</f>
        <v>0</v>
      </c>
    </row>
    <row r="23" spans="2:8" x14ac:dyDescent="0.25">
      <c r="B23" s="50" t="s">
        <v>16</v>
      </c>
      <c r="C23" s="182">
        <v>0</v>
      </c>
      <c r="D23" s="51"/>
      <c r="E23" s="47">
        <f t="shared" ref="E23:E27" si="2">IFERROR(C23/C$30,0)</f>
        <v>0</v>
      </c>
    </row>
    <row r="24" spans="2:8" x14ac:dyDescent="0.25">
      <c r="B24" s="50" t="s">
        <v>17</v>
      </c>
      <c r="C24" s="182">
        <v>2.7777777777777799E-4</v>
      </c>
      <c r="D24" s="51"/>
      <c r="E24" s="47">
        <f t="shared" si="2"/>
        <v>2.5351220027463837E-3</v>
      </c>
    </row>
    <row r="25" spans="2:8" x14ac:dyDescent="0.25">
      <c r="B25" s="50" t="s">
        <v>18</v>
      </c>
      <c r="C25" s="182">
        <v>3.9351851851851796E-3</v>
      </c>
      <c r="D25" s="51"/>
      <c r="E25" s="47">
        <f t="shared" si="2"/>
        <v>3.5914228372240356E-2</v>
      </c>
    </row>
    <row r="26" spans="2:8" s="2" customFormat="1" x14ac:dyDescent="0.25">
      <c r="B26" s="50" t="s">
        <v>19</v>
      </c>
      <c r="C26" s="182">
        <v>2.5462962962963E-2</v>
      </c>
      <c r="D26" s="51"/>
      <c r="E26" s="47">
        <f t="shared" si="2"/>
        <v>0.23238618358508531</v>
      </c>
      <c r="F26" s="1"/>
      <c r="G26" s="1"/>
      <c r="H26" s="1"/>
    </row>
    <row r="27" spans="2:8" ht="15.75" thickBot="1" x14ac:dyDescent="0.3">
      <c r="B27" s="55" t="s">
        <v>20</v>
      </c>
      <c r="C27" s="184">
        <v>6.7708333333333301E-3</v>
      </c>
      <c r="D27" s="56"/>
      <c r="E27" s="67">
        <f t="shared" si="2"/>
        <v>6.1793598816943018E-2</v>
      </c>
    </row>
    <row r="28" spans="2:8" s="3" customFormat="1" ht="16.5" thickTop="1" thickBot="1" x14ac:dyDescent="0.3">
      <c r="B28" s="60" t="s">
        <v>3</v>
      </c>
      <c r="C28" s="61">
        <v>3.644675925925929E-2</v>
      </c>
      <c r="D28" s="62"/>
      <c r="E28" s="63">
        <f>IFERROR(SUM(E22:E27),0)</f>
        <v>0.33262913277701506</v>
      </c>
      <c r="F28" s="1"/>
      <c r="G28" s="1"/>
      <c r="H28" s="1"/>
    </row>
    <row r="29" spans="2:8" ht="16.5" thickTop="1" thickBot="1" x14ac:dyDescent="0.3">
      <c r="B29" s="59"/>
      <c r="C29" s="29"/>
      <c r="D29" s="29"/>
      <c r="E29" s="69"/>
    </row>
    <row r="30" spans="2:8" ht="16.5" thickTop="1" thickBot="1" x14ac:dyDescent="0.3">
      <c r="B30" s="60" t="s">
        <v>6</v>
      </c>
      <c r="C30" s="61">
        <v>0.10957175925925929</v>
      </c>
      <c r="D30" s="64"/>
      <c r="E30" s="66">
        <f>IFERROR(SUM(E19,E28),0)</f>
        <v>1.0000000000000002</v>
      </c>
    </row>
    <row r="31" spans="2:8" ht="66" customHeight="1" thickTop="1" thickBot="1" x14ac:dyDescent="0.3">
      <c r="B31" s="159" t="s">
        <v>157</v>
      </c>
      <c r="C31" s="160"/>
      <c r="D31" s="160"/>
      <c r="E31" s="161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showGridLines="0" showZeros="0" view="pageBreakPreview" zoomScaleNormal="8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42578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158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137</v>
      </c>
      <c r="D5" s="157"/>
      <c r="E5" s="158"/>
    </row>
    <row r="6" spans="2:5" s="126" customFormat="1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2"/>
      <c r="D7" s="135">
        <f t="shared" ref="D7:D18" si="0">IFERROR(C7/C$19,0)</f>
        <v>0</v>
      </c>
      <c r="E7" s="136">
        <f t="shared" ref="E7:E18" si="1">IFERROR(C7/C$30,0)</f>
        <v>0</v>
      </c>
    </row>
    <row r="8" spans="2:5" x14ac:dyDescent="0.25">
      <c r="B8" s="183" t="s">
        <v>111</v>
      </c>
      <c r="C8" s="182"/>
      <c r="D8" s="135">
        <f t="shared" si="0"/>
        <v>0</v>
      </c>
      <c r="E8" s="136">
        <f t="shared" si="1"/>
        <v>0</v>
      </c>
    </row>
    <row r="9" spans="2:5" x14ac:dyDescent="0.25">
      <c r="B9" s="181" t="s">
        <v>48</v>
      </c>
      <c r="C9" s="182"/>
      <c r="D9" s="135">
        <f t="shared" si="0"/>
        <v>0</v>
      </c>
      <c r="E9" s="136">
        <f t="shared" si="1"/>
        <v>0</v>
      </c>
    </row>
    <row r="10" spans="2:5" x14ac:dyDescent="0.25">
      <c r="B10" s="181" t="s">
        <v>11</v>
      </c>
      <c r="C10" s="182"/>
      <c r="D10" s="135">
        <f t="shared" si="0"/>
        <v>0</v>
      </c>
      <c r="E10" s="136">
        <f t="shared" si="1"/>
        <v>0</v>
      </c>
    </row>
    <row r="11" spans="2:5" x14ac:dyDescent="0.25">
      <c r="B11" s="181" t="s">
        <v>12</v>
      </c>
      <c r="C11" s="182"/>
      <c r="D11" s="135">
        <f t="shared" si="0"/>
        <v>0</v>
      </c>
      <c r="E11" s="136">
        <f t="shared" si="1"/>
        <v>0</v>
      </c>
    </row>
    <row r="12" spans="2:5" x14ac:dyDescent="0.25">
      <c r="B12" s="181" t="s">
        <v>126</v>
      </c>
      <c r="C12" s="182"/>
      <c r="D12" s="135">
        <f t="shared" si="0"/>
        <v>0</v>
      </c>
      <c r="E12" s="136">
        <f t="shared" si="1"/>
        <v>0</v>
      </c>
    </row>
    <row r="13" spans="2:5" x14ac:dyDescent="0.25">
      <c r="B13" s="181" t="s">
        <v>117</v>
      </c>
      <c r="C13" s="182"/>
      <c r="D13" s="135">
        <f t="shared" si="0"/>
        <v>0</v>
      </c>
      <c r="E13" s="136">
        <f t="shared" si="1"/>
        <v>0</v>
      </c>
    </row>
    <row r="14" spans="2:5" x14ac:dyDescent="0.25">
      <c r="B14" s="181" t="s">
        <v>118</v>
      </c>
      <c r="C14" s="182"/>
      <c r="D14" s="135">
        <f t="shared" si="0"/>
        <v>0</v>
      </c>
      <c r="E14" s="136">
        <f t="shared" si="1"/>
        <v>0</v>
      </c>
    </row>
    <row r="15" spans="2:5" x14ac:dyDescent="0.25">
      <c r="B15" s="181" t="s">
        <v>152</v>
      </c>
      <c r="C15" s="182"/>
      <c r="D15" s="135">
        <f t="shared" si="0"/>
        <v>0</v>
      </c>
      <c r="E15" s="136">
        <f t="shared" si="1"/>
        <v>0</v>
      </c>
    </row>
    <row r="16" spans="2:5" x14ac:dyDescent="0.25">
      <c r="B16" s="181" t="s">
        <v>139</v>
      </c>
      <c r="C16" s="182"/>
      <c r="D16" s="135">
        <f t="shared" si="0"/>
        <v>0</v>
      </c>
      <c r="E16" s="136">
        <f t="shared" si="1"/>
        <v>0</v>
      </c>
    </row>
    <row r="17" spans="2:8" x14ac:dyDescent="0.25">
      <c r="B17" s="181" t="s">
        <v>127</v>
      </c>
      <c r="C17" s="182"/>
      <c r="D17" s="135">
        <f t="shared" si="0"/>
        <v>0</v>
      </c>
      <c r="E17" s="136">
        <f t="shared" si="1"/>
        <v>0</v>
      </c>
    </row>
    <row r="18" spans="2:8" ht="15.75" thickBot="1" x14ac:dyDescent="0.3">
      <c r="B18" s="181" t="s">
        <v>13</v>
      </c>
      <c r="C18" s="182"/>
      <c r="D18" s="135">
        <f t="shared" si="0"/>
        <v>0</v>
      </c>
      <c r="E18" s="136">
        <f t="shared" si="1"/>
        <v>0</v>
      </c>
    </row>
    <row r="19" spans="2:8" s="2" customFormat="1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  <c r="F19" s="1"/>
      <c r="G19" s="1"/>
      <c r="H19" s="1"/>
    </row>
    <row r="20" spans="2:8" ht="15.75" thickTop="1" x14ac:dyDescent="0.25">
      <c r="B20" s="57"/>
      <c r="C20" s="58"/>
      <c r="D20" s="58"/>
      <c r="E20" s="68"/>
    </row>
    <row r="21" spans="2:8" s="3" customFormat="1" x14ac:dyDescent="0.25">
      <c r="B21" s="40" t="s">
        <v>14</v>
      </c>
      <c r="C21" s="41" t="s">
        <v>4</v>
      </c>
      <c r="D21" s="48"/>
      <c r="E21" s="49" t="s">
        <v>5</v>
      </c>
      <c r="F21" s="1"/>
      <c r="G21" s="1"/>
      <c r="H21" s="1"/>
    </row>
    <row r="22" spans="2:8" x14ac:dyDescent="0.25">
      <c r="B22" s="50" t="s">
        <v>15</v>
      </c>
      <c r="C22" s="182"/>
      <c r="D22" s="51"/>
      <c r="E22" s="47">
        <f>IFERROR(C22/C$30,0)</f>
        <v>0</v>
      </c>
    </row>
    <row r="23" spans="2:8" x14ac:dyDescent="0.25">
      <c r="B23" s="50" t="s">
        <v>16</v>
      </c>
      <c r="C23" s="182"/>
      <c r="D23" s="51"/>
      <c r="E23" s="47">
        <f t="shared" ref="E23:E27" si="2">IFERROR(C23/C$30,0)</f>
        <v>0</v>
      </c>
    </row>
    <row r="24" spans="2:8" x14ac:dyDescent="0.25">
      <c r="B24" s="50" t="s">
        <v>17</v>
      </c>
      <c r="C24" s="182"/>
      <c r="D24" s="51"/>
      <c r="E24" s="47">
        <f t="shared" si="2"/>
        <v>0</v>
      </c>
    </row>
    <row r="25" spans="2:8" x14ac:dyDescent="0.25">
      <c r="B25" s="50" t="s">
        <v>18</v>
      </c>
      <c r="C25" s="182"/>
      <c r="D25" s="51"/>
      <c r="E25" s="47">
        <f t="shared" si="2"/>
        <v>0</v>
      </c>
    </row>
    <row r="26" spans="2:8" x14ac:dyDescent="0.25">
      <c r="B26" s="50" t="s">
        <v>19</v>
      </c>
      <c r="C26" s="182"/>
      <c r="D26" s="51"/>
      <c r="E26" s="47">
        <f t="shared" si="2"/>
        <v>0</v>
      </c>
    </row>
    <row r="27" spans="2:8" ht="15.75" thickBot="1" x14ac:dyDescent="0.3">
      <c r="B27" s="55" t="s">
        <v>20</v>
      </c>
      <c r="C27" s="182"/>
      <c r="D27" s="56"/>
      <c r="E27" s="67">
        <f t="shared" si="2"/>
        <v>0</v>
      </c>
    </row>
    <row r="28" spans="2:8" s="2" customFormat="1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  <c r="F28" s="1"/>
      <c r="G28" s="1"/>
      <c r="H28" s="1"/>
    </row>
    <row r="29" spans="2:8" ht="16.5" thickTop="1" thickBot="1" x14ac:dyDescent="0.3">
      <c r="B29" s="59"/>
      <c r="C29" s="133"/>
      <c r="D29" s="133"/>
      <c r="E29" s="138"/>
    </row>
    <row r="30" spans="2:8" s="2" customFormat="1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  <c r="F30" s="1"/>
      <c r="G30" s="1"/>
      <c r="H30" s="1"/>
    </row>
    <row r="31" spans="2:8" ht="66" customHeight="1" thickTop="1" thickBot="1" x14ac:dyDescent="0.3">
      <c r="B31" s="150" t="s">
        <v>159</v>
      </c>
      <c r="C31" s="151"/>
      <c r="D31" s="151"/>
      <c r="E31" s="152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6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160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137</v>
      </c>
      <c r="D5" s="157"/>
      <c r="E5" s="158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2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3" t="s">
        <v>111</v>
      </c>
      <c r="C8" s="182"/>
      <c r="D8" s="45">
        <f t="shared" si="0"/>
        <v>0</v>
      </c>
      <c r="E8" s="47">
        <f t="shared" si="1"/>
        <v>0</v>
      </c>
    </row>
    <row r="9" spans="2:5" x14ac:dyDescent="0.25">
      <c r="B9" s="181" t="s">
        <v>48</v>
      </c>
      <c r="C9" s="182"/>
      <c r="D9" s="45">
        <f t="shared" si="0"/>
        <v>0</v>
      </c>
      <c r="E9" s="47">
        <f t="shared" si="1"/>
        <v>0</v>
      </c>
    </row>
    <row r="10" spans="2:5" x14ac:dyDescent="0.25">
      <c r="B10" s="181" t="s">
        <v>11</v>
      </c>
      <c r="C10" s="182"/>
      <c r="D10" s="45">
        <f t="shared" si="0"/>
        <v>0</v>
      </c>
      <c r="E10" s="47">
        <f t="shared" si="1"/>
        <v>0</v>
      </c>
    </row>
    <row r="11" spans="2:5" x14ac:dyDescent="0.25">
      <c r="B11" s="181" t="s">
        <v>12</v>
      </c>
      <c r="C11" s="182"/>
      <c r="D11" s="45">
        <f t="shared" si="0"/>
        <v>0</v>
      </c>
      <c r="E11" s="47">
        <f t="shared" si="1"/>
        <v>0</v>
      </c>
    </row>
    <row r="12" spans="2:5" x14ac:dyDescent="0.25">
      <c r="B12" s="181" t="s">
        <v>126</v>
      </c>
      <c r="C12" s="182"/>
      <c r="D12" s="45">
        <f t="shared" si="0"/>
        <v>0</v>
      </c>
      <c r="E12" s="47">
        <f t="shared" si="1"/>
        <v>0</v>
      </c>
    </row>
    <row r="13" spans="2:5" x14ac:dyDescent="0.25">
      <c r="B13" s="181" t="s">
        <v>117</v>
      </c>
      <c r="C13" s="182"/>
      <c r="D13" s="45">
        <f t="shared" si="0"/>
        <v>0</v>
      </c>
      <c r="E13" s="47">
        <f t="shared" si="1"/>
        <v>0</v>
      </c>
    </row>
    <row r="14" spans="2:5" x14ac:dyDescent="0.25">
      <c r="B14" s="181" t="s">
        <v>118</v>
      </c>
      <c r="C14" s="182"/>
      <c r="D14" s="45">
        <f t="shared" si="0"/>
        <v>0</v>
      </c>
      <c r="E14" s="47">
        <f t="shared" si="1"/>
        <v>0</v>
      </c>
    </row>
    <row r="15" spans="2:5" x14ac:dyDescent="0.25">
      <c r="B15" s="181" t="s">
        <v>152</v>
      </c>
      <c r="C15" s="182"/>
      <c r="D15" s="45">
        <f t="shared" si="0"/>
        <v>0</v>
      </c>
      <c r="E15" s="47">
        <f t="shared" si="1"/>
        <v>0</v>
      </c>
    </row>
    <row r="16" spans="2:5" x14ac:dyDescent="0.25">
      <c r="B16" s="181" t="s">
        <v>139</v>
      </c>
      <c r="C16" s="182"/>
      <c r="D16" s="45">
        <f t="shared" si="0"/>
        <v>0</v>
      </c>
      <c r="E16" s="47">
        <f t="shared" si="1"/>
        <v>0</v>
      </c>
    </row>
    <row r="17" spans="2:5" x14ac:dyDescent="0.25">
      <c r="B17" s="181" t="s">
        <v>127</v>
      </c>
      <c r="C17" s="182"/>
      <c r="D17" s="45">
        <f t="shared" si="0"/>
        <v>0</v>
      </c>
      <c r="E17" s="47">
        <f t="shared" si="1"/>
        <v>0</v>
      </c>
    </row>
    <row r="18" spans="2:5" ht="15.75" thickBot="1" x14ac:dyDescent="0.3">
      <c r="B18" s="181" t="s">
        <v>13</v>
      </c>
      <c r="C18" s="182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82"/>
      <c r="D22" s="51"/>
      <c r="E22" s="47">
        <f>IFERROR(C22/C$30,0)</f>
        <v>0</v>
      </c>
    </row>
    <row r="23" spans="2:5" x14ac:dyDescent="0.25">
      <c r="B23" s="50" t="s">
        <v>16</v>
      </c>
      <c r="C23" s="182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82"/>
      <c r="D24" s="51"/>
      <c r="E24" s="47">
        <f t="shared" si="2"/>
        <v>0</v>
      </c>
    </row>
    <row r="25" spans="2:5" x14ac:dyDescent="0.25">
      <c r="B25" s="50" t="s">
        <v>18</v>
      </c>
      <c r="C25" s="182"/>
      <c r="D25" s="51"/>
      <c r="E25" s="47">
        <f t="shared" si="2"/>
        <v>0</v>
      </c>
    </row>
    <row r="26" spans="2:5" x14ac:dyDescent="0.25">
      <c r="B26" s="50" t="s">
        <v>19</v>
      </c>
      <c r="C26" s="182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82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3"/>
      <c r="D29" s="133"/>
      <c r="E29" s="137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50" t="s">
        <v>159</v>
      </c>
      <c r="C31" s="151"/>
      <c r="D31" s="151"/>
      <c r="E31" s="152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161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137</v>
      </c>
      <c r="D5" s="157"/>
      <c r="E5" s="158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2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3" t="s">
        <v>111</v>
      </c>
      <c r="C8" s="182"/>
      <c r="D8" s="45">
        <f t="shared" si="0"/>
        <v>0</v>
      </c>
      <c r="E8" s="47">
        <f t="shared" si="1"/>
        <v>0</v>
      </c>
    </row>
    <row r="9" spans="2:5" x14ac:dyDescent="0.25">
      <c r="B9" s="181" t="s">
        <v>48</v>
      </c>
      <c r="C9" s="182"/>
      <c r="D9" s="45">
        <f t="shared" si="0"/>
        <v>0</v>
      </c>
      <c r="E9" s="47">
        <f t="shared" si="1"/>
        <v>0</v>
      </c>
    </row>
    <row r="10" spans="2:5" x14ac:dyDescent="0.25">
      <c r="B10" s="181" t="s">
        <v>11</v>
      </c>
      <c r="C10" s="182"/>
      <c r="D10" s="45">
        <f t="shared" si="0"/>
        <v>0</v>
      </c>
      <c r="E10" s="47">
        <f t="shared" si="1"/>
        <v>0</v>
      </c>
    </row>
    <row r="11" spans="2:5" x14ac:dyDescent="0.25">
      <c r="B11" s="181" t="s">
        <v>12</v>
      </c>
      <c r="C11" s="182"/>
      <c r="D11" s="45">
        <f t="shared" si="0"/>
        <v>0</v>
      </c>
      <c r="E11" s="47">
        <f t="shared" si="1"/>
        <v>0</v>
      </c>
    </row>
    <row r="12" spans="2:5" x14ac:dyDescent="0.25">
      <c r="B12" s="181" t="s">
        <v>126</v>
      </c>
      <c r="C12" s="182"/>
      <c r="D12" s="45">
        <f t="shared" si="0"/>
        <v>0</v>
      </c>
      <c r="E12" s="47">
        <f t="shared" si="1"/>
        <v>0</v>
      </c>
    </row>
    <row r="13" spans="2:5" x14ac:dyDescent="0.25">
      <c r="B13" s="181" t="s">
        <v>117</v>
      </c>
      <c r="C13" s="182"/>
      <c r="D13" s="45">
        <f t="shared" si="0"/>
        <v>0</v>
      </c>
      <c r="E13" s="47">
        <f t="shared" si="1"/>
        <v>0</v>
      </c>
    </row>
    <row r="14" spans="2:5" x14ac:dyDescent="0.25">
      <c r="B14" s="181" t="s">
        <v>118</v>
      </c>
      <c r="C14" s="182"/>
      <c r="D14" s="45">
        <f t="shared" si="0"/>
        <v>0</v>
      </c>
      <c r="E14" s="47">
        <f t="shared" si="1"/>
        <v>0</v>
      </c>
    </row>
    <row r="15" spans="2:5" x14ac:dyDescent="0.25">
      <c r="B15" s="181" t="s">
        <v>152</v>
      </c>
      <c r="C15" s="182"/>
      <c r="D15" s="45">
        <f t="shared" si="0"/>
        <v>0</v>
      </c>
      <c r="E15" s="47">
        <f t="shared" si="1"/>
        <v>0</v>
      </c>
    </row>
    <row r="16" spans="2:5" x14ac:dyDescent="0.25">
      <c r="B16" s="181" t="s">
        <v>139</v>
      </c>
      <c r="C16" s="182"/>
      <c r="D16" s="45">
        <f t="shared" si="0"/>
        <v>0</v>
      </c>
      <c r="E16" s="47">
        <f t="shared" si="1"/>
        <v>0</v>
      </c>
    </row>
    <row r="17" spans="2:5" x14ac:dyDescent="0.25">
      <c r="B17" s="181" t="s">
        <v>127</v>
      </c>
      <c r="C17" s="182"/>
      <c r="D17" s="45">
        <f t="shared" si="0"/>
        <v>0</v>
      </c>
      <c r="E17" s="47">
        <f t="shared" si="1"/>
        <v>0</v>
      </c>
    </row>
    <row r="18" spans="2:5" ht="15.75" thickBot="1" x14ac:dyDescent="0.3">
      <c r="B18" s="181" t="s">
        <v>13</v>
      </c>
      <c r="C18" s="182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82"/>
      <c r="D22" s="51"/>
      <c r="E22" s="47">
        <f>IFERROR(C22/C$30,0)</f>
        <v>0</v>
      </c>
    </row>
    <row r="23" spans="2:5" x14ac:dyDescent="0.25">
      <c r="B23" s="50" t="s">
        <v>16</v>
      </c>
      <c r="C23" s="182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82"/>
      <c r="D24" s="51"/>
      <c r="E24" s="47">
        <f t="shared" si="2"/>
        <v>0</v>
      </c>
    </row>
    <row r="25" spans="2:5" x14ac:dyDescent="0.25">
      <c r="B25" s="50" t="s">
        <v>18</v>
      </c>
      <c r="C25" s="182"/>
      <c r="D25" s="51"/>
      <c r="E25" s="47">
        <f t="shared" si="2"/>
        <v>0</v>
      </c>
    </row>
    <row r="26" spans="2:5" x14ac:dyDescent="0.25">
      <c r="B26" s="50" t="s">
        <v>19</v>
      </c>
      <c r="C26" s="182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82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3"/>
      <c r="D29" s="133"/>
      <c r="E29" s="137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50" t="s">
        <v>159</v>
      </c>
      <c r="C31" s="151"/>
      <c r="D31" s="151"/>
      <c r="E31" s="152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1"/>
  <sheetViews>
    <sheetView showGridLines="0" showZeros="0" view="pageBreakPreview" zoomScaleNormal="7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162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137</v>
      </c>
      <c r="D5" s="157"/>
      <c r="E5" s="158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2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3" t="s">
        <v>111</v>
      </c>
      <c r="C8" s="182"/>
      <c r="D8" s="45">
        <f t="shared" si="0"/>
        <v>0</v>
      </c>
      <c r="E8" s="47">
        <f t="shared" si="1"/>
        <v>0</v>
      </c>
    </row>
    <row r="9" spans="2:5" x14ac:dyDescent="0.25">
      <c r="B9" s="181" t="s">
        <v>48</v>
      </c>
      <c r="C9" s="182"/>
      <c r="D9" s="45">
        <f t="shared" si="0"/>
        <v>0</v>
      </c>
      <c r="E9" s="47">
        <f t="shared" si="1"/>
        <v>0</v>
      </c>
    </row>
    <row r="10" spans="2:5" x14ac:dyDescent="0.25">
      <c r="B10" s="181" t="s">
        <v>11</v>
      </c>
      <c r="C10" s="182"/>
      <c r="D10" s="45">
        <f t="shared" si="0"/>
        <v>0</v>
      </c>
      <c r="E10" s="47">
        <f t="shared" si="1"/>
        <v>0</v>
      </c>
    </row>
    <row r="11" spans="2:5" x14ac:dyDescent="0.25">
      <c r="B11" s="181" t="s">
        <v>12</v>
      </c>
      <c r="C11" s="182"/>
      <c r="D11" s="45">
        <f t="shared" si="0"/>
        <v>0</v>
      </c>
      <c r="E11" s="47">
        <f t="shared" si="1"/>
        <v>0</v>
      </c>
    </row>
    <row r="12" spans="2:5" x14ac:dyDescent="0.25">
      <c r="B12" s="181" t="s">
        <v>126</v>
      </c>
      <c r="C12" s="182"/>
      <c r="D12" s="45">
        <f t="shared" si="0"/>
        <v>0</v>
      </c>
      <c r="E12" s="47">
        <f t="shared" si="1"/>
        <v>0</v>
      </c>
    </row>
    <row r="13" spans="2:5" x14ac:dyDescent="0.25">
      <c r="B13" s="181" t="s">
        <v>117</v>
      </c>
      <c r="C13" s="182"/>
      <c r="D13" s="45">
        <f t="shared" si="0"/>
        <v>0</v>
      </c>
      <c r="E13" s="47">
        <f t="shared" si="1"/>
        <v>0</v>
      </c>
    </row>
    <row r="14" spans="2:5" x14ac:dyDescent="0.25">
      <c r="B14" s="181" t="s">
        <v>118</v>
      </c>
      <c r="C14" s="182"/>
      <c r="D14" s="45">
        <f t="shared" si="0"/>
        <v>0</v>
      </c>
      <c r="E14" s="47">
        <f t="shared" si="1"/>
        <v>0</v>
      </c>
    </row>
    <row r="15" spans="2:5" x14ac:dyDescent="0.25">
      <c r="B15" s="181" t="s">
        <v>152</v>
      </c>
      <c r="C15" s="182"/>
      <c r="D15" s="45">
        <f t="shared" si="0"/>
        <v>0</v>
      </c>
      <c r="E15" s="47">
        <f t="shared" si="1"/>
        <v>0</v>
      </c>
    </row>
    <row r="16" spans="2:5" x14ac:dyDescent="0.25">
      <c r="B16" s="181" t="s">
        <v>139</v>
      </c>
      <c r="C16" s="182"/>
      <c r="D16" s="45">
        <f t="shared" si="0"/>
        <v>0</v>
      </c>
      <c r="E16" s="47">
        <f t="shared" si="1"/>
        <v>0</v>
      </c>
    </row>
    <row r="17" spans="2:5" x14ac:dyDescent="0.25">
      <c r="B17" s="181" t="s">
        <v>127</v>
      </c>
      <c r="C17" s="182"/>
      <c r="D17" s="45">
        <f t="shared" si="0"/>
        <v>0</v>
      </c>
      <c r="E17" s="47">
        <f t="shared" si="1"/>
        <v>0</v>
      </c>
    </row>
    <row r="18" spans="2:5" ht="15.75" thickBot="1" x14ac:dyDescent="0.3">
      <c r="B18" s="181" t="s">
        <v>13</v>
      </c>
      <c r="C18" s="182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82"/>
      <c r="D22" s="51"/>
      <c r="E22" s="47">
        <f>IFERROR(C22/C$30,0)</f>
        <v>0</v>
      </c>
    </row>
    <row r="23" spans="2:5" x14ac:dyDescent="0.25">
      <c r="B23" s="50" t="s">
        <v>16</v>
      </c>
      <c r="C23" s="182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82"/>
      <c r="D24" s="51"/>
      <c r="E24" s="47">
        <f t="shared" si="2"/>
        <v>0</v>
      </c>
    </row>
    <row r="25" spans="2:5" x14ac:dyDescent="0.25">
      <c r="B25" s="50" t="s">
        <v>18</v>
      </c>
      <c r="C25" s="182"/>
      <c r="D25" s="51"/>
      <c r="E25" s="47">
        <f t="shared" si="2"/>
        <v>0</v>
      </c>
    </row>
    <row r="26" spans="2:5" x14ac:dyDescent="0.25">
      <c r="B26" s="50" t="s">
        <v>19</v>
      </c>
      <c r="C26" s="182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82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3"/>
      <c r="D29" s="133"/>
      <c r="E29" s="137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50" t="s">
        <v>159</v>
      </c>
      <c r="C31" s="151"/>
      <c r="D31" s="151"/>
      <c r="E31" s="152"/>
    </row>
    <row r="61" ht="16.5" customHeight="1" x14ac:dyDescent="0.25"/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1"/>
  <sheetViews>
    <sheetView showGridLines="0" showZeros="0" view="pageBreakPreview" zoomScaleNormal="10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2" t="s">
        <v>30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</row>
    <row r="4" spans="2:14" s="5" customFormat="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s="5" customFormat="1" x14ac:dyDescent="0.25">
      <c r="B5" s="39"/>
      <c r="C5" s="148" t="s">
        <v>0</v>
      </c>
      <c r="D5" s="148"/>
      <c r="E5" s="148"/>
      <c r="F5" s="148" t="s">
        <v>1</v>
      </c>
      <c r="G5" s="148"/>
      <c r="H5" s="148"/>
      <c r="I5" s="148" t="s">
        <v>2</v>
      </c>
      <c r="J5" s="148"/>
      <c r="K5" s="148"/>
      <c r="L5" s="148" t="s">
        <v>3</v>
      </c>
      <c r="M5" s="148"/>
      <c r="N5" s="149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1.2777777777777799E-2</v>
      </c>
      <c r="D7" s="12">
        <f t="shared" ref="D7:D18" si="0">IFERROR(C7/C$19,0)</f>
        <v>0.18104296490652677</v>
      </c>
      <c r="E7" s="12">
        <f t="shared" ref="E7:E18" si="1">IFERROR(C7/C$30,0)</f>
        <v>5.5997971088004125E-2</v>
      </c>
      <c r="F7" s="11">
        <v>1.57407407407407E-3</v>
      </c>
      <c r="G7" s="12">
        <f t="shared" ref="G7:G18" si="2">IFERROR(F7/F$19,0)</f>
        <v>7.37127371273711E-2</v>
      </c>
      <c r="H7" s="12">
        <f t="shared" ref="H7:H18" si="3">IFERROR(F7/F$30,0)</f>
        <v>2.5919573089384376E-2</v>
      </c>
      <c r="I7" s="11">
        <v>5.1851851851851902E-3</v>
      </c>
      <c r="J7" s="12">
        <f t="shared" ref="J7:J18" si="4">IFERROR(I7/I$19,0)</f>
        <v>0.20134831460674174</v>
      </c>
      <c r="K7" s="12">
        <f t="shared" ref="K7:K18" si="5">IFERROR(I7/I$30,0)</f>
        <v>7.0774091627172325E-2</v>
      </c>
      <c r="L7" s="13">
        <f>SUM(C7,F7,I7)</f>
        <v>1.9537037037037061E-2</v>
      </c>
      <c r="M7" s="12">
        <f t="shared" ref="M7:M18" si="6">IFERROR(L7/L$19,0)</f>
        <v>0.16601101494885923</v>
      </c>
      <c r="N7" s="14">
        <f t="shared" ref="N7:N18" si="7">IFERROR(L7/L$30,0)</f>
        <v>5.3943499936085972E-2</v>
      </c>
    </row>
    <row r="8" spans="2:14" s="5" customFormat="1" x14ac:dyDescent="0.25">
      <c r="B8" s="132" t="s">
        <v>111</v>
      </c>
      <c r="C8" s="11">
        <v>1.30555555555556E-2</v>
      </c>
      <c r="D8" s="12">
        <f t="shared" si="0"/>
        <v>0.18497868153492983</v>
      </c>
      <c r="E8" s="12">
        <f t="shared" si="1"/>
        <v>5.7215318285569534E-2</v>
      </c>
      <c r="F8" s="11">
        <v>7.9861111111111105E-3</v>
      </c>
      <c r="G8" s="12">
        <f t="shared" si="2"/>
        <v>0.37398373983739847</v>
      </c>
      <c r="H8" s="12">
        <f t="shared" si="3"/>
        <v>0.13150371640937694</v>
      </c>
      <c r="I8" s="11">
        <v>4.2939814814814802E-3</v>
      </c>
      <c r="J8" s="12">
        <f t="shared" si="4"/>
        <v>0.16674157303370779</v>
      </c>
      <c r="K8" s="12">
        <f t="shared" si="5"/>
        <v>5.8609794628752009E-2</v>
      </c>
      <c r="L8" s="13">
        <f t="shared" ref="L8:L16" si="8">SUM(C8,F8,I8)</f>
        <v>2.533564814814819E-2</v>
      </c>
      <c r="M8" s="12">
        <f t="shared" si="6"/>
        <v>0.21528324154209302</v>
      </c>
      <c r="N8" s="14">
        <f t="shared" si="7"/>
        <v>6.995398184839588E-2</v>
      </c>
    </row>
    <row r="9" spans="2:14" s="5" customFormat="1" x14ac:dyDescent="0.25">
      <c r="B9" s="10" t="s">
        <v>48</v>
      </c>
      <c r="C9" s="11">
        <v>1.7696759259259301E-2</v>
      </c>
      <c r="D9" s="12">
        <f t="shared" si="0"/>
        <v>0.25073794686782575</v>
      </c>
      <c r="E9" s="12">
        <f t="shared" si="1"/>
        <v>7.7555161044889825E-2</v>
      </c>
      <c r="F9" s="11">
        <v>5.9027777777777802E-3</v>
      </c>
      <c r="G9" s="12">
        <f t="shared" si="2"/>
        <v>0.27642276422764245</v>
      </c>
      <c r="H9" s="12">
        <f t="shared" si="3"/>
        <v>9.7198399085191706E-2</v>
      </c>
      <c r="I9" s="11">
        <v>4.0393518518518504E-3</v>
      </c>
      <c r="J9" s="12">
        <f t="shared" si="4"/>
        <v>0.15685393258426958</v>
      </c>
      <c r="K9" s="12">
        <f t="shared" si="5"/>
        <v>5.5134281200631942E-2</v>
      </c>
      <c r="L9" s="13">
        <f t="shared" si="8"/>
        <v>2.7638888888888932E-2</v>
      </c>
      <c r="M9" s="12">
        <f t="shared" si="6"/>
        <v>0.23485444531864691</v>
      </c>
      <c r="N9" s="14">
        <f t="shared" si="7"/>
        <v>7.6313434743704583E-2</v>
      </c>
    </row>
    <row r="10" spans="2:14" s="5" customFormat="1" x14ac:dyDescent="0.25">
      <c r="B10" s="10" t="s">
        <v>11</v>
      </c>
      <c r="C10" s="11">
        <v>1.39699074074074E-2</v>
      </c>
      <c r="D10" s="12">
        <f t="shared" si="0"/>
        <v>0.19793374877008815</v>
      </c>
      <c r="E10" s="12">
        <f t="shared" si="1"/>
        <v>6.12224194775551E-2</v>
      </c>
      <c r="F10" s="11">
        <v>2.16435185185185E-3</v>
      </c>
      <c r="G10" s="12">
        <f t="shared" si="2"/>
        <v>0.10135501355013544</v>
      </c>
      <c r="H10" s="12">
        <f t="shared" si="3"/>
        <v>3.5639412997903581E-2</v>
      </c>
      <c r="I10" s="11">
        <v>8.9583333333333303E-3</v>
      </c>
      <c r="J10" s="12">
        <f t="shared" si="4"/>
        <v>0.3478651685393257</v>
      </c>
      <c r="K10" s="12">
        <f t="shared" si="5"/>
        <v>0.12227488151658775</v>
      </c>
      <c r="L10" s="13">
        <f t="shared" si="8"/>
        <v>2.5092592592592583E-2</v>
      </c>
      <c r="M10" s="12">
        <f t="shared" si="6"/>
        <v>0.21321793863099897</v>
      </c>
      <c r="N10" s="14">
        <f t="shared" si="7"/>
        <v>6.9282883804167181E-2</v>
      </c>
    </row>
    <row r="11" spans="2:14" s="5" customFormat="1" x14ac:dyDescent="0.25">
      <c r="B11" s="10" t="s">
        <v>12</v>
      </c>
      <c r="C11" s="11">
        <v>3.2754629629629601E-3</v>
      </c>
      <c r="D11" s="12">
        <f t="shared" si="0"/>
        <v>4.6408658576582378E-2</v>
      </c>
      <c r="E11" s="12">
        <f t="shared" si="1"/>
        <v>1.4354552371290876E-2</v>
      </c>
      <c r="F11" s="11">
        <v>3.2407407407407401E-4</v>
      </c>
      <c r="G11" s="12">
        <f t="shared" si="2"/>
        <v>1.5176151761517617E-2</v>
      </c>
      <c r="H11" s="12">
        <f t="shared" si="3"/>
        <v>5.3363826948732672E-3</v>
      </c>
      <c r="I11" s="11">
        <v>1.4351851851851899E-3</v>
      </c>
      <c r="J11" s="12">
        <f t="shared" si="4"/>
        <v>5.5730337078651861E-2</v>
      </c>
      <c r="K11" s="12">
        <f t="shared" si="5"/>
        <v>1.958925750394953E-2</v>
      </c>
      <c r="L11" s="13">
        <f t="shared" si="8"/>
        <v>5.0347222222222234E-3</v>
      </c>
      <c r="M11" s="12">
        <f t="shared" si="6"/>
        <v>4.2781274586939394E-2</v>
      </c>
      <c r="N11" s="14">
        <f t="shared" si="7"/>
        <v>1.3901316630448681E-2</v>
      </c>
    </row>
    <row r="12" spans="2:14" s="5" customFormat="1" x14ac:dyDescent="0.25">
      <c r="B12" s="10" t="s">
        <v>126</v>
      </c>
      <c r="C12" s="11">
        <v>1.16898148148148E-3</v>
      </c>
      <c r="D12" s="12">
        <f t="shared" si="0"/>
        <v>1.6562807477861548E-2</v>
      </c>
      <c r="E12" s="12">
        <f t="shared" si="1"/>
        <v>5.1230027897539859E-3</v>
      </c>
      <c r="F12" s="11">
        <v>1.6203703703703701E-4</v>
      </c>
      <c r="G12" s="12">
        <f t="shared" si="2"/>
        <v>7.5880758807588084E-3</v>
      </c>
      <c r="H12" s="12">
        <f t="shared" si="3"/>
        <v>2.6681913474366336E-3</v>
      </c>
      <c r="I12" s="11">
        <v>4.1666666666666702E-4</v>
      </c>
      <c r="J12" s="12">
        <f t="shared" si="4"/>
        <v>1.6179775280898888E-2</v>
      </c>
      <c r="K12" s="12">
        <f t="shared" si="5"/>
        <v>5.6872037914692045E-3</v>
      </c>
      <c r="L12" s="13">
        <f t="shared" si="8"/>
        <v>1.7476851851851839E-3</v>
      </c>
      <c r="M12" s="12">
        <f t="shared" si="6"/>
        <v>1.4850511408339867E-2</v>
      </c>
      <c r="N12" s="14">
        <f t="shared" si="7"/>
        <v>4.8255145085005719E-3</v>
      </c>
    </row>
    <row r="13" spans="2:14" s="5" customFormat="1" x14ac:dyDescent="0.25">
      <c r="B13" s="10" t="s">
        <v>117</v>
      </c>
      <c r="C13" s="11">
        <v>2.89351851851852E-4</v>
      </c>
      <c r="D13" s="12">
        <f t="shared" si="0"/>
        <v>4.0997048212528661E-3</v>
      </c>
      <c r="E13" s="12">
        <f t="shared" si="1"/>
        <v>1.2680699974638601E-3</v>
      </c>
      <c r="F13" s="11">
        <v>0</v>
      </c>
      <c r="G13" s="12">
        <f t="shared" si="2"/>
        <v>0</v>
      </c>
      <c r="H13" s="12">
        <f t="shared" si="3"/>
        <v>0</v>
      </c>
      <c r="I13" s="11">
        <v>2.6620370370370399E-4</v>
      </c>
      <c r="J13" s="12">
        <f t="shared" si="4"/>
        <v>1.0337078651685403E-2</v>
      </c>
      <c r="K13" s="12">
        <f t="shared" si="5"/>
        <v>3.6334913112164367E-3</v>
      </c>
      <c r="L13" s="13">
        <f>SUM(C13,F13,I13)</f>
        <v>5.5555555555555599E-4</v>
      </c>
      <c r="M13" s="12">
        <f t="shared" si="6"/>
        <v>4.7206923682140047E-3</v>
      </c>
      <c r="N13" s="14">
        <f t="shared" si="7"/>
        <v>1.5339383868081312E-3</v>
      </c>
    </row>
    <row r="14" spans="2:14" s="5" customFormat="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152</v>
      </c>
      <c r="C15" s="11">
        <v>9.2592592592592602E-5</v>
      </c>
      <c r="D15" s="12">
        <f t="shared" si="0"/>
        <v>1.3119055428009166E-3</v>
      </c>
      <c r="E15" s="12">
        <f t="shared" si="1"/>
        <v>4.0578239918843506E-4</v>
      </c>
      <c r="F15" s="15">
        <v>0</v>
      </c>
      <c r="G15" s="12">
        <f t="shared" si="2"/>
        <v>0</v>
      </c>
      <c r="H15" s="12">
        <f t="shared" si="3"/>
        <v>0</v>
      </c>
      <c r="I15" s="11">
        <v>2.5462962962962999E-4</v>
      </c>
      <c r="J15" s="12">
        <f t="shared" si="4"/>
        <v>9.8876404494382154E-3</v>
      </c>
      <c r="K15" s="12">
        <f t="shared" si="5"/>
        <v>3.475513428120071E-3</v>
      </c>
      <c r="L15" s="13">
        <f>SUM(C15,F15,I15)</f>
        <v>3.4722222222222261E-4</v>
      </c>
      <c r="M15" s="12">
        <f t="shared" si="6"/>
        <v>2.950432730133754E-3</v>
      </c>
      <c r="N15" s="14">
        <f t="shared" si="7"/>
        <v>9.587114917550823E-4</v>
      </c>
    </row>
    <row r="16" spans="2:14" s="5" customFormat="1" x14ac:dyDescent="0.25">
      <c r="B16" s="10" t="s">
        <v>139</v>
      </c>
      <c r="C16" s="11">
        <v>1.3425925925925901E-3</v>
      </c>
      <c r="D16" s="12">
        <f t="shared" si="0"/>
        <v>1.9022630370613251E-2</v>
      </c>
      <c r="E16" s="12">
        <f t="shared" si="1"/>
        <v>5.8838447882322972E-3</v>
      </c>
      <c r="F16" s="11">
        <v>2.7777777777777799E-4</v>
      </c>
      <c r="G16" s="12">
        <f t="shared" si="2"/>
        <v>1.3008130081300827E-2</v>
      </c>
      <c r="H16" s="12">
        <f t="shared" si="3"/>
        <v>4.574042309891376E-3</v>
      </c>
      <c r="I16" s="11">
        <v>7.7546296296296304E-4</v>
      </c>
      <c r="J16" s="12">
        <f t="shared" si="4"/>
        <v>3.0112359550561796E-2</v>
      </c>
      <c r="K16" s="12">
        <f t="shared" si="5"/>
        <v>1.0584518167456567E-2</v>
      </c>
      <c r="L16" s="13">
        <f t="shared" si="8"/>
        <v>2.3958333333333314E-3</v>
      </c>
      <c r="M16" s="12">
        <f t="shared" si="6"/>
        <v>2.0357985837922862E-2</v>
      </c>
      <c r="N16" s="14">
        <f t="shared" si="7"/>
        <v>6.6151092931100554E-3</v>
      </c>
    </row>
    <row r="17" spans="2:14" s="5" customFormat="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 x14ac:dyDescent="0.3">
      <c r="B18" s="10" t="s">
        <v>13</v>
      </c>
      <c r="C18" s="11">
        <v>6.9097222222222199E-3</v>
      </c>
      <c r="D18" s="12">
        <f t="shared" si="0"/>
        <v>9.7900951131518352E-2</v>
      </c>
      <c r="E18" s="12">
        <f t="shared" si="1"/>
        <v>3.0281511539436954E-2</v>
      </c>
      <c r="F18" s="11">
        <v>2.9629629629629602E-3</v>
      </c>
      <c r="G18" s="12">
        <f t="shared" si="2"/>
        <v>0.13875338753387526</v>
      </c>
      <c r="H18" s="12">
        <f t="shared" si="3"/>
        <v>4.878978463884126E-2</v>
      </c>
      <c r="I18" s="11">
        <v>1.2731481481481499E-4</v>
      </c>
      <c r="J18" s="12">
        <f t="shared" si="4"/>
        <v>4.9438202247191077E-3</v>
      </c>
      <c r="K18" s="12">
        <f t="shared" si="5"/>
        <v>1.7377567140600355E-3</v>
      </c>
      <c r="L18" s="13">
        <f>SUM(C18,F18,I18)</f>
        <v>9.999999999999995E-3</v>
      </c>
      <c r="M18" s="12">
        <f t="shared" si="6"/>
        <v>8.4972462627851977E-2</v>
      </c>
      <c r="N18" s="14">
        <f t="shared" si="7"/>
        <v>2.7610890962546326E-2</v>
      </c>
    </row>
    <row r="19" spans="2:14" s="5" customFormat="1" ht="16.5" thickTop="1" thickBot="1" x14ac:dyDescent="0.3">
      <c r="B19" s="31" t="s">
        <v>3</v>
      </c>
      <c r="C19" s="32">
        <f>SUM(C7:C18)</f>
        <v>7.057870370370381E-2</v>
      </c>
      <c r="D19" s="33">
        <f>IFERROR(SUM(D7:D18),0)</f>
        <v>0.99999999999999989</v>
      </c>
      <c r="E19" s="33">
        <f>IFERROR(SUM(E7:E18),0)</f>
        <v>0.30930763378138498</v>
      </c>
      <c r="F19" s="32">
        <f>SUM(F7:F18)</f>
        <v>2.135416666666666E-2</v>
      </c>
      <c r="G19" s="33">
        <f>IFERROR(SUM(G7:G18),0)</f>
        <v>1</v>
      </c>
      <c r="H19" s="33">
        <f>IFERROR(SUM(H7:H18),0)</f>
        <v>0.35162950257289916</v>
      </c>
      <c r="I19" s="32">
        <f>SUM(I7:I18)</f>
        <v>2.5752314814814818E-2</v>
      </c>
      <c r="J19" s="33">
        <f>IFERROR(SUM(J7:J18),0)</f>
        <v>1</v>
      </c>
      <c r="K19" s="33">
        <f>IFERROR(SUM(K7:K18),0)</f>
        <v>0.35150078988941585</v>
      </c>
      <c r="L19" s="32">
        <f>SUM(L7:L18)</f>
        <v>0.11768518518518528</v>
      </c>
      <c r="M19" s="33">
        <f>IFERROR(SUM(M7:M18),0)</f>
        <v>0.99999999999999989</v>
      </c>
      <c r="N19" s="34">
        <f>IFERROR(SUM(N7:N18),0)</f>
        <v>0.32493928160552243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2.4756944444444401E-2</v>
      </c>
      <c r="D22" s="19"/>
      <c r="E22" s="12">
        <f>IFERROR(C22/C$30,0)</f>
        <v>0.10849606898300762</v>
      </c>
      <c r="F22" s="11">
        <v>4.7453703703703703E-3</v>
      </c>
      <c r="G22" s="19"/>
      <c r="H22" s="12">
        <f>IFERROR(F22/F$30,0)</f>
        <v>7.8139889460644277E-2</v>
      </c>
      <c r="I22" s="11">
        <v>6.7361111111111103E-3</v>
      </c>
      <c r="J22" s="19"/>
      <c r="K22" s="12">
        <f>IFERROR(I22/I$30,0)</f>
        <v>9.1943127962085383E-2</v>
      </c>
      <c r="L22" s="13">
        <f>SUM(C22,F22,I22)</f>
        <v>3.6238425925925882E-2</v>
      </c>
      <c r="M22" s="19"/>
      <c r="N22" s="14">
        <f>IFERROR(L22/L$30,0)</f>
        <v>0.10005752268950519</v>
      </c>
    </row>
    <row r="23" spans="2:14" s="5" customFormat="1" x14ac:dyDescent="0.25">
      <c r="B23" s="18" t="s">
        <v>16</v>
      </c>
      <c r="C23" s="11">
        <v>0</v>
      </c>
      <c r="D23" s="19"/>
      <c r="E23" s="12">
        <f t="shared" ref="E23:E27" si="9">IFERROR(C23/C$30,0)</f>
        <v>0</v>
      </c>
      <c r="F23" s="11">
        <v>0</v>
      </c>
      <c r="G23" s="19"/>
      <c r="H23" s="12">
        <f t="shared" ref="H23:H27" si="10">IFERROR(F23/F$30,0)</f>
        <v>0</v>
      </c>
      <c r="I23" s="11">
        <v>0</v>
      </c>
      <c r="J23" s="19"/>
      <c r="K23" s="12">
        <f t="shared" ref="K23:K27" si="11">IFERROR(I23/I$30,0)</f>
        <v>0</v>
      </c>
      <c r="L23" s="13">
        <f t="shared" ref="L23:L27" si="12">SUM(C23,F23,I23)</f>
        <v>0</v>
      </c>
      <c r="M23" s="19"/>
      <c r="N23" s="14">
        <f t="shared" ref="N23:N27" si="13">IFERROR(L23/L$30,0)</f>
        <v>0</v>
      </c>
    </row>
    <row r="24" spans="2:14" s="5" customFormat="1" x14ac:dyDescent="0.25">
      <c r="B24" s="18" t="s">
        <v>17</v>
      </c>
      <c r="C24" s="11">
        <v>3.9236111111111104E-3</v>
      </c>
      <c r="D24" s="19"/>
      <c r="E24" s="12">
        <f t="shared" si="9"/>
        <v>1.7195029165609933E-2</v>
      </c>
      <c r="F24" s="11">
        <v>0</v>
      </c>
      <c r="G24" s="19"/>
      <c r="H24" s="12">
        <f t="shared" si="10"/>
        <v>0</v>
      </c>
      <c r="I24" s="11">
        <v>1.03009259259259E-3</v>
      </c>
      <c r="J24" s="19"/>
      <c r="K24" s="12">
        <f t="shared" si="11"/>
        <v>1.4060031595576597E-2</v>
      </c>
      <c r="L24" s="13">
        <f t="shared" si="12"/>
        <v>4.9537037037037006E-3</v>
      </c>
      <c r="M24" s="19"/>
      <c r="N24" s="14">
        <f t="shared" si="13"/>
        <v>1.3677617282372484E-2</v>
      </c>
    </row>
    <row r="25" spans="2:14" s="5" customFormat="1" x14ac:dyDescent="0.25">
      <c r="B25" s="18" t="s">
        <v>18</v>
      </c>
      <c r="C25" s="11">
        <v>6.3993055555555595E-2</v>
      </c>
      <c r="D25" s="19"/>
      <c r="E25" s="12">
        <f t="shared" si="9"/>
        <v>0.28044636063910733</v>
      </c>
      <c r="F25" s="11">
        <v>1.6504629629629598E-2</v>
      </c>
      <c r="G25" s="19"/>
      <c r="H25" s="12">
        <f t="shared" si="10"/>
        <v>0.27177434724604521</v>
      </c>
      <c r="I25" s="11">
        <v>2.1145833333333301E-2</v>
      </c>
      <c r="J25" s="19"/>
      <c r="K25" s="12">
        <f t="shared" si="11"/>
        <v>0.28862559241706143</v>
      </c>
      <c r="L25" s="13">
        <f t="shared" si="12"/>
        <v>0.10164351851851849</v>
      </c>
      <c r="M25" s="19"/>
      <c r="N25" s="14">
        <f t="shared" si="13"/>
        <v>0.28064681068643738</v>
      </c>
    </row>
    <row r="26" spans="2:14" s="5" customFormat="1" x14ac:dyDescent="0.25">
      <c r="B26" s="18" t="s">
        <v>19</v>
      </c>
      <c r="C26" s="11">
        <v>6.2453703703703699E-2</v>
      </c>
      <c r="D26" s="19"/>
      <c r="E26" s="12">
        <f t="shared" si="9"/>
        <v>0.27370022825259943</v>
      </c>
      <c r="F26" s="11">
        <v>1.7928240740740699E-2</v>
      </c>
      <c r="G26" s="19"/>
      <c r="H26" s="12">
        <f t="shared" si="10"/>
        <v>0.29521631408423832</v>
      </c>
      <c r="I26" s="11">
        <v>1.6678240740740698E-2</v>
      </c>
      <c r="J26" s="19"/>
      <c r="K26" s="12">
        <f t="shared" si="11"/>
        <v>0.22764612954186378</v>
      </c>
      <c r="L26" s="13">
        <f t="shared" si="12"/>
        <v>9.7060185185185097E-2</v>
      </c>
      <c r="M26" s="19"/>
      <c r="N26" s="14">
        <f t="shared" si="13"/>
        <v>0.26799181899527014</v>
      </c>
    </row>
    <row r="27" spans="2:14" s="5" customFormat="1" ht="15.75" thickBot="1" x14ac:dyDescent="0.3">
      <c r="B27" s="23" t="s">
        <v>20</v>
      </c>
      <c r="C27" s="20">
        <v>2.4768518518518499E-3</v>
      </c>
      <c r="D27" s="24"/>
      <c r="E27" s="21">
        <f t="shared" si="9"/>
        <v>1.0854679178290628E-2</v>
      </c>
      <c r="F27" s="20">
        <v>1.9675925925925899E-4</v>
      </c>
      <c r="G27" s="24"/>
      <c r="H27" s="21">
        <f t="shared" si="10"/>
        <v>3.2399466361730514E-3</v>
      </c>
      <c r="I27" s="20">
        <v>1.9212962962963001E-3</v>
      </c>
      <c r="J27" s="24"/>
      <c r="K27" s="21">
        <f t="shared" si="11"/>
        <v>2.6224328593996916E-2</v>
      </c>
      <c r="L27" s="13">
        <f t="shared" si="12"/>
        <v>4.5949074074074087E-3</v>
      </c>
      <c r="M27" s="24"/>
      <c r="N27" s="22">
        <f t="shared" si="13"/>
        <v>1.2686948740892245E-2</v>
      </c>
    </row>
    <row r="28" spans="2:14" s="5" customFormat="1" ht="16.5" thickTop="1" thickBot="1" x14ac:dyDescent="0.3">
      <c r="B28" s="31" t="s">
        <v>3</v>
      </c>
      <c r="C28" s="32">
        <f>SUM(C22:C27)</f>
        <v>0.15760416666666666</v>
      </c>
      <c r="D28" s="33"/>
      <c r="E28" s="33">
        <f>IFERROR(SUM(E22:E27),0)</f>
        <v>0.69069236621861496</v>
      </c>
      <c r="F28" s="32">
        <f>SUM(F22:F27)</f>
        <v>3.9374999999999924E-2</v>
      </c>
      <c r="G28" s="33"/>
      <c r="H28" s="33">
        <f>IFERROR(SUM(H22:H27),0)</f>
        <v>0.64837049742710073</v>
      </c>
      <c r="I28" s="32">
        <f>SUM(I22:I27)</f>
        <v>4.7511574074074005E-2</v>
      </c>
      <c r="J28" s="33"/>
      <c r="K28" s="33">
        <f>IFERROR(SUM(K22:K27),0)</f>
        <v>0.64849921011058409</v>
      </c>
      <c r="L28" s="32">
        <f>SUM(L22:L27)</f>
        <v>0.24449074074074062</v>
      </c>
      <c r="M28" s="33"/>
      <c r="N28" s="34">
        <f>IFERROR(SUM(N22:N27),0)</f>
        <v>0.67506071839447745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0.22818287037037047</v>
      </c>
      <c r="D30" s="35"/>
      <c r="E30" s="36">
        <f>IFERROR(SUM(E19,E28),0)</f>
        <v>1</v>
      </c>
      <c r="F30" s="32">
        <f>SUM(F19,F28)</f>
        <v>6.0729166666666584E-2</v>
      </c>
      <c r="G30" s="35"/>
      <c r="H30" s="36">
        <f>IFERROR(SUM(H19,H28),0)</f>
        <v>0.99999999999999989</v>
      </c>
      <c r="I30" s="32">
        <f>SUM(I19,I28)</f>
        <v>7.3263888888888823E-2</v>
      </c>
      <c r="J30" s="35"/>
      <c r="K30" s="36">
        <f>IFERROR(SUM(K19,K28),0)</f>
        <v>1</v>
      </c>
      <c r="L30" s="37">
        <f>SUM(L19,L28)</f>
        <v>0.3621759259259259</v>
      </c>
      <c r="M30" s="35"/>
      <c r="N30" s="38">
        <f>IFERROR(SUM(N19,N28),0)</f>
        <v>0.99999999999999989</v>
      </c>
    </row>
    <row r="31" spans="2:14" s="5" customFormat="1" ht="66" customHeight="1" thickTop="1" thickBot="1" x14ac:dyDescent="0.3">
      <c r="B31" s="139" t="s">
        <v>124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163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21</v>
      </c>
      <c r="D5" s="157"/>
      <c r="E5" s="158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2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3" t="s">
        <v>111</v>
      </c>
      <c r="C8" s="182"/>
      <c r="D8" s="45">
        <f t="shared" si="0"/>
        <v>0</v>
      </c>
      <c r="E8" s="47">
        <f t="shared" si="1"/>
        <v>0</v>
      </c>
    </row>
    <row r="9" spans="2:5" x14ac:dyDescent="0.25">
      <c r="B9" s="181" t="s">
        <v>48</v>
      </c>
      <c r="C9" s="182"/>
      <c r="D9" s="45">
        <f t="shared" si="0"/>
        <v>0</v>
      </c>
      <c r="E9" s="47">
        <f t="shared" si="1"/>
        <v>0</v>
      </c>
    </row>
    <row r="10" spans="2:5" x14ac:dyDescent="0.25">
      <c r="B10" s="181" t="s">
        <v>11</v>
      </c>
      <c r="C10" s="182"/>
      <c r="D10" s="45">
        <f t="shared" si="0"/>
        <v>0</v>
      </c>
      <c r="E10" s="47">
        <f t="shared" si="1"/>
        <v>0</v>
      </c>
    </row>
    <row r="11" spans="2:5" x14ac:dyDescent="0.25">
      <c r="B11" s="181" t="s">
        <v>12</v>
      </c>
      <c r="C11" s="182"/>
      <c r="D11" s="45">
        <f t="shared" si="0"/>
        <v>0</v>
      </c>
      <c r="E11" s="47">
        <f t="shared" si="1"/>
        <v>0</v>
      </c>
    </row>
    <row r="12" spans="2:5" x14ac:dyDescent="0.25">
      <c r="B12" s="181" t="s">
        <v>126</v>
      </c>
      <c r="C12" s="182"/>
      <c r="D12" s="45">
        <f t="shared" si="0"/>
        <v>0</v>
      </c>
      <c r="E12" s="47">
        <f t="shared" si="1"/>
        <v>0</v>
      </c>
    </row>
    <row r="13" spans="2:5" x14ac:dyDescent="0.25">
      <c r="B13" s="181" t="s">
        <v>117</v>
      </c>
      <c r="C13" s="182"/>
      <c r="D13" s="45">
        <f t="shared" si="0"/>
        <v>0</v>
      </c>
      <c r="E13" s="47">
        <f t="shared" si="1"/>
        <v>0</v>
      </c>
    </row>
    <row r="14" spans="2:5" x14ac:dyDescent="0.25">
      <c r="B14" s="181" t="s">
        <v>118</v>
      </c>
      <c r="C14" s="182"/>
      <c r="D14" s="45">
        <f t="shared" si="0"/>
        <v>0</v>
      </c>
      <c r="E14" s="47">
        <f t="shared" si="1"/>
        <v>0</v>
      </c>
    </row>
    <row r="15" spans="2:5" x14ac:dyDescent="0.25">
      <c r="B15" s="181" t="s">
        <v>152</v>
      </c>
      <c r="C15" s="182"/>
      <c r="D15" s="45">
        <f t="shared" si="0"/>
        <v>0</v>
      </c>
      <c r="E15" s="47">
        <f t="shared" si="1"/>
        <v>0</v>
      </c>
    </row>
    <row r="16" spans="2:5" x14ac:dyDescent="0.25">
      <c r="B16" s="181" t="s">
        <v>139</v>
      </c>
      <c r="C16" s="182"/>
      <c r="D16" s="45">
        <f t="shared" si="0"/>
        <v>0</v>
      </c>
      <c r="E16" s="47">
        <f t="shared" si="1"/>
        <v>0</v>
      </c>
    </row>
    <row r="17" spans="2:5" x14ac:dyDescent="0.25">
      <c r="B17" s="181" t="s">
        <v>127</v>
      </c>
      <c r="C17" s="182"/>
      <c r="D17" s="45">
        <f t="shared" si="0"/>
        <v>0</v>
      </c>
      <c r="E17" s="47">
        <f t="shared" si="1"/>
        <v>0</v>
      </c>
    </row>
    <row r="18" spans="2:5" ht="15.75" thickBot="1" x14ac:dyDescent="0.3">
      <c r="B18" s="181" t="s">
        <v>13</v>
      </c>
      <c r="C18" s="182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82"/>
      <c r="D22" s="51"/>
      <c r="E22" s="47">
        <f>IFERROR(C22/C$30,0)</f>
        <v>0</v>
      </c>
    </row>
    <row r="23" spans="2:5" x14ac:dyDescent="0.25">
      <c r="B23" s="50" t="s">
        <v>16</v>
      </c>
      <c r="C23" s="182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82"/>
      <c r="D24" s="51"/>
      <c r="E24" s="47">
        <f t="shared" si="2"/>
        <v>0</v>
      </c>
    </row>
    <row r="25" spans="2:5" x14ac:dyDescent="0.25">
      <c r="B25" s="50" t="s">
        <v>18</v>
      </c>
      <c r="C25" s="182"/>
      <c r="D25" s="51"/>
      <c r="E25" s="47">
        <f t="shared" si="2"/>
        <v>0</v>
      </c>
    </row>
    <row r="26" spans="2:5" x14ac:dyDescent="0.25">
      <c r="B26" s="50" t="s">
        <v>19</v>
      </c>
      <c r="C26" s="182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82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29"/>
      <c r="D29" s="29"/>
      <c r="E29" s="69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50" t="s">
        <v>164</v>
      </c>
      <c r="C31" s="151"/>
      <c r="D31" s="151"/>
      <c r="E31" s="152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165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23</v>
      </c>
      <c r="D5" s="157"/>
      <c r="E5" s="158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2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3" t="s">
        <v>111</v>
      </c>
      <c r="C8" s="182"/>
      <c r="D8" s="45">
        <f t="shared" si="0"/>
        <v>0</v>
      </c>
      <c r="E8" s="47">
        <f t="shared" si="1"/>
        <v>0</v>
      </c>
    </row>
    <row r="9" spans="2:5" x14ac:dyDescent="0.25">
      <c r="B9" s="181" t="s">
        <v>48</v>
      </c>
      <c r="C9" s="182"/>
      <c r="D9" s="45">
        <f t="shared" si="0"/>
        <v>0</v>
      </c>
      <c r="E9" s="47">
        <f t="shared" si="1"/>
        <v>0</v>
      </c>
    </row>
    <row r="10" spans="2:5" x14ac:dyDescent="0.25">
      <c r="B10" s="181" t="s">
        <v>11</v>
      </c>
      <c r="C10" s="182"/>
      <c r="D10" s="45">
        <f t="shared" si="0"/>
        <v>0</v>
      </c>
      <c r="E10" s="47">
        <f t="shared" si="1"/>
        <v>0</v>
      </c>
    </row>
    <row r="11" spans="2:5" x14ac:dyDescent="0.25">
      <c r="B11" s="181" t="s">
        <v>12</v>
      </c>
      <c r="C11" s="182"/>
      <c r="D11" s="45">
        <f t="shared" si="0"/>
        <v>0</v>
      </c>
      <c r="E11" s="47">
        <f t="shared" si="1"/>
        <v>0</v>
      </c>
    </row>
    <row r="12" spans="2:5" x14ac:dyDescent="0.25">
      <c r="B12" s="181" t="s">
        <v>126</v>
      </c>
      <c r="C12" s="182"/>
      <c r="D12" s="45">
        <f t="shared" si="0"/>
        <v>0</v>
      </c>
      <c r="E12" s="47">
        <f t="shared" si="1"/>
        <v>0</v>
      </c>
    </row>
    <row r="13" spans="2:5" x14ac:dyDescent="0.25">
      <c r="B13" s="181" t="s">
        <v>117</v>
      </c>
      <c r="C13" s="182"/>
      <c r="D13" s="45">
        <f t="shared" si="0"/>
        <v>0</v>
      </c>
      <c r="E13" s="47">
        <f t="shared" si="1"/>
        <v>0</v>
      </c>
    </row>
    <row r="14" spans="2:5" x14ac:dyDescent="0.25">
      <c r="B14" s="181" t="s">
        <v>118</v>
      </c>
      <c r="C14" s="182"/>
      <c r="D14" s="45">
        <f t="shared" si="0"/>
        <v>0</v>
      </c>
      <c r="E14" s="47">
        <f t="shared" si="1"/>
        <v>0</v>
      </c>
    </row>
    <row r="15" spans="2:5" x14ac:dyDescent="0.25">
      <c r="B15" s="181" t="s">
        <v>152</v>
      </c>
      <c r="C15" s="182"/>
      <c r="D15" s="45">
        <f t="shared" si="0"/>
        <v>0</v>
      </c>
      <c r="E15" s="47">
        <f t="shared" si="1"/>
        <v>0</v>
      </c>
    </row>
    <row r="16" spans="2:5" x14ac:dyDescent="0.25">
      <c r="B16" s="181" t="s">
        <v>139</v>
      </c>
      <c r="C16" s="182"/>
      <c r="D16" s="45">
        <f t="shared" si="0"/>
        <v>0</v>
      </c>
      <c r="E16" s="47">
        <f t="shared" si="1"/>
        <v>0</v>
      </c>
    </row>
    <row r="17" spans="2:5" x14ac:dyDescent="0.25">
      <c r="B17" s="181" t="s">
        <v>127</v>
      </c>
      <c r="C17" s="182"/>
      <c r="D17" s="45">
        <f t="shared" si="0"/>
        <v>0</v>
      </c>
      <c r="E17" s="47">
        <f t="shared" si="1"/>
        <v>0</v>
      </c>
    </row>
    <row r="18" spans="2:5" ht="15.75" thickBot="1" x14ac:dyDescent="0.3">
      <c r="B18" s="181" t="s">
        <v>13</v>
      </c>
      <c r="C18" s="182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82"/>
      <c r="D22" s="51"/>
      <c r="E22" s="47">
        <f>IFERROR(C22/C$30,0)</f>
        <v>0</v>
      </c>
    </row>
    <row r="23" spans="2:5" x14ac:dyDescent="0.25">
      <c r="B23" s="50" t="s">
        <v>16</v>
      </c>
      <c r="C23" s="182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82"/>
      <c r="D24" s="51"/>
      <c r="E24" s="47">
        <f t="shared" si="2"/>
        <v>0</v>
      </c>
    </row>
    <row r="25" spans="2:5" x14ac:dyDescent="0.25">
      <c r="B25" s="50" t="s">
        <v>18</v>
      </c>
      <c r="C25" s="182"/>
      <c r="D25" s="51"/>
      <c r="E25" s="47">
        <f t="shared" si="2"/>
        <v>0</v>
      </c>
    </row>
    <row r="26" spans="2:5" x14ac:dyDescent="0.25">
      <c r="B26" s="50" t="s">
        <v>19</v>
      </c>
      <c r="C26" s="182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82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3"/>
      <c r="D29" s="133"/>
      <c r="E29" s="137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50" t="s">
        <v>166</v>
      </c>
      <c r="C31" s="151"/>
      <c r="D31" s="151"/>
      <c r="E31" s="152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167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24</v>
      </c>
      <c r="D5" s="157"/>
      <c r="E5" s="158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5">
        <v>0</v>
      </c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3" t="s">
        <v>111</v>
      </c>
      <c r="C8" s="185">
        <v>3.4722222222222202E-4</v>
      </c>
      <c r="D8" s="45">
        <f t="shared" si="0"/>
        <v>4.5454545454545449E-2</v>
      </c>
      <c r="E8" s="47">
        <f t="shared" si="1"/>
        <v>3.3707865168539346E-2</v>
      </c>
    </row>
    <row r="9" spans="2:5" x14ac:dyDescent="0.25">
      <c r="B9" s="181" t="s">
        <v>48</v>
      </c>
      <c r="C9" s="185">
        <v>3.00925925925926E-4</v>
      </c>
      <c r="D9" s="45">
        <f t="shared" si="0"/>
        <v>3.9393939393939426E-2</v>
      </c>
      <c r="E9" s="47">
        <f t="shared" si="1"/>
        <v>2.9213483146067455E-2</v>
      </c>
    </row>
    <row r="10" spans="2:5" x14ac:dyDescent="0.25">
      <c r="B10" s="181" t="s">
        <v>11</v>
      </c>
      <c r="C10" s="185">
        <v>7.8703703703703705E-4</v>
      </c>
      <c r="D10" s="45">
        <f t="shared" si="0"/>
        <v>0.10303030303030308</v>
      </c>
      <c r="E10" s="47">
        <f t="shared" si="1"/>
        <v>7.6404494382022556E-2</v>
      </c>
    </row>
    <row r="11" spans="2:5" x14ac:dyDescent="0.25">
      <c r="B11" s="181" t="s">
        <v>12</v>
      </c>
      <c r="C11" s="185">
        <v>0</v>
      </c>
      <c r="D11" s="45">
        <f t="shared" si="0"/>
        <v>0</v>
      </c>
      <c r="E11" s="47">
        <f t="shared" si="1"/>
        <v>0</v>
      </c>
    </row>
    <row r="12" spans="2:5" x14ac:dyDescent="0.25">
      <c r="B12" s="181" t="s">
        <v>126</v>
      </c>
      <c r="C12" s="185">
        <v>0</v>
      </c>
      <c r="D12" s="45">
        <f t="shared" si="0"/>
        <v>0</v>
      </c>
      <c r="E12" s="47">
        <f t="shared" si="1"/>
        <v>0</v>
      </c>
    </row>
    <row r="13" spans="2:5" x14ac:dyDescent="0.25">
      <c r="B13" s="181" t="s">
        <v>117</v>
      </c>
      <c r="C13" s="185">
        <v>0</v>
      </c>
      <c r="D13" s="45">
        <f t="shared" si="0"/>
        <v>0</v>
      </c>
      <c r="E13" s="47">
        <f t="shared" si="1"/>
        <v>0</v>
      </c>
    </row>
    <row r="14" spans="2:5" x14ac:dyDescent="0.25">
      <c r="B14" s="181" t="s">
        <v>118</v>
      </c>
      <c r="C14" s="185">
        <v>0</v>
      </c>
      <c r="D14" s="45">
        <f t="shared" si="0"/>
        <v>0</v>
      </c>
      <c r="E14" s="47">
        <f t="shared" si="1"/>
        <v>0</v>
      </c>
    </row>
    <row r="15" spans="2:5" x14ac:dyDescent="0.25">
      <c r="B15" s="181" t="s">
        <v>152</v>
      </c>
      <c r="C15" s="185">
        <v>0</v>
      </c>
      <c r="D15" s="45">
        <f t="shared" si="0"/>
        <v>0</v>
      </c>
      <c r="E15" s="47">
        <f t="shared" si="1"/>
        <v>0</v>
      </c>
    </row>
    <row r="16" spans="2:5" x14ac:dyDescent="0.25">
      <c r="B16" s="181" t="s">
        <v>139</v>
      </c>
      <c r="C16" s="185">
        <v>0</v>
      </c>
      <c r="D16" s="45">
        <f t="shared" si="0"/>
        <v>0</v>
      </c>
      <c r="E16" s="47">
        <f t="shared" si="1"/>
        <v>0</v>
      </c>
    </row>
    <row r="17" spans="2:5" x14ac:dyDescent="0.25">
      <c r="B17" s="181" t="s">
        <v>127</v>
      </c>
      <c r="C17" s="185">
        <v>0</v>
      </c>
      <c r="D17" s="45">
        <f t="shared" si="0"/>
        <v>0</v>
      </c>
      <c r="E17" s="47">
        <f t="shared" si="1"/>
        <v>0</v>
      </c>
    </row>
    <row r="18" spans="2:5" ht="15.75" thickBot="1" x14ac:dyDescent="0.3">
      <c r="B18" s="181" t="s">
        <v>13</v>
      </c>
      <c r="C18" s="185">
        <v>6.2037037037037E-3</v>
      </c>
      <c r="D18" s="45">
        <f t="shared" si="0"/>
        <v>0.81212121212121202</v>
      </c>
      <c r="E18" s="47">
        <f t="shared" si="1"/>
        <v>0.60224719101123625</v>
      </c>
    </row>
    <row r="19" spans="2:5" ht="16.5" thickTop="1" thickBot="1" x14ac:dyDescent="0.3">
      <c r="B19" s="60" t="s">
        <v>3</v>
      </c>
      <c r="C19" s="127">
        <v>7.6388888888888852E-3</v>
      </c>
      <c r="D19" s="62">
        <f>IFERROR(SUM(D7:D18),0)</f>
        <v>1</v>
      </c>
      <c r="E19" s="63">
        <f>IFERROR(SUM(E7:E18),0)</f>
        <v>0.74157303370786565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125" t="s">
        <v>4</v>
      </c>
      <c r="D21" s="48"/>
      <c r="E21" s="49" t="s">
        <v>5</v>
      </c>
    </row>
    <row r="22" spans="2:5" x14ac:dyDescent="0.25">
      <c r="B22" s="50" t="s">
        <v>15</v>
      </c>
      <c r="C22" s="128">
        <v>0</v>
      </c>
      <c r="D22" s="51"/>
      <c r="E22" s="47">
        <f>IFERROR(C22/C$30,0)</f>
        <v>0</v>
      </c>
    </row>
    <row r="23" spans="2:5" x14ac:dyDescent="0.25">
      <c r="B23" s="50" t="s">
        <v>16</v>
      </c>
      <c r="C23" s="128">
        <v>0</v>
      </c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28">
        <v>0</v>
      </c>
      <c r="D24" s="51"/>
      <c r="E24" s="47">
        <f t="shared" si="2"/>
        <v>0</v>
      </c>
    </row>
    <row r="25" spans="2:5" x14ac:dyDescent="0.25">
      <c r="B25" s="50" t="s">
        <v>18</v>
      </c>
      <c r="C25" s="128">
        <v>1.4004629629629599E-3</v>
      </c>
      <c r="D25" s="51"/>
      <c r="E25" s="47">
        <f t="shared" si="2"/>
        <v>0.13595505617977513</v>
      </c>
    </row>
    <row r="26" spans="2:5" x14ac:dyDescent="0.25">
      <c r="B26" s="50" t="s">
        <v>19</v>
      </c>
      <c r="C26" s="128">
        <v>1.2615740740740699E-3</v>
      </c>
      <c r="D26" s="51"/>
      <c r="E26" s="47">
        <f t="shared" si="2"/>
        <v>0.12247191011235928</v>
      </c>
    </row>
    <row r="27" spans="2:5" ht="15.75" thickBot="1" x14ac:dyDescent="0.3">
      <c r="B27" s="55" t="s">
        <v>20</v>
      </c>
      <c r="C27" s="129">
        <v>0</v>
      </c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127">
        <v>2.6620370370370296E-3</v>
      </c>
      <c r="D28" s="62"/>
      <c r="E28" s="63">
        <f>IFERROR(SUM(E22:E27),0)</f>
        <v>0.25842696629213441</v>
      </c>
    </row>
    <row r="29" spans="2:5" ht="16.5" thickTop="1" thickBot="1" x14ac:dyDescent="0.3">
      <c r="B29" s="59"/>
      <c r="C29" s="134"/>
      <c r="D29" s="133"/>
      <c r="E29" s="137"/>
    </row>
    <row r="30" spans="2:5" ht="16.5" thickTop="1" thickBot="1" x14ac:dyDescent="0.3">
      <c r="B30" s="60" t="s">
        <v>6</v>
      </c>
      <c r="C30" s="127">
        <v>1.0300925925925915E-2</v>
      </c>
      <c r="D30" s="64"/>
      <c r="E30" s="66">
        <f>IFERROR(SUM(E19,E28),0)</f>
        <v>1</v>
      </c>
    </row>
    <row r="31" spans="2:5" ht="66" customHeight="1" thickTop="1" thickBot="1" x14ac:dyDescent="0.3">
      <c r="B31" s="150" t="s">
        <v>168</v>
      </c>
      <c r="C31" s="151"/>
      <c r="D31" s="151"/>
      <c r="E31" s="152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9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169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119</v>
      </c>
      <c r="D5" s="157"/>
      <c r="E5" s="158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2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3" t="s">
        <v>111</v>
      </c>
      <c r="C8" s="182"/>
      <c r="D8" s="45">
        <f t="shared" si="0"/>
        <v>0</v>
      </c>
      <c r="E8" s="47">
        <f t="shared" si="1"/>
        <v>0</v>
      </c>
    </row>
    <row r="9" spans="2:5" x14ac:dyDescent="0.25">
      <c r="B9" s="181" t="s">
        <v>48</v>
      </c>
      <c r="C9" s="182"/>
      <c r="D9" s="45">
        <f t="shared" si="0"/>
        <v>0</v>
      </c>
      <c r="E9" s="47">
        <f t="shared" si="1"/>
        <v>0</v>
      </c>
    </row>
    <row r="10" spans="2:5" x14ac:dyDescent="0.25">
      <c r="B10" s="181" t="s">
        <v>11</v>
      </c>
      <c r="C10" s="182"/>
      <c r="D10" s="45">
        <f t="shared" si="0"/>
        <v>0</v>
      </c>
      <c r="E10" s="47">
        <f t="shared" si="1"/>
        <v>0</v>
      </c>
    </row>
    <row r="11" spans="2:5" x14ac:dyDescent="0.25">
      <c r="B11" s="181" t="s">
        <v>12</v>
      </c>
      <c r="C11" s="182"/>
      <c r="D11" s="45">
        <f t="shared" si="0"/>
        <v>0</v>
      </c>
      <c r="E11" s="47">
        <f t="shared" si="1"/>
        <v>0</v>
      </c>
    </row>
    <row r="12" spans="2:5" x14ac:dyDescent="0.25">
      <c r="B12" s="181" t="s">
        <v>126</v>
      </c>
      <c r="C12" s="182"/>
      <c r="D12" s="45">
        <f t="shared" si="0"/>
        <v>0</v>
      </c>
      <c r="E12" s="47">
        <f t="shared" si="1"/>
        <v>0</v>
      </c>
    </row>
    <row r="13" spans="2:5" x14ac:dyDescent="0.25">
      <c r="B13" s="181" t="s">
        <v>117</v>
      </c>
      <c r="C13" s="182"/>
      <c r="D13" s="45">
        <f t="shared" si="0"/>
        <v>0</v>
      </c>
      <c r="E13" s="47">
        <f t="shared" si="1"/>
        <v>0</v>
      </c>
    </row>
    <row r="14" spans="2:5" x14ac:dyDescent="0.25">
      <c r="B14" s="181" t="s">
        <v>118</v>
      </c>
      <c r="C14" s="182"/>
      <c r="D14" s="45">
        <f t="shared" si="0"/>
        <v>0</v>
      </c>
      <c r="E14" s="47">
        <f t="shared" si="1"/>
        <v>0</v>
      </c>
    </row>
    <row r="15" spans="2:5" x14ac:dyDescent="0.25">
      <c r="B15" s="181" t="s">
        <v>152</v>
      </c>
      <c r="C15" s="182"/>
      <c r="D15" s="45">
        <f t="shared" si="0"/>
        <v>0</v>
      </c>
      <c r="E15" s="47">
        <f t="shared" si="1"/>
        <v>0</v>
      </c>
    </row>
    <row r="16" spans="2:5" x14ac:dyDescent="0.25">
      <c r="B16" s="181" t="s">
        <v>139</v>
      </c>
      <c r="C16" s="182"/>
      <c r="D16" s="45">
        <f t="shared" si="0"/>
        <v>0</v>
      </c>
      <c r="E16" s="47">
        <f t="shared" si="1"/>
        <v>0</v>
      </c>
    </row>
    <row r="17" spans="2:5" x14ac:dyDescent="0.25">
      <c r="B17" s="181" t="s">
        <v>127</v>
      </c>
      <c r="C17" s="182"/>
      <c r="D17" s="45">
        <f t="shared" si="0"/>
        <v>0</v>
      </c>
      <c r="E17" s="47">
        <f t="shared" si="1"/>
        <v>0</v>
      </c>
    </row>
    <row r="18" spans="2:5" ht="15.75" thickBot="1" x14ac:dyDescent="0.3">
      <c r="B18" s="181" t="s">
        <v>13</v>
      </c>
      <c r="C18" s="182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82"/>
      <c r="D22" s="51"/>
      <c r="E22" s="47">
        <f>IFERROR(C22/C$30,0)</f>
        <v>0</v>
      </c>
    </row>
    <row r="23" spans="2:5" x14ac:dyDescent="0.25">
      <c r="B23" s="50" t="s">
        <v>16</v>
      </c>
      <c r="C23" s="182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82"/>
      <c r="D24" s="51"/>
      <c r="E24" s="47">
        <f t="shared" si="2"/>
        <v>0</v>
      </c>
    </row>
    <row r="25" spans="2:5" x14ac:dyDescent="0.25">
      <c r="B25" s="50" t="s">
        <v>18</v>
      </c>
      <c r="C25" s="182"/>
      <c r="D25" s="51"/>
      <c r="E25" s="47">
        <f t="shared" si="2"/>
        <v>0</v>
      </c>
    </row>
    <row r="26" spans="2:5" x14ac:dyDescent="0.25">
      <c r="B26" s="50" t="s">
        <v>19</v>
      </c>
      <c r="C26" s="182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82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3"/>
      <c r="D29" s="133"/>
      <c r="E29" s="137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50" t="s">
        <v>170</v>
      </c>
      <c r="C31" s="151"/>
      <c r="D31" s="151"/>
      <c r="E31" s="152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8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171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22</v>
      </c>
      <c r="D5" s="157"/>
      <c r="E5" s="158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5">
        <v>2.26851851851852E-3</v>
      </c>
      <c r="D7" s="45">
        <f t="shared" ref="D7:D18" si="0">IFERROR(C7/C$19,0)</f>
        <v>0.34567901234567922</v>
      </c>
      <c r="E7" s="47">
        <f t="shared" ref="E7:E18" si="1">IFERROR(C7/C$30,0)</f>
        <v>0.21052631578947387</v>
      </c>
    </row>
    <row r="8" spans="2:5" x14ac:dyDescent="0.25">
      <c r="B8" s="183" t="s">
        <v>111</v>
      </c>
      <c r="C8" s="185">
        <v>0</v>
      </c>
      <c r="D8" s="45">
        <f t="shared" si="0"/>
        <v>0</v>
      </c>
      <c r="E8" s="47">
        <f t="shared" si="1"/>
        <v>0</v>
      </c>
    </row>
    <row r="9" spans="2:5" x14ac:dyDescent="0.25">
      <c r="B9" s="181" t="s">
        <v>48</v>
      </c>
      <c r="C9" s="185">
        <v>0</v>
      </c>
      <c r="D9" s="45">
        <f t="shared" si="0"/>
        <v>0</v>
      </c>
      <c r="E9" s="47">
        <f t="shared" si="1"/>
        <v>0</v>
      </c>
    </row>
    <row r="10" spans="2:5" x14ac:dyDescent="0.25">
      <c r="B10" s="181" t="s">
        <v>11</v>
      </c>
      <c r="C10" s="185">
        <v>0</v>
      </c>
      <c r="D10" s="45">
        <f t="shared" si="0"/>
        <v>0</v>
      </c>
      <c r="E10" s="47">
        <f t="shared" si="1"/>
        <v>0</v>
      </c>
    </row>
    <row r="11" spans="2:5" x14ac:dyDescent="0.25">
      <c r="B11" s="181" t="s">
        <v>12</v>
      </c>
      <c r="C11" s="185">
        <v>0</v>
      </c>
      <c r="D11" s="45">
        <f t="shared" si="0"/>
        <v>0</v>
      </c>
      <c r="E11" s="47">
        <f t="shared" si="1"/>
        <v>0</v>
      </c>
    </row>
    <row r="12" spans="2:5" x14ac:dyDescent="0.25">
      <c r="B12" s="181" t="s">
        <v>126</v>
      </c>
      <c r="C12" s="185">
        <v>0</v>
      </c>
      <c r="D12" s="45">
        <f t="shared" si="0"/>
        <v>0</v>
      </c>
      <c r="E12" s="47">
        <f t="shared" si="1"/>
        <v>0</v>
      </c>
    </row>
    <row r="13" spans="2:5" x14ac:dyDescent="0.25">
      <c r="B13" s="181" t="s">
        <v>117</v>
      </c>
      <c r="C13" s="185">
        <v>0</v>
      </c>
      <c r="D13" s="45">
        <f t="shared" si="0"/>
        <v>0</v>
      </c>
      <c r="E13" s="47">
        <f t="shared" si="1"/>
        <v>0</v>
      </c>
    </row>
    <row r="14" spans="2:5" x14ac:dyDescent="0.25">
      <c r="B14" s="181" t="s">
        <v>118</v>
      </c>
      <c r="C14" s="185">
        <v>0</v>
      </c>
      <c r="D14" s="45">
        <f t="shared" si="0"/>
        <v>0</v>
      </c>
      <c r="E14" s="47">
        <f t="shared" si="1"/>
        <v>0</v>
      </c>
    </row>
    <row r="15" spans="2:5" x14ac:dyDescent="0.25">
      <c r="B15" s="181" t="s">
        <v>152</v>
      </c>
      <c r="C15" s="185">
        <v>0</v>
      </c>
      <c r="D15" s="45">
        <f t="shared" si="0"/>
        <v>0</v>
      </c>
      <c r="E15" s="47">
        <f t="shared" si="1"/>
        <v>0</v>
      </c>
    </row>
    <row r="16" spans="2:5" x14ac:dyDescent="0.25">
      <c r="B16" s="181" t="s">
        <v>139</v>
      </c>
      <c r="C16" s="185">
        <v>0</v>
      </c>
      <c r="D16" s="45">
        <f t="shared" si="0"/>
        <v>0</v>
      </c>
      <c r="E16" s="47">
        <f t="shared" si="1"/>
        <v>0</v>
      </c>
    </row>
    <row r="17" spans="2:5" x14ac:dyDescent="0.25">
      <c r="B17" s="181" t="s">
        <v>127</v>
      </c>
      <c r="C17" s="185">
        <v>0</v>
      </c>
      <c r="D17" s="45">
        <f t="shared" si="0"/>
        <v>0</v>
      </c>
      <c r="E17" s="47">
        <f t="shared" si="1"/>
        <v>0</v>
      </c>
    </row>
    <row r="18" spans="2:5" ht="15.75" thickBot="1" x14ac:dyDescent="0.3">
      <c r="B18" s="181" t="s">
        <v>13</v>
      </c>
      <c r="C18" s="185">
        <v>4.2939814814814802E-3</v>
      </c>
      <c r="D18" s="45">
        <f t="shared" si="0"/>
        <v>0.65432098765432078</v>
      </c>
      <c r="E18" s="47">
        <f t="shared" si="1"/>
        <v>0.39849624060150374</v>
      </c>
    </row>
    <row r="19" spans="2:5" ht="16.5" thickTop="1" thickBot="1" x14ac:dyDescent="0.3">
      <c r="B19" s="60" t="s">
        <v>3</v>
      </c>
      <c r="C19" s="127">
        <v>6.5625000000000006E-3</v>
      </c>
      <c r="D19" s="62">
        <f>IFERROR(SUM(D7:D18),0)</f>
        <v>1</v>
      </c>
      <c r="E19" s="63">
        <f>IFERROR(SUM(E7:E18),0)</f>
        <v>0.60902255639097758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125" t="s">
        <v>4</v>
      </c>
      <c r="D21" s="48"/>
      <c r="E21" s="49" t="s">
        <v>5</v>
      </c>
    </row>
    <row r="22" spans="2:5" x14ac:dyDescent="0.25">
      <c r="B22" s="50" t="s">
        <v>15</v>
      </c>
      <c r="C22" s="128">
        <v>0</v>
      </c>
      <c r="D22" s="51"/>
      <c r="E22" s="47">
        <f>IFERROR(C22/C$30,0)</f>
        <v>0</v>
      </c>
    </row>
    <row r="23" spans="2:5" x14ac:dyDescent="0.25">
      <c r="B23" s="50" t="s">
        <v>16</v>
      </c>
      <c r="C23" s="128">
        <v>0</v>
      </c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28">
        <v>0</v>
      </c>
      <c r="D24" s="51"/>
      <c r="E24" s="47">
        <f t="shared" si="2"/>
        <v>0</v>
      </c>
    </row>
    <row r="25" spans="2:5" x14ac:dyDescent="0.25">
      <c r="B25" s="50" t="s">
        <v>18</v>
      </c>
      <c r="C25" s="128">
        <v>0</v>
      </c>
      <c r="D25" s="51"/>
      <c r="E25" s="47">
        <f t="shared" si="2"/>
        <v>0</v>
      </c>
    </row>
    <row r="26" spans="2:5" x14ac:dyDescent="0.25">
      <c r="B26" s="50" t="s">
        <v>19</v>
      </c>
      <c r="C26" s="128">
        <v>4.21296296296296E-3</v>
      </c>
      <c r="D26" s="51"/>
      <c r="E26" s="47">
        <f t="shared" si="2"/>
        <v>0.39097744360902237</v>
      </c>
    </row>
    <row r="27" spans="2:5" ht="15.75" thickBot="1" x14ac:dyDescent="0.3">
      <c r="B27" s="55" t="s">
        <v>20</v>
      </c>
      <c r="C27" s="129">
        <v>0</v>
      </c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127">
        <v>4.21296296296296E-3</v>
      </c>
      <c r="D28" s="62"/>
      <c r="E28" s="63">
        <f>IFERROR(SUM(E22:E27),0)</f>
        <v>0.39097744360902237</v>
      </c>
    </row>
    <row r="29" spans="2:5" ht="16.5" thickTop="1" thickBot="1" x14ac:dyDescent="0.3">
      <c r="B29" s="59"/>
      <c r="C29" s="134"/>
      <c r="D29" s="133"/>
      <c r="E29" s="137"/>
    </row>
    <row r="30" spans="2:5" ht="16.5" thickTop="1" thickBot="1" x14ac:dyDescent="0.3">
      <c r="B30" s="60" t="s">
        <v>6</v>
      </c>
      <c r="C30" s="127">
        <v>1.0775462962962961E-2</v>
      </c>
      <c r="D30" s="64"/>
      <c r="E30" s="66">
        <f>IFERROR(SUM(E19,E28),0)</f>
        <v>1</v>
      </c>
    </row>
    <row r="31" spans="2:5" ht="66" customHeight="1" thickTop="1" thickBot="1" x14ac:dyDescent="0.3">
      <c r="B31" s="150" t="s">
        <v>172</v>
      </c>
      <c r="C31" s="151"/>
      <c r="D31" s="151"/>
      <c r="E31" s="152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7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173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138</v>
      </c>
      <c r="D5" s="157"/>
      <c r="E5" s="158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2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3" t="s">
        <v>111</v>
      </c>
      <c r="C8" s="182"/>
      <c r="D8" s="45">
        <f t="shared" si="0"/>
        <v>0</v>
      </c>
      <c r="E8" s="47">
        <f t="shared" si="1"/>
        <v>0</v>
      </c>
    </row>
    <row r="9" spans="2:5" x14ac:dyDescent="0.25">
      <c r="B9" s="181" t="s">
        <v>48</v>
      </c>
      <c r="C9" s="182"/>
      <c r="D9" s="45">
        <f t="shared" si="0"/>
        <v>0</v>
      </c>
      <c r="E9" s="47">
        <f t="shared" si="1"/>
        <v>0</v>
      </c>
    </row>
    <row r="10" spans="2:5" x14ac:dyDescent="0.25">
      <c r="B10" s="181" t="s">
        <v>11</v>
      </c>
      <c r="C10" s="182"/>
      <c r="D10" s="45">
        <f t="shared" si="0"/>
        <v>0</v>
      </c>
      <c r="E10" s="47">
        <f t="shared" si="1"/>
        <v>0</v>
      </c>
    </row>
    <row r="11" spans="2:5" x14ac:dyDescent="0.25">
      <c r="B11" s="181" t="s">
        <v>12</v>
      </c>
      <c r="C11" s="182"/>
      <c r="D11" s="45">
        <f t="shared" si="0"/>
        <v>0</v>
      </c>
      <c r="E11" s="47">
        <f t="shared" si="1"/>
        <v>0</v>
      </c>
    </row>
    <row r="12" spans="2:5" x14ac:dyDescent="0.25">
      <c r="B12" s="181" t="s">
        <v>126</v>
      </c>
      <c r="C12" s="182"/>
      <c r="D12" s="45">
        <f t="shared" si="0"/>
        <v>0</v>
      </c>
      <c r="E12" s="47">
        <f t="shared" si="1"/>
        <v>0</v>
      </c>
    </row>
    <row r="13" spans="2:5" x14ac:dyDescent="0.25">
      <c r="B13" s="181" t="s">
        <v>117</v>
      </c>
      <c r="C13" s="182"/>
      <c r="D13" s="45">
        <f t="shared" si="0"/>
        <v>0</v>
      </c>
      <c r="E13" s="47">
        <f t="shared" si="1"/>
        <v>0</v>
      </c>
    </row>
    <row r="14" spans="2:5" x14ac:dyDescent="0.25">
      <c r="B14" s="181" t="s">
        <v>118</v>
      </c>
      <c r="C14" s="182"/>
      <c r="D14" s="45">
        <f t="shared" si="0"/>
        <v>0</v>
      </c>
      <c r="E14" s="47">
        <f t="shared" si="1"/>
        <v>0</v>
      </c>
    </row>
    <row r="15" spans="2:5" x14ac:dyDescent="0.25">
      <c r="B15" s="181" t="s">
        <v>152</v>
      </c>
      <c r="C15" s="182"/>
      <c r="D15" s="45">
        <f t="shared" si="0"/>
        <v>0</v>
      </c>
      <c r="E15" s="47">
        <f t="shared" si="1"/>
        <v>0</v>
      </c>
    </row>
    <row r="16" spans="2:5" x14ac:dyDescent="0.25">
      <c r="B16" s="181" t="s">
        <v>139</v>
      </c>
      <c r="C16" s="182"/>
      <c r="D16" s="45">
        <f t="shared" si="0"/>
        <v>0</v>
      </c>
      <c r="E16" s="47">
        <f t="shared" si="1"/>
        <v>0</v>
      </c>
    </row>
    <row r="17" spans="2:5" x14ac:dyDescent="0.25">
      <c r="B17" s="181" t="s">
        <v>127</v>
      </c>
      <c r="C17" s="182"/>
      <c r="D17" s="45">
        <f t="shared" si="0"/>
        <v>0</v>
      </c>
      <c r="E17" s="47">
        <f t="shared" si="1"/>
        <v>0</v>
      </c>
    </row>
    <row r="18" spans="2:5" ht="15.75" thickBot="1" x14ac:dyDescent="0.3">
      <c r="B18" s="181" t="s">
        <v>13</v>
      </c>
      <c r="C18" s="182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82"/>
      <c r="D22" s="51"/>
      <c r="E22" s="47">
        <f>IFERROR(C22/C$30,0)</f>
        <v>0</v>
      </c>
    </row>
    <row r="23" spans="2:5" x14ac:dyDescent="0.25">
      <c r="B23" s="50" t="s">
        <v>16</v>
      </c>
      <c r="C23" s="182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82"/>
      <c r="D24" s="51"/>
      <c r="E24" s="47">
        <f t="shared" si="2"/>
        <v>0</v>
      </c>
    </row>
    <row r="25" spans="2:5" x14ac:dyDescent="0.25">
      <c r="B25" s="50" t="s">
        <v>18</v>
      </c>
      <c r="C25" s="182"/>
      <c r="D25" s="51"/>
      <c r="E25" s="47">
        <f t="shared" si="2"/>
        <v>0</v>
      </c>
    </row>
    <row r="26" spans="2:5" x14ac:dyDescent="0.25">
      <c r="B26" s="50" t="s">
        <v>19</v>
      </c>
      <c r="C26" s="182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82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3"/>
      <c r="D29" s="133"/>
      <c r="E29" s="137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50" t="s">
        <v>174</v>
      </c>
      <c r="C31" s="151"/>
      <c r="D31" s="151"/>
      <c r="E31" s="152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9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175</v>
      </c>
      <c r="C3" s="154"/>
      <c r="D3" s="154"/>
      <c r="E3" s="155"/>
    </row>
    <row r="4" spans="2:5" x14ac:dyDescent="0.25">
      <c r="B4" s="156" t="s">
        <v>153</v>
      </c>
      <c r="C4" s="157"/>
      <c r="D4" s="157"/>
      <c r="E4" s="158"/>
    </row>
    <row r="5" spans="2:5" x14ac:dyDescent="0.25">
      <c r="B5" s="52"/>
      <c r="C5" s="157" t="s">
        <v>176</v>
      </c>
      <c r="D5" s="157"/>
      <c r="E5" s="158"/>
    </row>
    <row r="6" spans="2:5" x14ac:dyDescent="0.25">
      <c r="B6" s="13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1" t="s">
        <v>37</v>
      </c>
      <c r="C7" s="182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3" t="s">
        <v>111</v>
      </c>
      <c r="C8" s="182"/>
      <c r="D8" s="45">
        <f t="shared" si="0"/>
        <v>0</v>
      </c>
      <c r="E8" s="47">
        <f t="shared" si="1"/>
        <v>0</v>
      </c>
    </row>
    <row r="9" spans="2:5" x14ac:dyDescent="0.25">
      <c r="B9" s="181" t="s">
        <v>48</v>
      </c>
      <c r="C9" s="182"/>
      <c r="D9" s="45">
        <f t="shared" si="0"/>
        <v>0</v>
      </c>
      <c r="E9" s="47">
        <f t="shared" si="1"/>
        <v>0</v>
      </c>
    </row>
    <row r="10" spans="2:5" x14ac:dyDescent="0.25">
      <c r="B10" s="181" t="s">
        <v>11</v>
      </c>
      <c r="C10" s="182"/>
      <c r="D10" s="45">
        <f t="shared" si="0"/>
        <v>0</v>
      </c>
      <c r="E10" s="47">
        <f t="shared" si="1"/>
        <v>0</v>
      </c>
    </row>
    <row r="11" spans="2:5" x14ac:dyDescent="0.25">
      <c r="B11" s="181" t="s">
        <v>12</v>
      </c>
      <c r="C11" s="182"/>
      <c r="D11" s="45">
        <f t="shared" si="0"/>
        <v>0</v>
      </c>
      <c r="E11" s="47">
        <f t="shared" si="1"/>
        <v>0</v>
      </c>
    </row>
    <row r="12" spans="2:5" x14ac:dyDescent="0.25">
      <c r="B12" s="181" t="s">
        <v>126</v>
      </c>
      <c r="C12" s="182"/>
      <c r="D12" s="45">
        <f t="shared" si="0"/>
        <v>0</v>
      </c>
      <c r="E12" s="47">
        <f t="shared" si="1"/>
        <v>0</v>
      </c>
    </row>
    <row r="13" spans="2:5" x14ac:dyDescent="0.25">
      <c r="B13" s="181" t="s">
        <v>117</v>
      </c>
      <c r="C13" s="182"/>
      <c r="D13" s="45">
        <f t="shared" si="0"/>
        <v>0</v>
      </c>
      <c r="E13" s="47">
        <f t="shared" si="1"/>
        <v>0</v>
      </c>
    </row>
    <row r="14" spans="2:5" x14ac:dyDescent="0.25">
      <c r="B14" s="181" t="s">
        <v>118</v>
      </c>
      <c r="C14" s="182"/>
      <c r="D14" s="45">
        <f t="shared" si="0"/>
        <v>0</v>
      </c>
      <c r="E14" s="47">
        <f t="shared" si="1"/>
        <v>0</v>
      </c>
    </row>
    <row r="15" spans="2:5" x14ac:dyDescent="0.25">
      <c r="B15" s="181" t="s">
        <v>152</v>
      </c>
      <c r="C15" s="182"/>
      <c r="D15" s="45">
        <f t="shared" si="0"/>
        <v>0</v>
      </c>
      <c r="E15" s="47">
        <f t="shared" si="1"/>
        <v>0</v>
      </c>
    </row>
    <row r="16" spans="2:5" x14ac:dyDescent="0.25">
      <c r="B16" s="181" t="s">
        <v>139</v>
      </c>
      <c r="C16" s="182"/>
      <c r="D16" s="45">
        <f t="shared" si="0"/>
        <v>0</v>
      </c>
      <c r="E16" s="47">
        <f t="shared" si="1"/>
        <v>0</v>
      </c>
    </row>
    <row r="17" spans="2:5" x14ac:dyDescent="0.25">
      <c r="B17" s="181" t="s">
        <v>127</v>
      </c>
      <c r="C17" s="182"/>
      <c r="D17" s="45">
        <f t="shared" si="0"/>
        <v>0</v>
      </c>
      <c r="E17" s="47">
        <f t="shared" si="1"/>
        <v>0</v>
      </c>
    </row>
    <row r="18" spans="2:5" ht="15.75" thickBot="1" x14ac:dyDescent="0.3">
      <c r="B18" s="181" t="s">
        <v>13</v>
      </c>
      <c r="C18" s="182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82"/>
      <c r="D22" s="51"/>
      <c r="E22" s="47">
        <f>IFERROR(C22/C$30,0)</f>
        <v>0</v>
      </c>
    </row>
    <row r="23" spans="2:5" x14ac:dyDescent="0.25">
      <c r="B23" s="50" t="s">
        <v>16</v>
      </c>
      <c r="C23" s="182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82"/>
      <c r="D24" s="51"/>
      <c r="E24" s="47">
        <f t="shared" si="2"/>
        <v>0</v>
      </c>
    </row>
    <row r="25" spans="2:5" x14ac:dyDescent="0.25">
      <c r="B25" s="50" t="s">
        <v>18</v>
      </c>
      <c r="C25" s="182"/>
      <c r="D25" s="51"/>
      <c r="E25" s="47">
        <f t="shared" si="2"/>
        <v>0</v>
      </c>
    </row>
    <row r="26" spans="2:5" x14ac:dyDescent="0.25">
      <c r="B26" s="50" t="s">
        <v>19</v>
      </c>
      <c r="C26" s="182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82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3"/>
      <c r="D29" s="133"/>
      <c r="E29" s="137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5.25" customHeight="1" thickTop="1" thickBot="1" x14ac:dyDescent="0.3">
      <c r="B31" s="150" t="s">
        <v>177</v>
      </c>
      <c r="C31" s="151"/>
      <c r="D31" s="151"/>
      <c r="E31" s="152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80" zoomScaleNormal="8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58</v>
      </c>
      <c r="C3" s="163"/>
      <c r="D3" s="164"/>
    </row>
    <row r="4" spans="2:4" s="76" customFormat="1" ht="24" customHeight="1" x14ac:dyDescent="0.25">
      <c r="B4" s="165" t="s">
        <v>153</v>
      </c>
      <c r="C4" s="166"/>
      <c r="D4" s="167"/>
    </row>
    <row r="5" spans="2:4" s="76" customFormat="1" ht="24" customHeight="1" x14ac:dyDescent="0.25">
      <c r="B5" s="77" t="s">
        <v>10</v>
      </c>
      <c r="C5" s="78" t="s">
        <v>57</v>
      </c>
      <c r="D5" s="79" t="s">
        <v>5</v>
      </c>
    </row>
    <row r="6" spans="2:4" s="76" customFormat="1" ht="24" customHeight="1" x14ac:dyDescent="0.25">
      <c r="B6" s="80" t="s">
        <v>71</v>
      </c>
      <c r="C6" s="81">
        <v>4.9189814814814799E-3</v>
      </c>
      <c r="D6" s="82">
        <v>0.259621258399511</v>
      </c>
    </row>
    <row r="7" spans="2:4" s="76" customFormat="1" ht="24" customHeight="1" x14ac:dyDescent="0.25">
      <c r="B7" s="80" t="s">
        <v>128</v>
      </c>
      <c r="C7" s="81">
        <v>1.8287037037037E-3</v>
      </c>
      <c r="D7" s="82">
        <v>9.6518020769700702E-2</v>
      </c>
    </row>
    <row r="8" spans="2:4" s="76" customFormat="1" ht="24" customHeight="1" x14ac:dyDescent="0.25">
      <c r="B8" s="80" t="s">
        <v>114</v>
      </c>
      <c r="C8" s="81">
        <v>1.4236111111111101E-3</v>
      </c>
      <c r="D8" s="82">
        <v>7.5137446548564399E-2</v>
      </c>
    </row>
    <row r="9" spans="2:4" s="76" customFormat="1" ht="24" customHeight="1" x14ac:dyDescent="0.25">
      <c r="B9" s="80" t="s">
        <v>113</v>
      </c>
      <c r="C9" s="81">
        <v>1.2615740740740699E-3</v>
      </c>
      <c r="D9" s="82">
        <v>6.6585216860109903E-2</v>
      </c>
    </row>
    <row r="10" spans="2:4" s="76" customFormat="1" ht="24" customHeight="1" x14ac:dyDescent="0.25">
      <c r="B10" s="80" t="s">
        <v>75</v>
      </c>
      <c r="C10" s="81">
        <v>7.6388888888888904E-4</v>
      </c>
      <c r="D10" s="82">
        <v>4.0317654245571197E-2</v>
      </c>
    </row>
    <row r="11" spans="2:4" s="76" customFormat="1" ht="24" customHeight="1" x14ac:dyDescent="0.25">
      <c r="B11" s="80" t="s">
        <v>115</v>
      </c>
      <c r="C11" s="81">
        <v>7.0601851851851804E-4</v>
      </c>
      <c r="D11" s="82">
        <v>3.7263286499694598E-2</v>
      </c>
    </row>
    <row r="12" spans="2:4" s="76" customFormat="1" ht="24" customHeight="1" x14ac:dyDescent="0.25">
      <c r="B12" s="80" t="s">
        <v>129</v>
      </c>
      <c r="C12" s="81">
        <v>6.9444444444444404E-4</v>
      </c>
      <c r="D12" s="82">
        <v>3.66524129505192E-2</v>
      </c>
    </row>
    <row r="13" spans="2:4" s="76" customFormat="1" ht="24" customHeight="1" x14ac:dyDescent="0.25">
      <c r="B13" s="80" t="s">
        <v>76</v>
      </c>
      <c r="C13" s="81">
        <v>6.7129629629629603E-4</v>
      </c>
      <c r="D13" s="82">
        <v>3.54306658521686E-2</v>
      </c>
    </row>
    <row r="14" spans="2:4" s="76" customFormat="1" ht="24" customHeight="1" x14ac:dyDescent="0.25">
      <c r="B14" s="80" t="s">
        <v>143</v>
      </c>
      <c r="C14" s="81">
        <v>5.20833333333333E-4</v>
      </c>
      <c r="D14" s="82">
        <v>2.74893097128894E-2</v>
      </c>
    </row>
    <row r="15" spans="2:4" s="76" customFormat="1" ht="24" customHeight="1" x14ac:dyDescent="0.25">
      <c r="B15" s="80" t="s">
        <v>134</v>
      </c>
      <c r="C15" s="81">
        <v>4.8611111111111099E-4</v>
      </c>
      <c r="D15" s="82">
        <v>2.5656689065363499E-2</v>
      </c>
    </row>
    <row r="16" spans="2:4" s="76" customFormat="1" ht="24" customHeight="1" x14ac:dyDescent="0.25">
      <c r="B16" s="80" t="s">
        <v>133</v>
      </c>
      <c r="C16" s="81">
        <v>4.7453703703703698E-4</v>
      </c>
      <c r="D16" s="82">
        <v>2.5045815516188102E-2</v>
      </c>
    </row>
    <row r="17" spans="2:4" s="76" customFormat="1" ht="24" customHeight="1" x14ac:dyDescent="0.25">
      <c r="B17" s="80" t="s">
        <v>150</v>
      </c>
      <c r="C17" s="81">
        <v>4.6296296296296298E-4</v>
      </c>
      <c r="D17" s="82">
        <v>2.4434941967012801E-2</v>
      </c>
    </row>
    <row r="18" spans="2:4" s="76" customFormat="1" ht="24" customHeight="1" x14ac:dyDescent="0.25">
      <c r="B18" s="80" t="s">
        <v>178</v>
      </c>
      <c r="C18" s="81">
        <v>4.3981481481481503E-4</v>
      </c>
      <c r="D18" s="82">
        <v>2.3213194868662201E-2</v>
      </c>
    </row>
    <row r="19" spans="2:4" s="76" customFormat="1" ht="24" customHeight="1" x14ac:dyDescent="0.25">
      <c r="B19" s="80" t="s">
        <v>179</v>
      </c>
      <c r="C19" s="81">
        <v>4.3981481481481503E-4</v>
      </c>
      <c r="D19" s="82">
        <v>2.3213194868662201E-2</v>
      </c>
    </row>
    <row r="20" spans="2:4" s="76" customFormat="1" ht="24" customHeight="1" x14ac:dyDescent="0.25">
      <c r="B20" s="80" t="s">
        <v>72</v>
      </c>
      <c r="C20" s="81">
        <v>3.8194444444444398E-4</v>
      </c>
      <c r="D20" s="82">
        <v>2.0158827122785598E-2</v>
      </c>
    </row>
    <row r="21" spans="2:4" s="76" customFormat="1" ht="24" customHeight="1" x14ac:dyDescent="0.25">
      <c r="B21" s="80" t="s">
        <v>180</v>
      </c>
      <c r="C21" s="81">
        <v>3.3564814814814801E-4</v>
      </c>
      <c r="D21" s="82">
        <v>1.77153329260843E-2</v>
      </c>
    </row>
    <row r="22" spans="2:4" s="76" customFormat="1" ht="24" customHeight="1" x14ac:dyDescent="0.25">
      <c r="B22" s="80" t="s">
        <v>181</v>
      </c>
      <c r="C22" s="81">
        <v>2.89351851851852E-4</v>
      </c>
      <c r="D22" s="82">
        <v>1.5271838729383E-2</v>
      </c>
    </row>
    <row r="23" spans="2:4" s="76" customFormat="1" ht="24" customHeight="1" x14ac:dyDescent="0.25">
      <c r="B23" s="80" t="s">
        <v>182</v>
      </c>
      <c r="C23" s="81">
        <v>2.6620370370370399E-4</v>
      </c>
      <c r="D23" s="82">
        <v>1.4050091631032401E-2</v>
      </c>
    </row>
    <row r="24" spans="2:4" s="76" customFormat="1" ht="24" customHeight="1" x14ac:dyDescent="0.25">
      <c r="B24" s="80" t="s">
        <v>183</v>
      </c>
      <c r="C24" s="81">
        <v>2.6620370370370399E-4</v>
      </c>
      <c r="D24" s="82">
        <v>1.4050091631032401E-2</v>
      </c>
    </row>
    <row r="25" spans="2:4" s="76" customFormat="1" ht="24" customHeight="1" thickBot="1" x14ac:dyDescent="0.3">
      <c r="B25" s="83" t="s">
        <v>184</v>
      </c>
      <c r="C25" s="84">
        <v>2.19907407407407E-4</v>
      </c>
      <c r="D25" s="85">
        <v>1.16065974343311E-2</v>
      </c>
    </row>
    <row r="27" spans="2:4" x14ac:dyDescent="0.25">
      <c r="C27" s="1" t="s">
        <v>112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zoomScale="80" zoomScaleNormal="80" zoomScaleSheetLayoutView="8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68</v>
      </c>
      <c r="C3" s="163"/>
      <c r="D3" s="164"/>
    </row>
    <row r="4" spans="2:4" s="76" customFormat="1" ht="24" customHeight="1" x14ac:dyDescent="0.25">
      <c r="B4" s="165" t="s">
        <v>153</v>
      </c>
      <c r="C4" s="166"/>
      <c r="D4" s="167"/>
    </row>
    <row r="5" spans="2:4" s="76" customFormat="1" ht="24" customHeight="1" x14ac:dyDescent="0.25">
      <c r="B5" s="86" t="s">
        <v>10</v>
      </c>
      <c r="C5" s="87" t="s">
        <v>57</v>
      </c>
      <c r="D5" s="88" t="s">
        <v>5</v>
      </c>
    </row>
    <row r="6" spans="2:4" s="76" customFormat="1" ht="24" customHeight="1" x14ac:dyDescent="0.25">
      <c r="B6" s="80" t="s">
        <v>71</v>
      </c>
      <c r="C6" s="81">
        <v>2.3611111111111098E-3</v>
      </c>
      <c r="D6" s="82">
        <v>0.36363636363636398</v>
      </c>
    </row>
    <row r="7" spans="2:4" s="76" customFormat="1" ht="24" customHeight="1" x14ac:dyDescent="0.25">
      <c r="B7" s="80" t="s">
        <v>114</v>
      </c>
      <c r="C7" s="81">
        <v>8.2175925925925895E-4</v>
      </c>
      <c r="D7" s="82">
        <v>0.12655971479500899</v>
      </c>
    </row>
    <row r="8" spans="2:4" s="76" customFormat="1" ht="24" customHeight="1" x14ac:dyDescent="0.25">
      <c r="B8" s="80" t="s">
        <v>150</v>
      </c>
      <c r="C8" s="81">
        <v>5.5555555555555599E-4</v>
      </c>
      <c r="D8" s="82">
        <v>8.5561497326203204E-2</v>
      </c>
    </row>
    <row r="9" spans="2:4" s="76" customFormat="1" ht="24" customHeight="1" x14ac:dyDescent="0.25">
      <c r="B9" s="80" t="s">
        <v>128</v>
      </c>
      <c r="C9" s="81">
        <v>5.5555555555555599E-4</v>
      </c>
      <c r="D9" s="82">
        <v>8.5561497326203204E-2</v>
      </c>
    </row>
    <row r="10" spans="2:4" s="76" customFormat="1" ht="24" customHeight="1" x14ac:dyDescent="0.25">
      <c r="B10" s="80" t="s">
        <v>178</v>
      </c>
      <c r="C10" s="81">
        <v>4.0509259259259301E-4</v>
      </c>
      <c r="D10" s="82">
        <v>6.2388591800356497E-2</v>
      </c>
    </row>
    <row r="11" spans="2:4" s="76" customFormat="1" ht="24" customHeight="1" x14ac:dyDescent="0.25">
      <c r="B11" s="80" t="s">
        <v>185</v>
      </c>
      <c r="C11" s="81">
        <v>1.9675925925925899E-4</v>
      </c>
      <c r="D11" s="82">
        <v>3.03030303030303E-2</v>
      </c>
    </row>
    <row r="12" spans="2:4" s="76" customFormat="1" ht="24" customHeight="1" x14ac:dyDescent="0.25">
      <c r="B12" s="80" t="s">
        <v>76</v>
      </c>
      <c r="C12" s="81">
        <v>1.7361111111111101E-4</v>
      </c>
      <c r="D12" s="82">
        <v>2.6737967914438499E-2</v>
      </c>
    </row>
    <row r="13" spans="2:4" s="76" customFormat="1" ht="24" customHeight="1" x14ac:dyDescent="0.25">
      <c r="B13" s="80" t="s">
        <v>129</v>
      </c>
      <c r="C13" s="81">
        <v>1.7361111111111101E-4</v>
      </c>
      <c r="D13" s="82">
        <v>2.6737967914438499E-2</v>
      </c>
    </row>
    <row r="14" spans="2:4" s="76" customFormat="1" ht="24" customHeight="1" x14ac:dyDescent="0.25">
      <c r="B14" s="80" t="s">
        <v>182</v>
      </c>
      <c r="C14" s="81">
        <v>1.2731481481481499E-4</v>
      </c>
      <c r="D14" s="82">
        <v>1.9607843137254902E-2</v>
      </c>
    </row>
    <row r="15" spans="2:4" s="76" customFormat="1" ht="24" customHeight="1" x14ac:dyDescent="0.25">
      <c r="B15" s="80" t="s">
        <v>143</v>
      </c>
      <c r="C15" s="81">
        <v>1.2731481481481499E-4</v>
      </c>
      <c r="D15" s="82">
        <v>1.9607843137254902E-2</v>
      </c>
    </row>
    <row r="16" spans="2:4" s="76" customFormat="1" ht="24" customHeight="1" x14ac:dyDescent="0.25">
      <c r="B16" s="80" t="s">
        <v>186</v>
      </c>
      <c r="C16" s="81">
        <v>1.15740740740741E-4</v>
      </c>
      <c r="D16" s="82">
        <v>1.7825311942958999E-2</v>
      </c>
    </row>
    <row r="17" spans="2:4" s="76" customFormat="1" ht="24" customHeight="1" x14ac:dyDescent="0.25">
      <c r="B17" s="80" t="s">
        <v>115</v>
      </c>
      <c r="C17" s="81">
        <v>1.15740740740741E-4</v>
      </c>
      <c r="D17" s="82">
        <v>1.7825311942958999E-2</v>
      </c>
    </row>
    <row r="18" spans="2:4" s="76" customFormat="1" ht="24" customHeight="1" x14ac:dyDescent="0.25">
      <c r="B18" s="80" t="s">
        <v>134</v>
      </c>
      <c r="C18" s="81">
        <v>1.04166666666667E-4</v>
      </c>
      <c r="D18" s="82">
        <v>1.60427807486631E-2</v>
      </c>
    </row>
    <row r="19" spans="2:4" s="76" customFormat="1" ht="24" customHeight="1" x14ac:dyDescent="0.25">
      <c r="B19" s="80" t="s">
        <v>116</v>
      </c>
      <c r="C19" s="81">
        <v>1.04166666666667E-4</v>
      </c>
      <c r="D19" s="82">
        <v>1.60427807486631E-2</v>
      </c>
    </row>
    <row r="20" spans="2:4" s="76" customFormat="1" ht="24" customHeight="1" x14ac:dyDescent="0.25">
      <c r="B20" s="80" t="s">
        <v>75</v>
      </c>
      <c r="C20" s="81">
        <v>9.2592592592592602E-5</v>
      </c>
      <c r="D20" s="82">
        <v>1.4260249554367201E-2</v>
      </c>
    </row>
    <row r="21" spans="2:4" s="76" customFormat="1" ht="24" customHeight="1" x14ac:dyDescent="0.25">
      <c r="B21" s="80" t="s">
        <v>183</v>
      </c>
      <c r="C21" s="81">
        <v>9.2592592592592602E-5</v>
      </c>
      <c r="D21" s="82">
        <v>1.4260249554367201E-2</v>
      </c>
    </row>
    <row r="22" spans="2:4" s="76" customFormat="1" ht="24" customHeight="1" x14ac:dyDescent="0.25">
      <c r="B22" s="80" t="s">
        <v>187</v>
      </c>
      <c r="C22" s="81">
        <v>9.2592592592592602E-5</v>
      </c>
      <c r="D22" s="82">
        <v>1.4260249554367201E-2</v>
      </c>
    </row>
    <row r="23" spans="2:4" s="76" customFormat="1" ht="24" customHeight="1" x14ac:dyDescent="0.25">
      <c r="B23" s="80" t="s">
        <v>188</v>
      </c>
      <c r="C23" s="81">
        <v>9.2592592592592602E-5</v>
      </c>
      <c r="D23" s="82">
        <v>1.4260249554367201E-2</v>
      </c>
    </row>
    <row r="24" spans="2:4" s="76" customFormat="1" ht="24" customHeight="1" x14ac:dyDescent="0.25">
      <c r="B24" s="80" t="s">
        <v>132</v>
      </c>
      <c r="C24" s="81">
        <v>9.2592592592592602E-5</v>
      </c>
      <c r="D24" s="82">
        <v>1.4260249554367201E-2</v>
      </c>
    </row>
    <row r="25" spans="2:4" s="76" customFormat="1" ht="24" customHeight="1" thickBot="1" x14ac:dyDescent="0.3">
      <c r="B25" s="83" t="s">
        <v>72</v>
      </c>
      <c r="C25" s="84">
        <v>9.2592592592592602E-5</v>
      </c>
      <c r="D25" s="85">
        <v>1.4260249554367201E-2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5"/>
  <sheetViews>
    <sheetView showGridLines="0" showZeros="0" zoomScale="70" zoomScaleNormal="7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69</v>
      </c>
      <c r="C3" s="163"/>
      <c r="D3" s="164"/>
    </row>
    <row r="4" spans="2:4" s="76" customFormat="1" ht="24" customHeight="1" x14ac:dyDescent="0.25">
      <c r="B4" s="165" t="s">
        <v>153</v>
      </c>
      <c r="C4" s="166"/>
      <c r="D4" s="167"/>
    </row>
    <row r="5" spans="2:4" ht="24" customHeight="1" x14ac:dyDescent="0.25">
      <c r="B5" s="7" t="s">
        <v>10</v>
      </c>
      <c r="C5" s="8" t="s">
        <v>57</v>
      </c>
      <c r="D5" s="74" t="s">
        <v>5</v>
      </c>
    </row>
    <row r="6" spans="2:4" s="76" customFormat="1" ht="24" customHeight="1" x14ac:dyDescent="0.25">
      <c r="B6" s="80" t="s">
        <v>71</v>
      </c>
      <c r="C6" s="81">
        <v>2.1527777777777799E-3</v>
      </c>
      <c r="D6" s="82">
        <v>0.296650717703349</v>
      </c>
    </row>
    <row r="7" spans="2:4" s="76" customFormat="1" ht="24" customHeight="1" x14ac:dyDescent="0.25">
      <c r="B7" s="80" t="s">
        <v>128</v>
      </c>
      <c r="C7" s="81">
        <v>9.3749999999999997E-4</v>
      </c>
      <c r="D7" s="82">
        <v>0.12918660287081299</v>
      </c>
    </row>
    <row r="8" spans="2:4" s="76" customFormat="1" ht="24" customHeight="1" x14ac:dyDescent="0.25">
      <c r="B8" s="80" t="s">
        <v>114</v>
      </c>
      <c r="C8" s="81">
        <v>7.0601851851851804E-4</v>
      </c>
      <c r="D8" s="82">
        <v>9.7288676236044605E-2</v>
      </c>
    </row>
    <row r="9" spans="2:4" s="76" customFormat="1" ht="24" customHeight="1" x14ac:dyDescent="0.25">
      <c r="B9" s="80" t="s">
        <v>75</v>
      </c>
      <c r="C9" s="81">
        <v>5.09259259259259E-4</v>
      </c>
      <c r="D9" s="82">
        <v>7.0175438596491196E-2</v>
      </c>
    </row>
    <row r="10" spans="2:4" s="76" customFormat="1" ht="24" customHeight="1" x14ac:dyDescent="0.25">
      <c r="B10" s="80" t="s">
        <v>115</v>
      </c>
      <c r="C10" s="81">
        <v>4.1666666666666702E-4</v>
      </c>
      <c r="D10" s="82">
        <v>5.7416267942583699E-2</v>
      </c>
    </row>
    <row r="11" spans="2:4" s="76" customFormat="1" ht="24" customHeight="1" x14ac:dyDescent="0.25">
      <c r="B11" s="80" t="s">
        <v>76</v>
      </c>
      <c r="C11" s="81">
        <v>2.7777777777777799E-4</v>
      </c>
      <c r="D11" s="82">
        <v>3.82775119617225E-2</v>
      </c>
    </row>
    <row r="12" spans="2:4" s="76" customFormat="1" ht="24" customHeight="1" x14ac:dyDescent="0.25">
      <c r="B12" s="80" t="s">
        <v>181</v>
      </c>
      <c r="C12" s="81">
        <v>2.7777777777777799E-4</v>
      </c>
      <c r="D12" s="82">
        <v>3.82775119617225E-2</v>
      </c>
    </row>
    <row r="13" spans="2:4" s="76" customFormat="1" ht="24" customHeight="1" x14ac:dyDescent="0.25">
      <c r="B13" s="80" t="s">
        <v>129</v>
      </c>
      <c r="C13" s="81">
        <v>2.6620370370370399E-4</v>
      </c>
      <c r="D13" s="82">
        <v>3.6682615629984101E-2</v>
      </c>
    </row>
    <row r="14" spans="2:4" s="76" customFormat="1" ht="24" customHeight="1" x14ac:dyDescent="0.25">
      <c r="B14" s="80" t="s">
        <v>134</v>
      </c>
      <c r="C14" s="81">
        <v>2.4305555555555601E-4</v>
      </c>
      <c r="D14" s="82">
        <v>3.3492822966507199E-2</v>
      </c>
    </row>
    <row r="15" spans="2:4" s="76" customFormat="1" ht="24" customHeight="1" x14ac:dyDescent="0.25">
      <c r="B15" s="80" t="s">
        <v>183</v>
      </c>
      <c r="C15" s="81">
        <v>1.9675925925925899E-4</v>
      </c>
      <c r="D15" s="82">
        <v>2.7113237639553402E-2</v>
      </c>
    </row>
    <row r="16" spans="2:4" s="76" customFormat="1" ht="24" customHeight="1" x14ac:dyDescent="0.25">
      <c r="B16" s="80" t="s">
        <v>132</v>
      </c>
      <c r="C16" s="81">
        <v>1.7361111111111101E-4</v>
      </c>
      <c r="D16" s="82">
        <v>2.39234449760766E-2</v>
      </c>
    </row>
    <row r="17" spans="2:4" s="76" customFormat="1" ht="24" customHeight="1" x14ac:dyDescent="0.25">
      <c r="B17" s="80" t="s">
        <v>150</v>
      </c>
      <c r="C17" s="81">
        <v>1.7361111111111101E-4</v>
      </c>
      <c r="D17" s="82">
        <v>2.39234449760766E-2</v>
      </c>
    </row>
    <row r="18" spans="2:4" s="76" customFormat="1" ht="24" customHeight="1" x14ac:dyDescent="0.25">
      <c r="B18" s="80" t="s">
        <v>133</v>
      </c>
      <c r="C18" s="81">
        <v>1.50462962962963E-4</v>
      </c>
      <c r="D18" s="82">
        <v>2.0733652312599701E-2</v>
      </c>
    </row>
    <row r="19" spans="2:4" s="76" customFormat="1" ht="24" customHeight="1" x14ac:dyDescent="0.25">
      <c r="B19" s="80" t="s">
        <v>113</v>
      </c>
      <c r="C19" s="81">
        <v>1.38888888888889E-4</v>
      </c>
      <c r="D19" s="82">
        <v>1.9138755980861202E-2</v>
      </c>
    </row>
    <row r="20" spans="2:4" s="76" customFormat="1" ht="24" customHeight="1" x14ac:dyDescent="0.25">
      <c r="B20" s="80" t="s">
        <v>189</v>
      </c>
      <c r="C20" s="81">
        <v>1.2731481481481499E-4</v>
      </c>
      <c r="D20" s="82">
        <v>1.7543859649122799E-2</v>
      </c>
    </row>
    <row r="21" spans="2:4" s="76" customFormat="1" ht="24" customHeight="1" x14ac:dyDescent="0.25">
      <c r="B21" s="80" t="s">
        <v>143</v>
      </c>
      <c r="C21" s="81">
        <v>1.2731481481481499E-4</v>
      </c>
      <c r="D21" s="82">
        <v>1.7543859649122799E-2</v>
      </c>
    </row>
    <row r="22" spans="2:4" s="76" customFormat="1" ht="24" customHeight="1" x14ac:dyDescent="0.25">
      <c r="B22" s="80" t="s">
        <v>206</v>
      </c>
      <c r="C22" s="81">
        <v>1.04166666666667E-4</v>
      </c>
      <c r="D22" s="82">
        <v>1.43540669856459E-2</v>
      </c>
    </row>
    <row r="23" spans="2:4" s="76" customFormat="1" ht="24" customHeight="1" x14ac:dyDescent="0.25">
      <c r="B23" s="80" t="s">
        <v>190</v>
      </c>
      <c r="C23" s="81">
        <v>9.2592592592592602E-5</v>
      </c>
      <c r="D23" s="82">
        <v>1.27591706539075E-2</v>
      </c>
    </row>
    <row r="24" spans="2:4" s="76" customFormat="1" ht="24" customHeight="1" x14ac:dyDescent="0.25">
      <c r="B24" s="80" t="s">
        <v>142</v>
      </c>
      <c r="C24" s="81">
        <v>8.1018518518518503E-5</v>
      </c>
      <c r="D24" s="82">
        <v>1.11642743221691E-2</v>
      </c>
    </row>
    <row r="25" spans="2:4" s="76" customFormat="1" ht="24" customHeight="1" thickBot="1" x14ac:dyDescent="0.3">
      <c r="B25" s="83" t="s">
        <v>191</v>
      </c>
      <c r="C25" s="84">
        <v>5.78703703703704E-5</v>
      </c>
      <c r="D25" s="85">
        <v>7.9744816586921896E-3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view="pageBreakPreview" topLeftCell="A4" zoomScale="90" zoomScaleNormal="80" zoomScaleSheetLayoutView="9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2" t="s">
        <v>31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s="5" customFormat="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s="5" customFormat="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1.1574074074074099E-3</v>
      </c>
      <c r="D7" s="12">
        <f t="shared" ref="D7:D18" si="0">IFERROR(C7/C$19,0)</f>
        <v>2.5601638504864379E-2</v>
      </c>
      <c r="E7" s="12">
        <f t="shared" ref="E7:E18" si="1">IFERROR(C7/C$30,0)</f>
        <v>9.0244562765093607E-3</v>
      </c>
      <c r="F7" s="11">
        <v>1.85185185185185E-3</v>
      </c>
      <c r="G7" s="12">
        <f t="shared" ref="G7:G18" si="2">IFERROR(F7/F$19,0)</f>
        <v>0.17505470459518585</v>
      </c>
      <c r="H7" s="12">
        <f t="shared" ref="H7:H18" si="3">IFERROR(F7/F$30,0)</f>
        <v>4.1764552336204679E-2</v>
      </c>
      <c r="I7" s="11">
        <v>3.0092592592592601E-3</v>
      </c>
      <c r="J7" s="12">
        <f t="shared" ref="J7:J18" si="4">IFERROR(I7/I$19,0)</f>
        <v>5.3941908713692921E-2</v>
      </c>
      <c r="K7" s="14">
        <f t="shared" ref="K7:K18" si="5">IFERROR(I7/I$30,0)</f>
        <v>1.7435622317596572E-2</v>
      </c>
    </row>
    <row r="8" spans="2:11" s="5" customFormat="1" x14ac:dyDescent="0.25">
      <c r="B8" s="132" t="s">
        <v>111</v>
      </c>
      <c r="C8" s="11">
        <v>1.70023148148148E-2</v>
      </c>
      <c r="D8" s="12">
        <f t="shared" si="0"/>
        <v>0.37608806963645658</v>
      </c>
      <c r="E8" s="12">
        <f t="shared" si="1"/>
        <v>0.1325692627019221</v>
      </c>
      <c r="F8" s="11">
        <v>2.4768518518518499E-3</v>
      </c>
      <c r="G8" s="12">
        <f t="shared" si="2"/>
        <v>0.23413566739606115</v>
      </c>
      <c r="H8" s="12">
        <f t="shared" si="3"/>
        <v>5.586008874967377E-2</v>
      </c>
      <c r="I8" s="11">
        <v>1.94791666666667E-2</v>
      </c>
      <c r="J8" s="12">
        <f t="shared" si="4"/>
        <v>0.34917012448132811</v>
      </c>
      <c r="K8" s="14">
        <f t="shared" si="5"/>
        <v>0.11286212446351952</v>
      </c>
    </row>
    <row r="9" spans="2:11" s="5" customFormat="1" x14ac:dyDescent="0.25">
      <c r="B9" s="10" t="s">
        <v>48</v>
      </c>
      <c r="C9" s="11">
        <v>7.6851851851851899E-3</v>
      </c>
      <c r="D9" s="12">
        <f t="shared" si="0"/>
        <v>0.1699948796722992</v>
      </c>
      <c r="E9" s="12">
        <f t="shared" si="1"/>
        <v>5.9922389676022057E-2</v>
      </c>
      <c r="F9" s="11">
        <v>1.9791666666666699E-3</v>
      </c>
      <c r="G9" s="12">
        <f t="shared" si="2"/>
        <v>0.18708971553610537</v>
      </c>
      <c r="H9" s="12">
        <f t="shared" si="3"/>
        <v>4.4635865309318866E-2</v>
      </c>
      <c r="I9" s="11">
        <v>9.6643518518518493E-3</v>
      </c>
      <c r="J9" s="12">
        <f t="shared" si="4"/>
        <v>0.17323651452282141</v>
      </c>
      <c r="K9" s="14">
        <f t="shared" si="5"/>
        <v>5.5995171673819732E-2</v>
      </c>
    </row>
    <row r="10" spans="2:11" s="5" customFormat="1" x14ac:dyDescent="0.25">
      <c r="B10" s="10" t="s">
        <v>11</v>
      </c>
      <c r="C10" s="11">
        <v>1.375E-2</v>
      </c>
      <c r="D10" s="12">
        <f t="shared" si="0"/>
        <v>0.30414746543778814</v>
      </c>
      <c r="E10" s="12">
        <f t="shared" si="1"/>
        <v>0.10721054056493097</v>
      </c>
      <c r="F10" s="11">
        <v>2.4189814814814799E-3</v>
      </c>
      <c r="G10" s="12">
        <f t="shared" si="2"/>
        <v>0.22866520787746161</v>
      </c>
      <c r="H10" s="12">
        <f t="shared" si="3"/>
        <v>5.455494648916738E-2</v>
      </c>
      <c r="I10" s="11">
        <v>1.6168981481481499E-2</v>
      </c>
      <c r="J10" s="12">
        <f t="shared" si="4"/>
        <v>0.28983402489626564</v>
      </c>
      <c r="K10" s="14">
        <f t="shared" si="5"/>
        <v>9.368293991416321E-2</v>
      </c>
    </row>
    <row r="11" spans="2:11" s="5" customFormat="1" x14ac:dyDescent="0.25">
      <c r="B11" s="10" t="s">
        <v>12</v>
      </c>
      <c r="C11" s="11">
        <v>9.7222222222222198E-4</v>
      </c>
      <c r="D11" s="12">
        <f t="shared" si="0"/>
        <v>2.1505376344086023E-2</v>
      </c>
      <c r="E11" s="12">
        <f t="shared" si="1"/>
        <v>7.5805432722678449E-3</v>
      </c>
      <c r="F11" s="11">
        <v>2.89351851851852E-4</v>
      </c>
      <c r="G11" s="12">
        <f t="shared" si="2"/>
        <v>2.7352297592997833E-2</v>
      </c>
      <c r="H11" s="12">
        <f t="shared" si="3"/>
        <v>6.5257113025319908E-3</v>
      </c>
      <c r="I11" s="11">
        <v>1.2615740740740699E-3</v>
      </c>
      <c r="J11" s="12">
        <f t="shared" si="4"/>
        <v>2.2614107883817337E-2</v>
      </c>
      <c r="K11" s="14">
        <f t="shared" si="5"/>
        <v>7.3095493562231528E-3</v>
      </c>
    </row>
    <row r="12" spans="2:11" s="5" customFormat="1" x14ac:dyDescent="0.25">
      <c r="B12" s="10" t="s">
        <v>126</v>
      </c>
      <c r="C12" s="11">
        <v>5.78703703703704E-5</v>
      </c>
      <c r="D12" s="12">
        <f t="shared" si="0"/>
        <v>1.2800819252432166E-3</v>
      </c>
      <c r="E12" s="12">
        <f t="shared" si="1"/>
        <v>4.5122281382546729E-4</v>
      </c>
      <c r="F12" s="11">
        <v>0</v>
      </c>
      <c r="G12" s="12">
        <f t="shared" si="2"/>
        <v>0</v>
      </c>
      <c r="H12" s="12">
        <f t="shared" si="3"/>
        <v>0</v>
      </c>
      <c r="I12" s="11">
        <v>5.78703703703704E-5</v>
      </c>
      <c r="J12" s="12">
        <f t="shared" si="4"/>
        <v>1.0373443983402487E-3</v>
      </c>
      <c r="K12" s="14">
        <f t="shared" si="5"/>
        <v>3.3530042918454957E-4</v>
      </c>
    </row>
    <row r="13" spans="2:11" s="5" customFormat="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139</v>
      </c>
      <c r="C16" s="11">
        <v>2.31481481481481E-4</v>
      </c>
      <c r="D16" s="12">
        <f t="shared" si="0"/>
        <v>5.1203277009728536E-3</v>
      </c>
      <c r="E16" s="12">
        <f t="shared" si="1"/>
        <v>1.8048912553018644E-3</v>
      </c>
      <c r="F16" s="11">
        <v>8.2175925925925895E-4</v>
      </c>
      <c r="G16" s="12">
        <f t="shared" si="2"/>
        <v>7.7680525164113778E-2</v>
      </c>
      <c r="H16" s="12">
        <f t="shared" si="3"/>
        <v>1.8533020099190837E-2</v>
      </c>
      <c r="I16" s="11">
        <v>1.05324074074074E-3</v>
      </c>
      <c r="J16" s="12">
        <f t="shared" si="4"/>
        <v>1.8879668049792502E-2</v>
      </c>
      <c r="K16" s="14">
        <f t="shared" si="5"/>
        <v>6.102467811158795E-3</v>
      </c>
    </row>
    <row r="17" spans="2:11" s="5" customFormat="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4.3518518518518498E-3</v>
      </c>
      <c r="D18" s="12">
        <f t="shared" si="0"/>
        <v>9.6262160778289807E-2</v>
      </c>
      <c r="E18" s="12">
        <f t="shared" si="1"/>
        <v>3.3931955599675108E-2</v>
      </c>
      <c r="F18" s="11">
        <v>7.4074074074074103E-4</v>
      </c>
      <c r="G18" s="12">
        <f t="shared" si="2"/>
        <v>7.0021881838074437E-2</v>
      </c>
      <c r="H18" s="12">
        <f t="shared" si="3"/>
        <v>1.6705820934481894E-2</v>
      </c>
      <c r="I18" s="11">
        <v>5.0925925925925904E-3</v>
      </c>
      <c r="J18" s="12">
        <f t="shared" si="4"/>
        <v>9.1286307053941806E-2</v>
      </c>
      <c r="K18" s="14">
        <f t="shared" si="5"/>
        <v>2.9506437768240332E-2</v>
      </c>
    </row>
    <row r="19" spans="2:11" s="5" customFormat="1" ht="16.5" thickTop="1" thickBot="1" x14ac:dyDescent="0.3">
      <c r="B19" s="31" t="s">
        <v>3</v>
      </c>
      <c r="C19" s="32">
        <f>SUM(C7:C18)</f>
        <v>4.5208333333333316E-2</v>
      </c>
      <c r="D19" s="33">
        <f>IFERROR(SUM(D7:D18),0)</f>
        <v>1</v>
      </c>
      <c r="E19" s="33">
        <f>IFERROR(SUM(E7:E18),0)</f>
        <v>0.35249526216045479</v>
      </c>
      <c r="F19" s="32">
        <f>SUM(F7:F18)</f>
        <v>1.0578703703703701E-2</v>
      </c>
      <c r="G19" s="33">
        <f>IFERROR(SUM(G7:G18),0)</f>
        <v>1</v>
      </c>
      <c r="H19" s="33">
        <f>IFERROR(SUM(H7:H18),0)</f>
        <v>0.23858000522056941</v>
      </c>
      <c r="I19" s="32">
        <f>SUM(I7:I18)</f>
        <v>5.5787037037037079E-2</v>
      </c>
      <c r="J19" s="33">
        <f>IFERROR(SUM(J7:J18),0)</f>
        <v>1</v>
      </c>
      <c r="K19" s="34">
        <f>IFERROR(SUM(K7:K18),0)</f>
        <v>0.32322961373390591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1.68981481481481E-3</v>
      </c>
      <c r="D22" s="19"/>
      <c r="E22" s="12">
        <f>IFERROR(C22/C$30,0)</f>
        <v>1.31757061637036E-2</v>
      </c>
      <c r="F22" s="11">
        <v>0</v>
      </c>
      <c r="G22" s="19"/>
      <c r="H22" s="12">
        <f>IFERROR(F22/F$30,0)</f>
        <v>0</v>
      </c>
      <c r="I22" s="11">
        <v>1.68981481481481E-3</v>
      </c>
      <c r="J22" s="19"/>
      <c r="K22" s="14">
        <f>IFERROR(I22/I$30,0)</f>
        <v>9.7907725321888135E-3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1.72453703703704E-2</v>
      </c>
      <c r="D25" s="19"/>
      <c r="E25" s="12">
        <f t="shared" si="6"/>
        <v>0.13446439851998943</v>
      </c>
      <c r="F25" s="11">
        <v>1.16319444444444E-2</v>
      </c>
      <c r="G25" s="19"/>
      <c r="H25" s="12">
        <f t="shared" si="7"/>
        <v>0.26233359436178488</v>
      </c>
      <c r="I25" s="11">
        <v>2.88773148148148E-2</v>
      </c>
      <c r="J25" s="19"/>
      <c r="K25" s="14">
        <f t="shared" si="8"/>
        <v>0.16731491416309005</v>
      </c>
    </row>
    <row r="26" spans="2:11" s="5" customFormat="1" x14ac:dyDescent="0.25">
      <c r="B26" s="18" t="s">
        <v>19</v>
      </c>
      <c r="C26" s="11">
        <v>6.3657407407407399E-2</v>
      </c>
      <c r="D26" s="19"/>
      <c r="E26" s="12">
        <f t="shared" si="6"/>
        <v>0.49634509520801368</v>
      </c>
      <c r="F26" s="11">
        <v>2.21296296296296E-2</v>
      </c>
      <c r="G26" s="19"/>
      <c r="H26" s="12">
        <f t="shared" si="7"/>
        <v>0.49908640041764574</v>
      </c>
      <c r="I26" s="11">
        <v>8.5787037037036995E-2</v>
      </c>
      <c r="J26" s="19"/>
      <c r="K26" s="14">
        <f t="shared" si="8"/>
        <v>0.49704935622317575</v>
      </c>
    </row>
    <row r="27" spans="2:11" s="5" customFormat="1" ht="15.75" thickBot="1" x14ac:dyDescent="0.3">
      <c r="B27" s="23" t="s">
        <v>20</v>
      </c>
      <c r="C27" s="20">
        <v>4.5138888888888898E-4</v>
      </c>
      <c r="D27" s="24"/>
      <c r="E27" s="21">
        <f t="shared" si="6"/>
        <v>3.5195379478386436E-3</v>
      </c>
      <c r="F27" s="20">
        <v>0</v>
      </c>
      <c r="G27" s="24"/>
      <c r="H27" s="21">
        <f t="shared" si="7"/>
        <v>0</v>
      </c>
      <c r="I27" s="20">
        <v>4.5138888888888898E-4</v>
      </c>
      <c r="J27" s="24"/>
      <c r="K27" s="22">
        <f t="shared" si="8"/>
        <v>2.6153433476394858E-3</v>
      </c>
    </row>
    <row r="28" spans="2:11" s="5" customFormat="1" ht="16.5" thickTop="1" thickBot="1" x14ac:dyDescent="0.3">
      <c r="B28" s="31" t="s">
        <v>3</v>
      </c>
      <c r="C28" s="32">
        <f>SUM(C22:C27)</f>
        <v>8.3043981481481496E-2</v>
      </c>
      <c r="D28" s="33"/>
      <c r="E28" s="33">
        <f>IFERROR(SUM(E22:E27),0)</f>
        <v>0.64750473783954532</v>
      </c>
      <c r="F28" s="32">
        <f>SUM(F22:F27)</f>
        <v>3.3761574074073999E-2</v>
      </c>
      <c r="G28" s="33"/>
      <c r="H28" s="33">
        <f>IFERROR(SUM(H22:H27),0)</f>
        <v>0.76141999477943068</v>
      </c>
      <c r="I28" s="32">
        <f>SUM(I22:I27)</f>
        <v>0.1168055555555555</v>
      </c>
      <c r="J28" s="33"/>
      <c r="K28" s="34">
        <f>IFERROR(SUM(K22:K27),0)</f>
        <v>0.67677038626609409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0.12825231481481481</v>
      </c>
      <c r="D30" s="35"/>
      <c r="E30" s="36">
        <f>IFERROR(SUM(E19,E28),0)</f>
        <v>1</v>
      </c>
      <c r="F30" s="32">
        <f>SUM(F19,F28)</f>
        <v>4.4340277777777701E-2</v>
      </c>
      <c r="G30" s="35"/>
      <c r="H30" s="36">
        <f>IFERROR(SUM(H19,H28),0)</f>
        <v>1</v>
      </c>
      <c r="I30" s="32">
        <f>SUM(I19,I28)</f>
        <v>0.17259259259259258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70</v>
      </c>
      <c r="C3" s="163"/>
      <c r="D3" s="164"/>
    </row>
    <row r="4" spans="2:4" s="76" customFormat="1" ht="24" customHeight="1" x14ac:dyDescent="0.25">
      <c r="B4" s="165" t="s">
        <v>153</v>
      </c>
      <c r="C4" s="166"/>
      <c r="D4" s="167"/>
    </row>
    <row r="5" spans="2:4" s="76" customFormat="1" ht="24" customHeight="1" x14ac:dyDescent="0.25">
      <c r="B5" s="77" t="s">
        <v>10</v>
      </c>
      <c r="C5" s="78" t="s">
        <v>57</v>
      </c>
      <c r="D5" s="79" t="s">
        <v>5</v>
      </c>
    </row>
    <row r="6" spans="2:4" s="76" customFormat="1" ht="24" customHeight="1" x14ac:dyDescent="0.25">
      <c r="B6" s="80" t="s">
        <v>71</v>
      </c>
      <c r="C6" s="81">
        <v>1.16319444444444E-2</v>
      </c>
      <c r="D6" s="109">
        <v>0.26233359436178499</v>
      </c>
    </row>
    <row r="7" spans="2:4" s="76" customFormat="1" ht="24" customHeight="1" x14ac:dyDescent="0.25">
      <c r="B7" s="80" t="s">
        <v>150</v>
      </c>
      <c r="C7" s="81">
        <v>9.46759259259259E-3</v>
      </c>
      <c r="D7" s="109">
        <v>0.213521273818846</v>
      </c>
    </row>
    <row r="8" spans="2:4" s="76" customFormat="1" ht="24" customHeight="1" x14ac:dyDescent="0.25">
      <c r="B8" s="80" t="s">
        <v>128</v>
      </c>
      <c r="C8" s="81">
        <v>4.9537037037036998E-3</v>
      </c>
      <c r="D8" s="109">
        <v>0.111720177499347</v>
      </c>
    </row>
    <row r="9" spans="2:4" s="76" customFormat="1" ht="24" customHeight="1" x14ac:dyDescent="0.25">
      <c r="B9" s="80" t="s">
        <v>140</v>
      </c>
      <c r="C9" s="81">
        <v>3.2060185185185199E-3</v>
      </c>
      <c r="D9" s="109">
        <v>7.2304881232054294E-2</v>
      </c>
    </row>
    <row r="10" spans="2:4" s="76" customFormat="1" ht="24" customHeight="1" x14ac:dyDescent="0.25">
      <c r="B10" s="80" t="s">
        <v>135</v>
      </c>
      <c r="C10" s="81">
        <v>2.2916666666666701E-3</v>
      </c>
      <c r="D10" s="109">
        <v>5.16836335160532E-2</v>
      </c>
    </row>
    <row r="11" spans="2:4" s="76" customFormat="1" ht="24" customHeight="1" x14ac:dyDescent="0.25">
      <c r="B11" s="80" t="s">
        <v>114</v>
      </c>
      <c r="C11" s="81">
        <v>2.2337962962963001E-3</v>
      </c>
      <c r="D11" s="109">
        <v>5.0378491255546901E-2</v>
      </c>
    </row>
    <row r="12" spans="2:4" s="76" customFormat="1" ht="24" customHeight="1" x14ac:dyDescent="0.25">
      <c r="B12" s="80" t="s">
        <v>129</v>
      </c>
      <c r="C12" s="81">
        <v>1.41203703703704E-3</v>
      </c>
      <c r="D12" s="109">
        <v>3.1845471156355998E-2</v>
      </c>
    </row>
    <row r="13" spans="2:4" s="76" customFormat="1" ht="24" customHeight="1" x14ac:dyDescent="0.25">
      <c r="B13" s="80" t="s">
        <v>192</v>
      </c>
      <c r="C13" s="81">
        <v>9.9537037037036999E-4</v>
      </c>
      <c r="D13" s="109">
        <v>2.2448446880709998E-2</v>
      </c>
    </row>
    <row r="14" spans="2:4" s="76" customFormat="1" ht="24" customHeight="1" x14ac:dyDescent="0.25">
      <c r="B14" s="80" t="s">
        <v>193</v>
      </c>
      <c r="C14" s="81">
        <v>7.4074074074074103E-4</v>
      </c>
      <c r="D14" s="109">
        <v>1.6705820934481901E-2</v>
      </c>
    </row>
    <row r="15" spans="2:4" s="76" customFormat="1" ht="24" customHeight="1" x14ac:dyDescent="0.25">
      <c r="B15" s="80" t="s">
        <v>194</v>
      </c>
      <c r="C15" s="81">
        <v>6.5972222222222203E-4</v>
      </c>
      <c r="D15" s="109">
        <v>1.48786217697729E-2</v>
      </c>
    </row>
    <row r="16" spans="2:4" s="76" customFormat="1" ht="24" customHeight="1" x14ac:dyDescent="0.25">
      <c r="B16" s="80" t="s">
        <v>195</v>
      </c>
      <c r="C16" s="81">
        <v>6.4814814814814802E-4</v>
      </c>
      <c r="D16" s="109">
        <v>1.4617593317671601E-2</v>
      </c>
    </row>
    <row r="17" spans="2:4" s="76" customFormat="1" ht="24" customHeight="1" x14ac:dyDescent="0.25">
      <c r="B17" s="80" t="s">
        <v>196</v>
      </c>
      <c r="C17" s="81">
        <v>6.4814814814814802E-4</v>
      </c>
      <c r="D17" s="109">
        <v>1.4617593317671601E-2</v>
      </c>
    </row>
    <row r="18" spans="2:4" s="76" customFormat="1" ht="24" customHeight="1" x14ac:dyDescent="0.25">
      <c r="B18" s="80" t="s">
        <v>148</v>
      </c>
      <c r="C18" s="81">
        <v>6.2500000000000001E-4</v>
      </c>
      <c r="D18" s="109">
        <v>1.40955364134691E-2</v>
      </c>
    </row>
    <row r="19" spans="2:4" s="76" customFormat="1" ht="24" customHeight="1" x14ac:dyDescent="0.25">
      <c r="B19" s="80" t="s">
        <v>197</v>
      </c>
      <c r="C19" s="81">
        <v>6.1342592592592601E-4</v>
      </c>
      <c r="D19" s="109">
        <v>1.3834507961367801E-2</v>
      </c>
    </row>
    <row r="20" spans="2:4" s="76" customFormat="1" ht="24" customHeight="1" x14ac:dyDescent="0.25">
      <c r="B20" s="80" t="s">
        <v>198</v>
      </c>
      <c r="C20" s="81">
        <v>5.90277777777778E-4</v>
      </c>
      <c r="D20" s="109">
        <v>1.3312451057165201E-2</v>
      </c>
    </row>
    <row r="21" spans="2:4" s="76" customFormat="1" ht="24" customHeight="1" x14ac:dyDescent="0.25">
      <c r="B21" s="80" t="s">
        <v>207</v>
      </c>
      <c r="C21" s="81">
        <v>5.90277777777778E-4</v>
      </c>
      <c r="D21" s="109">
        <v>1.3312451057165201E-2</v>
      </c>
    </row>
    <row r="22" spans="2:4" s="76" customFormat="1" ht="24" customHeight="1" x14ac:dyDescent="0.25">
      <c r="B22" s="80" t="s">
        <v>130</v>
      </c>
      <c r="C22" s="81">
        <v>3.7037037037037003E-4</v>
      </c>
      <c r="D22" s="109">
        <v>8.3529104672409298E-3</v>
      </c>
    </row>
    <row r="23" spans="2:4" s="76" customFormat="1" ht="24" customHeight="1" x14ac:dyDescent="0.25">
      <c r="B23" s="80" t="s">
        <v>199</v>
      </c>
      <c r="C23" s="81">
        <v>3.2407407407407401E-4</v>
      </c>
      <c r="D23" s="109">
        <v>7.3087966588358099E-3</v>
      </c>
    </row>
    <row r="24" spans="2:4" s="76" customFormat="1" ht="24" customHeight="1" x14ac:dyDescent="0.25">
      <c r="B24" s="80" t="s">
        <v>200</v>
      </c>
      <c r="C24" s="81">
        <v>3.2407407407407401E-4</v>
      </c>
      <c r="D24" s="109">
        <v>7.3087966588358099E-3</v>
      </c>
    </row>
    <row r="25" spans="2:4" s="76" customFormat="1" ht="24" customHeight="1" thickBot="1" x14ac:dyDescent="0.3">
      <c r="B25" s="83" t="s">
        <v>201</v>
      </c>
      <c r="C25" s="84">
        <v>3.2407407407407401E-4</v>
      </c>
      <c r="D25" s="110">
        <v>7.3087966588358099E-3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73</v>
      </c>
      <c r="C3" s="163"/>
      <c r="D3" s="164"/>
    </row>
    <row r="4" spans="2:4" s="76" customFormat="1" ht="24" customHeight="1" x14ac:dyDescent="0.25">
      <c r="B4" s="186" t="s">
        <v>153</v>
      </c>
      <c r="C4" s="166"/>
      <c r="D4" s="167"/>
    </row>
    <row r="5" spans="2:4" s="75" customFormat="1" ht="24" customHeight="1" x14ac:dyDescent="0.25">
      <c r="B5" s="187" t="s">
        <v>10</v>
      </c>
      <c r="C5" s="78" t="s">
        <v>57</v>
      </c>
      <c r="D5" s="79" t="s">
        <v>5</v>
      </c>
    </row>
    <row r="6" spans="2:4" s="75" customFormat="1" ht="24" customHeight="1" thickBot="1" x14ac:dyDescent="0.3">
      <c r="B6" s="188"/>
      <c r="C6" s="189"/>
      <c r="D6" s="19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74</v>
      </c>
      <c r="C3" s="163"/>
      <c r="D3" s="164"/>
    </row>
    <row r="4" spans="2:4" s="76" customFormat="1" ht="24" customHeight="1" x14ac:dyDescent="0.25">
      <c r="B4" s="186" t="s">
        <v>153</v>
      </c>
      <c r="C4" s="166"/>
      <c r="D4" s="167"/>
    </row>
    <row r="5" spans="2:4" ht="24" customHeight="1" x14ac:dyDescent="0.25">
      <c r="B5" s="187" t="s">
        <v>10</v>
      </c>
      <c r="C5" s="78" t="s">
        <v>57</v>
      </c>
      <c r="D5" s="79" t="s">
        <v>5</v>
      </c>
    </row>
    <row r="6" spans="2:4" ht="24" customHeight="1" thickBot="1" x14ac:dyDescent="0.3">
      <c r="B6" s="188"/>
      <c r="C6" s="189"/>
      <c r="D6" s="19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7"/>
  <sheetViews>
    <sheetView showGridLines="0" showZeros="0" topLeftCell="A2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59</v>
      </c>
      <c r="C3" s="163"/>
      <c r="D3" s="164"/>
    </row>
    <row r="4" spans="2:4" s="76" customFormat="1" ht="24" customHeight="1" x14ac:dyDescent="0.25">
      <c r="B4" s="165" t="s">
        <v>153</v>
      </c>
      <c r="C4" s="166"/>
      <c r="D4" s="167"/>
    </row>
    <row r="5" spans="2:4" ht="24" customHeight="1" x14ac:dyDescent="0.25">
      <c r="B5" s="111" t="s">
        <v>10</v>
      </c>
      <c r="C5" s="112" t="s">
        <v>57</v>
      </c>
      <c r="D5" s="113" t="s">
        <v>5</v>
      </c>
    </row>
    <row r="6" spans="2:4" ht="22.5" customHeight="1" x14ac:dyDescent="0.25">
      <c r="B6" s="80" t="s">
        <v>71</v>
      </c>
      <c r="C6" s="81">
        <v>4.2824074074074102E-4</v>
      </c>
      <c r="D6" s="109">
        <v>0.75510204081632604</v>
      </c>
    </row>
    <row r="7" spans="2:4" ht="22.5" customHeight="1" thickBot="1" x14ac:dyDescent="0.3">
      <c r="B7" s="83" t="s">
        <v>150</v>
      </c>
      <c r="C7" s="84">
        <v>1.38888888888889E-4</v>
      </c>
      <c r="D7" s="110">
        <v>0.24489795918367299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3" max="16383" man="1"/>
  </rowBreaks>
  <colBreaks count="1" manualBreakCount="1">
    <brk id="4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2" t="s">
        <v>60</v>
      </c>
      <c r="C3" s="163"/>
      <c r="D3" s="164"/>
    </row>
    <row r="4" spans="2:4" s="76" customFormat="1" ht="23.25" customHeight="1" x14ac:dyDescent="0.25">
      <c r="B4" s="165" t="s">
        <v>153</v>
      </c>
      <c r="C4" s="166"/>
      <c r="D4" s="167"/>
    </row>
    <row r="5" spans="2:4" s="76" customFormat="1" ht="23.25" customHeight="1" x14ac:dyDescent="0.25">
      <c r="B5" s="77" t="s">
        <v>10</v>
      </c>
      <c r="C5" s="78" t="s">
        <v>57</v>
      </c>
      <c r="D5" s="79" t="s">
        <v>5</v>
      </c>
    </row>
    <row r="6" spans="2:4" s="76" customFormat="1" ht="23.25" customHeight="1" thickBot="1" x14ac:dyDescent="0.3">
      <c r="B6" s="114"/>
      <c r="C6" s="115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61</v>
      </c>
      <c r="C3" s="163"/>
      <c r="D3" s="164"/>
    </row>
    <row r="4" spans="2:4" s="76" customFormat="1" ht="24" customHeight="1" x14ac:dyDescent="0.25">
      <c r="B4" s="186" t="s">
        <v>153</v>
      </c>
      <c r="C4" s="166"/>
      <c r="D4" s="167"/>
    </row>
    <row r="5" spans="2:4" s="76" customFormat="1" ht="24" customHeight="1" x14ac:dyDescent="0.25">
      <c r="B5" s="187" t="s">
        <v>10</v>
      </c>
      <c r="C5" s="78" t="s">
        <v>57</v>
      </c>
      <c r="D5" s="79" t="s">
        <v>5</v>
      </c>
    </row>
    <row r="6" spans="2:4" s="76" customFormat="1" ht="24" customHeight="1" thickBot="1" x14ac:dyDescent="0.3">
      <c r="B6" s="188"/>
      <c r="C6" s="189"/>
      <c r="D6" s="19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10"/>
  <sheetViews>
    <sheetView showGridLines="0" showZeros="0" zoomScale="60" zoomScaleNormal="60" zoomScaleSheetLayoutView="100" zoomScalePageLayoutView="8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62</v>
      </c>
      <c r="C3" s="163"/>
      <c r="D3" s="164"/>
    </row>
    <row r="4" spans="2:4" s="76" customFormat="1" ht="24" customHeight="1" x14ac:dyDescent="0.25">
      <c r="B4" s="165" t="s">
        <v>153</v>
      </c>
      <c r="C4" s="166"/>
      <c r="D4" s="167"/>
    </row>
    <row r="5" spans="2:4" s="76" customFormat="1" ht="24" customHeight="1" x14ac:dyDescent="0.25">
      <c r="B5" s="77" t="s">
        <v>10</v>
      </c>
      <c r="C5" s="78" t="s">
        <v>57</v>
      </c>
      <c r="D5" s="79" t="s">
        <v>5</v>
      </c>
    </row>
    <row r="6" spans="2:4" s="76" customFormat="1" ht="24" customHeight="1" x14ac:dyDescent="0.25">
      <c r="B6" s="80" t="s">
        <v>71</v>
      </c>
      <c r="C6" s="81">
        <v>2.9282407407407399E-3</v>
      </c>
      <c r="D6" s="82">
        <v>0.58974358974358998</v>
      </c>
    </row>
    <row r="7" spans="2:4" s="76" customFormat="1" ht="24" customHeight="1" x14ac:dyDescent="0.25">
      <c r="B7" s="80" t="s">
        <v>150</v>
      </c>
      <c r="C7" s="81">
        <v>7.9861111111111105E-4</v>
      </c>
      <c r="D7" s="82">
        <v>0.160839160839161</v>
      </c>
    </row>
    <row r="8" spans="2:4" s="76" customFormat="1" ht="24" customHeight="1" x14ac:dyDescent="0.25">
      <c r="B8" s="80" t="s">
        <v>140</v>
      </c>
      <c r="C8" s="81">
        <v>7.5231481481481503E-4</v>
      </c>
      <c r="D8" s="82">
        <v>0.15151515151515199</v>
      </c>
    </row>
    <row r="9" spans="2:4" s="76" customFormat="1" ht="24" customHeight="1" x14ac:dyDescent="0.25">
      <c r="B9" s="80" t="s">
        <v>202</v>
      </c>
      <c r="C9" s="81">
        <v>2.89351851851852E-4</v>
      </c>
      <c r="D9" s="82">
        <v>5.82750582750583E-2</v>
      </c>
    </row>
    <row r="10" spans="2:4" s="76" customFormat="1" ht="24" customHeight="1" thickBot="1" x14ac:dyDescent="0.3">
      <c r="B10" s="83" t="s">
        <v>128</v>
      </c>
      <c r="C10" s="84">
        <v>1.9675925925925899E-4</v>
      </c>
      <c r="D10" s="85">
        <v>3.9627039627039597E-2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15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2" t="s">
        <v>63</v>
      </c>
      <c r="C3" s="163"/>
      <c r="D3" s="164"/>
    </row>
    <row r="4" spans="2:4" s="76" customFormat="1" ht="23.25" customHeight="1" thickBot="1" x14ac:dyDescent="0.3">
      <c r="B4" s="194" t="s">
        <v>153</v>
      </c>
      <c r="C4" s="195"/>
      <c r="D4" s="196"/>
    </row>
    <row r="5" spans="2:4" s="76" customFormat="1" ht="23.25" customHeight="1" x14ac:dyDescent="0.25">
      <c r="B5" s="191" t="s">
        <v>10</v>
      </c>
      <c r="C5" s="192" t="s">
        <v>57</v>
      </c>
      <c r="D5" s="193" t="s">
        <v>5</v>
      </c>
    </row>
    <row r="6" spans="2:4" s="76" customFormat="1" ht="23.25" customHeight="1" x14ac:dyDescent="0.25">
      <c r="B6" s="116" t="s">
        <v>71</v>
      </c>
      <c r="C6" s="117">
        <v>3.6689814814814801E-3</v>
      </c>
      <c r="D6" s="118">
        <v>0.29379054680259498</v>
      </c>
    </row>
    <row r="7" spans="2:4" s="76" customFormat="1" ht="23.25" customHeight="1" x14ac:dyDescent="0.25">
      <c r="B7" s="116" t="s">
        <v>140</v>
      </c>
      <c r="C7" s="117">
        <v>2.0717592592592602E-3</v>
      </c>
      <c r="D7" s="118">
        <v>0.16589434661723801</v>
      </c>
    </row>
    <row r="8" spans="2:4" s="76" customFormat="1" ht="23.25" customHeight="1" x14ac:dyDescent="0.25">
      <c r="B8" s="116" t="s">
        <v>114</v>
      </c>
      <c r="C8" s="117">
        <v>1.21527777777778E-3</v>
      </c>
      <c r="D8" s="118">
        <v>9.7312326227988896E-2</v>
      </c>
    </row>
    <row r="9" spans="2:4" s="76" customFormat="1" ht="23.25" customHeight="1" x14ac:dyDescent="0.25">
      <c r="B9" s="116" t="s">
        <v>150</v>
      </c>
      <c r="C9" s="117">
        <v>1.1458333333333301E-3</v>
      </c>
      <c r="D9" s="118">
        <v>9.1751621872103797E-2</v>
      </c>
    </row>
    <row r="10" spans="2:4" s="76" customFormat="1" ht="23.25" customHeight="1" x14ac:dyDescent="0.25">
      <c r="B10" s="116" t="s">
        <v>203</v>
      </c>
      <c r="C10" s="117">
        <v>9.6064814814814797E-4</v>
      </c>
      <c r="D10" s="118">
        <v>7.69230769230769E-2</v>
      </c>
    </row>
    <row r="11" spans="2:4" s="76" customFormat="1" ht="23.25" customHeight="1" x14ac:dyDescent="0.25">
      <c r="B11" s="116" t="s">
        <v>115</v>
      </c>
      <c r="C11" s="117">
        <v>8.1018518518518505E-4</v>
      </c>
      <c r="D11" s="118">
        <v>6.4874884151992607E-2</v>
      </c>
    </row>
    <row r="12" spans="2:4" s="76" customFormat="1" ht="23.25" customHeight="1" x14ac:dyDescent="0.25">
      <c r="B12" s="116" t="s">
        <v>128</v>
      </c>
      <c r="C12" s="117">
        <v>8.1018518518518505E-4</v>
      </c>
      <c r="D12" s="118">
        <v>6.4874884151992607E-2</v>
      </c>
    </row>
    <row r="13" spans="2:4" s="76" customFormat="1" ht="23.25" customHeight="1" x14ac:dyDescent="0.25">
      <c r="B13" s="116" t="s">
        <v>188</v>
      </c>
      <c r="C13" s="117">
        <v>7.9861111111111105E-4</v>
      </c>
      <c r="D13" s="118">
        <v>6.39481000926784E-2</v>
      </c>
    </row>
    <row r="14" spans="2:4" s="76" customFormat="1" ht="23.25" customHeight="1" x14ac:dyDescent="0.25">
      <c r="B14" s="116" t="s">
        <v>204</v>
      </c>
      <c r="C14" s="117">
        <v>7.1759259259259302E-4</v>
      </c>
      <c r="D14" s="118">
        <v>5.7460611677479199E-2</v>
      </c>
    </row>
    <row r="15" spans="2:4" s="76" customFormat="1" ht="23.25" customHeight="1" thickBot="1" x14ac:dyDescent="0.3">
      <c r="B15" s="120" t="s">
        <v>205</v>
      </c>
      <c r="C15" s="121">
        <v>2.89351851851852E-4</v>
      </c>
      <c r="D15" s="119">
        <v>2.3169601482854501E-2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0" max="16383" man="1"/>
  </rowBreaks>
  <colBreaks count="1" manualBreakCount="1">
    <brk id="4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8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64</v>
      </c>
      <c r="C3" s="163"/>
      <c r="D3" s="164"/>
    </row>
    <row r="4" spans="2:4" s="76" customFormat="1" ht="24" customHeight="1" x14ac:dyDescent="0.25">
      <c r="B4" s="165" t="s">
        <v>153</v>
      </c>
      <c r="C4" s="166"/>
      <c r="D4" s="167"/>
    </row>
    <row r="5" spans="2:4" s="76" customFormat="1" ht="24" customHeight="1" x14ac:dyDescent="0.25">
      <c r="B5" s="77" t="s">
        <v>10</v>
      </c>
      <c r="C5" s="78" t="s">
        <v>57</v>
      </c>
      <c r="D5" s="79" t="s">
        <v>5</v>
      </c>
    </row>
    <row r="6" spans="2:4" s="76" customFormat="1" ht="23.25" customHeight="1" x14ac:dyDescent="0.25">
      <c r="B6" s="116" t="s">
        <v>71</v>
      </c>
      <c r="C6" s="117">
        <v>1.19212962962963E-3</v>
      </c>
      <c r="D6" s="118">
        <v>0.76296296296296295</v>
      </c>
    </row>
    <row r="7" spans="2:4" s="76" customFormat="1" ht="23.25" customHeight="1" x14ac:dyDescent="0.25">
      <c r="B7" s="116" t="s">
        <v>128</v>
      </c>
      <c r="C7" s="117">
        <v>2.4305555555555601E-4</v>
      </c>
      <c r="D7" s="118">
        <v>0.155555555555556</v>
      </c>
    </row>
    <row r="8" spans="2:4" s="76" customFormat="1" ht="23.25" customHeight="1" thickBot="1" x14ac:dyDescent="0.3">
      <c r="B8" s="120" t="s">
        <v>115</v>
      </c>
      <c r="C8" s="121">
        <v>1.2731481481481499E-4</v>
      </c>
      <c r="D8" s="119">
        <v>8.1481481481481502E-2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18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65</v>
      </c>
      <c r="C3" s="163"/>
      <c r="D3" s="164"/>
    </row>
    <row r="4" spans="2:4" s="76" customFormat="1" ht="24" customHeight="1" x14ac:dyDescent="0.25">
      <c r="B4" s="165" t="s">
        <v>153</v>
      </c>
      <c r="C4" s="166"/>
      <c r="D4" s="167"/>
    </row>
    <row r="5" spans="2:4" s="76" customFormat="1" ht="23.25" customHeight="1" x14ac:dyDescent="0.25">
      <c r="B5" s="77" t="s">
        <v>10</v>
      </c>
      <c r="C5" s="78" t="s">
        <v>57</v>
      </c>
      <c r="D5" s="79" t="s">
        <v>5</v>
      </c>
    </row>
    <row r="6" spans="2:4" s="76" customFormat="1" ht="23.25" customHeight="1" x14ac:dyDescent="0.25">
      <c r="B6" s="80" t="s">
        <v>71</v>
      </c>
      <c r="C6" s="81">
        <v>8.7731481481481497E-3</v>
      </c>
      <c r="D6" s="109">
        <v>0.37673956262425401</v>
      </c>
    </row>
    <row r="7" spans="2:4" s="76" customFormat="1" ht="23.25" customHeight="1" x14ac:dyDescent="0.25">
      <c r="B7" s="80" t="s">
        <v>140</v>
      </c>
      <c r="C7" s="81">
        <v>4.09722222222222E-3</v>
      </c>
      <c r="D7" s="109">
        <v>0.17594433399602399</v>
      </c>
    </row>
    <row r="8" spans="2:4" s="76" customFormat="1" ht="23.25" customHeight="1" x14ac:dyDescent="0.25">
      <c r="B8" s="80" t="s">
        <v>150</v>
      </c>
      <c r="C8" s="81">
        <v>3.65740740740741E-3</v>
      </c>
      <c r="D8" s="109">
        <v>0.157057654075547</v>
      </c>
    </row>
    <row r="9" spans="2:4" s="76" customFormat="1" ht="23.25" customHeight="1" x14ac:dyDescent="0.25">
      <c r="B9" s="80" t="s">
        <v>75</v>
      </c>
      <c r="C9" s="81">
        <v>1.4351851851851899E-3</v>
      </c>
      <c r="D9" s="109">
        <v>6.1630218687872801E-2</v>
      </c>
    </row>
    <row r="10" spans="2:4" s="76" customFormat="1" ht="23.25" customHeight="1" x14ac:dyDescent="0.25">
      <c r="B10" s="80" t="s">
        <v>208</v>
      </c>
      <c r="C10" s="81">
        <v>1.11111111111111E-3</v>
      </c>
      <c r="D10" s="109">
        <v>4.7713717693836998E-2</v>
      </c>
    </row>
    <row r="11" spans="2:4" s="76" customFormat="1" ht="23.25" customHeight="1" x14ac:dyDescent="0.25">
      <c r="B11" s="80" t="s">
        <v>141</v>
      </c>
      <c r="C11" s="81">
        <v>9.3749999999999997E-4</v>
      </c>
      <c r="D11" s="109">
        <v>4.0258449304174999E-2</v>
      </c>
    </row>
    <row r="12" spans="2:4" s="76" customFormat="1" ht="23.25" customHeight="1" x14ac:dyDescent="0.25">
      <c r="B12" s="80" t="s">
        <v>128</v>
      </c>
      <c r="C12" s="81">
        <v>8.2175925925925895E-4</v>
      </c>
      <c r="D12" s="109">
        <v>3.5288270377733598E-2</v>
      </c>
    </row>
    <row r="13" spans="2:4" s="76" customFormat="1" ht="23.25" customHeight="1" x14ac:dyDescent="0.25">
      <c r="B13" s="80" t="s">
        <v>209</v>
      </c>
      <c r="C13" s="81">
        <v>7.4074074074074103E-4</v>
      </c>
      <c r="D13" s="109">
        <v>3.18091451292246E-2</v>
      </c>
    </row>
    <row r="14" spans="2:4" s="76" customFormat="1" ht="23.25" customHeight="1" x14ac:dyDescent="0.25">
      <c r="B14" s="80" t="s">
        <v>210</v>
      </c>
      <c r="C14" s="81">
        <v>5.20833333333333E-4</v>
      </c>
      <c r="D14" s="109">
        <v>2.2365805168986098E-2</v>
      </c>
    </row>
    <row r="15" spans="2:4" s="76" customFormat="1" ht="23.25" customHeight="1" x14ac:dyDescent="0.25">
      <c r="B15" s="80" t="s">
        <v>114</v>
      </c>
      <c r="C15" s="81">
        <v>4.2824074074074102E-4</v>
      </c>
      <c r="D15" s="109">
        <v>1.8389662027833001E-2</v>
      </c>
    </row>
    <row r="16" spans="2:4" s="76" customFormat="1" ht="23.25" customHeight="1" x14ac:dyDescent="0.25">
      <c r="B16" s="80" t="s">
        <v>132</v>
      </c>
      <c r="C16" s="81">
        <v>3.4722222222222202E-4</v>
      </c>
      <c r="D16" s="109">
        <v>1.49105367793241E-2</v>
      </c>
    </row>
    <row r="17" spans="2:4" s="76" customFormat="1" ht="23.25" customHeight="1" x14ac:dyDescent="0.25">
      <c r="B17" s="80" t="s">
        <v>211</v>
      </c>
      <c r="C17" s="81">
        <v>3.2407407407407401E-4</v>
      </c>
      <c r="D17" s="109">
        <v>1.39165009940358E-2</v>
      </c>
    </row>
    <row r="18" spans="2:4" s="76" customFormat="1" ht="23.25" customHeight="1" thickBot="1" x14ac:dyDescent="0.3">
      <c r="B18" s="83" t="s">
        <v>212</v>
      </c>
      <c r="C18" s="84">
        <v>9.2592592592592602E-5</v>
      </c>
      <c r="D18" s="110">
        <v>3.9761431411530802E-3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2" t="s">
        <v>40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4.1666666666666702E-4</v>
      </c>
      <c r="D7" s="12">
        <f t="shared" ref="D7:D18" si="0">IFERROR(C7/C$19,0)</f>
        <v>5.5299539170507006E-2</v>
      </c>
      <c r="E7" s="12">
        <f t="shared" ref="E7:E18" si="1">IFERROR(C7/C$30,0)</f>
        <v>1.3377926421404694E-2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4.1666666666666702E-4</v>
      </c>
      <c r="J7" s="12">
        <f t="shared" ref="J7:J18" si="4">IFERROR(I7/I$19,0)</f>
        <v>5.5299539170507006E-2</v>
      </c>
      <c r="K7" s="14">
        <f t="shared" ref="K7:K18" si="5">IFERROR(I7/I$30,0)</f>
        <v>1.3377926421404694E-2</v>
      </c>
    </row>
    <row r="8" spans="2:11" x14ac:dyDescent="0.25">
      <c r="B8" s="132" t="s">
        <v>111</v>
      </c>
      <c r="C8" s="11">
        <v>1.4814814814814801E-3</v>
      </c>
      <c r="D8" s="12">
        <f t="shared" si="0"/>
        <v>0.19662058371735788</v>
      </c>
      <c r="E8" s="12">
        <f t="shared" si="1"/>
        <v>4.756596060943883E-2</v>
      </c>
      <c r="F8" s="11">
        <v>0</v>
      </c>
      <c r="G8" s="12">
        <f t="shared" si="2"/>
        <v>0</v>
      </c>
      <c r="H8" s="12">
        <f t="shared" si="3"/>
        <v>0</v>
      </c>
      <c r="I8" s="11">
        <v>1.4814814814814801E-3</v>
      </c>
      <c r="J8" s="12">
        <f t="shared" si="4"/>
        <v>0.19662058371735788</v>
      </c>
      <c r="K8" s="14">
        <f t="shared" si="5"/>
        <v>4.756596060943883E-2</v>
      </c>
    </row>
    <row r="9" spans="2:11" x14ac:dyDescent="0.25">
      <c r="B9" s="10" t="s">
        <v>48</v>
      </c>
      <c r="C9" s="11">
        <v>4.0162037037036998E-3</v>
      </c>
      <c r="D9" s="12">
        <f t="shared" si="0"/>
        <v>0.53302611367127484</v>
      </c>
      <c r="E9" s="12">
        <f t="shared" si="1"/>
        <v>0.12894834633965058</v>
      </c>
      <c r="F9" s="11">
        <v>0</v>
      </c>
      <c r="G9" s="12">
        <f t="shared" si="2"/>
        <v>0</v>
      </c>
      <c r="H9" s="12">
        <f t="shared" si="3"/>
        <v>0</v>
      </c>
      <c r="I9" s="11">
        <v>4.0162037037036998E-3</v>
      </c>
      <c r="J9" s="12">
        <f t="shared" si="4"/>
        <v>0.53302611367127484</v>
      </c>
      <c r="K9" s="14">
        <f t="shared" si="5"/>
        <v>0.12894834633965058</v>
      </c>
    </row>
    <row r="10" spans="2:11" x14ac:dyDescent="0.25">
      <c r="B10" s="10" t="s">
        <v>11</v>
      </c>
      <c r="C10" s="11">
        <v>1.16898148148148E-3</v>
      </c>
      <c r="D10" s="12">
        <f t="shared" si="0"/>
        <v>0.15514592933947766</v>
      </c>
      <c r="E10" s="12">
        <f t="shared" si="1"/>
        <v>3.7532515793385318E-2</v>
      </c>
      <c r="F10" s="11">
        <v>0</v>
      </c>
      <c r="G10" s="12">
        <f t="shared" si="2"/>
        <v>0</v>
      </c>
      <c r="H10" s="12">
        <f t="shared" si="3"/>
        <v>0</v>
      </c>
      <c r="I10" s="11">
        <v>1.16898148148148E-3</v>
      </c>
      <c r="J10" s="12">
        <f t="shared" si="4"/>
        <v>0.15514592933947766</v>
      </c>
      <c r="K10" s="14">
        <f t="shared" si="5"/>
        <v>3.7532515793385318E-2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4.5138888888888898E-4</v>
      </c>
      <c r="D18" s="12">
        <f t="shared" si="0"/>
        <v>5.9907834101382548E-2</v>
      </c>
      <c r="E18" s="12">
        <f t="shared" si="1"/>
        <v>1.4492753623188409E-2</v>
      </c>
      <c r="F18" s="11">
        <v>0</v>
      </c>
      <c r="G18" s="12">
        <f t="shared" si="2"/>
        <v>0</v>
      </c>
      <c r="H18" s="12">
        <f t="shared" si="3"/>
        <v>0</v>
      </c>
      <c r="I18" s="11">
        <v>4.5138888888888898E-4</v>
      </c>
      <c r="J18" s="12">
        <f t="shared" si="4"/>
        <v>5.9907834101382548E-2</v>
      </c>
      <c r="K18" s="14">
        <f t="shared" si="5"/>
        <v>1.4492753623188409E-2</v>
      </c>
    </row>
    <row r="19" spans="2:11" ht="16.5" thickTop="1" thickBot="1" x14ac:dyDescent="0.3">
      <c r="B19" s="31" t="s">
        <v>3</v>
      </c>
      <c r="C19" s="32">
        <f>SUM(C7:C18)</f>
        <v>7.5347222222222161E-3</v>
      </c>
      <c r="D19" s="33">
        <f>IFERROR(SUM(D7:D18),0)</f>
        <v>1</v>
      </c>
      <c r="E19" s="33">
        <f>IFERROR(SUM(E7:E18),0)</f>
        <v>0.24191750278706783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7.5347222222222161E-3</v>
      </c>
      <c r="J19" s="33">
        <f>IFERROR(SUM(J7:J18),0)</f>
        <v>1</v>
      </c>
      <c r="K19" s="34">
        <f>IFERROR(SUM(K7:K18),0)</f>
        <v>0.24191750278706783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1.07638888888889E-3</v>
      </c>
      <c r="D22" s="19"/>
      <c r="E22" s="12">
        <f>IFERROR(C22/C$30,0)</f>
        <v>3.4559643255295466E-2</v>
      </c>
      <c r="F22" s="11">
        <v>0</v>
      </c>
      <c r="G22" s="19"/>
      <c r="H22" s="12">
        <f>IFERROR(F22/F$30,0)</f>
        <v>0</v>
      </c>
      <c r="I22" s="11">
        <v>1.07638888888889E-3</v>
      </c>
      <c r="J22" s="19"/>
      <c r="K22" s="14">
        <f>IFERROR(I22/I$30,0)</f>
        <v>3.4559643255295466E-2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8.0208333333333295E-3</v>
      </c>
      <c r="D25" s="19"/>
      <c r="E25" s="12">
        <f t="shared" si="6"/>
        <v>0.25752508361204002</v>
      </c>
      <c r="F25" s="11">
        <v>0</v>
      </c>
      <c r="G25" s="19"/>
      <c r="H25" s="12">
        <f t="shared" si="7"/>
        <v>0</v>
      </c>
      <c r="I25" s="11">
        <v>8.0208333333333295E-3</v>
      </c>
      <c r="J25" s="19"/>
      <c r="K25" s="14">
        <f t="shared" si="8"/>
        <v>0.25752508361204002</v>
      </c>
    </row>
    <row r="26" spans="2:11" x14ac:dyDescent="0.25">
      <c r="B26" s="18" t="s">
        <v>19</v>
      </c>
      <c r="C26" s="11">
        <v>1.44212962962963E-2</v>
      </c>
      <c r="D26" s="19"/>
      <c r="E26" s="12">
        <f t="shared" si="6"/>
        <v>0.46302489780750666</v>
      </c>
      <c r="F26" s="11">
        <v>0</v>
      </c>
      <c r="G26" s="19"/>
      <c r="H26" s="12">
        <f t="shared" si="7"/>
        <v>0</v>
      </c>
      <c r="I26" s="11">
        <v>1.44212962962963E-2</v>
      </c>
      <c r="J26" s="19"/>
      <c r="K26" s="14">
        <f t="shared" si="8"/>
        <v>0.46302489780750666</v>
      </c>
    </row>
    <row r="27" spans="2:11" ht="15.75" thickBot="1" x14ac:dyDescent="0.3">
      <c r="B27" s="23" t="s">
        <v>20</v>
      </c>
      <c r="C27" s="20">
        <v>9.2592592592592602E-5</v>
      </c>
      <c r="D27" s="24"/>
      <c r="E27" s="21">
        <f t="shared" si="6"/>
        <v>2.9728725380899299E-3</v>
      </c>
      <c r="F27" s="20">
        <v>0</v>
      </c>
      <c r="G27" s="24"/>
      <c r="H27" s="21">
        <f t="shared" si="7"/>
        <v>0</v>
      </c>
      <c r="I27" s="20">
        <v>9.2592592592592602E-5</v>
      </c>
      <c r="J27" s="24"/>
      <c r="K27" s="22">
        <f t="shared" si="8"/>
        <v>2.9728725380899299E-3</v>
      </c>
    </row>
    <row r="28" spans="2:11" ht="16.5" thickTop="1" thickBot="1" x14ac:dyDescent="0.3">
      <c r="B28" s="31" t="s">
        <v>3</v>
      </c>
      <c r="C28" s="32">
        <f>SUM(C22:C27)</f>
        <v>2.3611111111111114E-2</v>
      </c>
      <c r="D28" s="33"/>
      <c r="E28" s="33">
        <f>IFERROR(SUM(E22:E27),0)</f>
        <v>0.75808249721293208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2.3611111111111114E-2</v>
      </c>
      <c r="J28" s="33"/>
      <c r="K28" s="34">
        <f>IFERROR(SUM(K22:K27),0)</f>
        <v>0.75808249721293208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3.1145833333333331E-2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3.1145833333333331E-2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18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66</v>
      </c>
      <c r="C3" s="163"/>
      <c r="D3" s="164"/>
    </row>
    <row r="4" spans="2:4" s="76" customFormat="1" ht="24" customHeight="1" x14ac:dyDescent="0.25">
      <c r="B4" s="165" t="s">
        <v>153</v>
      </c>
      <c r="C4" s="166"/>
      <c r="D4" s="167"/>
    </row>
    <row r="5" spans="2:4" s="76" customFormat="1" ht="24" customHeight="1" x14ac:dyDescent="0.25">
      <c r="B5" s="77" t="s">
        <v>10</v>
      </c>
      <c r="C5" s="78" t="s">
        <v>57</v>
      </c>
      <c r="D5" s="79" t="s">
        <v>5</v>
      </c>
    </row>
    <row r="6" spans="2:4" s="76" customFormat="1" ht="23.25" customHeight="1" x14ac:dyDescent="0.25">
      <c r="B6" s="80" t="s">
        <v>71</v>
      </c>
      <c r="C6" s="81">
        <v>6.3078703703703699E-3</v>
      </c>
      <c r="D6" s="109">
        <v>0.43987086359967698</v>
      </c>
    </row>
    <row r="7" spans="2:4" s="76" customFormat="1" ht="23.25" customHeight="1" x14ac:dyDescent="0.25">
      <c r="B7" s="80" t="s">
        <v>150</v>
      </c>
      <c r="C7" s="81">
        <v>2.0601851851851901E-3</v>
      </c>
      <c r="D7" s="109">
        <v>0.143664245359161</v>
      </c>
    </row>
    <row r="8" spans="2:4" s="76" customFormat="1" ht="23.25" customHeight="1" x14ac:dyDescent="0.25">
      <c r="B8" s="80" t="s">
        <v>140</v>
      </c>
      <c r="C8" s="81">
        <v>2.0601851851851901E-3</v>
      </c>
      <c r="D8" s="109">
        <v>0.143664245359161</v>
      </c>
    </row>
    <row r="9" spans="2:4" s="76" customFormat="1" ht="23.25" customHeight="1" x14ac:dyDescent="0.25">
      <c r="B9" s="80" t="s">
        <v>114</v>
      </c>
      <c r="C9" s="81">
        <v>9.0277777777777795E-4</v>
      </c>
      <c r="D9" s="109">
        <v>6.2953995157385007E-2</v>
      </c>
    </row>
    <row r="10" spans="2:4" s="76" customFormat="1" ht="23.25" customHeight="1" x14ac:dyDescent="0.25">
      <c r="B10" s="80" t="s">
        <v>128</v>
      </c>
      <c r="C10" s="81">
        <v>4.8611111111111099E-4</v>
      </c>
      <c r="D10" s="109">
        <v>3.3898305084745797E-2</v>
      </c>
    </row>
    <row r="11" spans="2:4" s="76" customFormat="1" ht="23.25" customHeight="1" x14ac:dyDescent="0.25">
      <c r="B11" s="80" t="s">
        <v>76</v>
      </c>
      <c r="C11" s="81">
        <v>4.6296296296296298E-4</v>
      </c>
      <c r="D11" s="109">
        <v>3.2284100080710199E-2</v>
      </c>
    </row>
    <row r="12" spans="2:4" s="76" customFormat="1" ht="23.25" customHeight="1" x14ac:dyDescent="0.25">
      <c r="B12" s="80" t="s">
        <v>213</v>
      </c>
      <c r="C12" s="81">
        <v>4.6296296296296298E-4</v>
      </c>
      <c r="D12" s="109">
        <v>3.2284100080710199E-2</v>
      </c>
    </row>
    <row r="13" spans="2:4" s="76" customFormat="1" ht="23.25" customHeight="1" x14ac:dyDescent="0.25">
      <c r="B13" s="80" t="s">
        <v>147</v>
      </c>
      <c r="C13" s="81">
        <v>4.3981481481481503E-4</v>
      </c>
      <c r="D13" s="109">
        <v>3.06698950766747E-2</v>
      </c>
    </row>
    <row r="14" spans="2:4" s="76" customFormat="1" ht="23.25" customHeight="1" x14ac:dyDescent="0.25">
      <c r="B14" s="80" t="s">
        <v>135</v>
      </c>
      <c r="C14" s="81">
        <v>3.9351851851851901E-4</v>
      </c>
      <c r="D14" s="109">
        <v>2.7441485068603701E-2</v>
      </c>
    </row>
    <row r="15" spans="2:4" s="76" customFormat="1" ht="23.25" customHeight="1" x14ac:dyDescent="0.25">
      <c r="B15" s="80" t="s">
        <v>188</v>
      </c>
      <c r="C15" s="81">
        <v>2.7777777777777799E-4</v>
      </c>
      <c r="D15" s="109">
        <v>1.93704600484262E-2</v>
      </c>
    </row>
    <row r="16" spans="2:4" s="76" customFormat="1" ht="23.25" customHeight="1" x14ac:dyDescent="0.25">
      <c r="B16" s="80" t="s">
        <v>115</v>
      </c>
      <c r="C16" s="81">
        <v>1.8518518518518501E-4</v>
      </c>
      <c r="D16" s="109">
        <v>1.29136400322841E-2</v>
      </c>
    </row>
    <row r="17" spans="2:4" s="76" customFormat="1" ht="23.25" customHeight="1" x14ac:dyDescent="0.25">
      <c r="B17" s="80" t="s">
        <v>181</v>
      </c>
      <c r="C17" s="81">
        <v>1.7361111111111101E-4</v>
      </c>
      <c r="D17" s="109">
        <v>1.21065375302663E-2</v>
      </c>
    </row>
    <row r="18" spans="2:4" s="76" customFormat="1" ht="23.25" customHeight="1" thickBot="1" x14ac:dyDescent="0.3">
      <c r="B18" s="83" t="s">
        <v>72</v>
      </c>
      <c r="C18" s="84">
        <v>1.2731481481481499E-4</v>
      </c>
      <c r="D18" s="110">
        <v>8.8781275221953195E-3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2" t="s">
        <v>67</v>
      </c>
      <c r="C3" s="163"/>
      <c r="D3" s="164"/>
    </row>
    <row r="4" spans="2:4" s="76" customFormat="1" ht="24" customHeight="1" x14ac:dyDescent="0.25">
      <c r="B4" s="186" t="s">
        <v>153</v>
      </c>
      <c r="C4" s="166"/>
      <c r="D4" s="167"/>
    </row>
    <row r="5" spans="2:4" s="76" customFormat="1" ht="24" customHeight="1" x14ac:dyDescent="0.25">
      <c r="B5" s="187" t="s">
        <v>10</v>
      </c>
      <c r="C5" s="78" t="s">
        <v>57</v>
      </c>
      <c r="D5" s="79" t="s">
        <v>5</v>
      </c>
    </row>
    <row r="6" spans="2:4" s="76" customFormat="1" ht="24" customHeight="1" thickBot="1" x14ac:dyDescent="0.3">
      <c r="B6" s="188"/>
      <c r="C6" s="189"/>
      <c r="D6" s="19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70" zoomScaleNormal="7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8" t="s">
        <v>77</v>
      </c>
      <c r="C3" s="169"/>
      <c r="D3" s="170"/>
    </row>
    <row r="4" spans="2:4" s="76" customFormat="1" ht="24" customHeight="1" x14ac:dyDescent="0.25">
      <c r="B4" s="171" t="s">
        <v>153</v>
      </c>
      <c r="C4" s="172"/>
      <c r="D4" s="173"/>
    </row>
    <row r="5" spans="2:4" s="76" customFormat="1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x14ac:dyDescent="0.25">
      <c r="B6" s="99" t="s">
        <v>71</v>
      </c>
      <c r="C6" s="100">
        <v>1.3310185185185199E-2</v>
      </c>
      <c r="D6" s="101">
        <v>0.109461260232248</v>
      </c>
    </row>
    <row r="7" spans="2:4" s="76" customFormat="1" ht="23.25" customHeight="1" x14ac:dyDescent="0.25">
      <c r="B7" s="99" t="s">
        <v>75</v>
      </c>
      <c r="C7" s="100">
        <v>6.875E-3</v>
      </c>
      <c r="D7" s="101">
        <v>5.6539120502569998E-2</v>
      </c>
    </row>
    <row r="8" spans="2:4" s="76" customFormat="1" ht="23.25" customHeight="1" x14ac:dyDescent="0.25">
      <c r="B8" s="99" t="s">
        <v>214</v>
      </c>
      <c r="C8" s="100">
        <v>6.4814814814814804E-3</v>
      </c>
      <c r="D8" s="101">
        <v>5.3302874547877403E-2</v>
      </c>
    </row>
    <row r="9" spans="2:4" s="76" customFormat="1" ht="23.25" customHeight="1" x14ac:dyDescent="0.25">
      <c r="B9" s="99" t="s">
        <v>136</v>
      </c>
      <c r="C9" s="100">
        <v>6.4583333333333298E-3</v>
      </c>
      <c r="D9" s="101">
        <v>5.3112507138777798E-2</v>
      </c>
    </row>
    <row r="10" spans="2:4" s="76" customFormat="1" ht="23.25" customHeight="1" x14ac:dyDescent="0.25">
      <c r="B10" s="99" t="s">
        <v>215</v>
      </c>
      <c r="C10" s="100">
        <v>6.3078703703703699E-3</v>
      </c>
      <c r="D10" s="101">
        <v>5.1875118979630701E-2</v>
      </c>
    </row>
    <row r="11" spans="2:4" s="76" customFormat="1" ht="23.25" customHeight="1" x14ac:dyDescent="0.25">
      <c r="B11" s="99" t="s">
        <v>216</v>
      </c>
      <c r="C11" s="100">
        <v>5.8449074074074098E-3</v>
      </c>
      <c r="D11" s="101">
        <v>4.8067770797639402E-2</v>
      </c>
    </row>
    <row r="12" spans="2:4" s="76" customFormat="1" ht="23.25" customHeight="1" x14ac:dyDescent="0.25">
      <c r="B12" s="99" t="s">
        <v>150</v>
      </c>
      <c r="C12" s="100">
        <v>5.70601851851852E-3</v>
      </c>
      <c r="D12" s="101">
        <v>4.6925566343042097E-2</v>
      </c>
    </row>
    <row r="13" spans="2:4" s="76" customFormat="1" ht="23.25" customHeight="1" x14ac:dyDescent="0.25">
      <c r="B13" s="99" t="s">
        <v>217</v>
      </c>
      <c r="C13" s="100">
        <v>5.1620370370370396E-3</v>
      </c>
      <c r="D13" s="101">
        <v>4.2451932229202398E-2</v>
      </c>
    </row>
    <row r="14" spans="2:4" s="76" customFormat="1" ht="23.25" customHeight="1" x14ac:dyDescent="0.25">
      <c r="B14" s="99" t="s">
        <v>218</v>
      </c>
      <c r="C14" s="100">
        <v>5.15046296296296E-3</v>
      </c>
      <c r="D14" s="101">
        <v>4.2356748524652599E-2</v>
      </c>
    </row>
    <row r="15" spans="2:4" s="76" customFormat="1" ht="23.25" customHeight="1" x14ac:dyDescent="0.25">
      <c r="B15" s="99" t="s">
        <v>219</v>
      </c>
      <c r="C15" s="100">
        <v>4.98842592592593E-3</v>
      </c>
      <c r="D15" s="101">
        <v>4.1024176660955598E-2</v>
      </c>
    </row>
    <row r="16" spans="2:4" s="76" customFormat="1" ht="23.25" customHeight="1" x14ac:dyDescent="0.25">
      <c r="B16" s="99" t="s">
        <v>220</v>
      </c>
      <c r="C16" s="100">
        <v>4.8495370370370402E-3</v>
      </c>
      <c r="D16" s="101">
        <v>3.98819722063583E-2</v>
      </c>
    </row>
    <row r="17" spans="2:4" s="76" customFormat="1" ht="23.25" customHeight="1" x14ac:dyDescent="0.25">
      <c r="B17" s="99" t="s">
        <v>135</v>
      </c>
      <c r="C17" s="100">
        <v>4.1782407407407402E-3</v>
      </c>
      <c r="D17" s="101">
        <v>3.4361317342470998E-2</v>
      </c>
    </row>
    <row r="18" spans="2:4" s="76" customFormat="1" ht="23.25" customHeight="1" x14ac:dyDescent="0.25">
      <c r="B18" s="99" t="s">
        <v>221</v>
      </c>
      <c r="C18" s="100">
        <v>4.1666666666666701E-3</v>
      </c>
      <c r="D18" s="101">
        <v>3.4266133637921199E-2</v>
      </c>
    </row>
    <row r="19" spans="2:4" s="76" customFormat="1" ht="23.25" customHeight="1" x14ac:dyDescent="0.25">
      <c r="B19" s="99" t="s">
        <v>131</v>
      </c>
      <c r="C19" s="100">
        <v>4.1319444444444398E-3</v>
      </c>
      <c r="D19" s="101">
        <v>3.3980582524271802E-2</v>
      </c>
    </row>
    <row r="20" spans="2:4" s="76" customFormat="1" ht="23.25" customHeight="1" x14ac:dyDescent="0.25">
      <c r="B20" s="99" t="s">
        <v>114</v>
      </c>
      <c r="C20" s="100">
        <v>3.2986111111111098E-3</v>
      </c>
      <c r="D20" s="101">
        <v>2.71273557966876E-2</v>
      </c>
    </row>
    <row r="21" spans="2:4" s="76" customFormat="1" ht="23.25" customHeight="1" x14ac:dyDescent="0.25">
      <c r="B21" s="99" t="s">
        <v>146</v>
      </c>
      <c r="C21" s="100">
        <v>3.2870370370370401E-3</v>
      </c>
      <c r="D21" s="101">
        <v>2.7032172092137801E-2</v>
      </c>
    </row>
    <row r="22" spans="2:4" s="76" customFormat="1" ht="23.25" customHeight="1" x14ac:dyDescent="0.25">
      <c r="B22" s="99" t="s">
        <v>222</v>
      </c>
      <c r="C22" s="100">
        <v>3.1250000000000002E-3</v>
      </c>
      <c r="D22" s="101">
        <v>2.5699600228440901E-2</v>
      </c>
    </row>
    <row r="23" spans="2:4" s="76" customFormat="1" ht="23.25" customHeight="1" x14ac:dyDescent="0.25">
      <c r="B23" s="99" t="s">
        <v>223</v>
      </c>
      <c r="C23" s="100">
        <v>3.0902777777777799E-3</v>
      </c>
      <c r="D23" s="101">
        <v>2.54140491147915E-2</v>
      </c>
    </row>
    <row r="24" spans="2:4" s="76" customFormat="1" ht="23.25" customHeight="1" x14ac:dyDescent="0.25">
      <c r="B24" s="99" t="s">
        <v>140</v>
      </c>
      <c r="C24" s="100">
        <v>2.8009259259259298E-3</v>
      </c>
      <c r="D24" s="101">
        <v>2.3034456501047001E-2</v>
      </c>
    </row>
    <row r="25" spans="2:4" s="76" customFormat="1" ht="23.25" customHeight="1" thickBot="1" x14ac:dyDescent="0.3">
      <c r="B25" s="102" t="s">
        <v>224</v>
      </c>
      <c r="C25" s="103">
        <v>2.66203703703704E-3</v>
      </c>
      <c r="D25" s="104">
        <v>2.1892252046449599E-2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68" t="s">
        <v>78</v>
      </c>
      <c r="C3" s="169"/>
      <c r="D3" s="170"/>
    </row>
    <row r="4" spans="2:4" ht="23.25" customHeight="1" x14ac:dyDescent="0.25">
      <c r="B4" s="171" t="s">
        <v>153</v>
      </c>
      <c r="C4" s="172"/>
      <c r="D4" s="173"/>
    </row>
    <row r="5" spans="2:4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6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68" t="s">
        <v>79</v>
      </c>
      <c r="C3" s="169"/>
      <c r="D3" s="170"/>
    </row>
    <row r="4" spans="2:4" ht="23.25" customHeight="1" x14ac:dyDescent="0.25">
      <c r="B4" s="171" t="s">
        <v>153</v>
      </c>
      <c r="C4" s="172"/>
      <c r="D4" s="173"/>
    </row>
    <row r="5" spans="2:4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70" zoomScaleNormal="7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8" t="s">
        <v>80</v>
      </c>
      <c r="C3" s="169"/>
      <c r="D3" s="170"/>
    </row>
    <row r="4" spans="2:4" s="76" customFormat="1" ht="23.25" customHeight="1" x14ac:dyDescent="0.25">
      <c r="B4" s="171" t="s">
        <v>153</v>
      </c>
      <c r="C4" s="172"/>
      <c r="D4" s="173"/>
    </row>
    <row r="5" spans="2:4" s="76" customFormat="1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x14ac:dyDescent="0.25">
      <c r="B6" s="99" t="s">
        <v>131</v>
      </c>
      <c r="C6" s="100">
        <v>1.0057870370370399E-2</v>
      </c>
      <c r="D6" s="101">
        <v>9.1792542516108605E-2</v>
      </c>
    </row>
    <row r="7" spans="2:4" s="76" customFormat="1" ht="23.25" customHeight="1" x14ac:dyDescent="0.25">
      <c r="B7" s="99" t="s">
        <v>114</v>
      </c>
      <c r="C7" s="100">
        <v>9.4328703703703692E-3</v>
      </c>
      <c r="D7" s="101">
        <v>8.6088518009929199E-2</v>
      </c>
    </row>
    <row r="8" spans="2:4" s="76" customFormat="1" ht="23.25" customHeight="1" x14ac:dyDescent="0.25">
      <c r="B8" s="99" t="s">
        <v>225</v>
      </c>
      <c r="C8" s="100">
        <v>8.6226851851851794E-3</v>
      </c>
      <c r="D8" s="101">
        <v>7.8694412168585595E-2</v>
      </c>
    </row>
    <row r="9" spans="2:4" s="76" customFormat="1" ht="23.25" customHeight="1" x14ac:dyDescent="0.25">
      <c r="B9" s="99" t="s">
        <v>215</v>
      </c>
      <c r="C9" s="100">
        <v>8.3912037037036993E-3</v>
      </c>
      <c r="D9" s="101">
        <v>7.6581810499630296E-2</v>
      </c>
    </row>
    <row r="10" spans="2:4" s="76" customFormat="1" ht="23.25" customHeight="1" x14ac:dyDescent="0.25">
      <c r="B10" s="99" t="s">
        <v>192</v>
      </c>
      <c r="C10" s="100">
        <v>7.3958333333333298E-3</v>
      </c>
      <c r="D10" s="101">
        <v>6.7497623323122397E-2</v>
      </c>
    </row>
    <row r="11" spans="2:4" s="76" customFormat="1" ht="23.25" customHeight="1" x14ac:dyDescent="0.25">
      <c r="B11" s="99" t="s">
        <v>226</v>
      </c>
      <c r="C11" s="100">
        <v>6.7708333333333301E-3</v>
      </c>
      <c r="D11" s="101">
        <v>6.1793598816943102E-2</v>
      </c>
    </row>
    <row r="12" spans="2:4" s="76" customFormat="1" ht="23.25" customHeight="1" x14ac:dyDescent="0.25">
      <c r="B12" s="99" t="s">
        <v>145</v>
      </c>
      <c r="C12" s="100">
        <v>6.6898148148148203E-3</v>
      </c>
      <c r="D12" s="101">
        <v>6.1054188232808698E-2</v>
      </c>
    </row>
    <row r="13" spans="2:4" s="76" customFormat="1" ht="23.25" customHeight="1" x14ac:dyDescent="0.25">
      <c r="B13" s="99" t="s">
        <v>220</v>
      </c>
      <c r="C13" s="100">
        <v>6.6087962962963001E-3</v>
      </c>
      <c r="D13" s="101">
        <v>6.0314777648674302E-2</v>
      </c>
    </row>
    <row r="14" spans="2:4" s="76" customFormat="1" ht="23.25" customHeight="1" x14ac:dyDescent="0.25">
      <c r="B14" s="99" t="s">
        <v>203</v>
      </c>
      <c r="C14" s="100">
        <v>5.37037037037037E-3</v>
      </c>
      <c r="D14" s="101">
        <v>4.9012358719763401E-2</v>
      </c>
    </row>
    <row r="15" spans="2:4" s="76" customFormat="1" ht="23.25" customHeight="1" x14ac:dyDescent="0.25">
      <c r="B15" s="99" t="s">
        <v>227</v>
      </c>
      <c r="C15" s="100">
        <v>4.9305555555555604E-3</v>
      </c>
      <c r="D15" s="101">
        <v>4.4998415548748297E-2</v>
      </c>
    </row>
    <row r="16" spans="2:4" s="76" customFormat="1" ht="23.25" customHeight="1" x14ac:dyDescent="0.25">
      <c r="B16" s="99" t="s">
        <v>230</v>
      </c>
      <c r="C16" s="100">
        <v>4.1666666666666701E-3</v>
      </c>
      <c r="D16" s="101">
        <v>3.8026830041195697E-2</v>
      </c>
    </row>
    <row r="17" spans="2:4" s="76" customFormat="1" ht="23.25" customHeight="1" x14ac:dyDescent="0.25">
      <c r="B17" s="99" t="s">
        <v>71</v>
      </c>
      <c r="C17" s="100">
        <v>3.9351851851851796E-3</v>
      </c>
      <c r="D17" s="101">
        <v>3.5914228372240398E-2</v>
      </c>
    </row>
    <row r="18" spans="2:4" s="76" customFormat="1" ht="23.25" customHeight="1" x14ac:dyDescent="0.25">
      <c r="B18" s="99" t="s">
        <v>151</v>
      </c>
      <c r="C18" s="100">
        <v>3.8078703703703699E-3</v>
      </c>
      <c r="D18" s="101">
        <v>3.4752297454314997E-2</v>
      </c>
    </row>
    <row r="19" spans="2:4" s="76" customFormat="1" ht="23.25" customHeight="1" x14ac:dyDescent="0.25">
      <c r="B19" s="99" t="s">
        <v>228</v>
      </c>
      <c r="C19" s="100">
        <v>3.6111111111111101E-3</v>
      </c>
      <c r="D19" s="101">
        <v>3.2956586035702999E-2</v>
      </c>
    </row>
    <row r="20" spans="2:4" s="76" customFormat="1" ht="23.25" customHeight="1" x14ac:dyDescent="0.25">
      <c r="B20" s="99" t="s">
        <v>200</v>
      </c>
      <c r="C20" s="100">
        <v>3.4722222222222199E-3</v>
      </c>
      <c r="D20" s="101">
        <v>3.1689025034329799E-2</v>
      </c>
    </row>
    <row r="21" spans="2:4" s="76" customFormat="1" ht="23.25" customHeight="1" x14ac:dyDescent="0.25">
      <c r="B21" s="99" t="s">
        <v>144</v>
      </c>
      <c r="C21" s="100">
        <v>2.71990740740741E-3</v>
      </c>
      <c r="D21" s="101">
        <v>2.4823069610224999E-2</v>
      </c>
    </row>
    <row r="22" spans="2:4" s="76" customFormat="1" ht="23.25" customHeight="1" x14ac:dyDescent="0.25">
      <c r="B22" s="99" t="s">
        <v>150</v>
      </c>
      <c r="C22" s="100">
        <v>2.71990740740741E-3</v>
      </c>
      <c r="D22" s="101">
        <v>2.4823069610224999E-2</v>
      </c>
    </row>
    <row r="23" spans="2:4" s="76" customFormat="1" ht="23.25" customHeight="1" x14ac:dyDescent="0.25">
      <c r="B23" s="99" t="s">
        <v>231</v>
      </c>
      <c r="C23" s="100">
        <v>2.5810185185185198E-3</v>
      </c>
      <c r="D23" s="101">
        <v>2.3555508608851802E-2</v>
      </c>
    </row>
    <row r="24" spans="2:4" s="76" customFormat="1" ht="23.25" customHeight="1" x14ac:dyDescent="0.25">
      <c r="B24" s="99" t="s">
        <v>229</v>
      </c>
      <c r="C24" s="100">
        <v>2.5000000000000001E-3</v>
      </c>
      <c r="D24" s="101">
        <v>2.2816098024717402E-2</v>
      </c>
    </row>
    <row r="25" spans="2:4" s="76" customFormat="1" ht="23.25" customHeight="1" thickBot="1" x14ac:dyDescent="0.3">
      <c r="B25" s="122" t="s">
        <v>149</v>
      </c>
      <c r="C25" s="123">
        <v>2.2453703703703698E-3</v>
      </c>
      <c r="D25" s="124">
        <v>2.04922361888666E-2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8" t="s">
        <v>81</v>
      </c>
      <c r="C3" s="169"/>
      <c r="D3" s="170"/>
    </row>
    <row r="4" spans="2:4" s="76" customFormat="1" ht="23.25" customHeight="1" x14ac:dyDescent="0.25">
      <c r="B4" s="171" t="s">
        <v>153</v>
      </c>
      <c r="C4" s="172"/>
      <c r="D4" s="173"/>
    </row>
    <row r="5" spans="2:4" s="76" customFormat="1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8" t="s">
        <v>82</v>
      </c>
      <c r="C3" s="169"/>
      <c r="D3" s="170"/>
    </row>
    <row r="4" spans="2:4" s="76" customFormat="1" ht="23.25" customHeight="1" x14ac:dyDescent="0.25">
      <c r="B4" s="171" t="s">
        <v>153</v>
      </c>
      <c r="C4" s="172"/>
      <c r="D4" s="173"/>
    </row>
    <row r="5" spans="2:4" s="76" customFormat="1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53" t="s">
        <v>83</v>
      </c>
      <c r="C3" s="154"/>
      <c r="D3" s="155"/>
    </row>
    <row r="4" spans="2:4" ht="23.25" customHeight="1" x14ac:dyDescent="0.25">
      <c r="B4" s="156" t="s">
        <v>153</v>
      </c>
      <c r="C4" s="157"/>
      <c r="D4" s="158"/>
    </row>
    <row r="5" spans="2:4" ht="23.25" customHeight="1" x14ac:dyDescent="0.25">
      <c r="B5" s="40" t="s">
        <v>10</v>
      </c>
      <c r="C5" s="41" t="s">
        <v>57</v>
      </c>
      <c r="D5" s="42" t="s">
        <v>5</v>
      </c>
    </row>
    <row r="6" spans="2:4" ht="23.25" customHeight="1" thickBot="1" x14ac:dyDescent="0.3">
      <c r="B6" s="89"/>
      <c r="C6" s="90"/>
      <c r="D6" s="9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8" t="s">
        <v>84</v>
      </c>
      <c r="C3" s="169"/>
      <c r="D3" s="170"/>
    </row>
    <row r="4" spans="2:4" s="76" customFormat="1" ht="23.25" customHeight="1" x14ac:dyDescent="0.25">
      <c r="B4" s="171" t="s">
        <v>153</v>
      </c>
      <c r="C4" s="172"/>
      <c r="D4" s="173"/>
    </row>
    <row r="5" spans="2:4" s="76" customFormat="1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2" t="s">
        <v>44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1.6203703703703701E-4</v>
      </c>
      <c r="D7" s="12">
        <f t="shared" ref="D7:D18" si="0">IFERROR(C7/C$19,0)</f>
        <v>4.9822064056939543E-2</v>
      </c>
      <c r="E7" s="12">
        <f t="shared" ref="E7:E18" si="1">IFERROR(C7/C$30,0)</f>
        <v>1.1570247933884305E-2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1.6203703703703701E-4</v>
      </c>
      <c r="J7" s="12">
        <f t="shared" ref="J7:J18" si="4">IFERROR(I7/I$19,0)</f>
        <v>4.9822064056939543E-2</v>
      </c>
      <c r="K7" s="14">
        <f t="shared" ref="K7:K18" si="5">IFERROR(I7/I$30,0)</f>
        <v>1.1570247933884305E-2</v>
      </c>
    </row>
    <row r="8" spans="2:11" x14ac:dyDescent="0.25">
      <c r="B8" s="132" t="s">
        <v>111</v>
      </c>
      <c r="C8" s="11">
        <v>6.4814814814814802E-4</v>
      </c>
      <c r="D8" s="12">
        <f t="shared" si="0"/>
        <v>0.19928825622775817</v>
      </c>
      <c r="E8" s="12">
        <f t="shared" si="1"/>
        <v>4.6280991735537222E-2</v>
      </c>
      <c r="F8" s="11">
        <v>0</v>
      </c>
      <c r="G8" s="12">
        <f t="shared" si="2"/>
        <v>0</v>
      </c>
      <c r="H8" s="12">
        <f t="shared" si="3"/>
        <v>0</v>
      </c>
      <c r="I8" s="11">
        <v>6.4814814814814802E-4</v>
      </c>
      <c r="J8" s="12">
        <f t="shared" si="4"/>
        <v>0.19928825622775817</v>
      </c>
      <c r="K8" s="14">
        <f t="shared" si="5"/>
        <v>4.6280991735537222E-2</v>
      </c>
    </row>
    <row r="9" spans="2:11" x14ac:dyDescent="0.25">
      <c r="B9" s="10" t="s">
        <v>48</v>
      </c>
      <c r="C9" s="11">
        <v>1.71296296296296E-3</v>
      </c>
      <c r="D9" s="12">
        <f t="shared" si="0"/>
        <v>0.52669039145907437</v>
      </c>
      <c r="E9" s="12">
        <f t="shared" si="1"/>
        <v>0.12231404958677676</v>
      </c>
      <c r="F9" s="11">
        <v>0</v>
      </c>
      <c r="G9" s="12">
        <f t="shared" si="2"/>
        <v>0</v>
      </c>
      <c r="H9" s="12">
        <f t="shared" si="3"/>
        <v>0</v>
      </c>
      <c r="I9" s="11">
        <v>1.71296296296296E-3</v>
      </c>
      <c r="J9" s="12">
        <f t="shared" si="4"/>
        <v>0.52669039145907437</v>
      </c>
      <c r="K9" s="14">
        <f t="shared" si="5"/>
        <v>0.12231404958677676</v>
      </c>
    </row>
    <row r="10" spans="2:11" x14ac:dyDescent="0.25">
      <c r="B10" s="10" t="s">
        <v>11</v>
      </c>
      <c r="C10" s="11">
        <v>4.8611111111111099E-4</v>
      </c>
      <c r="D10" s="12">
        <f t="shared" si="0"/>
        <v>0.14946619217081861</v>
      </c>
      <c r="E10" s="12">
        <f t="shared" si="1"/>
        <v>3.4710743801652913E-2</v>
      </c>
      <c r="F10" s="11">
        <v>0</v>
      </c>
      <c r="G10" s="12">
        <f t="shared" si="2"/>
        <v>0</v>
      </c>
      <c r="H10" s="12">
        <f t="shared" si="3"/>
        <v>0</v>
      </c>
      <c r="I10" s="11">
        <v>4.8611111111111099E-4</v>
      </c>
      <c r="J10" s="12">
        <f t="shared" si="4"/>
        <v>0.14946619217081861</v>
      </c>
      <c r="K10" s="14">
        <f t="shared" si="5"/>
        <v>3.4710743801652913E-2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2.4305555555555601E-4</v>
      </c>
      <c r="D18" s="12">
        <f t="shared" si="0"/>
        <v>7.473309608540947E-2</v>
      </c>
      <c r="E18" s="12">
        <f t="shared" si="1"/>
        <v>1.7355371900826495E-2</v>
      </c>
      <c r="F18" s="11">
        <v>0</v>
      </c>
      <c r="G18" s="12">
        <f t="shared" si="2"/>
        <v>0</v>
      </c>
      <c r="H18" s="12">
        <f t="shared" si="3"/>
        <v>0</v>
      </c>
      <c r="I18" s="11">
        <v>2.4305555555555601E-4</v>
      </c>
      <c r="J18" s="12">
        <f t="shared" si="4"/>
        <v>7.473309608540947E-2</v>
      </c>
      <c r="K18" s="14">
        <f t="shared" si="5"/>
        <v>1.7355371900826495E-2</v>
      </c>
    </row>
    <row r="19" spans="2:11" ht="16.5" thickTop="1" thickBot="1" x14ac:dyDescent="0.3">
      <c r="B19" s="31" t="s">
        <v>3</v>
      </c>
      <c r="C19" s="32">
        <f>SUM(C7:C18)</f>
        <v>3.2523148148148116E-3</v>
      </c>
      <c r="D19" s="33">
        <f>IFERROR(SUM(D7:D18),0)</f>
        <v>1.0000000000000002</v>
      </c>
      <c r="E19" s="33">
        <f>IFERROR(SUM(E7:E18),0)</f>
        <v>0.2322314049586777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3.2523148148148116E-3</v>
      </c>
      <c r="J19" s="33">
        <f>IFERROR(SUM(J7:J18),0)</f>
        <v>1.0000000000000002</v>
      </c>
      <c r="K19" s="34">
        <f>IFERROR(SUM(K7:K18),0)</f>
        <v>0.2322314049586777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6.1342592592592601E-4</v>
      </c>
      <c r="D22" s="19"/>
      <c r="E22" s="12">
        <f>IFERROR(C22/C$30,0)</f>
        <v>4.3801652892562028E-2</v>
      </c>
      <c r="F22" s="11">
        <v>0</v>
      </c>
      <c r="G22" s="19"/>
      <c r="H22" s="12">
        <f>IFERROR(F22/F$30,0)</f>
        <v>0</v>
      </c>
      <c r="I22" s="11">
        <v>6.1342592592592601E-4</v>
      </c>
      <c r="J22" s="19"/>
      <c r="K22" s="14">
        <f>IFERROR(I22/I$30,0)</f>
        <v>4.3801652892562028E-2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4.5023148148148097E-3</v>
      </c>
      <c r="D25" s="19"/>
      <c r="E25" s="12">
        <f t="shared" si="6"/>
        <v>0.32148760330578507</v>
      </c>
      <c r="F25" s="11">
        <v>0</v>
      </c>
      <c r="G25" s="19"/>
      <c r="H25" s="12">
        <f t="shared" si="7"/>
        <v>0</v>
      </c>
      <c r="I25" s="11">
        <v>4.5023148148148097E-3</v>
      </c>
      <c r="J25" s="19"/>
      <c r="K25" s="14">
        <f t="shared" si="8"/>
        <v>0.32148760330578507</v>
      </c>
    </row>
    <row r="26" spans="2:11" x14ac:dyDescent="0.25">
      <c r="B26" s="18" t="s">
        <v>19</v>
      </c>
      <c r="C26" s="11">
        <v>5.6365740740740699E-3</v>
      </c>
      <c r="D26" s="19"/>
      <c r="E26" s="12">
        <f t="shared" si="6"/>
        <v>0.40247933884297526</v>
      </c>
      <c r="F26" s="11">
        <v>0</v>
      </c>
      <c r="G26" s="19"/>
      <c r="H26" s="12">
        <f t="shared" si="7"/>
        <v>0</v>
      </c>
      <c r="I26" s="11">
        <v>5.6365740740740699E-3</v>
      </c>
      <c r="J26" s="19"/>
      <c r="K26" s="14">
        <f t="shared" si="8"/>
        <v>0.40247933884297526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1.0752314814814805E-2</v>
      </c>
      <c r="D28" s="33"/>
      <c r="E28" s="33">
        <f>IFERROR(SUM(E22:E27),0)</f>
        <v>0.76776859504132244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1.0752314814814805E-2</v>
      </c>
      <c r="J28" s="33"/>
      <c r="K28" s="34">
        <f>IFERROR(SUM(K22:K27),0)</f>
        <v>0.76776859504132244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1.4004629629629617E-2</v>
      </c>
      <c r="D30" s="35"/>
      <c r="E30" s="36">
        <f>IFERROR(SUM(E19,E28),0)</f>
        <v>1.0000000000000002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1.4004629629629617E-2</v>
      </c>
      <c r="J30" s="35"/>
      <c r="K30" s="38">
        <f>IFERROR(SUM(K19,K28),0)</f>
        <v>1.0000000000000002</v>
      </c>
    </row>
    <row r="31" spans="2:1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8" t="s">
        <v>85</v>
      </c>
      <c r="C3" s="169"/>
      <c r="D3" s="170"/>
    </row>
    <row r="4" spans="2:4" s="76" customFormat="1" ht="23.25" customHeight="1" x14ac:dyDescent="0.25">
      <c r="B4" s="171" t="s">
        <v>153</v>
      </c>
      <c r="C4" s="172"/>
      <c r="D4" s="173"/>
    </row>
    <row r="5" spans="2:4" s="76" customFormat="1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thickBot="1" x14ac:dyDescent="0.3">
      <c r="B6" s="197"/>
      <c r="C6" s="198"/>
      <c r="D6" s="199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8" t="s">
        <v>86</v>
      </c>
      <c r="C3" s="169"/>
      <c r="D3" s="170"/>
    </row>
    <row r="4" spans="2:4" s="76" customFormat="1" ht="23.25" customHeight="1" x14ac:dyDescent="0.25">
      <c r="B4" s="171" t="s">
        <v>153</v>
      </c>
      <c r="C4" s="172"/>
      <c r="D4" s="173"/>
    </row>
    <row r="5" spans="2:4" s="76" customFormat="1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thickBot="1" x14ac:dyDescent="0.3">
      <c r="B6" s="102"/>
      <c r="C6" s="107"/>
      <c r="D6" s="10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18"/>
  <sheetViews>
    <sheetView showGridLines="0" showZeros="0" zoomScale="70" zoomScaleNormal="7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8" t="s">
        <v>87</v>
      </c>
      <c r="C3" s="169"/>
      <c r="D3" s="170"/>
    </row>
    <row r="4" spans="2:4" s="76" customFormat="1" ht="23.25" customHeight="1" x14ac:dyDescent="0.25">
      <c r="B4" s="171" t="s">
        <v>153</v>
      </c>
      <c r="C4" s="172"/>
      <c r="D4" s="173"/>
    </row>
    <row r="5" spans="2:4" s="76" customFormat="1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x14ac:dyDescent="0.25">
      <c r="B6" s="99" t="s">
        <v>232</v>
      </c>
      <c r="C6" s="100">
        <v>2.5578703703703701E-3</v>
      </c>
      <c r="D6" s="101">
        <v>0.24831460674157299</v>
      </c>
    </row>
    <row r="7" spans="2:4" s="76" customFormat="1" ht="23.25" customHeight="1" x14ac:dyDescent="0.25">
      <c r="B7" s="99" t="s">
        <v>205</v>
      </c>
      <c r="C7" s="100">
        <v>1.93287037037037E-3</v>
      </c>
      <c r="D7" s="101">
        <v>0.18764044943820199</v>
      </c>
    </row>
    <row r="8" spans="2:4" s="76" customFormat="1" ht="23.25" customHeight="1" x14ac:dyDescent="0.25">
      <c r="B8" s="99" t="s">
        <v>71</v>
      </c>
      <c r="C8" s="100">
        <v>1.4004629629629599E-3</v>
      </c>
      <c r="D8" s="101">
        <v>0.13595505617977499</v>
      </c>
    </row>
    <row r="9" spans="2:4" s="76" customFormat="1" ht="23.25" customHeight="1" x14ac:dyDescent="0.25">
      <c r="B9" s="99" t="s">
        <v>188</v>
      </c>
      <c r="C9" s="100">
        <v>1.13425925925926E-3</v>
      </c>
      <c r="D9" s="101">
        <v>0.11011235955056201</v>
      </c>
    </row>
    <row r="10" spans="2:4" s="76" customFormat="1" ht="23.25" customHeight="1" x14ac:dyDescent="0.25">
      <c r="B10" s="99" t="s">
        <v>150</v>
      </c>
      <c r="C10" s="100">
        <v>1.03009259259259E-3</v>
      </c>
      <c r="D10" s="101">
        <v>0.1</v>
      </c>
    </row>
    <row r="11" spans="2:4" s="76" customFormat="1" ht="23.25" customHeight="1" x14ac:dyDescent="0.25">
      <c r="B11" s="99" t="s">
        <v>233</v>
      </c>
      <c r="C11" s="100">
        <v>5.78703703703704E-4</v>
      </c>
      <c r="D11" s="101">
        <v>5.6179775280898903E-2</v>
      </c>
    </row>
    <row r="12" spans="2:4" s="76" customFormat="1" ht="23.25" customHeight="1" x14ac:dyDescent="0.25">
      <c r="B12" s="99" t="s">
        <v>234</v>
      </c>
      <c r="C12" s="100">
        <v>3.7037037037037003E-4</v>
      </c>
      <c r="D12" s="101">
        <v>3.5955056179775298E-2</v>
      </c>
    </row>
    <row r="13" spans="2:4" s="76" customFormat="1" ht="23.25" customHeight="1" x14ac:dyDescent="0.25">
      <c r="B13" s="99" t="s">
        <v>114</v>
      </c>
      <c r="C13" s="100">
        <v>3.2407407407407401E-4</v>
      </c>
      <c r="D13" s="101">
        <v>3.14606741573034E-2</v>
      </c>
    </row>
    <row r="14" spans="2:4" s="76" customFormat="1" ht="23.25" customHeight="1" x14ac:dyDescent="0.25">
      <c r="B14" s="99" t="s">
        <v>235</v>
      </c>
      <c r="C14" s="100">
        <v>3.00925925925926E-4</v>
      </c>
      <c r="D14" s="101">
        <v>2.92134831460674E-2</v>
      </c>
    </row>
    <row r="15" spans="2:4" s="76" customFormat="1" ht="23.25" customHeight="1" x14ac:dyDescent="0.25">
      <c r="B15" s="99" t="s">
        <v>120</v>
      </c>
      <c r="C15" s="100">
        <v>2.7777777777777799E-4</v>
      </c>
      <c r="D15" s="101">
        <v>2.6966292134831499E-2</v>
      </c>
    </row>
    <row r="16" spans="2:4" s="76" customFormat="1" ht="23.25" customHeight="1" x14ac:dyDescent="0.25">
      <c r="B16" s="99" t="s">
        <v>140</v>
      </c>
      <c r="C16" s="100">
        <v>2.31481481481481E-4</v>
      </c>
      <c r="D16" s="101">
        <v>2.2471910112359501E-2</v>
      </c>
    </row>
    <row r="17" spans="2:4" s="76" customFormat="1" ht="23.25" customHeight="1" x14ac:dyDescent="0.25">
      <c r="B17" s="99" t="s">
        <v>115</v>
      </c>
      <c r="C17" s="100">
        <v>1.38888888888889E-4</v>
      </c>
      <c r="D17" s="101">
        <v>1.3483146067415699E-2</v>
      </c>
    </row>
    <row r="18" spans="2:4" s="76" customFormat="1" ht="23.25" customHeight="1" thickBot="1" x14ac:dyDescent="0.3">
      <c r="B18" s="102" t="s">
        <v>236</v>
      </c>
      <c r="C18" s="103">
        <v>2.31481481481481E-5</v>
      </c>
      <c r="D18" s="104">
        <v>2.24719101123595E-3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4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4" t="s">
        <v>88</v>
      </c>
      <c r="C3" s="175"/>
      <c r="D3" s="176"/>
    </row>
    <row r="4" spans="2:4" s="75" customFormat="1" ht="23.25" customHeight="1" x14ac:dyDescent="0.25">
      <c r="B4" s="177" t="s">
        <v>153</v>
      </c>
      <c r="C4" s="178"/>
      <c r="D4" s="179"/>
    </row>
    <row r="5" spans="2:4" s="75" customFormat="1" ht="23.25" customHeight="1" x14ac:dyDescent="0.25">
      <c r="B5" s="92" t="s">
        <v>10</v>
      </c>
      <c r="C5" s="93" t="s">
        <v>57</v>
      </c>
      <c r="D5" s="94" t="s">
        <v>5</v>
      </c>
    </row>
    <row r="6" spans="2:4" s="75" customFormat="1" ht="23.25" customHeight="1" thickBot="1" x14ac:dyDescent="0.3">
      <c r="B6" s="95"/>
      <c r="C6" s="105"/>
      <c r="D6" s="10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8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8" t="s">
        <v>89</v>
      </c>
      <c r="C3" s="169"/>
      <c r="D3" s="170"/>
    </row>
    <row r="4" spans="2:4" s="76" customFormat="1" ht="23.25" customHeight="1" x14ac:dyDescent="0.25">
      <c r="B4" s="171" t="s">
        <v>153</v>
      </c>
      <c r="C4" s="172"/>
      <c r="D4" s="173"/>
    </row>
    <row r="5" spans="2:4" s="76" customFormat="1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x14ac:dyDescent="0.25">
      <c r="B6" s="99" t="s">
        <v>237</v>
      </c>
      <c r="C6" s="100">
        <v>4.2939814814814802E-3</v>
      </c>
      <c r="D6" s="101">
        <v>0.39849624060150401</v>
      </c>
    </row>
    <row r="7" spans="2:4" s="76" customFormat="1" ht="23.25" customHeight="1" x14ac:dyDescent="0.25">
      <c r="B7" s="99" t="s">
        <v>72</v>
      </c>
      <c r="C7" s="100">
        <v>4.21296296296296E-3</v>
      </c>
      <c r="D7" s="101">
        <v>0.39097744360902298</v>
      </c>
    </row>
    <row r="8" spans="2:4" s="76" customFormat="1" ht="23.25" customHeight="1" thickBot="1" x14ac:dyDescent="0.3">
      <c r="B8" s="122" t="s">
        <v>75</v>
      </c>
      <c r="C8" s="123">
        <v>2.26851851851852E-3</v>
      </c>
      <c r="D8" s="124">
        <v>0.21052631578947401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8" t="s">
        <v>90</v>
      </c>
      <c r="C3" s="169"/>
      <c r="D3" s="170"/>
    </row>
    <row r="4" spans="2:4" s="76" customFormat="1" ht="23.25" customHeight="1" x14ac:dyDescent="0.25">
      <c r="B4" s="171" t="s">
        <v>153</v>
      </c>
      <c r="C4" s="172"/>
      <c r="D4" s="173"/>
    </row>
    <row r="5" spans="2:4" s="76" customFormat="1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8" t="s">
        <v>91</v>
      </c>
      <c r="C3" s="169"/>
      <c r="D3" s="170"/>
    </row>
    <row r="4" spans="2:4" s="76" customFormat="1" ht="23.25" customHeight="1" x14ac:dyDescent="0.25">
      <c r="B4" s="171" t="s">
        <v>153</v>
      </c>
      <c r="C4" s="172"/>
      <c r="D4" s="173"/>
    </row>
    <row r="5" spans="2:4" s="76" customFormat="1" ht="23.25" customHeight="1" x14ac:dyDescent="0.25">
      <c r="B5" s="96" t="s">
        <v>10</v>
      </c>
      <c r="C5" s="97" t="s">
        <v>57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37"/>
  <sheetViews>
    <sheetView showZeros="0" workbookViewId="0">
      <selection activeCell="A23" sqref="A23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94</v>
      </c>
      <c r="B1" t="s">
        <v>95</v>
      </c>
      <c r="C1" t="s">
        <v>96</v>
      </c>
      <c r="D1" t="s">
        <v>97</v>
      </c>
      <c r="E1" t="s">
        <v>98</v>
      </c>
      <c r="F1" t="s">
        <v>99</v>
      </c>
      <c r="G1" t="s">
        <v>100</v>
      </c>
      <c r="H1" t="s">
        <v>101</v>
      </c>
      <c r="I1" t="s">
        <v>102</v>
      </c>
      <c r="J1" t="s">
        <v>103</v>
      </c>
      <c r="K1" t="s">
        <v>104</v>
      </c>
      <c r="L1" t="s">
        <v>105</v>
      </c>
      <c r="M1" t="s">
        <v>106</v>
      </c>
      <c r="N1" t="s">
        <v>107</v>
      </c>
      <c r="O1" t="s">
        <v>108</v>
      </c>
      <c r="P1" t="s">
        <v>109</v>
      </c>
    </row>
    <row r="2" spans="1:16" x14ac:dyDescent="0.25">
      <c r="A2" t="s">
        <v>37</v>
      </c>
      <c r="B2">
        <v>0</v>
      </c>
      <c r="C2">
        <v>0</v>
      </c>
      <c r="D2">
        <v>1.4351851851851899E-3</v>
      </c>
      <c r="E2">
        <v>0</v>
      </c>
      <c r="F2">
        <v>7.1759259259259302E-4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1.85185185185185E-3</v>
      </c>
      <c r="N2">
        <v>8.4490740740740696E-4</v>
      </c>
      <c r="O2">
        <v>4.2824074074074102E-4</v>
      </c>
      <c r="P2">
        <v>1.90972222222222E-3</v>
      </c>
    </row>
    <row r="3" spans="1:16" x14ac:dyDescent="0.25">
      <c r="A3" t="s">
        <v>111</v>
      </c>
      <c r="B3">
        <v>0</v>
      </c>
      <c r="C3">
        <v>9.0277777777777795E-4</v>
      </c>
      <c r="D3">
        <v>2.4768518518518499E-3</v>
      </c>
      <c r="E3">
        <v>0</v>
      </c>
      <c r="F3">
        <v>1.21527777777778E-3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2.4768518518518499E-3</v>
      </c>
      <c r="N3">
        <v>7.0601851851851804E-4</v>
      </c>
      <c r="O3">
        <v>8.2175925925925895E-4</v>
      </c>
      <c r="P3">
        <v>1.71296296296296E-3</v>
      </c>
    </row>
    <row r="4" spans="1:16" x14ac:dyDescent="0.25">
      <c r="A4" t="s">
        <v>48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1.9791666666666699E-3</v>
      </c>
      <c r="N4">
        <v>2.89351851851852E-4</v>
      </c>
      <c r="O4">
        <v>6.1342592592592601E-4</v>
      </c>
      <c r="P4">
        <v>1.19212962962963E-3</v>
      </c>
    </row>
    <row r="5" spans="1:16" x14ac:dyDescent="0.25">
      <c r="A5" t="s">
        <v>11</v>
      </c>
      <c r="B5">
        <v>0</v>
      </c>
      <c r="C5">
        <v>1.8518518518518501E-4</v>
      </c>
      <c r="D5">
        <v>8.3333333333333295E-4</v>
      </c>
      <c r="E5">
        <v>1.2731481481481499E-4</v>
      </c>
      <c r="F5">
        <v>8.1018518518518505E-4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2.4189814814814799E-3</v>
      </c>
      <c r="N5">
        <v>4.1666666666666702E-4</v>
      </c>
      <c r="O5">
        <v>1.15740740740741E-4</v>
      </c>
      <c r="P5">
        <v>9.3749999999999997E-4</v>
      </c>
    </row>
    <row r="6" spans="1:16" x14ac:dyDescent="0.25">
      <c r="A6" t="s">
        <v>12</v>
      </c>
      <c r="B6">
        <v>0</v>
      </c>
      <c r="C6">
        <v>4.6296296296296298E-4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2.89351851851852E-4</v>
      </c>
      <c r="N6">
        <v>3.7037037037037003E-4</v>
      </c>
      <c r="O6">
        <v>1.7361111111111101E-4</v>
      </c>
      <c r="P6">
        <v>8.5648148148148205E-4</v>
      </c>
    </row>
    <row r="7" spans="1:16" x14ac:dyDescent="0.25">
      <c r="A7" t="s">
        <v>126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9.2592592592592602E-5</v>
      </c>
      <c r="P7">
        <v>0</v>
      </c>
    </row>
    <row r="8" spans="1:16" x14ac:dyDescent="0.25">
      <c r="A8" t="s">
        <v>117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1.2731481481481499E-4</v>
      </c>
      <c r="O8">
        <v>0</v>
      </c>
      <c r="P8">
        <v>1.15740740740741E-4</v>
      </c>
    </row>
    <row r="9" spans="1:16" x14ac:dyDescent="0.25">
      <c r="A9" t="s">
        <v>118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25">
      <c r="A10" t="s">
        <v>152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1.04166666666667E-4</v>
      </c>
      <c r="O10">
        <v>0</v>
      </c>
      <c r="P10">
        <v>6.9444444444444404E-5</v>
      </c>
    </row>
    <row r="11" spans="1:16" x14ac:dyDescent="0.25">
      <c r="A11" t="s">
        <v>139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8.2175925925925895E-4</v>
      </c>
      <c r="N11">
        <v>1.2731481481481499E-4</v>
      </c>
      <c r="O11">
        <v>1.2731481481481499E-4</v>
      </c>
      <c r="P11">
        <v>5.20833333333333E-4</v>
      </c>
    </row>
    <row r="12" spans="1:16" x14ac:dyDescent="0.25">
      <c r="A12" t="s">
        <v>127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13</v>
      </c>
      <c r="B13">
        <v>0</v>
      </c>
      <c r="C13">
        <v>2.7777777777777799E-4</v>
      </c>
      <c r="D13">
        <v>0</v>
      </c>
      <c r="E13">
        <v>0</v>
      </c>
      <c r="F13">
        <v>2.04861111111111E-3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7.4074074074074103E-4</v>
      </c>
      <c r="N13">
        <v>0</v>
      </c>
      <c r="O13">
        <v>2.89351851851852E-4</v>
      </c>
      <c r="P13">
        <v>1.0648148148148101E-3</v>
      </c>
    </row>
    <row r="14" spans="1:16" x14ac:dyDescent="0.25">
      <c r="A14" t="s">
        <v>15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1.38888888888889E-4</v>
      </c>
      <c r="O14">
        <v>0</v>
      </c>
      <c r="P14">
        <v>1.2615740740740699E-3</v>
      </c>
    </row>
    <row r="15" spans="1:16" x14ac:dyDescent="0.25">
      <c r="A15" t="s">
        <v>16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 x14ac:dyDescent="0.25">
      <c r="A16" t="s">
        <v>17</v>
      </c>
      <c r="B16">
        <v>0</v>
      </c>
      <c r="C16">
        <v>1.7361111111111101E-4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2.7777777777777799E-4</v>
      </c>
      <c r="O16">
        <v>0</v>
      </c>
      <c r="P16">
        <v>2.89351851851852E-4</v>
      </c>
    </row>
    <row r="17" spans="1:16" x14ac:dyDescent="0.25">
      <c r="A17" t="s">
        <v>18</v>
      </c>
      <c r="B17">
        <v>0</v>
      </c>
      <c r="C17">
        <v>6.3078703703703699E-3</v>
      </c>
      <c r="D17">
        <v>8.7731481481481497E-3</v>
      </c>
      <c r="E17">
        <v>1.19212962962963E-3</v>
      </c>
      <c r="F17">
        <v>3.6689814814814801E-3</v>
      </c>
      <c r="G17">
        <v>2.9282407407407399E-3</v>
      </c>
      <c r="H17">
        <v>0</v>
      </c>
      <c r="I17">
        <v>0</v>
      </c>
      <c r="J17">
        <v>4.2824074074074102E-4</v>
      </c>
      <c r="K17">
        <v>0</v>
      </c>
      <c r="L17">
        <v>0</v>
      </c>
      <c r="M17">
        <v>1.16319444444444E-2</v>
      </c>
      <c r="N17">
        <v>2.1527777777777799E-3</v>
      </c>
      <c r="O17">
        <v>2.3611111111111098E-3</v>
      </c>
      <c r="P17">
        <v>4.9189814814814799E-3</v>
      </c>
    </row>
    <row r="18" spans="1:16" x14ac:dyDescent="0.25">
      <c r="A18" t="s">
        <v>19</v>
      </c>
      <c r="B18">
        <v>0</v>
      </c>
      <c r="C18">
        <v>5.5902777777777799E-3</v>
      </c>
      <c r="D18">
        <v>9.7685185185185201E-3</v>
      </c>
      <c r="E18">
        <v>2.4305555555555601E-4</v>
      </c>
      <c r="F18">
        <v>4.0277777777777803E-3</v>
      </c>
      <c r="G18">
        <v>2.0370370370370399E-3</v>
      </c>
      <c r="H18">
        <v>0</v>
      </c>
      <c r="I18">
        <v>0</v>
      </c>
      <c r="J18">
        <v>1.38888888888889E-4</v>
      </c>
      <c r="K18">
        <v>0</v>
      </c>
      <c r="L18">
        <v>0</v>
      </c>
      <c r="M18">
        <v>2.21296296296296E-2</v>
      </c>
      <c r="N18">
        <v>1.55092592592593E-3</v>
      </c>
      <c r="O18">
        <v>1.46990740740741E-3</v>
      </c>
      <c r="P18">
        <v>3.6226851851851902E-3</v>
      </c>
    </row>
    <row r="19" spans="1:16" x14ac:dyDescent="0.25">
      <c r="A19" t="s">
        <v>20</v>
      </c>
      <c r="C19">
        <v>4.3981481481481481E-4</v>
      </c>
      <c r="N19">
        <v>1.5046296296296297E-4</v>
      </c>
      <c r="P19">
        <v>4.7453703703703709E-4</v>
      </c>
    </row>
    <row r="34" spans="1:1" x14ac:dyDescent="0.25">
      <c r="A34" s="180"/>
    </row>
    <row r="37" spans="1:1" x14ac:dyDescent="0.25">
      <c r="A37" s="180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O43"/>
  <sheetViews>
    <sheetView showZeros="0" topLeftCell="A13" workbookViewId="0">
      <selection activeCell="A23" sqref="A23:P43"/>
    </sheetView>
  </sheetViews>
  <sheetFormatPr defaultRowHeight="15" x14ac:dyDescent="0.25"/>
  <cols>
    <col min="1" max="1" width="40.5703125" style="72" bestFit="1" customWidth="1"/>
    <col min="2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2.9050925925925902E-3</v>
      </c>
      <c r="C2" s="72">
        <v>2.7777777777777799E-4</v>
      </c>
      <c r="D2" s="73">
        <v>0.91272727272727305</v>
      </c>
      <c r="E2" s="73">
        <v>8.7272727272727293E-2</v>
      </c>
    </row>
    <row r="3" spans="1:10" x14ac:dyDescent="0.25">
      <c r="A3" s="72" t="s">
        <v>111</v>
      </c>
      <c r="B3" s="72">
        <v>3.2407407407407402E-3</v>
      </c>
      <c r="C3" s="72">
        <v>0</v>
      </c>
      <c r="D3" s="73">
        <v>1</v>
      </c>
      <c r="E3" s="73">
        <v>0</v>
      </c>
    </row>
    <row r="4" spans="1:10" x14ac:dyDescent="0.25">
      <c r="A4" s="72" t="s">
        <v>48</v>
      </c>
      <c r="B4" s="72">
        <v>1.8749999999999999E-3</v>
      </c>
      <c r="C4" s="72">
        <v>2.19907407407407E-4</v>
      </c>
      <c r="D4" s="73">
        <v>0.89502762430939198</v>
      </c>
      <c r="E4" s="73">
        <v>0.10497237569060799</v>
      </c>
    </row>
    <row r="5" spans="1:10" x14ac:dyDescent="0.25">
      <c r="A5" s="72" t="s">
        <v>11</v>
      </c>
      <c r="B5" s="72">
        <v>1.3194444444444399E-3</v>
      </c>
      <c r="C5" s="72">
        <v>1.50462962962963E-4</v>
      </c>
      <c r="D5" s="73">
        <v>0.89763779527559096</v>
      </c>
      <c r="E5" s="73">
        <v>0.102362204724409</v>
      </c>
    </row>
    <row r="6" spans="1:10" x14ac:dyDescent="0.25">
      <c r="A6" s="72" t="s">
        <v>12</v>
      </c>
      <c r="B6" s="72">
        <v>2.7777777777777799E-4</v>
      </c>
      <c r="C6" s="72">
        <v>1.1226851851851901E-3</v>
      </c>
      <c r="D6" s="73">
        <v>0.19834710743801701</v>
      </c>
      <c r="E6" s="73">
        <v>0.80165289256198302</v>
      </c>
    </row>
    <row r="7" spans="1:10" x14ac:dyDescent="0.25">
      <c r="A7" s="72" t="s">
        <v>126</v>
      </c>
      <c r="B7" s="72">
        <v>9.2592592592592602E-5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2.4305555555555601E-4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1.7361111111111101E-4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7.7546296296296304E-4</v>
      </c>
      <c r="D11" s="73">
        <v>0</v>
      </c>
      <c r="E11" s="73">
        <v>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1.0648148148148101E-3</v>
      </c>
      <c r="C13" s="72">
        <v>2.89351851851852E-4</v>
      </c>
      <c r="D13" s="73">
        <v>0.78632478632478597</v>
      </c>
      <c r="E13" s="73">
        <v>0.213675213675214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1.4004629629629599E-3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5.6712962962962999E-4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5" x14ac:dyDescent="0.25">
      <c r="A17" s="72" t="s">
        <v>18</v>
      </c>
      <c r="B17" s="72">
        <v>9.4328703703703692E-3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5" x14ac:dyDescent="0.25">
      <c r="A18" s="72" t="s">
        <v>19</v>
      </c>
      <c r="B18" s="72">
        <v>5.4513888888888902E-3</v>
      </c>
      <c r="C18" s="72">
        <v>1.19212962962963E-3</v>
      </c>
      <c r="D18" s="72">
        <v>0.82055749128919897</v>
      </c>
      <c r="E18" s="72">
        <v>0.179442508710801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5" x14ac:dyDescent="0.25">
      <c r="A19" s="72" t="s">
        <v>20</v>
      </c>
      <c r="B19" s="72">
        <v>6.2500000000000012E-4</v>
      </c>
      <c r="C19" s="72">
        <v>0</v>
      </c>
      <c r="D19" s="73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3" spans="1: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A32" s="180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25">
      <c r="A35" s="180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</sheetData>
  <pageMargins left="0.7" right="0.7" top="0.75" bottom="0.75" header="0.3" footer="0.3"/>
  <pageSetup paperSize="9"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O45"/>
  <sheetViews>
    <sheetView showZeros="0" topLeftCell="A13" workbookViewId="0">
      <selection activeCell="A34" sqref="A34"/>
    </sheetView>
  </sheetViews>
  <sheetFormatPr defaultRowHeight="15" x14ac:dyDescent="0.25"/>
  <cols>
    <col min="1" max="1" width="50.5703125" style="72" bestFit="1" customWidth="1"/>
    <col min="2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111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5" x14ac:dyDescent="0.25">
      <c r="A17" s="72" t="s">
        <v>18</v>
      </c>
      <c r="B17" s="72">
        <v>4.2824074074074102E-4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5" x14ac:dyDescent="0.25">
      <c r="A18" s="72" t="s">
        <v>19</v>
      </c>
      <c r="B18" s="72">
        <v>0</v>
      </c>
      <c r="C18" s="72">
        <v>1.38888888888889E-4</v>
      </c>
      <c r="D18" s="72">
        <v>0</v>
      </c>
      <c r="E18" s="72">
        <v>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5" x14ac:dyDescent="0.25">
      <c r="A19" s="72" t="s">
        <v>20</v>
      </c>
      <c r="C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5">
      <c r="A34" s="180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5">
      <c r="A37" s="180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1"/>
  <sheetViews>
    <sheetView showGridLines="0" showZeros="0" view="pageBreakPreview" topLeftCell="A4" zoomScale="110" zoomScaleNormal="7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2" t="s">
        <v>47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s="5" customFormat="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s="5" customFormat="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1.04166666666667E-4</v>
      </c>
      <c r="D7" s="12">
        <f t="shared" ref="D7:D18" si="0">IFERROR(C7/C$19,0)</f>
        <v>7.0312500000000194E-2</v>
      </c>
      <c r="E7" s="12">
        <f t="shared" ref="E7:E18" si="1">IFERROR(C7/C$30,0)</f>
        <v>1.5280135823429596E-2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1.04166666666667E-4</v>
      </c>
      <c r="J7" s="12">
        <f t="shared" ref="J7:J18" si="4">IFERROR(I7/I$19,0)</f>
        <v>7.0312500000000194E-2</v>
      </c>
      <c r="K7" s="14">
        <f t="shared" ref="K7:K18" si="5">IFERROR(I7/I$30,0)</f>
        <v>1.4106583072100363E-2</v>
      </c>
    </row>
    <row r="8" spans="2:11" s="5" customFormat="1" x14ac:dyDescent="0.25">
      <c r="B8" s="132" t="s">
        <v>111</v>
      </c>
      <c r="C8" s="11">
        <v>3.9351851851851901E-4</v>
      </c>
      <c r="D8" s="12">
        <f t="shared" si="0"/>
        <v>0.26562500000000022</v>
      </c>
      <c r="E8" s="12">
        <f t="shared" si="1"/>
        <v>5.7724957555178362E-2</v>
      </c>
      <c r="F8" s="11">
        <v>0</v>
      </c>
      <c r="G8" s="12">
        <f t="shared" si="2"/>
        <v>0</v>
      </c>
      <c r="H8" s="12">
        <f t="shared" si="3"/>
        <v>0</v>
      </c>
      <c r="I8" s="11">
        <v>3.9351851851851901E-4</v>
      </c>
      <c r="J8" s="12">
        <f t="shared" si="4"/>
        <v>0.26562500000000022</v>
      </c>
      <c r="K8" s="14">
        <f t="shared" si="5"/>
        <v>5.3291536050156824E-2</v>
      </c>
    </row>
    <row r="9" spans="2:11" s="5" customFormat="1" x14ac:dyDescent="0.25">
      <c r="B9" s="10" t="s">
        <v>48</v>
      </c>
      <c r="C9" s="11">
        <v>6.9444444444444404E-4</v>
      </c>
      <c r="D9" s="12">
        <f t="shared" si="0"/>
        <v>0.46874999999999956</v>
      </c>
      <c r="E9" s="12">
        <f t="shared" si="1"/>
        <v>0.10186757215619692</v>
      </c>
      <c r="F9" s="11">
        <v>0</v>
      </c>
      <c r="G9" s="12">
        <f t="shared" si="2"/>
        <v>0</v>
      </c>
      <c r="H9" s="12">
        <f t="shared" si="3"/>
        <v>0</v>
      </c>
      <c r="I9" s="11">
        <v>6.9444444444444404E-4</v>
      </c>
      <c r="J9" s="12">
        <f t="shared" si="4"/>
        <v>0.46874999999999956</v>
      </c>
      <c r="K9" s="14">
        <f t="shared" si="5"/>
        <v>9.40438871473354E-2</v>
      </c>
    </row>
    <row r="10" spans="2:11" s="5" customFormat="1" x14ac:dyDescent="0.25">
      <c r="B10" s="10" t="s">
        <v>11</v>
      </c>
      <c r="C10" s="11">
        <v>2.89351851851852E-4</v>
      </c>
      <c r="D10" s="12">
        <f t="shared" si="0"/>
        <v>0.19531250000000003</v>
      </c>
      <c r="E10" s="12">
        <f t="shared" si="1"/>
        <v>4.2444821731748766E-2</v>
      </c>
      <c r="F10" s="11">
        <v>0</v>
      </c>
      <c r="G10" s="12">
        <f t="shared" si="2"/>
        <v>0</v>
      </c>
      <c r="H10" s="12">
        <f t="shared" si="3"/>
        <v>0</v>
      </c>
      <c r="I10" s="11">
        <v>2.89351851851852E-4</v>
      </c>
      <c r="J10" s="12">
        <f t="shared" si="4"/>
        <v>0.19531250000000003</v>
      </c>
      <c r="K10" s="14">
        <f t="shared" si="5"/>
        <v>3.9184952978056457E-2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6.5" thickTop="1" thickBot="1" x14ac:dyDescent="0.3">
      <c r="B19" s="31" t="s">
        <v>3</v>
      </c>
      <c r="C19" s="32">
        <f>SUM(C7:C18)</f>
        <v>1.4814814814814821E-3</v>
      </c>
      <c r="D19" s="33">
        <f>IFERROR(SUM(D7:D18),0)</f>
        <v>1</v>
      </c>
      <c r="E19" s="33">
        <f>IFERROR(SUM(E7:E18),0)</f>
        <v>0.21731748726655364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1.4814814814814821E-3</v>
      </c>
      <c r="J19" s="33">
        <f>IFERROR(SUM(J7:J18),0)</f>
        <v>1</v>
      </c>
      <c r="K19" s="34">
        <f>IFERROR(SUM(K7:K18),0)</f>
        <v>0.20062695924764906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4.9768518518518499E-4</v>
      </c>
      <c r="D22" s="19"/>
      <c r="E22" s="12">
        <f>IFERROR(C22/C$30,0)</f>
        <v>7.3005093378607805E-2</v>
      </c>
      <c r="F22" s="11">
        <v>0</v>
      </c>
      <c r="G22" s="19"/>
      <c r="H22" s="12">
        <f>IFERROR(F22/F$30,0)</f>
        <v>0</v>
      </c>
      <c r="I22" s="11">
        <v>4.9768518518518499E-4</v>
      </c>
      <c r="J22" s="19"/>
      <c r="K22" s="14">
        <f>IFERROR(I22/I$30,0)</f>
        <v>6.7398119122257044E-2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1.58564814814815E-3</v>
      </c>
      <c r="D25" s="19"/>
      <c r="E25" s="12">
        <f t="shared" si="6"/>
        <v>0.23259762308998339</v>
      </c>
      <c r="F25" s="11">
        <v>4.2824074074074102E-4</v>
      </c>
      <c r="G25" s="19"/>
      <c r="H25" s="12">
        <f t="shared" si="7"/>
        <v>0.75510204081632659</v>
      </c>
      <c r="I25" s="11">
        <v>2.0138888888888901E-3</v>
      </c>
      <c r="J25" s="19"/>
      <c r="K25" s="14">
        <f t="shared" si="8"/>
        <v>0.27272727272727298</v>
      </c>
    </row>
    <row r="26" spans="2:11" s="5" customFormat="1" x14ac:dyDescent="0.25">
      <c r="B26" s="18" t="s">
        <v>19</v>
      </c>
      <c r="C26" s="11">
        <v>3.2523148148148099E-3</v>
      </c>
      <c r="D26" s="19"/>
      <c r="E26" s="12">
        <f t="shared" si="6"/>
        <v>0.47707979626485514</v>
      </c>
      <c r="F26" s="11">
        <v>1.38888888888889E-4</v>
      </c>
      <c r="G26" s="19"/>
      <c r="H26" s="12">
        <f t="shared" si="7"/>
        <v>0.24489795918367349</v>
      </c>
      <c r="I26" s="11">
        <v>3.3912037037037001E-3</v>
      </c>
      <c r="J26" s="19"/>
      <c r="K26" s="14">
        <f t="shared" si="8"/>
        <v>0.45924764890282094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5.3356481481481449E-3</v>
      </c>
      <c r="D28" s="33"/>
      <c r="E28" s="33">
        <f>IFERROR(SUM(E22:E27),0)</f>
        <v>0.78268251273344625</v>
      </c>
      <c r="F28" s="32">
        <f>SUM(F22:F27)</f>
        <v>5.6712962962962999E-4</v>
      </c>
      <c r="G28" s="33"/>
      <c r="H28" s="33">
        <f>IFERROR(SUM(H22:H27),0)</f>
        <v>1</v>
      </c>
      <c r="I28" s="32">
        <f>SUM(I22:I27)</f>
        <v>5.902777777777775E-3</v>
      </c>
      <c r="J28" s="33"/>
      <c r="K28" s="34">
        <f>IFERROR(SUM(K22:K27),0)</f>
        <v>0.79937304075235094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6.817129629629627E-3</v>
      </c>
      <c r="D30" s="35"/>
      <c r="E30" s="36">
        <f>IFERROR(SUM(E19,E28),0)</f>
        <v>0.99999999999999989</v>
      </c>
      <c r="F30" s="32">
        <f>SUM(F19,F28)</f>
        <v>5.6712962962962999E-4</v>
      </c>
      <c r="G30" s="35"/>
      <c r="H30" s="36">
        <f>IFERROR(SUM(H19,H28),0)</f>
        <v>1</v>
      </c>
      <c r="I30" s="32">
        <f>SUM(I19,I28)</f>
        <v>7.3842592592592571E-3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O44"/>
  <sheetViews>
    <sheetView showZeros="0" topLeftCell="A7" workbookViewId="0">
      <selection activeCell="A23" sqref="A23:P46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0</v>
      </c>
      <c r="C2" s="72">
        <v>7.1759259259259302E-4</v>
      </c>
      <c r="D2" s="73">
        <v>0</v>
      </c>
      <c r="E2" s="73">
        <v>1</v>
      </c>
    </row>
    <row r="3" spans="1:10" x14ac:dyDescent="0.25">
      <c r="A3" s="72" t="s">
        <v>111</v>
      </c>
      <c r="B3" s="72">
        <v>1.21527777777778E-3</v>
      </c>
      <c r="C3" s="72">
        <v>0</v>
      </c>
      <c r="D3" s="73">
        <v>1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8.1018518518518505E-4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2.04861111111111E-3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5" x14ac:dyDescent="0.25">
      <c r="A17" s="72" t="s">
        <v>18</v>
      </c>
      <c r="B17" s="72">
        <v>6.5972222222222196E-3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5" x14ac:dyDescent="0.25">
      <c r="A18" s="72" t="s">
        <v>19</v>
      </c>
      <c r="B18" s="72">
        <v>3.8310185185185201E-3</v>
      </c>
      <c r="C18" s="72">
        <v>2.2337962962963001E-3</v>
      </c>
      <c r="D18" s="72">
        <v>0.63167938931297696</v>
      </c>
      <c r="E18" s="72">
        <v>0.36832061068702299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5" x14ac:dyDescent="0.25">
      <c r="A19" s="72" t="s">
        <v>20</v>
      </c>
      <c r="G19" s="72">
        <v>0</v>
      </c>
      <c r="H19" s="72">
        <v>0</v>
      </c>
      <c r="I19" s="72">
        <v>0</v>
      </c>
      <c r="J19" s="72">
        <v>0</v>
      </c>
    </row>
    <row r="24" spans="1: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5">
      <c r="A33" s="180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5">
      <c r="A36" s="180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</sheetData>
  <pageMargins left="0.7" right="0.7" top="0.75" bottom="0.75" header="0.3" footer="0.3"/>
  <pageSetup paperSize="9" orientation="portrait" horizontalDpi="300" verticalDpi="30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O44"/>
  <sheetViews>
    <sheetView showZeros="0" topLeftCell="A16" workbookViewId="0">
      <selection activeCell="A23" sqref="A23:P5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5.90277777777778E-4</v>
      </c>
      <c r="C2" s="72">
        <v>1.2615740740740699E-3</v>
      </c>
      <c r="D2" s="73">
        <v>0.31874999999999998</v>
      </c>
      <c r="E2" s="73">
        <v>0.68125000000000002</v>
      </c>
    </row>
    <row r="3" spans="1:10" x14ac:dyDescent="0.25">
      <c r="A3" s="72" t="s">
        <v>111</v>
      </c>
      <c r="B3" s="72">
        <v>2.4768518518518499E-3</v>
      </c>
      <c r="C3" s="72">
        <v>0</v>
      </c>
      <c r="D3" s="73">
        <v>1</v>
      </c>
      <c r="E3" s="73">
        <v>0</v>
      </c>
    </row>
    <row r="4" spans="1:10" x14ac:dyDescent="0.25">
      <c r="A4" s="72" t="s">
        <v>48</v>
      </c>
      <c r="B4" s="72">
        <v>1.9791666666666699E-3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2.4189814814814799E-3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2.89351851851852E-4</v>
      </c>
      <c r="C6" s="72">
        <v>0</v>
      </c>
      <c r="D6" s="73">
        <v>1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8.2175925925925895E-4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7.4074074074074103E-4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5" x14ac:dyDescent="0.25">
      <c r="A17" s="72" t="s">
        <v>18</v>
      </c>
      <c r="B17" s="72">
        <v>1.16319444444444E-2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5" x14ac:dyDescent="0.25">
      <c r="A18" s="72" t="s">
        <v>19</v>
      </c>
      <c r="B18" s="72">
        <v>9.9421296296296306E-3</v>
      </c>
      <c r="C18" s="72">
        <v>1.21875E-2</v>
      </c>
      <c r="D18" s="72">
        <v>0.44926778242677801</v>
      </c>
      <c r="E18" s="72">
        <v>0.55073221757322199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5" x14ac:dyDescent="0.25">
      <c r="A19" s="72" t="s">
        <v>20</v>
      </c>
      <c r="G19" s="72">
        <v>0</v>
      </c>
      <c r="H19" s="72">
        <v>0</v>
      </c>
      <c r="I19" s="72">
        <v>0</v>
      </c>
      <c r="J19" s="72">
        <v>0</v>
      </c>
    </row>
    <row r="24" spans="1: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5">
      <c r="A33" s="180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5">
      <c r="A36" s="180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</sheetData>
  <pageMargins left="0.7" right="0.7" top="0.75" bottom="0.75" header="0.3" footer="0.3"/>
  <pageSetup paperSize="9" orientation="portrait" horizontalDpi="300" verticalDpi="30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O44"/>
  <sheetViews>
    <sheetView showZeros="0" topLeftCell="A16" workbookViewId="0">
      <selection activeCell="A23" sqref="A23:O48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111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1.2731481481481499E-4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5" x14ac:dyDescent="0.25">
      <c r="A17" s="72" t="s">
        <v>18</v>
      </c>
      <c r="B17" s="72">
        <v>1.19212962962963E-3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5" x14ac:dyDescent="0.25">
      <c r="A18" s="72" t="s">
        <v>19</v>
      </c>
      <c r="B18" s="72">
        <v>2.4305555555555601E-4</v>
      </c>
      <c r="C18" s="72">
        <v>0</v>
      </c>
      <c r="D18" s="72">
        <v>1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5" x14ac:dyDescent="0.25">
      <c r="A19" s="72" t="s">
        <v>20</v>
      </c>
      <c r="G19" s="72">
        <v>0</v>
      </c>
      <c r="H19" s="72">
        <v>0</v>
      </c>
      <c r="I19" s="72">
        <v>0</v>
      </c>
    </row>
    <row r="24" spans="1: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5">
      <c r="A33" s="180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5">
      <c r="A36" s="180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</sheetData>
  <pageMargins left="0.7" right="0.7" top="0.75" bottom="0.75" header="0.3" footer="0.3"/>
  <pageSetup paperSize="9" orientation="portrait" horizontalDpi="300" verticalDpi="30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O44"/>
  <sheetViews>
    <sheetView showZeros="0" topLeftCell="A16" workbookViewId="0">
      <selection activeCell="A23" sqref="A23:M5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1.4351851851851899E-3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111</v>
      </c>
      <c r="B3" s="72">
        <v>2.4768518518518499E-3</v>
      </c>
      <c r="C3" s="72">
        <v>0</v>
      </c>
      <c r="D3" s="73">
        <v>1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9.2592592592592602E-5</v>
      </c>
      <c r="C5" s="72">
        <v>7.4074074074074103E-4</v>
      </c>
      <c r="D5" s="73">
        <v>0.11111111111111099</v>
      </c>
      <c r="E5" s="73">
        <v>0.88888888888888895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5" x14ac:dyDescent="0.25">
      <c r="A17" s="72" t="s">
        <v>18</v>
      </c>
      <c r="B17" s="72">
        <v>8.7731481481481497E-3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5" x14ac:dyDescent="0.25">
      <c r="A18" s="72" t="s">
        <v>19</v>
      </c>
      <c r="B18" s="72">
        <v>6.1111111111111097E-3</v>
      </c>
      <c r="C18" s="72">
        <v>3.65740740740741E-3</v>
      </c>
      <c r="D18" s="72">
        <v>0.62559241706161095</v>
      </c>
      <c r="E18" s="72">
        <v>0.37440758293838899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5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  <row r="24" spans="1: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5">
      <c r="A33" s="180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5">
      <c r="A36" s="180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M44"/>
  <sheetViews>
    <sheetView showZeros="0" topLeftCell="A7" workbookViewId="0">
      <selection activeCell="A23" sqref="A23:Q47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111</v>
      </c>
      <c r="B3" s="72">
        <v>9.0277777777777795E-4</v>
      </c>
      <c r="C3" s="72">
        <v>0</v>
      </c>
      <c r="D3" s="73">
        <v>1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1.8518518518518501E-4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4.6296296296296298E-4</v>
      </c>
      <c r="D6" s="73">
        <v>0</v>
      </c>
      <c r="E6" s="73">
        <v>1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2.7777777777777799E-4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1.7361111111111101E-4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3" x14ac:dyDescent="0.25">
      <c r="A17" s="72" t="s">
        <v>18</v>
      </c>
      <c r="B17" s="72">
        <v>6.3078703703703699E-3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3" x14ac:dyDescent="0.25">
      <c r="A18" s="72" t="s">
        <v>19</v>
      </c>
      <c r="B18" s="72">
        <v>2.6736111111111101E-3</v>
      </c>
      <c r="C18" s="72">
        <v>2.9166666666666698E-3</v>
      </c>
      <c r="D18" s="72">
        <v>0.47826086956521702</v>
      </c>
      <c r="E18" s="72">
        <v>0.52173913043478304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3" x14ac:dyDescent="0.25">
      <c r="A19" s="72" t="s">
        <v>20</v>
      </c>
      <c r="B19">
        <v>4.3981481481481481E-4</v>
      </c>
      <c r="D19" s="73">
        <v>1</v>
      </c>
      <c r="G19" s="72">
        <v>0</v>
      </c>
      <c r="H19" s="72">
        <v>0</v>
      </c>
      <c r="I19" s="72">
        <v>0</v>
      </c>
      <c r="J19" s="72">
        <v>0</v>
      </c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5">
      <c r="A33" s="180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25">
      <c r="A36" s="180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2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19"/>
  <sheetViews>
    <sheetView showZeros="0" workbookViewId="0">
      <selection activeCell="A23" sqref="A23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111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19"/>
  <sheetViews>
    <sheetView showZeros="0" workbookViewId="0">
      <selection activeCell="A22" sqref="A22:L39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1.35069444444444E-2</v>
      </c>
      <c r="C2" s="72">
        <v>6.9444444444444404E-5</v>
      </c>
      <c r="D2" s="73">
        <v>0.99488491048593297</v>
      </c>
      <c r="E2" s="73">
        <v>5.1150895140665001E-3</v>
      </c>
    </row>
    <row r="3" spans="1:10" x14ac:dyDescent="0.25">
      <c r="A3" s="72" t="s">
        <v>111</v>
      </c>
      <c r="B3" s="72">
        <v>7.4652777777777799E-3</v>
      </c>
      <c r="C3" s="72">
        <v>2.66203703703704E-3</v>
      </c>
      <c r="D3" s="73">
        <v>0.73714285714285699</v>
      </c>
      <c r="E3" s="73">
        <v>0.26285714285714301</v>
      </c>
    </row>
    <row r="4" spans="1:10" x14ac:dyDescent="0.25">
      <c r="A4" s="72" t="s">
        <v>48</v>
      </c>
      <c r="B4" s="72">
        <v>3.8194444444444398E-4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1.07523148148148E-2</v>
      </c>
      <c r="C5" s="72">
        <v>8.4490740740740707E-3</v>
      </c>
      <c r="D5" s="73">
        <v>0.55997588908981299</v>
      </c>
      <c r="E5" s="73">
        <v>0.44002411091018701</v>
      </c>
    </row>
    <row r="6" spans="1:10" x14ac:dyDescent="0.25">
      <c r="A6" s="72" t="s">
        <v>12</v>
      </c>
      <c r="B6" s="72">
        <v>1.68981481481481E-3</v>
      </c>
      <c r="C6" s="72">
        <v>2.31481481481481E-5</v>
      </c>
      <c r="D6" s="73">
        <v>0.98648648648648596</v>
      </c>
      <c r="E6" s="73">
        <v>1.35135135135135E-2</v>
      </c>
    </row>
    <row r="7" spans="1:10" x14ac:dyDescent="0.25">
      <c r="A7" s="72" t="s">
        <v>126</v>
      </c>
      <c r="B7" s="72">
        <v>5.8912037037036997E-3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2.1875000000000002E-3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1.2731481481481499E-4</v>
      </c>
      <c r="D11" s="73">
        <v>0</v>
      </c>
      <c r="E11" s="73">
        <v>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1.66898148148148E-2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1.3310185185185199E-2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1.1990740740740699E-2</v>
      </c>
      <c r="C18" s="72">
        <v>2.6400462962963001E-2</v>
      </c>
      <c r="D18" s="72">
        <v>0.31233041905336101</v>
      </c>
      <c r="E18" s="72">
        <v>0.68766958094663799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</row>
  </sheetData>
  <pageMargins left="0.7" right="0.7" top="0.75" bottom="0.75" header="0.3" footer="0.3"/>
  <pageSetup paperSize="9" orientation="portrait" horizontalDpi="300" verticalDpi="30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19"/>
  <sheetViews>
    <sheetView showZeros="0" workbookViewId="0">
      <selection activeCell="A23" sqref="A23:L4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111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19"/>
  <sheetViews>
    <sheetView showZeros="0" workbookViewId="0">
      <selection activeCell="A23" sqref="A23:L4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111</v>
      </c>
      <c r="B3" s="72">
        <v>3.4722222222222202E-4</v>
      </c>
      <c r="C3" s="72">
        <v>0</v>
      </c>
      <c r="D3" s="73">
        <v>1</v>
      </c>
      <c r="E3" s="73">
        <v>0</v>
      </c>
    </row>
    <row r="4" spans="1:10" x14ac:dyDescent="0.25">
      <c r="A4" s="72" t="s">
        <v>48</v>
      </c>
      <c r="B4" s="72">
        <v>3.00925925925926E-4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7.8703703703703705E-4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6.2037037037037E-3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1.4004629629629599E-3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2.31481481481481E-4</v>
      </c>
      <c r="C18" s="72">
        <v>1.03009259259259E-3</v>
      </c>
      <c r="D18" s="72">
        <v>0.18348623853210999</v>
      </c>
      <c r="E18" s="72">
        <v>0.81651376146789001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19"/>
  <sheetViews>
    <sheetView showZeros="0" topLeftCell="A10" workbookViewId="0">
      <selection activeCell="A23" sqref="A23:L4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4.0509259259259301E-4</v>
      </c>
      <c r="C2" s="72">
        <v>0</v>
      </c>
      <c r="D2" s="73">
        <v>1</v>
      </c>
      <c r="E2" s="73">
        <v>0</v>
      </c>
    </row>
    <row r="3" spans="1:10" x14ac:dyDescent="0.25">
      <c r="A3" s="72" t="s">
        <v>111</v>
      </c>
      <c r="B3" s="72">
        <v>9.4328703703703692E-3</v>
      </c>
      <c r="C3" s="72">
        <v>0</v>
      </c>
      <c r="D3" s="73">
        <v>1</v>
      </c>
      <c r="E3" s="73">
        <v>0</v>
      </c>
    </row>
    <row r="4" spans="1:10" x14ac:dyDescent="0.25">
      <c r="A4" s="72" t="s">
        <v>48</v>
      </c>
      <c r="B4" s="72">
        <v>1.15625E-2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4.98842592592593E-3</v>
      </c>
      <c r="C5" s="72">
        <v>7.43055555555556E-3</v>
      </c>
      <c r="D5" s="73">
        <v>0.401677539608574</v>
      </c>
      <c r="E5" s="73">
        <v>0.598322460391426</v>
      </c>
    </row>
    <row r="6" spans="1:10" x14ac:dyDescent="0.25">
      <c r="A6" s="72" t="s">
        <v>12</v>
      </c>
      <c r="B6" s="72">
        <v>0</v>
      </c>
      <c r="C6" s="72">
        <v>2.89351851851852E-4</v>
      </c>
      <c r="D6" s="73">
        <v>0</v>
      </c>
      <c r="E6" s="73">
        <v>1</v>
      </c>
    </row>
    <row r="7" spans="1:10" x14ac:dyDescent="0.25">
      <c r="A7" s="72" t="s">
        <v>126</v>
      </c>
      <c r="B7" s="72">
        <v>1.0057870370370399E-2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2.5810185185185198E-3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4.9652777777777803E-3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2.1412037037037E-2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2.7777777777777799E-4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3.9351851851851796E-3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1.3622685185185199E-2</v>
      </c>
      <c r="C18" s="72">
        <v>1.18402777777778E-2</v>
      </c>
      <c r="D18" s="72">
        <v>0.53500000000000003</v>
      </c>
      <c r="E18" s="72">
        <v>0.46500000000000002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6.7708333333333327E-3</v>
      </c>
      <c r="D19" s="73">
        <v>1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view="pageBreakPreview" zoomScale="110" zoomScaleNormal="8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2" t="s">
        <v>46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3.2407407407407401E-4</v>
      </c>
      <c r="D7" s="12">
        <f t="shared" ref="D7:D18" si="0">IFERROR(C7/C$19,0)</f>
        <v>4.7700170357751294E-2</v>
      </c>
      <c r="E7" s="12">
        <f t="shared" ref="E7:E18" si="1">IFERROR(C7/C$30,0)</f>
        <v>1.1195521791283481E-2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3.2407407407407401E-4</v>
      </c>
      <c r="J7" s="12">
        <f t="shared" ref="J7:J18" si="4">IFERROR(I7/I$19,0)</f>
        <v>4.7700170357751294E-2</v>
      </c>
      <c r="K7" s="14">
        <f t="shared" ref="K7:K18" si="5">IFERROR(I7/I$30,0)</f>
        <v>1.1195521791283481E-2</v>
      </c>
    </row>
    <row r="8" spans="2:11" x14ac:dyDescent="0.25">
      <c r="B8" s="132" t="s">
        <v>111</v>
      </c>
      <c r="C8" s="11">
        <v>1.65509259259259E-3</v>
      </c>
      <c r="D8" s="12">
        <f t="shared" si="0"/>
        <v>0.24361158432708663</v>
      </c>
      <c r="E8" s="12">
        <f t="shared" si="1"/>
        <v>5.7177129148340562E-2</v>
      </c>
      <c r="F8" s="11">
        <v>0</v>
      </c>
      <c r="G8" s="12">
        <f t="shared" si="2"/>
        <v>0</v>
      </c>
      <c r="H8" s="12">
        <f t="shared" si="3"/>
        <v>0</v>
      </c>
      <c r="I8" s="11">
        <v>1.65509259259259E-3</v>
      </c>
      <c r="J8" s="12">
        <f t="shared" si="4"/>
        <v>0.24361158432708663</v>
      </c>
      <c r="K8" s="14">
        <f t="shared" si="5"/>
        <v>5.7177129148340562E-2</v>
      </c>
    </row>
    <row r="9" spans="2:11" x14ac:dyDescent="0.25">
      <c r="B9" s="10" t="s">
        <v>48</v>
      </c>
      <c r="C9" s="11">
        <v>3.0671296296296302E-3</v>
      </c>
      <c r="D9" s="12">
        <f t="shared" si="0"/>
        <v>0.4514480408858606</v>
      </c>
      <c r="E9" s="12">
        <f t="shared" si="1"/>
        <v>0.1059576169532187</v>
      </c>
      <c r="F9" s="11">
        <v>0</v>
      </c>
      <c r="G9" s="12">
        <f t="shared" si="2"/>
        <v>0</v>
      </c>
      <c r="H9" s="12">
        <f t="shared" si="3"/>
        <v>0</v>
      </c>
      <c r="I9" s="11">
        <v>3.0671296296296302E-3</v>
      </c>
      <c r="J9" s="12">
        <f t="shared" si="4"/>
        <v>0.4514480408858606</v>
      </c>
      <c r="K9" s="14">
        <f t="shared" si="5"/>
        <v>0.1059576169532187</v>
      </c>
    </row>
    <row r="10" spans="2:11" x14ac:dyDescent="0.25">
      <c r="B10" s="10" t="s">
        <v>11</v>
      </c>
      <c r="C10" s="11">
        <v>1.30787037037037E-3</v>
      </c>
      <c r="D10" s="12">
        <f t="shared" si="0"/>
        <v>0.19250425894378198</v>
      </c>
      <c r="E10" s="12">
        <f t="shared" si="1"/>
        <v>4.5181927229108333E-2</v>
      </c>
      <c r="F10" s="11">
        <v>0</v>
      </c>
      <c r="G10" s="12">
        <f t="shared" si="2"/>
        <v>0</v>
      </c>
      <c r="H10" s="12">
        <f t="shared" si="3"/>
        <v>0</v>
      </c>
      <c r="I10" s="11">
        <v>1.30787037037037E-3</v>
      </c>
      <c r="J10" s="12">
        <f t="shared" si="4"/>
        <v>0.19250425894378198</v>
      </c>
      <c r="K10" s="14">
        <f t="shared" si="5"/>
        <v>4.5181927229108333E-2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4.3981481481481503E-4</v>
      </c>
      <c r="D18" s="12">
        <f t="shared" si="0"/>
        <v>6.4735945485519655E-2</v>
      </c>
      <c r="E18" s="12">
        <f t="shared" si="1"/>
        <v>1.5193922431027592E-2</v>
      </c>
      <c r="F18" s="11">
        <v>0</v>
      </c>
      <c r="G18" s="12">
        <f t="shared" si="2"/>
        <v>0</v>
      </c>
      <c r="H18" s="12">
        <f t="shared" si="3"/>
        <v>0</v>
      </c>
      <c r="I18" s="11">
        <v>4.3981481481481503E-4</v>
      </c>
      <c r="J18" s="12">
        <f t="shared" si="4"/>
        <v>6.4735945485519655E-2</v>
      </c>
      <c r="K18" s="14">
        <f t="shared" si="5"/>
        <v>1.5193922431027592E-2</v>
      </c>
    </row>
    <row r="19" spans="2:11" ht="16.5" thickTop="1" thickBot="1" x14ac:dyDescent="0.3">
      <c r="B19" s="31" t="s">
        <v>3</v>
      </c>
      <c r="C19" s="32">
        <f>SUM(C7:C18)</f>
        <v>6.7939814814814781E-3</v>
      </c>
      <c r="D19" s="33">
        <f>IFERROR(SUM(D7:D18),0)</f>
        <v>1.0000000000000002</v>
      </c>
      <c r="E19" s="33">
        <f>IFERROR(SUM(E7:E18),0)</f>
        <v>0.23470611755297865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6.7939814814814781E-3</v>
      </c>
      <c r="J19" s="33">
        <f>IFERROR(SUM(J7:J18),0)</f>
        <v>1.0000000000000002</v>
      </c>
      <c r="K19" s="34">
        <f>IFERROR(SUM(K7:K18),0)</f>
        <v>0.23470611755297865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7.9861111111111105E-4</v>
      </c>
      <c r="D22" s="19"/>
      <c r="E22" s="12">
        <f>IFERROR(C22/C$30,0)</f>
        <v>2.7588964414234297E-2</v>
      </c>
      <c r="F22" s="11">
        <v>0</v>
      </c>
      <c r="G22" s="19"/>
      <c r="H22" s="12">
        <f>IFERROR(F22/F$30,0)</f>
        <v>0</v>
      </c>
      <c r="I22" s="11">
        <v>7.9861111111111105E-4</v>
      </c>
      <c r="J22" s="19"/>
      <c r="K22" s="14">
        <f>IFERROR(I22/I$30,0)</f>
        <v>2.7588964414234297E-2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7.3379629629629602E-3</v>
      </c>
      <c r="D25" s="19"/>
      <c r="E25" s="12">
        <f t="shared" si="6"/>
        <v>0.25349860055977591</v>
      </c>
      <c r="F25" s="11">
        <v>0</v>
      </c>
      <c r="G25" s="19"/>
      <c r="H25" s="12">
        <f t="shared" si="7"/>
        <v>0</v>
      </c>
      <c r="I25" s="11">
        <v>7.3379629629629602E-3</v>
      </c>
      <c r="J25" s="19"/>
      <c r="K25" s="14">
        <f t="shared" si="8"/>
        <v>0.25349860055977591</v>
      </c>
    </row>
    <row r="26" spans="2:11" x14ac:dyDescent="0.25">
      <c r="B26" s="18" t="s">
        <v>19</v>
      </c>
      <c r="C26" s="11">
        <v>1.39351851851852E-2</v>
      </c>
      <c r="D26" s="19"/>
      <c r="E26" s="12">
        <f t="shared" si="6"/>
        <v>0.48140743702519034</v>
      </c>
      <c r="F26" s="11">
        <v>0</v>
      </c>
      <c r="G26" s="19"/>
      <c r="H26" s="12">
        <f t="shared" si="7"/>
        <v>0</v>
      </c>
      <c r="I26" s="11">
        <v>1.39351851851852E-2</v>
      </c>
      <c r="J26" s="19"/>
      <c r="K26" s="14">
        <f t="shared" si="8"/>
        <v>0.48140743702519034</v>
      </c>
    </row>
    <row r="27" spans="2:11" ht="15.75" thickBot="1" x14ac:dyDescent="0.3">
      <c r="B27" s="23" t="s">
        <v>20</v>
      </c>
      <c r="C27" s="20">
        <v>8.1018518518518503E-5</v>
      </c>
      <c r="D27" s="24"/>
      <c r="E27" s="21">
        <f t="shared" si="6"/>
        <v>2.7988804478208703E-3</v>
      </c>
      <c r="F27" s="20">
        <v>0</v>
      </c>
      <c r="G27" s="24"/>
      <c r="H27" s="21">
        <f t="shared" si="7"/>
        <v>0</v>
      </c>
      <c r="I27" s="20">
        <v>8.1018518518518503E-5</v>
      </c>
      <c r="J27" s="24"/>
      <c r="K27" s="22">
        <f t="shared" si="8"/>
        <v>2.7988804478208703E-3</v>
      </c>
    </row>
    <row r="28" spans="2:11" ht="16.5" thickTop="1" thickBot="1" x14ac:dyDescent="0.3">
      <c r="B28" s="31" t="s">
        <v>3</v>
      </c>
      <c r="C28" s="32">
        <f>SUM(C22:C27)</f>
        <v>2.2152777777777789E-2</v>
      </c>
      <c r="D28" s="33"/>
      <c r="E28" s="33">
        <f>IFERROR(SUM(E22:E27),0)</f>
        <v>0.76529388244702135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2.2152777777777789E-2</v>
      </c>
      <c r="J28" s="33"/>
      <c r="K28" s="34">
        <f>IFERROR(SUM(K22:K27),0)</f>
        <v>0.76529388244702135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2.8946759259259266E-2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2.8946759259259266E-2</v>
      </c>
      <c r="J30" s="35"/>
      <c r="K30" s="38">
        <f>IFERROR(SUM(K19,K28),0)</f>
        <v>1</v>
      </c>
    </row>
    <row r="31" spans="2:1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19"/>
  <sheetViews>
    <sheetView showZeros="0" workbookViewId="0">
      <selection activeCell="A23" sqref="A23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111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19"/>
  <sheetViews>
    <sheetView showZeros="0" topLeftCell="A10" workbookViewId="0">
      <selection activeCell="A23" sqref="A23:L4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2.26851851851852E-3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111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4.2939814814814802E-3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4.21296296296296E-3</v>
      </c>
      <c r="C18" s="72">
        <v>0</v>
      </c>
      <c r="D18" s="72">
        <v>1</v>
      </c>
      <c r="E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19"/>
  <sheetViews>
    <sheetView showZeros="0" workbookViewId="0">
      <selection activeCell="A23" sqref="A23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111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19"/>
  <sheetViews>
    <sheetView showZeros="0" workbookViewId="0">
      <selection activeCell="A23" sqref="A23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54</v>
      </c>
      <c r="B1" s="72" t="s">
        <v>55</v>
      </c>
      <c r="C1" s="72" t="s">
        <v>56</v>
      </c>
      <c r="D1" s="72" t="s">
        <v>92</v>
      </c>
      <c r="E1" s="72" t="s">
        <v>93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111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117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118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139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view="pageBreakPreview" zoomScale="110" zoomScaleNormal="100" zoomScaleSheetLayoutView="110" workbookViewId="0">
      <selection activeCell="B28" sqref="B28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42" t="s">
        <v>38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2:11" s="5" customFormat="1" ht="15.75" thickBot="1" x14ac:dyDescent="0.3">
      <c r="B4" s="145" t="s">
        <v>153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2:11" s="5" customFormat="1" x14ac:dyDescent="0.25">
      <c r="B5" s="39"/>
      <c r="C5" s="148" t="s">
        <v>25</v>
      </c>
      <c r="D5" s="148"/>
      <c r="E5" s="148"/>
      <c r="F5" s="148" t="s">
        <v>26</v>
      </c>
      <c r="G5" s="148"/>
      <c r="H5" s="148"/>
      <c r="I5" s="148" t="s">
        <v>27</v>
      </c>
      <c r="J5" s="148"/>
      <c r="K5" s="14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s="5" customFormat="1" x14ac:dyDescent="0.25">
      <c r="B8" s="132" t="s">
        <v>111</v>
      </c>
      <c r="C8" s="11">
        <v>2.7777777777777799E-4</v>
      </c>
      <c r="D8" s="12">
        <f t="shared" si="0"/>
        <v>0.20869565217391314</v>
      </c>
      <c r="E8" s="12">
        <f t="shared" si="1"/>
        <v>7.2507552870090655E-2</v>
      </c>
      <c r="F8" s="11">
        <v>0</v>
      </c>
      <c r="G8" s="12">
        <f t="shared" si="2"/>
        <v>0</v>
      </c>
      <c r="H8" s="12">
        <f t="shared" si="3"/>
        <v>0</v>
      </c>
      <c r="I8" s="11">
        <v>2.7777777777777799E-4</v>
      </c>
      <c r="J8" s="12">
        <f t="shared" si="4"/>
        <v>0.20869565217391314</v>
      </c>
      <c r="K8" s="14">
        <f t="shared" si="5"/>
        <v>7.2507552870090655E-2</v>
      </c>
    </row>
    <row r="9" spans="2:11" s="5" customFormat="1" x14ac:dyDescent="0.25">
      <c r="B9" s="10" t="s">
        <v>48</v>
      </c>
      <c r="C9" s="11">
        <v>5.5555555555555599E-4</v>
      </c>
      <c r="D9" s="12">
        <f t="shared" si="0"/>
        <v>0.41739130434782629</v>
      </c>
      <c r="E9" s="12">
        <f t="shared" si="1"/>
        <v>0.14501510574018131</v>
      </c>
      <c r="F9" s="11">
        <v>0</v>
      </c>
      <c r="G9" s="12">
        <f t="shared" si="2"/>
        <v>0</v>
      </c>
      <c r="H9" s="12">
        <f t="shared" si="3"/>
        <v>0</v>
      </c>
      <c r="I9" s="11">
        <v>5.5555555555555599E-4</v>
      </c>
      <c r="J9" s="12">
        <f t="shared" si="4"/>
        <v>0.41739130434782629</v>
      </c>
      <c r="K9" s="14">
        <f t="shared" si="5"/>
        <v>0.14501510574018131</v>
      </c>
    </row>
    <row r="10" spans="2:11" s="5" customFormat="1" x14ac:dyDescent="0.25">
      <c r="B10" s="10" t="s">
        <v>11</v>
      </c>
      <c r="C10" s="11">
        <v>2.0833333333333299E-4</v>
      </c>
      <c r="D10" s="12">
        <f t="shared" si="0"/>
        <v>0.15652173913043449</v>
      </c>
      <c r="E10" s="12">
        <f t="shared" si="1"/>
        <v>5.4380664652567863E-2</v>
      </c>
      <c r="F10" s="11">
        <v>0</v>
      </c>
      <c r="G10" s="12">
        <f t="shared" si="2"/>
        <v>0</v>
      </c>
      <c r="H10" s="12">
        <f t="shared" si="3"/>
        <v>0</v>
      </c>
      <c r="I10" s="11">
        <v>2.0833333333333299E-4</v>
      </c>
      <c r="J10" s="12">
        <f t="shared" si="4"/>
        <v>0.15652173913043449</v>
      </c>
      <c r="K10" s="14">
        <f t="shared" si="5"/>
        <v>5.4380664652567863E-2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117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118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139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2.89351851851852E-4</v>
      </c>
      <c r="D18" s="12">
        <f t="shared" si="0"/>
        <v>0.21739130434782614</v>
      </c>
      <c r="E18" s="12">
        <f t="shared" si="1"/>
        <v>7.552870090634442E-2</v>
      </c>
      <c r="F18" s="11">
        <v>0</v>
      </c>
      <c r="G18" s="12">
        <f t="shared" si="2"/>
        <v>0</v>
      </c>
      <c r="H18" s="12">
        <f t="shared" si="3"/>
        <v>0</v>
      </c>
      <c r="I18" s="11">
        <v>2.89351851851852E-4</v>
      </c>
      <c r="J18" s="12">
        <f t="shared" si="4"/>
        <v>0.21739130434782614</v>
      </c>
      <c r="K18" s="14">
        <f t="shared" si="5"/>
        <v>7.552870090634442E-2</v>
      </c>
    </row>
    <row r="19" spans="2:11" s="5" customFormat="1" ht="16.5" thickTop="1" thickBot="1" x14ac:dyDescent="0.3">
      <c r="B19" s="31" t="s">
        <v>3</v>
      </c>
      <c r="C19" s="32">
        <f>SUM(C7:C18)</f>
        <v>1.3310185185185189E-3</v>
      </c>
      <c r="D19" s="33">
        <f>IFERROR(SUM(D7:D18),0)</f>
        <v>1</v>
      </c>
      <c r="E19" s="33">
        <f>IFERROR(SUM(E7:E18),0)</f>
        <v>0.34743202416918428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1.3310185185185189E-3</v>
      </c>
      <c r="J19" s="33">
        <f>IFERROR(SUM(J7:J18),0)</f>
        <v>1</v>
      </c>
      <c r="K19" s="34">
        <f>IFERROR(SUM(K7:K18),0)</f>
        <v>0.34743202416918428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3.4722222222222202E-5</v>
      </c>
      <c r="D22" s="19"/>
      <c r="E22" s="12">
        <f>IFERROR(C22/C$30,0)</f>
        <v>9.0634441087613198E-3</v>
      </c>
      <c r="F22" s="11">
        <v>0</v>
      </c>
      <c r="G22" s="19"/>
      <c r="H22" s="12">
        <f>IFERROR(F22/F$30,0)</f>
        <v>0</v>
      </c>
      <c r="I22" s="11">
        <v>3.4722222222222202E-5</v>
      </c>
      <c r="J22" s="19"/>
      <c r="K22" s="14">
        <f>IFERROR(I22/I$30,0)</f>
        <v>9.0634441087613198E-3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1.7013888888888901E-3</v>
      </c>
      <c r="D25" s="19"/>
      <c r="E25" s="12">
        <f t="shared" si="6"/>
        <v>0.44410876132930527</v>
      </c>
      <c r="F25" s="11">
        <v>0</v>
      </c>
      <c r="G25" s="19"/>
      <c r="H25" s="12">
        <f t="shared" si="7"/>
        <v>0</v>
      </c>
      <c r="I25" s="11">
        <v>1.7013888888888901E-3</v>
      </c>
      <c r="J25" s="19"/>
      <c r="K25" s="14">
        <f t="shared" si="8"/>
        <v>0.44410876132930527</v>
      </c>
    </row>
    <row r="26" spans="2:11" s="5" customFormat="1" x14ac:dyDescent="0.25">
      <c r="B26" s="18" t="s">
        <v>19</v>
      </c>
      <c r="C26" s="11">
        <v>7.6388888888888904E-4</v>
      </c>
      <c r="D26" s="19"/>
      <c r="E26" s="12">
        <f t="shared" si="6"/>
        <v>0.19939577039274919</v>
      </c>
      <c r="F26" s="11">
        <v>0</v>
      </c>
      <c r="G26" s="19"/>
      <c r="H26" s="12">
        <f t="shared" si="7"/>
        <v>0</v>
      </c>
      <c r="I26" s="11">
        <v>7.6388888888888904E-4</v>
      </c>
      <c r="J26" s="19"/>
      <c r="K26" s="14">
        <f t="shared" si="8"/>
        <v>0.19939577039274919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2.5000000000000014E-3</v>
      </c>
      <c r="D28" s="33"/>
      <c r="E28" s="33">
        <f>IFERROR(SUM(E22:E27),0)</f>
        <v>0.65256797583081583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2.5000000000000014E-3</v>
      </c>
      <c r="J28" s="33"/>
      <c r="K28" s="34">
        <f>IFERROR(SUM(K22:K27),0)</f>
        <v>0.65256797583081583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3.8310185185185201E-3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3.8310185185185201E-3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9" t="s">
        <v>121</v>
      </c>
      <c r="C31" s="140"/>
      <c r="D31" s="140"/>
      <c r="E31" s="140"/>
      <c r="F31" s="140"/>
      <c r="G31" s="140"/>
      <c r="H31" s="140"/>
      <c r="I31" s="140"/>
      <c r="J31" s="140"/>
      <c r="K31" s="14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83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18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'B2'!Area_stampa</vt:lpstr>
      <vt:lpstr>'B3'!Area_stampa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2020-09-16T16:57:05Z</cp:lastPrinted>
  <dcterms:created xsi:type="dcterms:W3CDTF">2015-07-28T09:23:17Z</dcterms:created>
  <dcterms:modified xsi:type="dcterms:W3CDTF">2020-09-16T16:57:38Z</dcterms:modified>
</cp:coreProperties>
</file>