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1.xml" ContentType="application/vnd.openxmlformats-officedocument.drawingml.chart+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drawings/drawing13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http://cloudspace/sites/SES/SES/Relazione_Annuale/RA 2019/DRAFT/"/>
    </mc:Choice>
  </mc:AlternateContent>
  <bookViews>
    <workbookView xWindow="-120" yWindow="-120" windowWidth="29040" windowHeight="15840" tabRatio="910"/>
  </bookViews>
  <sheets>
    <sheet name="RA2019" sheetId="17" r:id="rId1"/>
    <sheet name="INDICE" sheetId="74" r:id="rId2"/>
    <sheet name="Tab. 2.2.1" sheetId="131" r:id="rId3"/>
    <sheet name="Fig. 2.2.1" sheetId="182" r:id="rId4"/>
    <sheet name="Tab. 2.2.2" sheetId="183" r:id="rId5"/>
    <sheet name="Tab. 2.2.3" sheetId="222" r:id="rId6"/>
    <sheet name="Tab. 2.2.4" sheetId="187" r:id="rId7"/>
    <sheet name="Fig. 2.3.1" sheetId="196" r:id="rId8"/>
    <sheet name="Tab. 2.3.1" sheetId="139" r:id="rId9"/>
    <sheet name="Tab. 2.3.2" sheetId="144" r:id="rId10"/>
    <sheet name="Fig. 2.3.2" sheetId="284" r:id="rId11"/>
    <sheet name="Fig. 2.3.3" sheetId="311" r:id="rId12"/>
    <sheet name="Fig. 2.3.4" sheetId="191" r:id="rId13"/>
    <sheet name="Fig. 2.3.5" sheetId="190" r:id="rId14"/>
    <sheet name="Fig. 2.3.6" sheetId="225" r:id="rId15"/>
    <sheet name="Fig. 2.3.7" sheetId="226" r:id="rId16"/>
    <sheet name="Fig. 2.3.8" sheetId="313" r:id="rId17"/>
    <sheet name="Fig. 2.3.9" sheetId="315" r:id="rId18"/>
    <sheet name="Tab. 2.3.3" sheetId="316" r:id="rId19"/>
    <sheet name="Tab. 2.3.4" sheetId="317" r:id="rId20"/>
    <sheet name="Tab. 2.5.1" sheetId="194" r:id="rId21"/>
    <sheet name="Tab. 2.5.2" sheetId="192" r:id="rId22"/>
    <sheet name="Tab. 2.5.3" sheetId="136" r:id="rId23"/>
    <sheet name="Fig. 2.5.1" sheetId="221" r:id="rId24"/>
    <sheet name="Fig. 2.5.2" sheetId="198" r:id="rId25"/>
    <sheet name="Fig. 2.6.1" sheetId="227" r:id="rId26"/>
    <sheet name="Tab. 2.6.1" sheetId="318" r:id="rId27"/>
    <sheet name="Fig. 2.7.1" sheetId="199" r:id="rId28"/>
    <sheet name="Fig. 3.1" sheetId="3" r:id="rId29"/>
    <sheet name="Fig. 3.2" sheetId="320" r:id="rId30"/>
    <sheet name="Tab. 3.1" sheetId="2" r:id="rId31"/>
    <sheet name="Tab. 3.2" sheetId="1" r:id="rId32"/>
    <sheet name="Tab. 3.3" sheetId="5" r:id="rId33"/>
    <sheet name="Tab. 3.1.1" sheetId="75" r:id="rId34"/>
    <sheet name="Fig. 3.1.1" sheetId="4" r:id="rId35"/>
    <sheet name="Fig. 3.1.2" sheetId="6" r:id="rId36"/>
    <sheet name="Fig. 3.1.3" sheetId="59" r:id="rId37"/>
    <sheet name="Fig. 3.1.4" sheetId="66" r:id="rId38"/>
    <sheet name="Fig. 3.1.5" sheetId="67" r:id="rId39"/>
    <sheet name="Tab. 3.1.2" sheetId="10" r:id="rId40"/>
    <sheet name="Fig. 3.1.6" sheetId="12" r:id="rId41"/>
    <sheet name="Fig. 3.1.7" sheetId="200" r:id="rId42"/>
    <sheet name="Tab. 3.1.3" sheetId="283" r:id="rId43"/>
    <sheet name="Fig. 3.1.8" sheetId="68" r:id="rId44"/>
    <sheet name="Fig. 3.1.9" sheetId="23" r:id="rId45"/>
    <sheet name="Fig. 3.1.10" sheetId="285" r:id="rId46"/>
    <sheet name="Fig. 3.1.11" sheetId="321" r:id="rId47"/>
    <sheet name="Fig. 3.1.12" sheetId="70" r:id="rId48"/>
    <sheet name="Fig. 3.1.13" sheetId="71" r:id="rId49"/>
    <sheet name="Tab. 3.1.4" sheetId="282" r:id="rId50"/>
    <sheet name="Fig. 3.1.14" sheetId="72" r:id="rId51"/>
    <sheet name="Fig. 3.1.15" sheetId="238" r:id="rId52"/>
    <sheet name="Fig. 3.1.16" sheetId="235" r:id="rId53"/>
    <sheet name="Fig. 3.1.17" sheetId="322" r:id="rId54"/>
    <sheet name="Fig. 3.1.18" sheetId="323" r:id="rId55"/>
    <sheet name="Fig. 3.1.19" sheetId="237" r:id="rId56"/>
    <sheet name="Fig. 3.1.20" sheetId="239" r:id="rId57"/>
    <sheet name="Fig. 3.1.21" sheetId="240" r:id="rId58"/>
    <sheet name="Fig. 3.1.22" sheetId="242" r:id="rId59"/>
    <sheet name="Fig. 3.1.23" sheetId="241" r:id="rId60"/>
    <sheet name="Tab. 3.1.5" sheetId="21" r:id="rId61"/>
    <sheet name="Fig. 3.1.24" sheetId="324" r:id="rId62"/>
    <sheet name="Fig. 3.1.25" sheetId="22" r:id="rId63"/>
    <sheet name="Fig. 3.1.26" sheetId="24" r:id="rId64"/>
    <sheet name="Fig. 3.1.27" sheetId="28" r:id="rId65"/>
    <sheet name="Fig. 3.1.28" sheetId="243" r:id="rId66"/>
    <sheet name="Fig. 3.1.29" sheetId="287" r:id="rId67"/>
    <sheet name="Fig. 3.1.30" sheetId="286" r:id="rId68"/>
    <sheet name="Fig. 3.1.31" sheetId="244" r:id="rId69"/>
    <sheet name="Fig. 3.1.32" sheetId="245" r:id="rId70"/>
    <sheet name="Fig. 3.1.33" sheetId="246" r:id="rId71"/>
    <sheet name="Fig. 3.1.34" sheetId="247" r:id="rId72"/>
    <sheet name="Fig. 3.1.35" sheetId="248" r:id="rId73"/>
    <sheet name="Fig. 3.1.36" sheetId="249" r:id="rId74"/>
    <sheet name="Fig. 3.1.37" sheetId="250" r:id="rId75"/>
    <sheet name="Fig. 3.1.38" sheetId="251" r:id="rId76"/>
    <sheet name="Fig. 3.1.39" sheetId="252" r:id="rId77"/>
    <sheet name="Fig. 3.1.40" sheetId="253" r:id="rId78"/>
    <sheet name="Fig. 3.2.1" sheetId="117" r:id="rId79"/>
    <sheet name="Fig. 3.2.2" sheetId="116" r:id="rId80"/>
    <sheet name="Fig. 3.2.3" sheetId="114" r:id="rId81"/>
    <sheet name="Tab. 3.2.1" sheetId="115" r:id="rId82"/>
    <sheet name="Fig. 3.2.4" sheetId="112" r:id="rId83"/>
    <sheet name="Tab. 3.2.2" sheetId="113" r:id="rId84"/>
    <sheet name="Tab. 3.2.3" sheetId="108" r:id="rId85"/>
    <sheet name="Fig. 3.2.5" sheetId="109" r:id="rId86"/>
    <sheet name="Fig. 3.2.6" sheetId="125" r:id="rId87"/>
    <sheet name="Fig. 3.2.7" sheetId="111" r:id="rId88"/>
    <sheet name="Fig. 3.2.8" sheetId="110" r:id="rId89"/>
    <sheet name="Fig. 3.3.1" sheetId="254" r:id="rId90"/>
    <sheet name="Fig. 3.3.2" sheetId="76" r:id="rId91"/>
    <sheet name="Fig. 3.3.3" sheetId="255" r:id="rId92"/>
    <sheet name="Fig. 3.3.4" sheetId="92" r:id="rId93"/>
    <sheet name="Fig. 3.3.5" sheetId="256" r:id="rId94"/>
    <sheet name="Fig. 3.3.6" sheetId="90" r:id="rId95"/>
    <sheet name="Fig. 3.3.7" sheetId="106" r:id="rId96"/>
    <sheet name="Fig. 3.3.8" sheetId="262" r:id="rId97"/>
    <sheet name="Fig. 3.3.9" sheetId="103" r:id="rId98"/>
    <sheet name="Fig. 3.3.10" sheetId="231" r:id="rId99"/>
    <sheet name="Fig. 3.3.11" sheetId="100" r:id="rId100"/>
    <sheet name="Fig. 3.3.12" sheetId="263" r:id="rId101"/>
    <sheet name="Fig. 3.3.13" sheetId="99" r:id="rId102"/>
    <sheet name="Fig. 3.3.14" sheetId="310" r:id="rId103"/>
    <sheet name="Tab. 3.3.1" sheetId="266" r:id="rId104"/>
    <sheet name="Tab. 3.3.2" sheetId="267" r:id="rId105"/>
    <sheet name="Tab. 3.3.3" sheetId="325" r:id="rId106"/>
    <sheet name="Fig. 3.3.15" sheetId="268" r:id="rId107"/>
    <sheet name="Fig. 3.3.16" sheetId="96" r:id="rId108"/>
    <sheet name="Fig. 3.3.17" sheetId="290" r:id="rId109"/>
    <sheet name="Fig. 3.3.18" sheetId="291" r:id="rId110"/>
    <sheet name="Fig. 3.3.19" sheetId="121" r:id="rId111"/>
    <sheet name="Fig. 3.3.20" sheetId="208" r:id="rId112"/>
    <sheet name="Fig. 3.3.21" sheetId="270" r:id="rId113"/>
    <sheet name="Fig. 3.3.22" sheetId="273" r:id="rId114"/>
    <sheet name="Fig. 3.3.23" sheetId="204" r:id="rId115"/>
    <sheet name="Fig. 3.3.24" sheetId="280" r:id="rId116"/>
    <sheet name="Fig. 3.3.25" sheetId="279" r:id="rId117"/>
    <sheet name="Fig. 3.3.26" sheetId="292" r:id="rId118"/>
    <sheet name="Fig. 3.3.27" sheetId="294" r:id="rId119"/>
    <sheet name="Fig. 3.3.28" sheetId="295" r:id="rId120"/>
    <sheet name="Fig. 3.3.29" sheetId="276" r:id="rId121"/>
    <sheet name="Fig. 4.1.1" sheetId="171" r:id="rId122"/>
    <sheet name="Tab. 4.1.1" sheetId="172" r:id="rId123"/>
    <sheet name="Tab. 4.1.2" sheetId="170" r:id="rId124"/>
    <sheet name="Fig. 4.2.1" sheetId="181" r:id="rId125"/>
    <sheet name="Tab. 4.2.1" sheetId="173" r:id="rId126"/>
    <sheet name="Fig. 5.1.1" sheetId="299" r:id="rId127"/>
    <sheet name="Tab. 5.1.1" sheetId="300" r:id="rId128"/>
    <sheet name="Tab. 5.2.1" sheetId="301" r:id="rId129"/>
    <sheet name="Tab. 5.2.2" sheetId="302" r:id="rId130"/>
    <sheet name="Tab. 5.2.3" sheetId="303" r:id="rId131"/>
    <sheet name="Tab. 5.2.4" sheetId="304" r:id="rId132"/>
    <sheet name="Tab. 5.2.5" sheetId="305" r:id="rId133"/>
    <sheet name="Tab. 5.2.6" sheetId="306" r:id="rId134"/>
    <sheet name="Tab. 5.2.7" sheetId="307" r:id="rId135"/>
    <sheet name="Tab. 5.3.1" sheetId="308" r:id="rId136"/>
  </sheets>
  <definedNames>
    <definedName name="_xlnm._FilterDatabase" localSheetId="27" hidden="1">'Fig. 2.7.1'!#REF!</definedName>
    <definedName name="_xlnm._FilterDatabase" localSheetId="22" hidden="1">'Tab. 2.5.3'!#REF!</definedName>
    <definedName name="_Hlk7780860" localSheetId="131">'Tab. 5.2.4'!$A$35</definedName>
    <definedName name="_Hlk8141028" localSheetId="20">'Tab. 2.5.1'!#REF!</definedName>
    <definedName name="_Ref418092557" localSheetId="60">'Tab. 3.1.5'!$A$1</definedName>
    <definedName name="_Ref418153211" localSheetId="74">'Fig. 3.1.37'!$A$1</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6" i="254" l="1"/>
  <c r="D25" i="254"/>
  <c r="D24" i="254"/>
  <c r="D23" i="254"/>
  <c r="D22" i="254"/>
  <c r="D21" i="254"/>
  <c r="D20" i="254"/>
  <c r="D19" i="254"/>
  <c r="D18" i="254"/>
  <c r="D17" i="254"/>
  <c r="D16" i="254"/>
  <c r="D15" i="254"/>
  <c r="D14" i="254"/>
  <c r="D13" i="254"/>
  <c r="D12" i="254"/>
  <c r="D11" i="254"/>
  <c r="D10" i="254"/>
  <c r="D9" i="254"/>
  <c r="D8" i="254"/>
  <c r="D7" i="254"/>
  <c r="D6" i="254"/>
  <c r="B26" i="181" l="1"/>
  <c r="C8" i="279" l="1"/>
  <c r="D8" i="279"/>
  <c r="E8" i="279"/>
  <c r="F8" i="279"/>
  <c r="G8" i="279"/>
  <c r="B8" i="279"/>
  <c r="B17" i="290"/>
  <c r="B13" i="96"/>
  <c r="H11" i="108" l="1"/>
  <c r="I11" i="108"/>
  <c r="G11" i="108"/>
  <c r="D11" i="108"/>
  <c r="E11" i="108"/>
  <c r="C11" i="108"/>
  <c r="H11" i="113"/>
  <c r="I11" i="113"/>
  <c r="G11" i="113"/>
  <c r="D11" i="113"/>
  <c r="E11" i="113"/>
  <c r="C11" i="113"/>
  <c r="B12" i="249" l="1"/>
  <c r="C13" i="139" l="1"/>
  <c r="D13" i="139"/>
  <c r="E13" i="139"/>
  <c r="F13" i="139"/>
  <c r="B13" i="139"/>
  <c r="B13" i="262" l="1"/>
  <c r="F9" i="270"/>
  <c r="D9" i="244"/>
  <c r="D7" i="244"/>
  <c r="D8" i="244"/>
  <c r="D6" i="244"/>
  <c r="B11" i="221"/>
  <c r="B14" i="262"/>
  <c r="C9" i="268"/>
  <c r="D9" i="268"/>
  <c r="E9" i="268"/>
  <c r="F9" i="268"/>
  <c r="G9" i="268"/>
  <c r="B9" i="268"/>
  <c r="C9" i="263"/>
  <c r="D9" i="263"/>
  <c r="E9" i="263"/>
  <c r="F9" i="263"/>
  <c r="G9" i="263"/>
  <c r="B9" i="263"/>
  <c r="D7" i="24"/>
  <c r="D8" i="24"/>
  <c r="D9" i="24"/>
  <c r="C10" i="24"/>
  <c r="B10" i="24"/>
  <c r="D6" i="24"/>
  <c r="C9" i="90"/>
  <c r="D9" i="90"/>
  <c r="E9" i="90"/>
  <c r="F9" i="90"/>
  <c r="G9" i="90"/>
  <c r="B9" i="90"/>
  <c r="C9" i="242"/>
  <c r="B23" i="251"/>
  <c r="B12" i="251"/>
  <c r="B12" i="250"/>
  <c r="B22" i="249"/>
  <c r="B11" i="248"/>
  <c r="D8" i="247"/>
  <c r="D7" i="247"/>
  <c r="D6" i="247"/>
  <c r="D16" i="246"/>
  <c r="D15" i="246"/>
  <c r="D14" i="246"/>
  <c r="D13" i="246"/>
  <c r="D9" i="246"/>
  <c r="D8" i="246"/>
  <c r="D7" i="246"/>
  <c r="D6" i="246"/>
  <c r="B9" i="242"/>
  <c r="B11" i="241"/>
  <c r="B14" i="240"/>
  <c r="B14" i="239"/>
  <c r="B13" i="237"/>
  <c r="C16" i="283"/>
  <c r="B16" i="283"/>
  <c r="C10" i="283"/>
  <c r="B10" i="283"/>
  <c r="B12" i="200"/>
  <c r="C9" i="170"/>
  <c r="D9" i="170"/>
  <c r="E9" i="170"/>
  <c r="D10" i="24" l="1"/>
  <c r="B15" i="262"/>
  <c r="C15" i="262"/>
</calcChain>
</file>

<file path=xl/sharedStrings.xml><?xml version="1.0" encoding="utf-8"?>
<sst xmlns="http://schemas.openxmlformats.org/spreadsheetml/2006/main" count="2852" uniqueCount="1395">
  <si>
    <t>Servizi postali</t>
  </si>
  <si>
    <t>Germania</t>
  </si>
  <si>
    <t>Italia</t>
  </si>
  <si>
    <t>Totale</t>
  </si>
  <si>
    <t>Rete fissa</t>
  </si>
  <si>
    <t>Fastweb</t>
  </si>
  <si>
    <t>Tiscali</t>
  </si>
  <si>
    <t>Vodafone</t>
  </si>
  <si>
    <t>Altri</t>
  </si>
  <si>
    <t>Rete mobile</t>
  </si>
  <si>
    <t xml:space="preserve"> - Residenziale</t>
  </si>
  <si>
    <t xml:space="preserve"> - Affari</t>
  </si>
  <si>
    <t>BT Italia</t>
  </si>
  <si>
    <t>Altri ricavi</t>
  </si>
  <si>
    <t>Servizi voce</t>
  </si>
  <si>
    <t>Servizi dati</t>
  </si>
  <si>
    <t>Voce</t>
  </si>
  <si>
    <t>Media</t>
  </si>
  <si>
    <t xml:space="preserve">Prodotto Interno Lordo </t>
  </si>
  <si>
    <t>Spesa delle famiglie</t>
  </si>
  <si>
    <t xml:space="preserve"> - Rete fissa</t>
  </si>
  <si>
    <t xml:space="preserve"> - Rete mobile</t>
  </si>
  <si>
    <t xml:space="preserve"> - Televisione e radio</t>
  </si>
  <si>
    <t xml:space="preserve">     - Radio</t>
  </si>
  <si>
    <t>Editoria</t>
  </si>
  <si>
    <t>Telecomunicazioni</t>
  </si>
  <si>
    <t>%</t>
  </si>
  <si>
    <t>TOTALE</t>
  </si>
  <si>
    <t xml:space="preserve">    - Televisione e Radio</t>
  </si>
  <si>
    <t xml:space="preserve">    - Editoria</t>
  </si>
  <si>
    <t xml:space="preserve">    - Internet</t>
  </si>
  <si>
    <t>Indice generale</t>
  </si>
  <si>
    <t>Dati</t>
  </si>
  <si>
    <t>Provincia</t>
  </si>
  <si>
    <t>Agrigento</t>
  </si>
  <si>
    <t>Alessandria</t>
  </si>
  <si>
    <t>Ancona</t>
  </si>
  <si>
    <t>Arezzo</t>
  </si>
  <si>
    <t>Ascoli Piceno</t>
  </si>
  <si>
    <t>Asti</t>
  </si>
  <si>
    <t>Avellino</t>
  </si>
  <si>
    <t>Bari</t>
  </si>
  <si>
    <t>Barletta-Andria-Trani</t>
  </si>
  <si>
    <t>Belluno</t>
  </si>
  <si>
    <t>Benevento</t>
  </si>
  <si>
    <t>Bergamo</t>
  </si>
  <si>
    <t>Biella</t>
  </si>
  <si>
    <t>Bologna</t>
  </si>
  <si>
    <t>Brescia</t>
  </si>
  <si>
    <t>Brindisi</t>
  </si>
  <si>
    <t>Cagliari</t>
  </si>
  <si>
    <t>Caltanissetta</t>
  </si>
  <si>
    <t>Campobasso</t>
  </si>
  <si>
    <t>Caserta</t>
  </si>
  <si>
    <t>Catania</t>
  </si>
  <si>
    <t>Catanzaro</t>
  </si>
  <si>
    <t>Chieti</t>
  </si>
  <si>
    <t>Como</t>
  </si>
  <si>
    <t>Cosenza</t>
  </si>
  <si>
    <t>Cremona</t>
  </si>
  <si>
    <t>Crotone</t>
  </si>
  <si>
    <t>Cuneo</t>
  </si>
  <si>
    <t>Enna</t>
  </si>
  <si>
    <t>Fermo</t>
  </si>
  <si>
    <t>Ferrara</t>
  </si>
  <si>
    <t>Firenze</t>
  </si>
  <si>
    <t>Foggia</t>
  </si>
  <si>
    <t>Frosinone</t>
  </si>
  <si>
    <t>Genova</t>
  </si>
  <si>
    <t>Gorizia</t>
  </si>
  <si>
    <t>Grosseto</t>
  </si>
  <si>
    <t>Imperia</t>
  </si>
  <si>
    <t>Isernia</t>
  </si>
  <si>
    <t>La Spezia</t>
  </si>
  <si>
    <t>L'Aquila</t>
  </si>
  <si>
    <t>Latina</t>
  </si>
  <si>
    <t>Lecce</t>
  </si>
  <si>
    <t>Lecco</t>
  </si>
  <si>
    <t>Livorno</t>
  </si>
  <si>
    <t>Lodi</t>
  </si>
  <si>
    <t>Lucca</t>
  </si>
  <si>
    <t>Macerata</t>
  </si>
  <si>
    <t>Mantova</t>
  </si>
  <si>
    <t>Matera</t>
  </si>
  <si>
    <t>Medio Campidano</t>
  </si>
  <si>
    <t>Messina</t>
  </si>
  <si>
    <t>Milano</t>
  </si>
  <si>
    <t>Modena</t>
  </si>
  <si>
    <t>Monza e della Brianza</t>
  </si>
  <si>
    <t>Napoli</t>
  </si>
  <si>
    <t>Novara</t>
  </si>
  <si>
    <t>Nuoro</t>
  </si>
  <si>
    <t>Ogliastra</t>
  </si>
  <si>
    <t>Oristano</t>
  </si>
  <si>
    <t>Padova</t>
  </si>
  <si>
    <t>Palermo</t>
  </si>
  <si>
    <t>Parma</t>
  </si>
  <si>
    <t>Pavia</t>
  </si>
  <si>
    <t>Perugia</t>
  </si>
  <si>
    <t>Pesaro e Urbino</t>
  </si>
  <si>
    <t>Pescara</t>
  </si>
  <si>
    <t>Piacenza</t>
  </si>
  <si>
    <t>Pisa</t>
  </si>
  <si>
    <t>Pistoia</t>
  </si>
  <si>
    <t>Pordenone</t>
  </si>
  <si>
    <t>Potenza</t>
  </si>
  <si>
    <t>Prato</t>
  </si>
  <si>
    <t>Ragusa</t>
  </si>
  <si>
    <t>Ravenna</t>
  </si>
  <si>
    <t>Rieti</t>
  </si>
  <si>
    <t>Roma</t>
  </si>
  <si>
    <t>Rovigo</t>
  </si>
  <si>
    <t>Salerno</t>
  </si>
  <si>
    <t>Sassari</t>
  </si>
  <si>
    <t>Savona</t>
  </si>
  <si>
    <t>Siena</t>
  </si>
  <si>
    <t>Siracusa</t>
  </si>
  <si>
    <t>Sondrio</t>
  </si>
  <si>
    <t>Taranto</t>
  </si>
  <si>
    <t>Teramo</t>
  </si>
  <si>
    <t>Terni</t>
  </si>
  <si>
    <t>Torino</t>
  </si>
  <si>
    <t>Trapani</t>
  </si>
  <si>
    <t>Trento</t>
  </si>
  <si>
    <t>Treviso</t>
  </si>
  <si>
    <t>Trieste</t>
  </si>
  <si>
    <t>Udine</t>
  </si>
  <si>
    <t>Varese</t>
  </si>
  <si>
    <t>Venezia</t>
  </si>
  <si>
    <t>Vercelli</t>
  </si>
  <si>
    <t>Verona</t>
  </si>
  <si>
    <t>Vibo Valentia</t>
  </si>
  <si>
    <t>Vicenza</t>
  </si>
  <si>
    <t>Viterbo</t>
  </si>
  <si>
    <t>Rimini</t>
  </si>
  <si>
    <t>Altre destinazioni</t>
  </si>
  <si>
    <t>Reti internazionali</t>
  </si>
  <si>
    <t>Introduzione</t>
  </si>
  <si>
    <t>Radio</t>
  </si>
  <si>
    <t>Pubblicità</t>
  </si>
  <si>
    <t>RAI</t>
  </si>
  <si>
    <t>Cairo Communication</t>
  </si>
  <si>
    <t>Tv a pagamento</t>
  </si>
  <si>
    <t>HHI</t>
  </si>
  <si>
    <t>RDS</t>
  </si>
  <si>
    <t>Caltagirone</t>
  </si>
  <si>
    <t>Monrif</t>
  </si>
  <si>
    <t>II Sole 24 Ore</t>
  </si>
  <si>
    <t>Titoli abilitativi</t>
  </si>
  <si>
    <t>Licenze</t>
  </si>
  <si>
    <t>Autorizzazioni</t>
  </si>
  <si>
    <t>Servizio universale</t>
  </si>
  <si>
    <t>Ricavi (milioni €)</t>
  </si>
  <si>
    <t>Volumi (milioni di invii)</t>
  </si>
  <si>
    <t>Ricavi</t>
  </si>
  <si>
    <t>Volumi</t>
  </si>
  <si>
    <t>Austria</t>
  </si>
  <si>
    <t>Posta transfrontaliera</t>
  </si>
  <si>
    <t>Altro</t>
  </si>
  <si>
    <t>Poste Italiane</t>
  </si>
  <si>
    <t>Nexive</t>
  </si>
  <si>
    <t>-</t>
  </si>
  <si>
    <t>Oggetto della segnalazione</t>
  </si>
  <si>
    <t>A</t>
  </si>
  <si>
    <t>B</t>
  </si>
  <si>
    <t>C</t>
  </si>
  <si>
    <t>D</t>
  </si>
  <si>
    <t>E</t>
  </si>
  <si>
    <t>F</t>
  </si>
  <si>
    <t>I</t>
  </si>
  <si>
    <t>L</t>
  </si>
  <si>
    <t>N</t>
  </si>
  <si>
    <t>N° nuovi procedimenti</t>
  </si>
  <si>
    <t xml:space="preserve"> </t>
  </si>
  <si>
    <t>Descrizione</t>
  </si>
  <si>
    <t>Figura 4.1.1 - Organigramma dell’Autorità</t>
  </si>
  <si>
    <t>Dirigenti</t>
  </si>
  <si>
    <t>Funzionari</t>
  </si>
  <si>
    <t>Operativi</t>
  </si>
  <si>
    <t>Esecutivi</t>
  </si>
  <si>
    <t>Ruolo</t>
  </si>
  <si>
    <t>Contratto a tempo determinato o di specializzazione</t>
  </si>
  <si>
    <t>Presidente</t>
  </si>
  <si>
    <t>Legge istitutiva</t>
  </si>
  <si>
    <t>Sito istituzionale</t>
  </si>
  <si>
    <t>Abruzzo</t>
  </si>
  <si>
    <t>Filippo Lucci</t>
  </si>
  <si>
    <t>Legge regionale 24 agosto 2001, n. 45</t>
  </si>
  <si>
    <t xml:space="preserve">www.corecomabruzzo.it </t>
  </si>
  <si>
    <t>Basilicata</t>
  </si>
  <si>
    <t>Giuditta Lamorte</t>
  </si>
  <si>
    <t>Legge regionale 27 marzo 2000, n. 20</t>
  </si>
  <si>
    <t xml:space="preserve">www.consiglio.basilicata.it/consiglionew/site/consiglio/section.jsp?sec=101865 </t>
  </si>
  <si>
    <t>Roland Turk</t>
  </si>
  <si>
    <t>Legge provinc. 18 marzo 2002, n. 6</t>
  </si>
  <si>
    <t>Calabria</t>
  </si>
  <si>
    <t>Legge regionale 22 gennaio 2001, n. 2 e s.m.i.</t>
  </si>
  <si>
    <t xml:space="preserve">http://corecom.consrc.it/hp2/default.asp </t>
  </si>
  <si>
    <t>Campania</t>
  </si>
  <si>
    <t>Legge regionale 1 luglio 2002, n. 9 e s.m.i.</t>
  </si>
  <si>
    <t>Legge regionale 30 genn. 2001, n. 1 e s.m.i.</t>
  </si>
  <si>
    <t xml:space="preserve">www.assemblea.emr.it/corecom </t>
  </si>
  <si>
    <t xml:space="preserve">www.corecomfvg.it </t>
  </si>
  <si>
    <t>Lazio</t>
  </si>
  <si>
    <t>Michele Petrucci</t>
  </si>
  <si>
    <t>Legge regionale 3 agosto 2001, n. 19</t>
  </si>
  <si>
    <t xml:space="preserve">www.corecomlazio.it </t>
  </si>
  <si>
    <t>Liguria</t>
  </si>
  <si>
    <t>Legge regionale 24 gennaio 2001, n. 5</t>
  </si>
  <si>
    <t>Lombardia</t>
  </si>
  <si>
    <t>Legge regionale 28 ottobre 2003, n. 20</t>
  </si>
  <si>
    <t xml:space="preserve">www.corecomlombardia.it </t>
  </si>
  <si>
    <t>Marche</t>
  </si>
  <si>
    <t>Legge regionale 27 marzo 2001, n. 8</t>
  </si>
  <si>
    <t xml:space="preserve">www.corecom.marche.it </t>
  </si>
  <si>
    <t>Molise</t>
  </si>
  <si>
    <t>Legge regionale 26 agosto 2002, n. 18</t>
  </si>
  <si>
    <t>Piemonte</t>
  </si>
  <si>
    <t>Legge regionale 7 gennaio 2001, n. 1</t>
  </si>
  <si>
    <t>Puglia</t>
  </si>
  <si>
    <t>Legge regionale 28 febbraio 2000, n. 3</t>
  </si>
  <si>
    <t xml:space="preserve">http://corecom.consiglio.puglia.it/ </t>
  </si>
  <si>
    <t>Sardegna</t>
  </si>
  <si>
    <t>Mario Cabasino</t>
  </si>
  <si>
    <t>Legge regionale 28 luglio 2008, n. 11 e s.m.i.</t>
  </si>
  <si>
    <t xml:space="preserve">www.consregsardegna.it/corecom/ </t>
  </si>
  <si>
    <t>Sicilia</t>
  </si>
  <si>
    <t>Toscana</t>
  </si>
  <si>
    <t>Legge provinc. 16 dicembre 2005, n. 19</t>
  </si>
  <si>
    <t>Umbria</t>
  </si>
  <si>
    <t>Legge regionale 11 gennaio 2000, n. 3</t>
  </si>
  <si>
    <t xml:space="preserve">www.corecom.umbria.it </t>
  </si>
  <si>
    <t>Valle d’Aosta</t>
  </si>
  <si>
    <t>Legge regionale 4 settembre 2001, n. 26</t>
  </si>
  <si>
    <t xml:space="preserve">www.corecomvda.it </t>
  </si>
  <si>
    <t>Veneto</t>
  </si>
  <si>
    <t>Legge regionale 10 agosto 2001, n. 18</t>
  </si>
  <si>
    <t xml:space="preserve">http://corecom.consiglioveneto.it/corecom/ </t>
  </si>
  <si>
    <t>Bolzano</t>
  </si>
  <si>
    <t>Emilia-Romagna</t>
  </si>
  <si>
    <t>La tutela giurisdizionale in ambito nazionale</t>
  </si>
  <si>
    <t>INDICE FIGURE E TABELLE</t>
  </si>
  <si>
    <t>INDICE</t>
  </si>
  <si>
    <t>AVVERTENZE</t>
  </si>
  <si>
    <t>Tutela e garanzia dei diritti nel sistema digitale</t>
  </si>
  <si>
    <t>I rapporti con i consumatori e gli utenti</t>
  </si>
  <si>
    <t>Gli scenari nei mercati delle telecomunicazioni</t>
  </si>
  <si>
    <t>L’evoluzione dei media e la rivoluzione digitale</t>
  </si>
  <si>
    <t>I risultati del piano di monitoraggio</t>
  </si>
  <si>
    <t>Distribuzione %</t>
  </si>
  <si>
    <t>Aree economiche</t>
  </si>
  <si>
    <t xml:space="preserve">Ricavi (mln €) </t>
  </si>
  <si>
    <t>Var. %</t>
  </si>
  <si>
    <t>Istanze totali</t>
  </si>
  <si>
    <t>Rito ordinario</t>
  </si>
  <si>
    <t>Rito abbreviato</t>
  </si>
  <si>
    <t>Istanze archiviate in via amministrativa prima dell’avvio del procedimento</t>
  </si>
  <si>
    <t>Procedimenti avviati</t>
  </si>
  <si>
    <t>di cui con rito ordinario</t>
  </si>
  <si>
    <t>di cui con rito abbreviato</t>
  </si>
  <si>
    <t>Procedimenti archiviati per ritiro dell’istanza</t>
  </si>
  <si>
    <t>Procedimenti archiviati in via amministrativa per adeguamento spontaneo</t>
  </si>
  <si>
    <t>Procedimenti conclusi con archiviazione da parte della CSP</t>
  </si>
  <si>
    <t>Procedimenti conclusi con ordini di disabilitazione dell’accesso</t>
  </si>
  <si>
    <t>La7</t>
  </si>
  <si>
    <t>Italia 1</t>
  </si>
  <si>
    <t>Cielo</t>
  </si>
  <si>
    <t>Fiction</t>
  </si>
  <si>
    <t>Animazione</t>
  </si>
  <si>
    <t>Documentari</t>
  </si>
  <si>
    <t>Intrattenimento</t>
  </si>
  <si>
    <t>Acquisto</t>
  </si>
  <si>
    <t>Pre-acquisto</t>
  </si>
  <si>
    <t>Produzione</t>
  </si>
  <si>
    <t xml:space="preserve">Investimenti </t>
  </si>
  <si>
    <t>dal 25% al 30%</t>
  </si>
  <si>
    <t>Penetrazione Popolazione (%)</t>
  </si>
  <si>
    <t>Penetrazione Famiglie (%)</t>
  </si>
  <si>
    <t>oltre il 30%</t>
  </si>
  <si>
    <t>Fininvest/Mediaset</t>
  </si>
  <si>
    <t xml:space="preserve">Discovery </t>
  </si>
  <si>
    <t xml:space="preserve">Altri </t>
  </si>
  <si>
    <t>Fondi pubblici</t>
  </si>
  <si>
    <t>Ricavi dall'utente</t>
  </si>
  <si>
    <t>Francia</t>
  </si>
  <si>
    <t>Posta nazionale</t>
  </si>
  <si>
    <t>DHL</t>
  </si>
  <si>
    <t>UPS</t>
  </si>
  <si>
    <t>BRT</t>
  </si>
  <si>
    <t>Linee strategiche</t>
  </si>
  <si>
    <t>Indicatore</t>
  </si>
  <si>
    <t>Settore</t>
  </si>
  <si>
    <t xml:space="preserve">Valore </t>
  </si>
  <si>
    <t xml:space="preserve">Quota sul totale delle linee </t>
  </si>
  <si>
    <t>Comunicazioni elettroniche</t>
  </si>
  <si>
    <t>Quota sul totale delle linee a banda larga</t>
  </si>
  <si>
    <t>Indice di concentrazione</t>
  </si>
  <si>
    <t>Risalita nella scala degli investimenti</t>
  </si>
  <si>
    <t>Unità immobiliari raggiunte</t>
  </si>
  <si>
    <t>Penetrazione dei servizi NGA</t>
  </si>
  <si>
    <t>Linee con velocità ≥30 Mbps e &lt; 100 Mbps (% linee BB)</t>
  </si>
  <si>
    <t>Linee con velocità ≥100 Mbps (% linee BB)</t>
  </si>
  <si>
    <t>Numero di operatori postali</t>
  </si>
  <si>
    <t>Imprese titolari di licenza e/o autorizzazione</t>
  </si>
  <si>
    <t>Totale punti di accettazione degli operatori postali</t>
  </si>
  <si>
    <t>Indice HHI</t>
  </si>
  <si>
    <t>Valore</t>
  </si>
  <si>
    <t>Efficiente allocazione delle risorse scarse: radiospettro, numerazione</t>
  </si>
  <si>
    <t>Frequenze assegnate su frequenze disponibili (%)</t>
  </si>
  <si>
    <t>Copertura delle reti mobili</t>
  </si>
  <si>
    <t>Copertura delle reti 3G (% popolazione)</t>
  </si>
  <si>
    <t>Copertura delle reti 4G (% popolazione)</t>
  </si>
  <si>
    <t xml:space="preserve"> Copertura rete radiofonica DAB</t>
  </si>
  <si>
    <t>Bacini pianificati su bacini totali (%)</t>
  </si>
  <si>
    <t>Popolazione bacini pianificati su popolazione totale (%)</t>
  </si>
  <si>
    <t>Tutela del pluralismo e della parità di accesso ai mezzi di informazione</t>
  </si>
  <si>
    <t>Quote di mercato</t>
  </si>
  <si>
    <t>Tirature quotidiani</t>
  </si>
  <si>
    <t>Pluralismo informativo</t>
  </si>
  <si>
    <t>Pluralismo culturale</t>
  </si>
  <si>
    <t>Tutela dell’utenza e delle categorie deboli</t>
  </si>
  <si>
    <t xml:space="preserve">Risoluzione delle controversie tra utenti e operatori </t>
  </si>
  <si>
    <t xml:space="preserve">Vantaggio economico diretto per i consumatori </t>
  </si>
  <si>
    <t>Tutti</t>
  </si>
  <si>
    <t>Numero di comunicazioni di operatori gestite dal ROC</t>
  </si>
  <si>
    <t>Numero di comunicazioni di operatori gestite dalla IES</t>
  </si>
  <si>
    <t xml:space="preserve">Numero di segnalazioni da parte di utenti gestite </t>
  </si>
  <si>
    <t>Tempi medi di definizione dei procedimenti di iscrizione, cancellazione e richieste di certificazione pervenuti al ROC (30 giorni previsti)</t>
  </si>
  <si>
    <t>14,5 gg.</t>
  </si>
  <si>
    <t>Numero di procedimenti di definizione controversie operatori-utenti conclusi sul numero totale delle istanze pervenute - AGCOM</t>
  </si>
  <si>
    <t>Comunicazione elettroniche</t>
  </si>
  <si>
    <t>Incarichi di responsabilità assunti</t>
  </si>
  <si>
    <t>Esperti nazionali coinvolti in gruppi di lavoro/gemellaggi</t>
  </si>
  <si>
    <t xml:space="preserve">Trento </t>
  </si>
  <si>
    <t xml:space="preserve">Abruzzo </t>
  </si>
  <si>
    <t>Co.re.com.</t>
  </si>
  <si>
    <t>Gualtiero Mazzi</t>
  </si>
  <si>
    <t>Diffusione della cultura della legalità nella fruizione di opere digitali</t>
  </si>
  <si>
    <t>La regolamentazione e la vigilanza nel settore postale</t>
  </si>
  <si>
    <t>Canone</t>
  </si>
  <si>
    <t>Fininvest</t>
  </si>
  <si>
    <t>Gruppo 24 Ore</t>
  </si>
  <si>
    <t>21st Century Fox/Sky Italia</t>
  </si>
  <si>
    <t>Convenzioni e provvidenze</t>
  </si>
  <si>
    <t>Discovery</t>
  </si>
  <si>
    <t>Viacom</t>
  </si>
  <si>
    <t>Canale</t>
  </si>
  <si>
    <t>Testata</t>
  </si>
  <si>
    <t>Edizione</t>
  </si>
  <si>
    <t>Ascolto medio (.000)</t>
  </si>
  <si>
    <t>RAIUNO</t>
  </si>
  <si>
    <t>TG1</t>
  </si>
  <si>
    <t>Giorno</t>
  </si>
  <si>
    <t>RAIDUE</t>
  </si>
  <si>
    <t>TG2</t>
  </si>
  <si>
    <t>RAITRE</t>
  </si>
  <si>
    <t>TG3</t>
  </si>
  <si>
    <t>TGR</t>
  </si>
  <si>
    <t>RETE 4</t>
  </si>
  <si>
    <t>TG4</t>
  </si>
  <si>
    <t>CANALE 5</t>
  </si>
  <si>
    <t>TG5</t>
  </si>
  <si>
    <t>ITALIA 1</t>
  </si>
  <si>
    <t>STUDIO APERTO</t>
  </si>
  <si>
    <t>Sera</t>
  </si>
  <si>
    <t>Editore</t>
  </si>
  <si>
    <t>SKY TG24</t>
  </si>
  <si>
    <t>TGCOM 24</t>
  </si>
  <si>
    <t xml:space="preserve">Fininvest/Mediaset (R.T.I.) </t>
  </si>
  <si>
    <t>Centro</t>
  </si>
  <si>
    <t>Cairo/RCS</t>
  </si>
  <si>
    <t>Caltagirone Editore</t>
  </si>
  <si>
    <t xml:space="preserve">Il Sole 24 Ore </t>
  </si>
  <si>
    <t>Nord Ovest</t>
  </si>
  <si>
    <t>Nord Est</t>
  </si>
  <si>
    <t>Sud e Isole</t>
  </si>
  <si>
    <t>Volumi medi annui</t>
  </si>
  <si>
    <t>&lt; 10 Mbit/s</t>
  </si>
  <si>
    <t>≥ 10 e &lt;30 Mbit/s</t>
  </si>
  <si>
    <t>≥ 30 Mbit/s</t>
  </si>
  <si>
    <t>Olbia-Tempio</t>
  </si>
  <si>
    <t>Carbonia-Iglesias</t>
  </si>
  <si>
    <t>Linkem</t>
  </si>
  <si>
    <t>Eolo</t>
  </si>
  <si>
    <t>Go Internet</t>
  </si>
  <si>
    <t xml:space="preserve">10 ≤ Mbit/s &lt; 30  </t>
  </si>
  <si>
    <t xml:space="preserve">≥ 30 Mbit/s </t>
  </si>
  <si>
    <t>SIM "solo voce"</t>
  </si>
  <si>
    <t>Accesso e navigazione Internet</t>
  </si>
  <si>
    <t>SMS</t>
  </si>
  <si>
    <t>Altri servizi dati</t>
  </si>
  <si>
    <t>SIM</t>
  </si>
  <si>
    <t>Spesa complessiva</t>
  </si>
  <si>
    <t>Terminali e servizi vari</t>
  </si>
  <si>
    <t>Voce (cent€/minuto)</t>
  </si>
  <si>
    <t>SMS (cent€/messaggio)</t>
  </si>
  <si>
    <t>Traffico dati (€/GB)</t>
  </si>
  <si>
    <t>MVNO</t>
  </si>
  <si>
    <t>Poste Mobile</t>
  </si>
  <si>
    <t>Lycamobile</t>
  </si>
  <si>
    <t>Coop Italia</t>
  </si>
  <si>
    <t>Indice di mobilità (%)</t>
  </si>
  <si>
    <t>Concessionaria Servizio Pubblico</t>
  </si>
  <si>
    <t>Altre emittenti</t>
  </si>
  <si>
    <t>Google</t>
  </si>
  <si>
    <t>Facebook</t>
  </si>
  <si>
    <t>Alibaba</t>
  </si>
  <si>
    <t>Baidu</t>
  </si>
  <si>
    <t>Microsoft</t>
  </si>
  <si>
    <t>Tencent</t>
  </si>
  <si>
    <t>Ricavi netti raccolta pubblicitaria mobile nel mondo, per operatore</t>
  </si>
  <si>
    <t>Altre tipologie</t>
  </si>
  <si>
    <t>Comando/ fuori ruolo/ distacco</t>
  </si>
  <si>
    <t xml:space="preserve">Banda assegnata </t>
  </si>
  <si>
    <t>Programmi codificati MPEG-4 o HEVC su programmi totali (%)</t>
  </si>
  <si>
    <t>Pluralismo sociale</t>
  </si>
  <si>
    <t>13,4 gg.</t>
  </si>
  <si>
    <t>Numero di ordinanze e sentenze Tar e CDS favorevoli su numero di ordinanze e sentenze totali</t>
  </si>
  <si>
    <t>Tipologia di opere</t>
  </si>
  <si>
    <t>Ordinario</t>
  </si>
  <si>
    <t>Abbreviato</t>
  </si>
  <si>
    <t>Audiovisiva</t>
  </si>
  <si>
    <t>Fotografica</t>
  </si>
  <si>
    <t>Sonora</t>
  </si>
  <si>
    <t>Editoriale</t>
  </si>
  <si>
    <t>Letteraria</t>
  </si>
  <si>
    <t xml:space="preserve">Istanze pervenute per tipologia di opera                                                                                                     </t>
  </si>
  <si>
    <t>Istanze ritirate prima dell’avvio del procedimento</t>
  </si>
  <si>
    <t>Rai1</t>
  </si>
  <si>
    <t>Rai2</t>
  </si>
  <si>
    <t>Rai3</t>
  </si>
  <si>
    <t>Canale5</t>
  </si>
  <si>
    <t>Rete4</t>
  </si>
  <si>
    <t>Real Time</t>
  </si>
  <si>
    <t>Sky Uno</t>
  </si>
  <si>
    <t>Film</t>
  </si>
  <si>
    <t>Chili</t>
  </si>
  <si>
    <t>Rai.Tv</t>
  </si>
  <si>
    <t>Premium Play</t>
  </si>
  <si>
    <t>Infinity</t>
  </si>
  <si>
    <t>art. 98, co. 11, D. Lgs. n. 259/03</t>
  </si>
  <si>
    <t>art. 98, co. 16, D. Lgs. n. 259/03</t>
  </si>
  <si>
    <t>sull’attività svolta e sui programmi di lavoro</t>
  </si>
  <si>
    <t>Coproduzione</t>
  </si>
  <si>
    <t>Italiaonline</t>
  </si>
  <si>
    <t>Figure e tabelle</t>
  </si>
  <si>
    <t>Ricavi totali (mln €)</t>
  </si>
  <si>
    <t>Totale (mln €)</t>
  </si>
  <si>
    <t>Ricavi (%)</t>
  </si>
  <si>
    <t>Volumi (%)</t>
  </si>
  <si>
    <t>Capitolo II - L'Attività dell'Autorità</t>
  </si>
  <si>
    <t>I servizi “media”: analisi, regole e controlli</t>
  </si>
  <si>
    <t>Tabella 2.2.2 - Verifica del rispetto dei principi di cui all’art. 43 del TUSMAR in merito a operazioni di concentrazione e intese</t>
  </si>
  <si>
    <t xml:space="preserve">Autorizzazioni rilasciate </t>
  </si>
  <si>
    <t>Video ludica</t>
  </si>
  <si>
    <t>Opere europee</t>
  </si>
  <si>
    <t>Opere europee recenti</t>
  </si>
  <si>
    <t>Rai</t>
  </si>
  <si>
    <t xml:space="preserve">Rete Blu </t>
  </si>
  <si>
    <t>Sky</t>
  </si>
  <si>
    <t>Fox</t>
  </si>
  <si>
    <t>De Agostini</t>
  </si>
  <si>
    <t>Disney</t>
  </si>
  <si>
    <t>RTI</t>
  </si>
  <si>
    <t>Quote di investimento in opere europee indipendenti per genere (%)</t>
  </si>
  <si>
    <t>Premium Online</t>
  </si>
  <si>
    <t xml:space="preserve">Tabella 2.5.1 - Denunce per fattispecie oggetto della segnalazione </t>
  </si>
  <si>
    <t>Tabella 2.5.1 - Denunce per fattispecie oggetto della segnalazione</t>
  </si>
  <si>
    <t xml:space="preserve">passaggio ad altro operatore </t>
  </si>
  <si>
    <t>addebito di costi non giustificati per la cessazione del contratto</t>
  </si>
  <si>
    <t>mancata esecuzione di recesso/disattivazione</t>
  </si>
  <si>
    <t>modifica di piani tariffari e condizioni contrattuali</t>
  </si>
  <si>
    <t>G</t>
  </si>
  <si>
    <t>sospensione o disattivazione di servizi</t>
  </si>
  <si>
    <t>H</t>
  </si>
  <si>
    <t>trasparenza della fatturazione</t>
  </si>
  <si>
    <t>M</t>
  </si>
  <si>
    <t>O</t>
  </si>
  <si>
    <t>elenchi telefonici</t>
  </si>
  <si>
    <t>P</t>
  </si>
  <si>
    <t>mancata risposta al reclamo</t>
  </si>
  <si>
    <t>Q</t>
  </si>
  <si>
    <t>inottemperanza a provvedimenti temporanei (GU5) o a provvedimenti di definizione di controversie</t>
  </si>
  <si>
    <t>% sul totale</t>
  </si>
  <si>
    <t>Sky Italia</t>
  </si>
  <si>
    <t>Mancato rispetto obblighi di trasparenza e diritto di recesso</t>
  </si>
  <si>
    <t>art. 1, co. 31, l. 249/97</t>
  </si>
  <si>
    <t>Mancato rispetto obiettivi di qualità servizio universale</t>
  </si>
  <si>
    <t>Tim</t>
  </si>
  <si>
    <t>Operatori</t>
  </si>
  <si>
    <t>Wind Tre</t>
  </si>
  <si>
    <t xml:space="preserve">Una nuova generazione regolamentare: servizi digitali e spettro radio </t>
  </si>
  <si>
    <t>Capitolo I - Il contesto istituzionale dell'Autorità</t>
  </si>
  <si>
    <t>L’Autorità nel contesto europeo</t>
  </si>
  <si>
    <t>Il ruolo e le relazioni istituzionali dell’Autorità nel contesto italiano</t>
  </si>
  <si>
    <t>Capitolo III - Il contesto economico e concorrenziale: assetti e prospettive dei mercati regolati</t>
  </si>
  <si>
    <t xml:space="preserve">Tabella 3.1.1 - Il settore delle telecomunicazioni nell'economia italiana (%) </t>
  </si>
  <si>
    <t>Figura 3.1.1 - Andamento dei prezzi nelle telecomunicazioni (2010=100)</t>
  </si>
  <si>
    <t>Figura 3.1.3 - Spesa finale degli utenti residenziali e affari (miliardi di €)</t>
  </si>
  <si>
    <t>Figura 3.1.5 - Telecomunicazioni fisse e mobili: ricavi dei servizi intermedi (miliardi di €)</t>
  </si>
  <si>
    <t>Rete fissa altri</t>
  </si>
  <si>
    <t>Rete mobile altri</t>
  </si>
  <si>
    <t>Figura 3.1.6 - Investimenti in immobilizzazioni (miliardi di €)</t>
  </si>
  <si>
    <t>Figura 3.1.9 - Accessi alla rete fissa per tecnologia (%)</t>
  </si>
  <si>
    <t>DSL</t>
  </si>
  <si>
    <t>FTTC</t>
  </si>
  <si>
    <t>FWA</t>
  </si>
  <si>
    <t>FTTH</t>
  </si>
  <si>
    <t>Figura 3.1.10 - Accessi alla rete fissa per operatore (%)</t>
  </si>
  <si>
    <t>fino al 20%</t>
  </si>
  <si>
    <t>dal 20% al 25%</t>
  </si>
  <si>
    <t>Massa Carrara</t>
  </si>
  <si>
    <t>Reggio Calabria</t>
  </si>
  <si>
    <t>Aosta</t>
  </si>
  <si>
    <t>Bolzano-Bozen</t>
  </si>
  <si>
    <t>Forli'-Cesena</t>
  </si>
  <si>
    <t>Reggio Emilia</t>
  </si>
  <si>
    <t>fino al 50%</t>
  </si>
  <si>
    <t>dal 50% al 60%</t>
  </si>
  <si>
    <t>dal 60% al 70%</t>
  </si>
  <si>
    <t>oltre il 70%</t>
  </si>
  <si>
    <t>dal 10% al 15%</t>
  </si>
  <si>
    <t>Colt</t>
  </si>
  <si>
    <t>Tabella 3.2.1 - Ricavi e volumi nel settore postale</t>
  </si>
  <si>
    <t>Figura 3.2.4 - Distribuzione percentuale dei ricavi e dei volumi dei servizi postali</t>
  </si>
  <si>
    <t>% popolazione</t>
  </si>
  <si>
    <t>Tv in chiaro</t>
  </si>
  <si>
    <t>(milioni di €)</t>
  </si>
  <si>
    <t xml:space="preserve">                                                     Tv in chiaro (2017)</t>
  </si>
  <si>
    <t>Tv a pagamento (%)</t>
  </si>
  <si>
    <t>Figura 3.3.22 - Ricavi complessivi della radio per tipologia (milioni di €)</t>
  </si>
  <si>
    <t>GEDI</t>
  </si>
  <si>
    <t>Gruppo 24 ore</t>
  </si>
  <si>
    <t>Incidenza 2017</t>
  </si>
  <si>
    <t>GEDI Gruppo Editoriale</t>
  </si>
  <si>
    <t>Gruppo Amodei</t>
  </si>
  <si>
    <t>Tabella 4.1.1 - Pianta organica dell’Autorità</t>
  </si>
  <si>
    <t>Tabella 4.1.2 - Personale in servizio</t>
  </si>
  <si>
    <t xml:space="preserve">Tabella 4.1.2 - Personale in servizio </t>
  </si>
  <si>
    <t>Conciliazioni</t>
  </si>
  <si>
    <t>http://www.kommunikationsbeirat-bz.org/</t>
  </si>
  <si>
    <t>http://www.comprovcomunicazioni-bz.org/it/default.asp</t>
  </si>
  <si>
    <t>Pino Rotta</t>
  </si>
  <si>
    <t xml:space="preserve">www.consiglio.regione.campania.it/corecom/jsp/ index.jsp/ </t>
  </si>
  <si>
    <t>Legge regionale 10 aprile 2001, n. 11</t>
  </si>
  <si>
    <t xml:space="preserve">www.regione.liguria.it/argomenti/consiglio/corecom.html </t>
  </si>
  <si>
    <t>Cesare Carnaroli</t>
  </si>
  <si>
    <t xml:space="preserve">www.corecommolise.it </t>
  </si>
  <si>
    <t>Alessandro De Cillis</t>
  </si>
  <si>
    <t xml:space="preserve">http://www.cr.piemonte.it/web/per-il-cittadino/corecom </t>
  </si>
  <si>
    <t>Lorena Saracino</t>
  </si>
  <si>
    <t>Maria Annunziata Astone</t>
  </si>
  <si>
    <t xml:space="preserve">Legge regionale 26 marzo 2002, n. 2 e s.m.i. </t>
  </si>
  <si>
    <t>http://corecom.ars.sicilia.it/ corecom-sicilia/</t>
  </si>
  <si>
    <t>Enzo Brogi</t>
  </si>
  <si>
    <t>Legge regionale 25 giugno 2002, n. 22</t>
  </si>
  <si>
    <t xml:space="preserve">www.consiglio.regione.toscana.it/oi/default.aspx?idc=46 </t>
  </si>
  <si>
    <t xml:space="preserve">http://www.consiglio.provincia.tn.it/istituzione/comitato-per-le-comunicazioni/il-comitato/Pages/introduzione.aspx </t>
  </si>
  <si>
    <t>Marco Mazzoni</t>
  </si>
  <si>
    <t>Figura 5.1.1 - Ciclo regolatorio e strumenti di valutazione</t>
  </si>
  <si>
    <t>Indicatori</t>
  </si>
  <si>
    <t>Definizione di una regolamentazione pro-concorrenziale e convergente per lo sviluppo di reti e servizi</t>
  </si>
  <si>
    <t>Numero di operatori</t>
  </si>
  <si>
    <t>Indici di concentrazione</t>
  </si>
  <si>
    <t>Indici di concorrenza infrastrutturale</t>
  </si>
  <si>
    <t>Copertura delle reti NGA</t>
  </si>
  <si>
    <t>Penetrazione delle linee NGA per classe di velocità</t>
  </si>
  <si>
    <t>Punti di accettazione postali</t>
  </si>
  <si>
    <t>Banda assegnata ai servizi di telecomunicazioni mobili</t>
  </si>
  <si>
    <t>Copertura reti mobili</t>
  </si>
  <si>
    <t>Copertura rete radiofonica DAB</t>
  </si>
  <si>
    <t>Indici di concentrazione nei mercati dei media</t>
  </si>
  <si>
    <t>Tempo di parola dei soggetti sociali nei Tg</t>
  </si>
  <si>
    <t>Qualità del servizio universale</t>
  </si>
  <si>
    <t>Prestazioni delle reti mobili 4G</t>
  </si>
  <si>
    <t>Vantaggi economici diretti per i consumatori (rimborsi, indennizzi, storni fatture)</t>
  </si>
  <si>
    <t>% adeguamenti spontanei alle richieste di rimozione</t>
  </si>
  <si>
    <t>% ordini di disabilitazione dell’accesso</t>
  </si>
  <si>
    <t>Efficienza, efficacia e trasparenza dell’azione amministrativa</t>
  </si>
  <si>
    <t xml:space="preserve">Volumi di segnalazioni da parte di utenti </t>
  </si>
  <si>
    <t>Volumi di comunicazioni con operatori</t>
  </si>
  <si>
    <t>Tempi medi procedimenti ROC</t>
  </si>
  <si>
    <t>Procedimenti sanzionatori conclusi</t>
  </si>
  <si>
    <t>% controversie operatori-utenti concluse</t>
  </si>
  <si>
    <t xml:space="preserve">% ordinanze e sentenze Tar e CDS favorevoli </t>
  </si>
  <si>
    <t>Rafforzamento del ruolo AGCOM nell’ambito degli organismi internazionali</t>
  </si>
  <si>
    <t xml:space="preserve">Numero di incarichi di responsabilità assunti </t>
  </si>
  <si>
    <t>Numero di dipendenti coinvolti in gruppi di lavoro/gemellaggi</t>
  </si>
  <si>
    <t xml:space="preserve">Tabella 5.2.1 - Piano di monitoraggio per la regolazione pro-concorrenziale dei mercati </t>
  </si>
  <si>
    <t>Linea strategica</t>
  </si>
  <si>
    <t>Indice HHI - linee di accesso</t>
  </si>
  <si>
    <t>Variazione della domanda di linee in ULL+SLU+VULA  (var. % rispetto all’anno precedente)</t>
  </si>
  <si>
    <t>Tabella 5.2.2 - Piano di monitoraggio per lo spettro radio</t>
  </si>
  <si>
    <r>
      <t>Tabella 5.2.3</t>
    </r>
    <r>
      <rPr>
        <sz val="11"/>
        <color rgb="FFC00000"/>
        <rFont val="Times New Roman"/>
        <family val="1"/>
      </rPr>
      <t xml:space="preserve"> - </t>
    </r>
    <r>
      <rPr>
        <b/>
        <sz val="16"/>
        <color rgb="FFC00000"/>
        <rFont val="Times New Roman"/>
        <family val="1"/>
      </rPr>
      <t>Piano di monitoraggio per il pluralismo</t>
    </r>
  </si>
  <si>
    <t>Indice HHI - televisione in chiaro</t>
  </si>
  <si>
    <t>Indice HHI - televisione a pagamento</t>
  </si>
  <si>
    <t>Indice HHI - radio</t>
  </si>
  <si>
    <t>Indice HHI - editoria quotidiana</t>
  </si>
  <si>
    <t>Tempo di parola dei soggetti sociali nei Tg (%) - tutte le emittenti</t>
  </si>
  <si>
    <t>-Organi Costituz. 23,2%</t>
  </si>
  <si>
    <t>-Partiti</t>
  </si>
  <si>
    <t>-Vaticano</t>
  </si>
  <si>
    <t>-UE</t>
  </si>
  <si>
    <t>-Altri soggetti</t>
  </si>
  <si>
    <t>-    Organi Costituz. 28,6%</t>
  </si>
  <si>
    <t>-    Organi Costituz. 27,0%</t>
  </si>
  <si>
    <t>-    Partiti</t>
  </si>
  <si>
    <t>-    Vaticano</t>
  </si>
  <si>
    <t xml:space="preserve">-    Vaticano </t>
  </si>
  <si>
    <t xml:space="preserve">-    Ammin. locali </t>
  </si>
  <si>
    <t>-    Ammin. Locali</t>
  </si>
  <si>
    <t>-    UE</t>
  </si>
  <si>
    <t xml:space="preserve">-    Altri soggetti </t>
  </si>
  <si>
    <t>-    Altri soggetti</t>
  </si>
  <si>
    <t>- Ammin. locali</t>
  </si>
  <si>
    <t>Tabella 5.2.4 - Piano di monitoraggio per la tutela del consumatore</t>
  </si>
  <si>
    <t>Qualità dei servizi 4G di accesso a Internet da postazione mobile</t>
  </si>
  <si>
    <t>Indice dei prezzi del settore delle comunicazioni rispetto ai prezzi al consumo (2010=100)</t>
  </si>
  <si>
    <t>Tabella 5.2.5 - Piano di monitoraggio per la tutela dei diritti digitali</t>
  </si>
  <si>
    <t>strategica</t>
  </si>
  <si>
    <r>
      <t>Scostamento risultati TIM/obiettivi regolamentari</t>
    </r>
    <r>
      <rPr>
        <vertAlign val="superscript"/>
        <sz val="10"/>
        <color theme="1"/>
        <rFont val="Times New Roman"/>
        <family val="1"/>
      </rPr>
      <t>(2)</t>
    </r>
    <r>
      <rPr>
        <sz val="10"/>
        <color theme="1"/>
        <rFont val="Times New Roman"/>
        <family val="1"/>
      </rPr>
      <t xml:space="preserve"> </t>
    </r>
  </si>
  <si>
    <r>
      <t xml:space="preserve">Velocità in </t>
    </r>
    <r>
      <rPr>
        <i/>
        <sz val="10"/>
        <color theme="1"/>
        <rFont val="Times New Roman"/>
        <family val="1"/>
      </rPr>
      <t xml:space="preserve">download </t>
    </r>
    <r>
      <rPr>
        <sz val="10"/>
        <color theme="1"/>
        <rFont val="Times New Roman"/>
        <family val="1"/>
      </rPr>
      <t>(Mbps)</t>
    </r>
    <r>
      <rPr>
        <vertAlign val="superscript"/>
        <sz val="10"/>
        <color theme="1"/>
        <rFont val="Times New Roman"/>
        <family val="1"/>
      </rPr>
      <t xml:space="preserve">(3) </t>
    </r>
  </si>
  <si>
    <r>
      <t xml:space="preserve">Velocità in </t>
    </r>
    <r>
      <rPr>
        <i/>
        <sz val="10"/>
        <color theme="1"/>
        <rFont val="Times New Roman"/>
        <family val="1"/>
      </rPr>
      <t>upload</t>
    </r>
    <r>
      <rPr>
        <sz val="10"/>
        <color theme="1"/>
        <rFont val="Times New Roman"/>
        <family val="1"/>
      </rPr>
      <t xml:space="preserve"> (Mbps)</t>
    </r>
    <r>
      <rPr>
        <vertAlign val="superscript"/>
        <sz val="10"/>
        <color theme="1"/>
        <rFont val="Times New Roman"/>
        <family val="1"/>
      </rPr>
      <t>(3)</t>
    </r>
  </si>
  <si>
    <r>
      <t>Controversie risolte con accordo (% sui procedimenti conclusi)</t>
    </r>
    <r>
      <rPr>
        <vertAlign val="superscript"/>
        <sz val="10"/>
        <color theme="1"/>
        <rFont val="Times New Roman"/>
        <family val="1"/>
      </rPr>
      <t>(4)</t>
    </r>
  </si>
  <si>
    <r>
      <t>Controversie risolte con accordo presso Co.re.com. (% sui procedimenti conclusi)</t>
    </r>
    <r>
      <rPr>
        <vertAlign val="superscript"/>
        <sz val="10"/>
        <color theme="1"/>
        <rFont val="Times New Roman"/>
        <family val="1"/>
      </rPr>
      <t>(4)</t>
    </r>
  </si>
  <si>
    <r>
      <t>Totale valore dei rimborsi/indennizzi derivante da attività di risoluzione controversie</t>
    </r>
    <r>
      <rPr>
        <vertAlign val="superscript"/>
        <sz val="10"/>
        <color theme="1"/>
        <rFont val="Times New Roman"/>
        <family val="1"/>
      </rPr>
      <t>(5)</t>
    </r>
  </si>
  <si>
    <r>
      <t>Valore dei rimborsi/indennizzi derivante da attività di risoluzione controversie AGCOM</t>
    </r>
    <r>
      <rPr>
        <vertAlign val="superscript"/>
        <sz val="10"/>
        <color theme="1"/>
        <rFont val="Times New Roman"/>
        <family val="1"/>
      </rPr>
      <t>(5)</t>
    </r>
  </si>
  <si>
    <r>
      <t>Valore dei rimborsi/indennizzi derivante da attività di risoluzione controversie Co.re.com.</t>
    </r>
    <r>
      <rPr>
        <vertAlign val="superscript"/>
        <sz val="10"/>
        <color theme="1"/>
        <rFont val="Times New Roman"/>
        <family val="1"/>
      </rPr>
      <t>(6)</t>
    </r>
  </si>
  <si>
    <r>
      <t>Indice dei prezzi AGCOM-ISA</t>
    </r>
    <r>
      <rPr>
        <vertAlign val="superscript"/>
        <sz val="10"/>
        <color theme="1"/>
        <rFont val="Times New Roman"/>
        <family val="1"/>
      </rPr>
      <t>(7)</t>
    </r>
    <r>
      <rPr>
        <sz val="10"/>
        <color theme="1"/>
        <rFont val="Times New Roman"/>
        <family val="1"/>
      </rPr>
      <t>: indice sintetico dei prezzi dei prodotti e servizi di comunicazione</t>
    </r>
  </si>
  <si>
    <r>
      <t>Telefonia fissa - accesso e servizi di base</t>
    </r>
    <r>
      <rPr>
        <vertAlign val="superscript"/>
        <sz val="10"/>
        <color theme="1"/>
        <rFont val="Times New Roman"/>
        <family val="1"/>
      </rPr>
      <t>(8)</t>
    </r>
  </si>
  <si>
    <r>
      <t>Telefonia fissa - Internet/banda larga</t>
    </r>
    <r>
      <rPr>
        <vertAlign val="superscript"/>
        <sz val="10"/>
        <color theme="1"/>
        <rFont val="Times New Roman"/>
        <family val="1"/>
      </rPr>
      <t>(8)</t>
    </r>
  </si>
  <si>
    <r>
      <t>Telefonia mobile - servizi</t>
    </r>
    <r>
      <rPr>
        <vertAlign val="superscript"/>
        <sz val="10"/>
        <color theme="1"/>
        <rFont val="Times New Roman"/>
        <family val="1"/>
      </rPr>
      <t>(8)</t>
    </r>
  </si>
  <si>
    <r>
      <t>Servizi postali</t>
    </r>
    <r>
      <rPr>
        <vertAlign val="superscript"/>
        <sz val="10"/>
        <color theme="1"/>
        <rFont val="Times New Roman"/>
        <family val="1"/>
      </rPr>
      <t>(8)</t>
    </r>
  </si>
  <si>
    <r>
      <t>Televisione a pagamento</t>
    </r>
    <r>
      <rPr>
        <vertAlign val="superscript"/>
        <sz val="10"/>
        <color theme="1"/>
        <rFont val="Times New Roman"/>
        <family val="1"/>
      </rPr>
      <t>(8)</t>
    </r>
  </si>
  <si>
    <r>
      <t>Quotidiani</t>
    </r>
    <r>
      <rPr>
        <vertAlign val="superscript"/>
        <sz val="10"/>
        <color theme="1"/>
        <rFont val="Times New Roman"/>
        <family val="1"/>
      </rPr>
      <t>(8)</t>
    </r>
  </si>
  <si>
    <r>
      <t xml:space="preserve">Quota di mercato del </t>
    </r>
    <r>
      <rPr>
        <i/>
        <sz val="10"/>
        <color theme="1"/>
        <rFont val="Times New Roman"/>
        <family val="1"/>
      </rPr>
      <t xml:space="preserve">leader </t>
    </r>
    <r>
      <rPr>
        <sz val="10"/>
        <color theme="1"/>
        <rFont val="Times New Roman"/>
        <family val="1"/>
      </rPr>
      <t>- televisione in chiaro</t>
    </r>
  </si>
  <si>
    <r>
      <t xml:space="preserve">Quota di mercato del </t>
    </r>
    <r>
      <rPr>
        <i/>
        <sz val="10"/>
        <color theme="1"/>
        <rFont val="Times New Roman"/>
        <family val="1"/>
      </rPr>
      <t>leader</t>
    </r>
    <r>
      <rPr>
        <sz val="10"/>
        <color theme="1"/>
        <rFont val="Times New Roman"/>
        <family val="1"/>
      </rPr>
      <t xml:space="preserve"> - televisione a pagamento</t>
    </r>
  </si>
  <si>
    <r>
      <t xml:space="preserve">Quota di mercato del </t>
    </r>
    <r>
      <rPr>
        <i/>
        <sz val="10"/>
        <color theme="1"/>
        <rFont val="Times New Roman"/>
        <family val="1"/>
      </rPr>
      <t>leader</t>
    </r>
    <r>
      <rPr>
        <sz val="10"/>
        <color theme="1"/>
        <rFont val="Times New Roman"/>
        <family val="1"/>
      </rPr>
      <t xml:space="preserve"> - radio</t>
    </r>
  </si>
  <si>
    <r>
      <t xml:space="preserve">Quota di mercato del </t>
    </r>
    <r>
      <rPr>
        <i/>
        <sz val="10"/>
        <color theme="1"/>
        <rFont val="Times New Roman"/>
        <family val="1"/>
      </rPr>
      <t xml:space="preserve">leader </t>
    </r>
    <r>
      <rPr>
        <sz val="10"/>
        <color theme="1"/>
        <rFont val="Times New Roman"/>
        <family val="1"/>
      </rPr>
      <t>- editoria quotidiana</t>
    </r>
  </si>
  <si>
    <r>
      <t>Audience</t>
    </r>
    <r>
      <rPr>
        <sz val="10"/>
        <color theme="1"/>
        <rFont val="Times New Roman"/>
        <family val="1"/>
      </rPr>
      <t xml:space="preserve"> tv</t>
    </r>
  </si>
  <si>
    <r>
      <t xml:space="preserve">Quote di ascolto annuale nel giorno medio - </t>
    </r>
    <r>
      <rPr>
        <i/>
        <sz val="10"/>
        <color theme="1"/>
        <rFont val="Times New Roman"/>
        <family val="1"/>
      </rPr>
      <t>leader</t>
    </r>
    <r>
      <rPr>
        <sz val="10"/>
        <color theme="1"/>
        <rFont val="Times New Roman"/>
        <family val="1"/>
      </rPr>
      <t xml:space="preserve"> di mercato</t>
    </r>
  </si>
  <si>
    <r>
      <t xml:space="preserve">Tirature del </t>
    </r>
    <r>
      <rPr>
        <i/>
        <sz val="10"/>
        <color theme="1"/>
        <rFont val="Times New Roman"/>
        <family val="1"/>
      </rPr>
      <t>leader</t>
    </r>
    <r>
      <rPr>
        <sz val="10"/>
        <color theme="1"/>
        <rFont val="Times New Roman"/>
        <family val="1"/>
      </rPr>
      <t xml:space="preserve"> di mercato</t>
    </r>
  </si>
  <si>
    <r>
      <t xml:space="preserve">Utilizzo capacità trasmissiva </t>
    </r>
    <r>
      <rPr>
        <i/>
        <sz val="10"/>
        <color theme="1"/>
        <rFont val="Times New Roman"/>
        <family val="1"/>
      </rPr>
      <t>multiplex</t>
    </r>
    <r>
      <rPr>
        <sz val="10"/>
        <color theme="1"/>
        <rFont val="Times New Roman"/>
        <family val="1"/>
      </rPr>
      <t xml:space="preserve"> nazionali</t>
    </r>
  </si>
  <si>
    <r>
      <t>Numero di programmi per Mux</t>
    </r>
    <r>
      <rPr>
        <vertAlign val="superscript"/>
        <sz val="10"/>
        <color theme="1"/>
        <rFont val="Times New Roman"/>
        <family val="1"/>
      </rPr>
      <t>(1)</t>
    </r>
  </si>
  <si>
    <t>Tabella 5.2.6 - Piano di monitoraggio per il miglioramento dei processi decisionali</t>
  </si>
  <si>
    <t>12,0 gg.</t>
  </si>
  <si>
    <t>16,0 gg.</t>
  </si>
  <si>
    <r>
      <t>Numero di segnalazioni da parte di operatori di comunicazione elettronica gestite</t>
    </r>
    <r>
      <rPr>
        <vertAlign val="superscript"/>
        <sz val="10"/>
        <color theme="1"/>
        <rFont val="Times New Roman"/>
        <family val="1"/>
      </rPr>
      <t>(1)</t>
    </r>
  </si>
  <si>
    <r>
      <t>Numero di procedimenti sanzionatori conclusi</t>
    </r>
    <r>
      <rPr>
        <vertAlign val="superscript"/>
        <sz val="10"/>
        <color theme="1"/>
        <rFont val="Times New Roman"/>
        <family val="1"/>
      </rPr>
      <t>(2)</t>
    </r>
  </si>
  <si>
    <r>
      <t>Numero di procedimenti conclusi dai Co.re.com. aventi ad oggetto controversie tra operatori e utenti</t>
    </r>
    <r>
      <rPr>
        <vertAlign val="superscript"/>
        <sz val="10"/>
        <color theme="1"/>
        <rFont val="Times New Roman"/>
        <family val="1"/>
      </rPr>
      <t>(3)</t>
    </r>
  </si>
  <si>
    <t>Tabella 5.2.7 - Piano di monitoraggio per le attività internazionali</t>
  </si>
  <si>
    <t>Numero di dipendenti coinvolti in gruppi di lavoro attivi presso organismi europei e internazionali di settore</t>
  </si>
  <si>
    <r>
      <t xml:space="preserve">Numero di incarichi di </t>
    </r>
    <r>
      <rPr>
        <i/>
        <sz val="10"/>
        <color theme="1"/>
        <rFont val="Times New Roman"/>
        <family val="1"/>
      </rPr>
      <t>governance</t>
    </r>
    <r>
      <rPr>
        <sz val="10"/>
        <color theme="1"/>
        <rFont val="Times New Roman"/>
        <family val="1"/>
      </rPr>
      <t xml:space="preserve"> e di coordinamento tecnico degli organismi internazionali di settore </t>
    </r>
  </si>
  <si>
    <t>Tabella 5.2.3 - Piano di monitoraggio per il pluralismo</t>
  </si>
  <si>
    <t>Figura 5.3.1 - Linee strategiche e programmi di lavoro</t>
  </si>
  <si>
    <t>I programmi di lavoro dell’Autorità per il prossimo anno</t>
  </si>
  <si>
    <t>Fattispece concreta</t>
  </si>
  <si>
    <t>Il piano di monitoraggio delle attività dell'Autorità</t>
  </si>
  <si>
    <t>Tabella 2.2.1 - Ricavi complessivi del SIC e delle relative aree economiche</t>
  </si>
  <si>
    <t>Tabella 3.1.2 - Spesa finale per tipologia di clientela (miliardi di €)</t>
  </si>
  <si>
    <t xml:space="preserve">Capitolo IV - L'organizzazione dell'Autorità </t>
  </si>
  <si>
    <t>Capitolo V - I risultati conseguiti e i programmi di lavoro</t>
  </si>
  <si>
    <t>L'attività ispettiva e il Registro degli Operatori di Comunicazione</t>
  </si>
  <si>
    <t>Tabella 4.2.1 - I Co.re.com.: leggi istitutive, presidenti e siti istituzionali</t>
  </si>
  <si>
    <t>Tabella 5.1.1 - Struttura del piano di monitoraggio</t>
  </si>
  <si>
    <t>Tabella 5.2.1 - Piano di monitoraggio per la regolazione pro-concorrenziale dei mercati</t>
  </si>
  <si>
    <t>Cinema</t>
  </si>
  <si>
    <t>Pubblicità esterna</t>
  </si>
  <si>
    <t xml:space="preserve">Editoria annuaristica </t>
  </si>
  <si>
    <r>
      <t xml:space="preserve">Decisioni di non avvio dell’istruttoria ai sensi dell’art. 5 del Regolamento 368/14/CONS </t>
    </r>
    <r>
      <rPr>
        <sz val="12"/>
        <color indexed="8"/>
        <rFont val="Times New Roman"/>
        <family val="1"/>
      </rPr>
      <t>assunte con delibera</t>
    </r>
  </si>
  <si>
    <r>
      <t xml:space="preserve">Decisioni di non avvio dell’istruttoria ai sensi dell’art. 5 del Regolamento 368/14/CONS </t>
    </r>
    <r>
      <rPr>
        <sz val="12"/>
        <color indexed="8"/>
        <rFont val="Times New Roman"/>
        <family val="1"/>
      </rPr>
      <t>assunte con determina</t>
    </r>
  </si>
  <si>
    <t>Editoriale, letteraria</t>
  </si>
  <si>
    <t>Singolo canale</t>
  </si>
  <si>
    <t>Presidio sanzionatorio</t>
  </si>
  <si>
    <t>Gli organismi strumentali e ausiliari</t>
  </si>
  <si>
    <r>
      <t xml:space="preserve">Figura 3.1.4 - Telecomunicazioni fisse e mobili: ricavi da servizi </t>
    </r>
    <r>
      <rPr>
        <i/>
        <sz val="14"/>
        <color rgb="FF0000FF"/>
        <rFont val="Calibri"/>
        <family val="2"/>
      </rPr>
      <t>retail</t>
    </r>
    <r>
      <rPr>
        <sz val="14"/>
        <color rgb="FF0000FF"/>
        <rFont val="Calibri"/>
        <family val="2"/>
      </rPr>
      <t xml:space="preserve"> voce e dati (miliardi di €)</t>
    </r>
  </si>
  <si>
    <r>
      <t xml:space="preserve">Tabella 3.1.3 - Accessi e ricavi </t>
    </r>
    <r>
      <rPr>
        <i/>
        <sz val="14"/>
        <color rgb="FF0000FF"/>
        <rFont val="Calibri"/>
        <family val="2"/>
      </rPr>
      <t>broadband</t>
    </r>
    <r>
      <rPr>
        <sz val="14"/>
        <color rgb="FF0000FF"/>
        <rFont val="Calibri"/>
        <family val="2"/>
      </rPr>
      <t xml:space="preserve"> per classe di velocità (%)</t>
    </r>
  </si>
  <si>
    <r>
      <t xml:space="preserve">Tabella 3.3.1 - </t>
    </r>
    <r>
      <rPr>
        <i/>
        <sz val="14"/>
        <color rgb="FF0000FF"/>
        <rFont val="Calibri"/>
        <family val="2"/>
      </rPr>
      <t>Audience</t>
    </r>
    <r>
      <rPr>
        <sz val="14"/>
        <color rgb="FF0000FF"/>
        <rFont val="Calibri"/>
        <family val="2"/>
      </rPr>
      <t xml:space="preserve"> dei principali Tg</t>
    </r>
  </si>
  <si>
    <r>
      <t xml:space="preserve">Tabella 3.3.2 - </t>
    </r>
    <r>
      <rPr>
        <i/>
        <sz val="14"/>
        <color rgb="FF0000FF"/>
        <rFont val="Calibri"/>
        <family val="2"/>
      </rPr>
      <t>Audience</t>
    </r>
    <r>
      <rPr>
        <sz val="14"/>
        <color rgb="FF0000FF"/>
        <rFont val="Calibri"/>
        <family val="2"/>
      </rPr>
      <t xml:space="preserve"> dei canali </t>
    </r>
    <r>
      <rPr>
        <i/>
        <sz val="14"/>
        <color rgb="FF0000FF"/>
        <rFont val="Calibri"/>
        <family val="2"/>
      </rPr>
      <t>all news</t>
    </r>
  </si>
  <si>
    <t>Fonte: dati aziendali e Istat</t>
  </si>
  <si>
    <t>Figura 3.1.2 - Telecomunicazioni fisse e mobili: ricavi complessivi (miliardi di €)</t>
  </si>
  <si>
    <t>Fonte: elaborazioni su dati Istat</t>
  </si>
  <si>
    <r>
      <t xml:space="preserve">Figura 3.1.4 - Telecomunicazioni fisse e mobili: ricavi da servizi </t>
    </r>
    <r>
      <rPr>
        <b/>
        <i/>
        <sz val="16"/>
        <color rgb="FF0000FF"/>
        <rFont val="Times New Roman"/>
        <family val="1"/>
      </rPr>
      <t>retail</t>
    </r>
    <r>
      <rPr>
        <b/>
        <sz val="16"/>
        <color rgb="FF0000FF"/>
        <rFont val="Times New Roman"/>
        <family val="1"/>
      </rPr>
      <t xml:space="preserve"> voce e dati (miliardi di €)</t>
    </r>
  </si>
  <si>
    <t>Rete fissa TIM</t>
  </si>
  <si>
    <t>Rete mobile TIM</t>
  </si>
  <si>
    <r>
      <t xml:space="preserve">Tabella 3.1.3 - Accessi e ricavi </t>
    </r>
    <r>
      <rPr>
        <b/>
        <i/>
        <sz val="16"/>
        <color rgb="FF0000FF"/>
        <rFont val="Times New Roman"/>
        <family val="1"/>
      </rPr>
      <t>broadband</t>
    </r>
    <r>
      <rPr>
        <b/>
        <sz val="16"/>
        <color rgb="FF0000FF"/>
        <rFont val="Times New Roman"/>
        <family val="1"/>
      </rPr>
      <t xml:space="preserve"> per classe di velocità (%)</t>
    </r>
  </si>
  <si>
    <t>Diff. p.p.</t>
  </si>
  <si>
    <t>Rame (escl. DSL)</t>
  </si>
  <si>
    <r>
      <rPr>
        <b/>
        <i/>
        <sz val="11"/>
        <rFont val="Times New Roman"/>
        <family val="1"/>
      </rPr>
      <t>Rank</t>
    </r>
    <r>
      <rPr>
        <b/>
        <sz val="11"/>
        <rFont val="Times New Roman"/>
        <family val="1"/>
      </rPr>
      <t xml:space="preserve"> - popolazione</t>
    </r>
  </si>
  <si>
    <r>
      <rPr>
        <b/>
        <i/>
        <sz val="11"/>
        <rFont val="Times New Roman"/>
        <family val="1"/>
      </rPr>
      <t>Rank</t>
    </r>
    <r>
      <rPr>
        <b/>
        <sz val="11"/>
        <rFont val="Times New Roman"/>
        <family val="1"/>
      </rPr>
      <t xml:space="preserve"> - famiglie</t>
    </r>
  </si>
  <si>
    <t>Utenza residenziale</t>
  </si>
  <si>
    <t>Utenza affari</t>
  </si>
  <si>
    <r>
      <t xml:space="preserve">Mobile </t>
    </r>
    <r>
      <rPr>
        <i/>
        <sz val="12"/>
        <color theme="1"/>
        <rFont val="Times New Roman"/>
        <family val="1"/>
      </rPr>
      <t>on net</t>
    </r>
  </si>
  <si>
    <r>
      <t xml:space="preserve">Mobile </t>
    </r>
    <r>
      <rPr>
        <i/>
        <sz val="12"/>
        <color theme="1"/>
        <rFont val="Times New Roman"/>
        <family val="1"/>
      </rPr>
      <t>off net</t>
    </r>
  </si>
  <si>
    <t>Traffico medio (GB/mese)</t>
  </si>
  <si>
    <t>Connected car</t>
  </si>
  <si>
    <t>Utilities</t>
  </si>
  <si>
    <t>Connected cities</t>
  </si>
  <si>
    <t>Connected work</t>
  </si>
  <si>
    <t>Energy</t>
  </si>
  <si>
    <t>Fonte: dati MISE</t>
  </si>
  <si>
    <t>Autorizzazioni a effetto immediato</t>
  </si>
  <si>
    <t>Fonte: dati Istat</t>
  </si>
  <si>
    <t>Offerte a pagamento</t>
  </si>
  <si>
    <t>Fonte: Istat</t>
  </si>
  <si>
    <r>
      <t xml:space="preserve">Tabella 3.3.1 - </t>
    </r>
    <r>
      <rPr>
        <b/>
        <i/>
        <sz val="16"/>
        <color rgb="FF0000FF"/>
        <rFont val="Times New Roman"/>
        <family val="1"/>
      </rPr>
      <t>Audience</t>
    </r>
    <r>
      <rPr>
        <b/>
        <sz val="16"/>
        <color rgb="FF0000FF"/>
        <rFont val="Times New Roman"/>
        <family val="1"/>
      </rPr>
      <t xml:space="preserve"> dei principali Tg</t>
    </r>
  </si>
  <si>
    <r>
      <rPr>
        <b/>
        <i/>
        <sz val="12"/>
        <color rgb="FF000000"/>
        <rFont val="Times New Roman"/>
        <family val="1"/>
      </rPr>
      <t>Share</t>
    </r>
    <r>
      <rPr>
        <b/>
        <sz val="12"/>
        <color rgb="FF000000"/>
        <rFont val="Times New Roman"/>
        <family val="1"/>
      </rPr>
      <t xml:space="preserve"> (%)</t>
    </r>
  </si>
  <si>
    <r>
      <t xml:space="preserve">Tabella 3.3.2 - </t>
    </r>
    <r>
      <rPr>
        <b/>
        <i/>
        <sz val="16"/>
        <color rgb="FF0000FF"/>
        <rFont val="Times New Roman"/>
        <family val="1"/>
      </rPr>
      <t>Audience</t>
    </r>
    <r>
      <rPr>
        <b/>
        <sz val="16"/>
        <color rgb="FF0000FF"/>
        <rFont val="Times New Roman"/>
        <family val="1"/>
      </rPr>
      <t xml:space="preserve"> dei canali </t>
    </r>
    <r>
      <rPr>
        <b/>
        <i/>
        <sz val="16"/>
        <color rgb="FF0000FF"/>
        <rFont val="Times New Roman"/>
        <family val="1"/>
      </rPr>
      <t>all news</t>
    </r>
  </si>
  <si>
    <r>
      <rPr>
        <b/>
        <i/>
        <sz val="12"/>
        <color theme="1"/>
        <rFont val="Times New Roman"/>
        <family val="1"/>
      </rPr>
      <t>Share</t>
    </r>
    <r>
      <rPr>
        <b/>
        <sz val="12"/>
        <color theme="1"/>
        <rFont val="Times New Roman"/>
        <family val="1"/>
      </rPr>
      <t xml:space="preserve"> (%)</t>
    </r>
  </si>
  <si>
    <t xml:space="preserve">RAI </t>
  </si>
  <si>
    <t>Nota: la quota parte di canone imputabile all’attività televisiva è stata calcolata applicando al valore totale del canone radiotelevisivo una percentuale pari alla quota di costi diretti attribuiti a tale attività sul totale dei costi diretti del servizio pubblico (c.d. aggregato A della contabilità separata di RAI).</t>
  </si>
  <si>
    <t>Indice generale dei prezzi</t>
  </si>
  <si>
    <t>Indice prezzo quotidiani cartacei</t>
  </si>
  <si>
    <r>
      <t xml:space="preserve">Ricavi netti raccolta pubblicitaria </t>
    </r>
    <r>
      <rPr>
        <b/>
        <i/>
        <sz val="12"/>
        <color theme="1"/>
        <rFont val="Times New Roman"/>
        <family val="1"/>
      </rPr>
      <t>online</t>
    </r>
    <r>
      <rPr>
        <b/>
        <sz val="12"/>
        <color theme="1"/>
        <rFont val="Times New Roman"/>
        <family val="1"/>
      </rPr>
      <t xml:space="preserve"> nel mondo, per operatore</t>
    </r>
  </si>
  <si>
    <r>
      <rPr>
        <i/>
        <sz val="12"/>
        <color theme="1"/>
        <rFont val="Times New Roman"/>
        <family val="1"/>
      </rPr>
      <t>Display</t>
    </r>
    <r>
      <rPr>
        <sz val="12"/>
        <color theme="1"/>
        <rFont val="Times New Roman"/>
        <family val="1"/>
      </rPr>
      <t xml:space="preserve"> e video</t>
    </r>
  </si>
  <si>
    <t>Trento - Provincia autonoma</t>
  </si>
  <si>
    <t>Bolzano - Provincia autonoma</t>
  </si>
  <si>
    <t>Promozione della cultura della legalità nella fruizione di opere digitali</t>
  </si>
  <si>
    <t>Rafforzamento del ruolo AGCOM nell'ambito degli organismi internazionali</t>
  </si>
  <si>
    <t xml:space="preserve">Descrizione </t>
  </si>
  <si>
    <r>
      <t xml:space="preserve">Verifica del rispetto dei principi </t>
    </r>
    <r>
      <rPr>
        <b/>
        <i/>
        <sz val="12"/>
        <color theme="1"/>
        <rFont val="Times New Roman"/>
        <family val="1"/>
      </rPr>
      <t>ex</t>
    </r>
    <r>
      <rPr>
        <b/>
        <sz val="12"/>
        <color theme="1"/>
        <rFont val="Times New Roman"/>
        <family val="1"/>
      </rPr>
      <t xml:space="preserve"> art. 43 TUSMAR</t>
    </r>
  </si>
  <si>
    <t>Quote di investimento in opere europee indipendenti per tipologia (%)</t>
  </si>
  <si>
    <r>
      <t>Telefonia mobile - servizi Internet
(2015=100)</t>
    </r>
    <r>
      <rPr>
        <vertAlign val="superscript"/>
        <sz val="10"/>
        <color theme="1"/>
        <rFont val="Times New Roman"/>
        <family val="1"/>
      </rPr>
      <t xml:space="preserve"> (9)</t>
    </r>
  </si>
  <si>
    <t xml:space="preserve">     - Quotidiani</t>
  </si>
  <si>
    <t xml:space="preserve">     - Periodici</t>
  </si>
  <si>
    <t xml:space="preserve">&lt; 10 Mbit/s </t>
  </si>
  <si>
    <r>
      <t>SIM "</t>
    </r>
    <r>
      <rPr>
        <i/>
        <sz val="12"/>
        <color theme="1"/>
        <rFont val="Times New Roman"/>
        <family val="1"/>
      </rPr>
      <t>human</t>
    </r>
    <r>
      <rPr>
        <sz val="12"/>
        <color theme="1"/>
        <rFont val="Times New Roman"/>
        <family val="1"/>
      </rPr>
      <t>"</t>
    </r>
  </si>
  <si>
    <t>SIM "voce e Internet"</t>
  </si>
  <si>
    <t>Utente</t>
  </si>
  <si>
    <t>Totale cumulato (mln)</t>
  </si>
  <si>
    <t>Numero operazioni (mln)</t>
  </si>
  <si>
    <t xml:space="preserve">   di cui invii singoli</t>
  </si>
  <si>
    <t xml:space="preserve">   di cuoi invii multipli</t>
  </si>
  <si>
    <t>(%)</t>
  </si>
  <si>
    <t>Pay Tv</t>
  </si>
  <si>
    <t>Gruppo Sky (Sky Italia)</t>
  </si>
  <si>
    <t>RAI NEWS 24</t>
  </si>
  <si>
    <r>
      <t>Fonte</t>
    </r>
    <r>
      <rPr>
        <sz val="10"/>
        <color indexed="8"/>
        <rFont val="Times New Roman"/>
        <family val="1"/>
      </rPr>
      <t xml:space="preserve">: Auditel </t>
    </r>
  </si>
  <si>
    <r>
      <t>Fonte</t>
    </r>
    <r>
      <rPr>
        <sz val="10"/>
        <color indexed="8"/>
        <rFont val="Times New Roman"/>
        <family val="1"/>
      </rPr>
      <t>: Auditel - Nielsen</t>
    </r>
  </si>
  <si>
    <r>
      <rPr>
        <vertAlign val="superscript"/>
        <sz val="8"/>
        <color theme="1"/>
        <rFont val="Times New Roman"/>
        <family val="1"/>
      </rPr>
      <t>(1)</t>
    </r>
    <r>
      <rPr>
        <sz val="7"/>
        <color theme="1"/>
        <rFont val="Times New Roman"/>
        <family val="1"/>
      </rPr>
      <t> </t>
    </r>
    <r>
      <rPr>
        <sz val="8"/>
        <color theme="1"/>
        <rFont val="Times New Roman"/>
        <family val="1"/>
      </rPr>
      <t>Gli indicatori di efficienza di utilizzo Mux rappresentano un dato medio calcolato sui Mux nazionali più significativi (sono esclusi PDSB, 3lettronica, Europaway).</t>
    </r>
  </si>
  <si>
    <r>
      <t>Indice di qualità globale IQG del servizio universale</t>
    </r>
    <r>
      <rPr>
        <vertAlign val="superscript"/>
        <sz val="10"/>
        <color theme="1"/>
        <rFont val="Times New Roman"/>
        <family val="1"/>
      </rPr>
      <t>(1)</t>
    </r>
  </si>
  <si>
    <t>Appendice di documentazione</t>
  </si>
  <si>
    <t>Figura 3.1.8 - Rete fissa: spesa degli utenti per tipologia di servizi (miliardi di €)</t>
  </si>
  <si>
    <r>
      <t xml:space="preserve">Nota: nei servizi “Voce” sono inclusi introiti da servizi di accesso, da fonia (locale, nazionale, internazionale, fisso-mobile), Internet </t>
    </r>
    <r>
      <rPr>
        <i/>
        <sz val="10"/>
        <rFont val="Times New Roman"/>
        <family val="1"/>
      </rPr>
      <t>dial-up</t>
    </r>
    <r>
      <rPr>
        <sz val="10"/>
        <rFont val="Times New Roman"/>
        <family val="1"/>
      </rPr>
      <t xml:space="preserve">, ricavi netti da servizi a numerazione non geografica e da telefonia pubblica; nei servizi “Dati” sono inclusi quelli provenienti dalle reti a larga banda, inclusi canoni e servizi a consumo, servizi commutati di trasmissione dati e circuiti diretti affittati a clientela finale (esclusi OAO), ricavi da servizi M2M; nella voce “Altro” sono inclusi i ricavi da vendita/noleggio di apparati, terminali e accessori e altre tipologie di ricavo non espressamente considerate in precedenza.  </t>
    </r>
  </si>
  <si>
    <t>milioni di €</t>
  </si>
  <si>
    <t>Var. % 
2017/2016</t>
  </si>
  <si>
    <t>Var. %
2018/2017</t>
  </si>
  <si>
    <t>Totale  (4.422 titoli abilitativi, 3.056 operatori postali)</t>
  </si>
  <si>
    <t>Servizi di media audiovisivi e radio</t>
  </si>
  <si>
    <t>Editoria quotidiana e periodica (e agenzie di stampa)</t>
  </si>
  <si>
    <t>Editoria elettronica e pubblicità online</t>
  </si>
  <si>
    <t>Iniziative di comunicazione e sponsorizzazioni</t>
  </si>
  <si>
    <t>ComCast Corporation / Sky</t>
  </si>
  <si>
    <t>Tabella 2.2.4 - Autorizzazioni per i trasferimenti di proprietà di società radiotelevisive</t>
  </si>
  <si>
    <t xml:space="preserve">Autorizzazioni per la diffusione di programmi via satellite (rilasci/rinnovi/volture, rigetti) </t>
  </si>
  <si>
    <t>Decadenza autorizzazioni per la diffusione di programmi via satellite</t>
  </si>
  <si>
    <t>Comunicazione di variazioni dati relativi alle autorizzazioni per la diffusione di programmi via satellite – prese d’atto (ex. art. 3, comma 5 delibera n. 127/00/CONS)</t>
  </si>
  <si>
    <t>Notifiche relative alla diffusione in simulcast su satellite delle prestazioni di servizi di media audiovisivi o radiofonici lineari</t>
  </si>
  <si>
    <t>Servizi di media audiovisivi a richiesta (ex delibera n. 607/10/CONS)</t>
  </si>
  <si>
    <t>Decisioni non luogo a provvedere</t>
  </si>
  <si>
    <t>Figura 2.3.1 - Numero di istanze per mese e per tipo di rito (aprile 2014-marzo 2019)</t>
  </si>
  <si>
    <t>Cautelari</t>
  </si>
  <si>
    <t>Cautelare</t>
  </si>
  <si>
    <t>Reiterazione</t>
  </si>
  <si>
    <t>Tabella 2.3.2 - Principali statistiche sulle attività del diritto d’autore (1° maggio 2018-30 aprile 2019)</t>
  </si>
  <si>
    <t>Audiovisiva, fotografica</t>
  </si>
  <si>
    <t>Totale ordini disabilitazione</t>
  </si>
  <si>
    <t>- di cui procedimenti</t>
  </si>
  <si>
    <t>- di cui cautelari</t>
  </si>
  <si>
    <t>- di cui reiterazioni</t>
  </si>
  <si>
    <t>Figura 2.3.2 - Quote di programmazione di opere europee e opere europee recenti per editore (2017, %)</t>
  </si>
  <si>
    <t>Figura 2.3.3 - Quote di programmazione di opere europee e opere europee recenti per singolo canale (2017, %)</t>
  </si>
  <si>
    <t>Figura 2.3.3 - Quote di programmazione di opere europee e opere europee recentiper singolo canale (2017, %)</t>
  </si>
  <si>
    <t>Figura 2.3.4 - Quote di investimento in opere europee di produttori indipendenti per editore (2017, %)</t>
  </si>
  <si>
    <t>Investimenti dei principali operatori in opere europee indipendenti 883 milioni di €</t>
  </si>
  <si>
    <t>Figura 2.3.5 - Quote di investimento in opere europee indipendenti per genere e tipologia (2017, %)</t>
  </si>
  <si>
    <t>Figura 2.3.6 - Modalità di investimento in opere europee di produttori indipendenti per genere (2017, %)</t>
  </si>
  <si>
    <t>DPLAY</t>
  </si>
  <si>
    <t>Vodafone TV</t>
  </si>
  <si>
    <t>Sky
On Demand</t>
  </si>
  <si>
    <t>TIMVision</t>
  </si>
  <si>
    <t>Figura 2.3.8 - Procedimenti sanzionatori a livello nazionale e locale</t>
  </si>
  <si>
    <t>Figura 2.3.7 - Quote di programmazione in opere europee su servizi a richiesta (VOD) (2017, %)</t>
  </si>
  <si>
    <t>Procedimenti  totale</t>
  </si>
  <si>
    <t xml:space="preserve">Ingiunzioni </t>
  </si>
  <si>
    <t>Archiviazioni</t>
  </si>
  <si>
    <r>
      <t xml:space="preserve">Ammontare </t>
    </r>
    <r>
      <rPr>
        <b/>
        <sz val="12"/>
        <color rgb="FF008000"/>
        <rFont val="Times New Roman"/>
        <family val="1"/>
      </rPr>
      <t>1,21</t>
    </r>
    <r>
      <rPr>
        <b/>
        <sz val="12"/>
        <color theme="1"/>
        <rFont val="Times New Roman"/>
        <family val="1"/>
      </rPr>
      <t xml:space="preserve"> milioni di €</t>
    </r>
  </si>
  <si>
    <t>Emittenti Nazionali</t>
  </si>
  <si>
    <t>Emittenti Locali</t>
  </si>
  <si>
    <r>
      <t xml:space="preserve">Figura 2.3.9 - Procedimenti in materia di </t>
    </r>
    <r>
      <rPr>
        <b/>
        <i/>
        <sz val="16"/>
        <color rgb="FF006600"/>
        <rFont val="Times New Roman"/>
        <family val="1"/>
      </rPr>
      <t xml:space="preserve">par condicio </t>
    </r>
    <r>
      <rPr>
        <b/>
        <sz val="16"/>
        <color rgb="FF006600"/>
        <rFont val="Times New Roman"/>
        <family val="1"/>
      </rPr>
      <t>(maggio 2018 - aprile 2019)</t>
    </r>
  </si>
  <si>
    <t>Totale procedimenti par condicio</t>
  </si>
  <si>
    <t>Regolamenti</t>
  </si>
  <si>
    <t>Ordinanze-ingiunzioni</t>
  </si>
  <si>
    <t>Ordini</t>
  </si>
  <si>
    <t>Richiami</t>
  </si>
  <si>
    <t>Raccomandazioni</t>
  </si>
  <si>
    <t>Comunicazione istituzionale (politiche, amministrative, referendum)</t>
  </si>
  <si>
    <t>Informazione nazionale (periodo non elettorale)</t>
  </si>
  <si>
    <t>Informazione locale (periodo non elettorale)</t>
  </si>
  <si>
    <t>Sondaggi (politiche e amministrative)</t>
  </si>
  <si>
    <t>Comunicazione politica (amministrative)</t>
  </si>
  <si>
    <t>Amministrative e provinciali 2018, regionali ed europee 2019</t>
  </si>
  <si>
    <t>Referendum regionali</t>
  </si>
  <si>
    <t>Elezioni politiche 2018</t>
  </si>
  <si>
    <t>Non elettorale</t>
  </si>
  <si>
    <t xml:space="preserve">Totale </t>
  </si>
  <si>
    <t>Figura 2.3.9 - Procedimenti in materia di par condicio (maggio 2018 - aprile 2019)</t>
  </si>
  <si>
    <t>Gruppo editoriale</t>
  </si>
  <si>
    <t>Edizioni</t>
  </si>
  <si>
    <t>MEDIASET</t>
  </si>
  <si>
    <t>CAIRO</t>
  </si>
  <si>
    <t>SKY</t>
  </si>
  <si>
    <t>Ore</t>
  </si>
  <si>
    <t>6957h32m4s</t>
  </si>
  <si>
    <t>7176h34m2s</t>
  </si>
  <si>
    <t>663h27m27s</t>
  </si>
  <si>
    <t>4357h1m13s</t>
  </si>
  <si>
    <t>39h32m46s</t>
  </si>
  <si>
    <t>19194h07m32s</t>
  </si>
  <si>
    <t>Tabella 2.3.4 - Totale programmi: ore monitorate (2018)</t>
  </si>
  <si>
    <t>6082h32m18s</t>
  </si>
  <si>
    <t>3043h2m40s</t>
  </si>
  <si>
    <t>4407h45m4s</t>
  </si>
  <si>
    <t>4680h4m6s</t>
  </si>
  <si>
    <t>65h3m40s</t>
  </si>
  <si>
    <t>18278h27m48s</t>
  </si>
  <si>
    <t>attivazione di servizi di comunicazione elettronica non richiesti (telefonia, internet, pay tv)</t>
  </si>
  <si>
    <t>addebiti per traffico extra-soglia senza preavviso o in presenza di blocco</t>
  </si>
  <si>
    <t>trasparenza delle informazioni (contrattuali, siti web e punti vendita)</t>
  </si>
  <si>
    <t>n. Modelli D</t>
  </si>
  <si>
    <t>addebito per servizi premium (giochi, loghi, suonerie, ecc.)</t>
  </si>
  <si>
    <t>servizi di assistenza clienti (call center, app, area clienti web)</t>
  </si>
  <si>
    <t>Inottemperanza a diffida - principio di simmetria delle forme per esercizio diritto di recesso</t>
  </si>
  <si>
    <t>Inottemperanza a provvedimenti temporanei Co.re.com.</t>
  </si>
  <si>
    <t>Addebiti traffico dati extra soglia</t>
  </si>
  <si>
    <t>Mancato rispetto delle agevolazioni previste per determinate categorie di utenti</t>
  </si>
  <si>
    <t>Tabella 2.5.2 - Procedimenti sanzionatori avviati (1° maggio 2018 - 30 aprile 2019)</t>
  </si>
  <si>
    <t>Tabella 2.5.3 - Provvedimenti adottati (1° maggio 2018 - 30 aprile 2019)</t>
  </si>
  <si>
    <t>Archiviazione</t>
  </si>
  <si>
    <t>Oblazione</t>
  </si>
  <si>
    <t>Ingiunzione</t>
  </si>
  <si>
    <t>Mancato riscontro a richiesta di dati e informazioni</t>
  </si>
  <si>
    <t>art. 98, co. 9, D. Lgs. n. 259/03</t>
  </si>
  <si>
    <t>Mancata adozione cadenza di rinnovo e fatturazione delle offerte su base mensile</t>
  </si>
  <si>
    <t>Mancata trasparenza costi di recesso</t>
  </si>
  <si>
    <t>Mancato rispetto regolamenti europei su roam-like-at-home</t>
  </si>
  <si>
    <t>art.98, co. 16bis, D. Lgs. n. 259/03</t>
  </si>
  <si>
    <t>Figura 2.5.1 - Procedimenti sanzionatori avviati per operatore (1° maggio 2018-30 aprile 2019)</t>
  </si>
  <si>
    <t>Mediaset Premium</t>
  </si>
  <si>
    <t>Figura 2.5.2 - Importi delle sanzioni per operatore (milioni di €, 1° maggio 2018-30 aprile 2019)</t>
  </si>
  <si>
    <t>Figura 2.6.1 - Rappresentazione cartografica delle aree tecniche PNAF</t>
  </si>
  <si>
    <t>Valle d'Aosta</t>
  </si>
  <si>
    <t>Trentino Alto Adige</t>
  </si>
  <si>
    <t>Friuli Venezia Giulia</t>
  </si>
  <si>
    <t>Emilia Romagna</t>
  </si>
  <si>
    <t>Tabella 2.6.1 - Pareri sui trasferimenti dei diritti d'uso delle frequenze radiotelevisive</t>
  </si>
  <si>
    <t>Figura 2.5.1 - Procedimenti sanzionatori avviati per operatore (1° maggio 2018 - 30 aprile 2019)</t>
  </si>
  <si>
    <t>Tabella 2.6.1 - Pareri sui trasferimenti dei diritti d’uso delle frequenze radiotelevisive</t>
  </si>
  <si>
    <t>Trasferimenti dei diritti d’uso delle frequenze radiotelevisive ai sensi dell’art. 14-ter del Codice delle comunicazioni elettroniche</t>
  </si>
  <si>
    <t xml:space="preserve">Pareri conclusi </t>
  </si>
  <si>
    <t xml:space="preserve">Istruttorie espletate </t>
  </si>
  <si>
    <t xml:space="preserve">In attesa del parere AGCM </t>
  </si>
  <si>
    <t>Figura 2.7.1 - Tipologia di attività dichiarate al ROC dagli operatori che hanno richiesto l’iscrizione (maggio 2018 - marzo 2019, %)</t>
  </si>
  <si>
    <t>Servizi di comunicazione elettronica</t>
  </si>
  <si>
    <t>Editoria elettronica</t>
  </si>
  <si>
    <t>Produttori o distributori di programmi radiotelevisivi</t>
  </si>
  <si>
    <t>Concessionarie di pubblicità</t>
  </si>
  <si>
    <t>Fornitori di servizi di media audiovisivi o radiofonici lineari e non lineari</t>
  </si>
  <si>
    <t>Operatori di call center</t>
  </si>
  <si>
    <t>Totale (1.528 nuove iscrizioni al ROC)</t>
  </si>
  <si>
    <t xml:space="preserve">Figura 3.1 - I ricavi del settore delle comunicazioni (miliardi di €) </t>
  </si>
  <si>
    <t>Anno</t>
  </si>
  <si>
    <t>Servizi Postali</t>
  </si>
  <si>
    <t>Totale ricavi</t>
  </si>
  <si>
    <t>Ricavi / PIL (Prodotto interno lordo)</t>
  </si>
  <si>
    <t>Figura 3.2 - Indici dei prezzi dei servizi retail (1998=100)</t>
  </si>
  <si>
    <t>Indice ISA/Agcom</t>
  </si>
  <si>
    <t>IPC (Indice generale prezzi al consumo)</t>
  </si>
  <si>
    <t>Tabella 3.1 - Composizione dei ricavi del settore delle comunicazioni (milioni di €)</t>
  </si>
  <si>
    <t>Var. %
2018 / 2017</t>
  </si>
  <si>
    <t xml:space="preserve">     - TV in chiaro</t>
  </si>
  <si>
    <t xml:space="preserve">     - TV a pagamento</t>
  </si>
  <si>
    <t xml:space="preserve"> - Editoria</t>
  </si>
  <si>
    <t xml:space="preserve"> - Internet</t>
  </si>
  <si>
    <t xml:space="preserve"> - Servizio Universale</t>
  </si>
  <si>
    <t xml:space="preserve"> - Servizi non rientranti nel Servizio Universale</t>
  </si>
  <si>
    <t>Tabella 3.2 - L’economia italiana (milioni di € - valori a prezzi correnti)</t>
  </si>
  <si>
    <t>Tabella 3.3 - Incidenza del settore delle comunicazoini sul PIL (%)</t>
  </si>
  <si>
    <t>Tabella 3.3 - Incidenza del settore delle comunicazioni sul PIL (%)</t>
  </si>
  <si>
    <t>Ricavi (Servizi complessivi Tlc / PIL)</t>
  </si>
  <si>
    <t>Famiglie (Spesa Tlc / Spesa complessiva)</t>
  </si>
  <si>
    <t>Var. % 2018/2017</t>
  </si>
  <si>
    <t>Figura 3.1.7 - Reti fisse e mobili: spesa finale complessiva degli utenti per operatore (2018, %)</t>
  </si>
  <si>
    <r>
      <t xml:space="preserve">Diff. </t>
    </r>
    <r>
      <rPr>
        <b/>
        <i/>
        <sz val="12"/>
        <color theme="1"/>
        <rFont val="Times New Roman"/>
        <family val="1"/>
      </rPr>
      <t>vs</t>
    </r>
    <r>
      <rPr>
        <b/>
        <sz val="12"/>
        <color theme="1"/>
        <rFont val="Times New Roman"/>
        <family val="1"/>
      </rPr>
      <t>. 2017 (p.p.)</t>
    </r>
  </si>
  <si>
    <t>Volume d'affari: 25.731 mln €</t>
  </si>
  <si>
    <t>Figura 3.1.11 - Rete fissa: traffico dati e consumi unitari (2013 = 100)</t>
  </si>
  <si>
    <t>Figura 3.1.11 - Rete fissa: traffico dati e consumi unitari (2013=100)</t>
  </si>
  <si>
    <t xml:space="preserve">Traffico dati </t>
  </si>
  <si>
    <t>Traffico unitario mensile</t>
  </si>
  <si>
    <t>Figura 3.1.12 - Penetrazione dei servizi a banda larga nelle province italiane (dicembre 2018, %)</t>
  </si>
  <si>
    <t>Figura 3.1.13 - Penetrazione dei servizi a banda ultra-larga nelle province italiane (dicembre 2018, %)</t>
  </si>
  <si>
    <t>Figura 3.1.13 - Penetrazione dei servizi a banda ultra - larga nelle province italiane (dicembre 2018, %)</t>
  </si>
  <si>
    <t>Popolazione</t>
  </si>
  <si>
    <t>Famiglie</t>
  </si>
  <si>
    <t>BB compless.</t>
  </si>
  <si>
    <t>≥30 Mbit/s</t>
  </si>
  <si>
    <r>
      <t xml:space="preserve">Figura 3.1.14 - </t>
    </r>
    <r>
      <rPr>
        <b/>
        <i/>
        <sz val="16"/>
        <color rgb="FF0000FF"/>
        <rFont val="Times New Roman"/>
        <family val="1"/>
      </rPr>
      <t>Ranking</t>
    </r>
    <r>
      <rPr>
        <b/>
        <sz val="16"/>
        <color rgb="FF0000FF"/>
        <rFont val="Times New Roman"/>
        <family val="1"/>
      </rPr>
      <t xml:space="preserve"> provinciale degli accessi </t>
    </r>
    <r>
      <rPr>
        <b/>
        <i/>
        <sz val="16"/>
        <color rgb="FF0000FF"/>
        <rFont val="Times New Roman"/>
        <family val="1"/>
      </rPr>
      <t>broadband</t>
    </r>
    <r>
      <rPr>
        <b/>
        <sz val="16"/>
        <color rgb="FF0000FF"/>
        <rFont val="Times New Roman"/>
        <family val="1"/>
      </rPr>
      <t xml:space="preserve"> (dicembre 2018, %)</t>
    </r>
  </si>
  <si>
    <t>Medio-Campidano</t>
  </si>
  <si>
    <r>
      <t xml:space="preserve">Figura 3.1.15 - </t>
    </r>
    <r>
      <rPr>
        <b/>
        <i/>
        <sz val="16"/>
        <color rgb="FF0000FF"/>
        <rFont val="Times New Roman"/>
        <family val="1"/>
      </rPr>
      <t>Ranking</t>
    </r>
    <r>
      <rPr>
        <b/>
        <sz val="16"/>
        <color rgb="FF0000FF"/>
        <rFont val="Times New Roman"/>
        <family val="1"/>
      </rPr>
      <t xml:space="preserve"> provinciale degli accessi </t>
    </r>
    <r>
      <rPr>
        <b/>
        <i/>
        <sz val="16"/>
        <color rgb="FF0000FF"/>
        <rFont val="Times New Roman"/>
        <family val="1"/>
      </rPr>
      <t>ultrabroadband</t>
    </r>
    <r>
      <rPr>
        <b/>
        <sz val="16"/>
        <color rgb="FF0000FF"/>
        <rFont val="Times New Roman"/>
        <family val="1"/>
      </rPr>
      <t xml:space="preserve"> (dicembre 2018, %)</t>
    </r>
  </si>
  <si>
    <t>Linee broadband (% totale)</t>
  </si>
  <si>
    <t>Linee FTTC-FTTH (% totale)</t>
  </si>
  <si>
    <t>Linee UBB (% famiglie)</t>
  </si>
  <si>
    <t>% famiglie</t>
  </si>
  <si>
    <t>Figura 3.1.19 - Spesa finale degli utenti per operatore (2018, %)</t>
  </si>
  <si>
    <t>Volume d'affari: 12.890 mln €</t>
  </si>
  <si>
    <t>Figura 3.1.20 - Spesa finale degli utenti per operatore e tipologia di utente (2018, %)</t>
  </si>
  <si>
    <t>Volume d'affari: 6.575 mln €</t>
  </si>
  <si>
    <t>Volume d'affari: 6.315 mln €</t>
  </si>
  <si>
    <t>Figura 3.1.21 - Spesa per servizi finali su rete a larga banda (2018, %)</t>
  </si>
  <si>
    <t>Volume d'affari: 5.729 mln €</t>
  </si>
  <si>
    <r>
      <t xml:space="preserve">Diff. </t>
    </r>
    <r>
      <rPr>
        <b/>
        <i/>
        <sz val="12"/>
        <color theme="1"/>
        <rFont val="Times New Roman"/>
        <family val="1"/>
      </rPr>
      <t>vs.</t>
    </r>
    <r>
      <rPr>
        <b/>
        <sz val="12"/>
        <color theme="1"/>
        <rFont val="Times New Roman"/>
        <family val="1"/>
      </rPr>
      <t xml:space="preserve"> 2017 (p.p.)</t>
    </r>
  </si>
  <si>
    <t>Reggio di Calabria</t>
  </si>
  <si>
    <t>Massa-Carrara</t>
  </si>
  <si>
    <t>Reggio nell'Emilia</t>
  </si>
  <si>
    <t>Verbano-Cusio-Ossola</t>
  </si>
  <si>
    <t>fino al 5%</t>
  </si>
  <si>
    <t>dal 5% al 10%</t>
  </si>
  <si>
    <t>oltre il 15%</t>
  </si>
  <si>
    <t>fino al 15%</t>
  </si>
  <si>
    <t>dal 15% al 25%</t>
  </si>
  <si>
    <t>dal 25% al 35%</t>
  </si>
  <si>
    <t>oltre il 35%</t>
  </si>
  <si>
    <t>Forlì-Cesena</t>
  </si>
  <si>
    <r>
      <t xml:space="preserve">Figura 3.1.22 - Ricavi da servizi </t>
    </r>
    <r>
      <rPr>
        <b/>
        <i/>
        <sz val="16"/>
        <color rgb="FF0000FF"/>
        <rFont val="Times New Roman"/>
        <family val="1"/>
      </rPr>
      <t>broadband</t>
    </r>
    <r>
      <rPr>
        <b/>
        <sz val="16"/>
        <color rgb="FF0000FF"/>
        <rFont val="Times New Roman"/>
        <family val="1"/>
      </rPr>
      <t xml:space="preserve"> per classe di velocità degli abbonamenti (%)</t>
    </r>
  </si>
  <si>
    <t>Figura 3.1.23 - Spesa per servizi FWA (2018, %)</t>
  </si>
  <si>
    <t>Tabella 3.1.5 - Gara per l'assegnazione delle licenze d'uso delle frequenze 5G</t>
  </si>
  <si>
    <t>Frequenza</t>
  </si>
  <si>
    <t>Importo (mln €)</t>
  </si>
  <si>
    <t>Partecipante</t>
  </si>
  <si>
    <t>3700 MHz</t>
  </si>
  <si>
    <t>700 MHz</t>
  </si>
  <si>
    <t>26 GHz</t>
  </si>
  <si>
    <t>Iliad</t>
  </si>
  <si>
    <t>Figura 3.1.28 - Numero di SIM (milioni)</t>
  </si>
  <si>
    <t>Var. % 
2018-2017</t>
  </si>
  <si>
    <t>Var. % 
2018-2013</t>
  </si>
  <si>
    <t>Var. %     2018-2017</t>
  </si>
  <si>
    <t xml:space="preserve">Figura 3.1.24 - Spesa degli utenti per tipologia di servizi (miliardi di €) </t>
  </si>
  <si>
    <t>Figura 3.1.27 - Traffico medio mensile delle SIM che effettuano traffico dati (Gigabyte/mese)</t>
  </si>
  <si>
    <t>Figura 3.1.31 - Ricavi da servizi dati per tipologia (miliardi di € e variazione %)</t>
  </si>
  <si>
    <t>Figura 3.1.32 - Ricavi da SMS e da servizi dati (miliardi di €)</t>
  </si>
  <si>
    <t>Figura  3.1.33 - ARPU: ricavi medi per SIM e utente (€/anno)</t>
  </si>
  <si>
    <t xml:space="preserve">Figura 3.1.34 - Ricavi unitari per i servizi voce, SMS e dati </t>
  </si>
  <si>
    <t>Figura 3.1.39 - Indice di movimentazione dinamica (%)</t>
  </si>
  <si>
    <t>Figura 3.1.33 - ARPU: ricavi medi per SIM e utente (€/anno)</t>
  </si>
  <si>
    <t>Figura 3.1.34 - Ricavi unitari per i servizi voce, SMS e dati</t>
  </si>
  <si>
    <t>Figura 3.1.35 - Quote di mercato nella spesa finale (2018, %)</t>
  </si>
  <si>
    <t>Var. % 2018-2017</t>
  </si>
  <si>
    <t>Figura 3.1.36 - Quote di mercato nella spesa finale per tipologia di clientela (2018, %)</t>
  </si>
  <si>
    <r>
      <t xml:space="preserve">Diff. </t>
    </r>
    <r>
      <rPr>
        <b/>
        <i/>
        <sz val="11"/>
        <color theme="1"/>
        <rFont val="Times New Roman"/>
        <family val="1"/>
      </rPr>
      <t>vs</t>
    </r>
    <r>
      <rPr>
        <b/>
        <sz val="11"/>
        <color theme="1"/>
        <rFont val="Times New Roman"/>
        <family val="1"/>
      </rPr>
      <t>. 2017 (p.p.)</t>
    </r>
  </si>
  <si>
    <t>Figura 3.1.38 - Quote di mercato nei segmenti voce e dati (2018, %)</t>
  </si>
  <si>
    <t>Figura 3.1.29 - Numero di SIM “M2M” (milioni)</t>
  </si>
  <si>
    <t>Figura 3.1.30 - Distribuzione delle SIM M2M per tipologia di applicazione (2018, %)</t>
  </si>
  <si>
    <t>Var. %   2018-2017</t>
  </si>
  <si>
    <t>Volume d'affari: 12.842 mln €</t>
  </si>
  <si>
    <t>Volume d'affari: 10.157 mln €</t>
  </si>
  <si>
    <t>Volume d'affari: 2.685 mln €</t>
  </si>
  <si>
    <t>Volume d'affari: 568 mln €</t>
  </si>
  <si>
    <t>Volume d'affari: 4.470 mln €</t>
  </si>
  <si>
    <t>Volume d'affari: 5.319 mln €</t>
  </si>
  <si>
    <t>Figura 3.2.3 - Variazione percentuale dei ricavi e dei volumi dei servizi postali negli ultimi tre anni</t>
  </si>
  <si>
    <t>Posta</t>
  </si>
  <si>
    <t>Pacchi</t>
  </si>
  <si>
    <t>Notifiche a mezzo posta</t>
  </si>
  <si>
    <t>Servizio non universale</t>
  </si>
  <si>
    <t>Var. 2018-2016 (%)</t>
  </si>
  <si>
    <t>Totale (7,0 miliardi di ricavi nel 2018)</t>
  </si>
  <si>
    <t>Tabella 3.2.2 - Ricavi e volumi di posta (lettere) non inclusa nel perimetro del servizio universale</t>
  </si>
  <si>
    <t>Tabella 3.2.2 -Ricavi e volumi di posta (lettere) non inclusa nel perimetro del servizio universale</t>
  </si>
  <si>
    <t>Tabella 3.2.3 - Ricavi e volumi dei pacchi non rientranti nel servizio universale</t>
  </si>
  <si>
    <t>di cui in entrata</t>
  </si>
  <si>
    <t>di cui in uscita</t>
  </si>
  <si>
    <t>Figura 3.2.5 - Quote di mercato per i servizi di posta (lettere) non inclusi nel perimetro del servizio universale nel 2018 (%)</t>
  </si>
  <si>
    <t>Figura 3.2.6 - Quote di mercato per i servizi di pacchi non rientranti nel servizio universale nel 2018</t>
  </si>
  <si>
    <t>Fulmine</t>
  </si>
  <si>
    <t>Citypost</t>
  </si>
  <si>
    <t>Asendia</t>
  </si>
  <si>
    <t>Mail Express City poste</t>
  </si>
  <si>
    <t>FEDEX</t>
  </si>
  <si>
    <t>Hibripost</t>
  </si>
  <si>
    <t>Smmartpost</t>
  </si>
  <si>
    <t>GLS</t>
  </si>
  <si>
    <t>Poste Italiane / SDA</t>
  </si>
  <si>
    <t>Amazon</t>
  </si>
  <si>
    <t>TNTGE</t>
  </si>
  <si>
    <t>SGT</t>
  </si>
  <si>
    <t>Hermes</t>
  </si>
  <si>
    <t>Schenker</t>
  </si>
  <si>
    <t>Milkman</t>
  </si>
  <si>
    <t>Figura 3.2.7 - Numero medio di abitanti serviti da un ufficio postale permanente</t>
  </si>
  <si>
    <t>Danimarca</t>
  </si>
  <si>
    <r>
      <t>Figura 3.2.8 - Dimensione media (in km</t>
    </r>
    <r>
      <rPr>
        <b/>
        <vertAlign val="superscript"/>
        <sz val="16"/>
        <color rgb="FF0000FF"/>
        <rFont val="Times New Roman"/>
        <family val="1"/>
      </rPr>
      <t>2</t>
    </r>
    <r>
      <rPr>
        <b/>
        <sz val="16"/>
        <color rgb="FF0000FF"/>
        <rFont val="Times New Roman"/>
        <family val="1"/>
      </rPr>
      <t>) dell’area coperta da un ufficio postale permanente</t>
    </r>
  </si>
  <si>
    <t>Figura 3.2.8 - Dimensione media (in km2) dell’area coperta da un ufficio postale permanente</t>
  </si>
  <si>
    <t>Figura 3.3.1 - La composizione dei ricavi nel settore dei media (milioni di €)</t>
  </si>
  <si>
    <t>Figura 3.3.2 - La raccolta pubblicitaria per mezzo (%, milioni di €)</t>
  </si>
  <si>
    <t>Figura 3.3.3 - I principali operatori del SIC</t>
  </si>
  <si>
    <t>Figura 3.3.5 - Gruppo leader, in termini di "total audience infromativa", per regione</t>
  </si>
  <si>
    <t>Ricavi lato utente</t>
  </si>
  <si>
    <t>Ricavi pubblicitari</t>
  </si>
  <si>
    <t xml:space="preserve">Televisione </t>
  </si>
  <si>
    <t>Editoria quotidiana</t>
  </si>
  <si>
    <t>Editoria periodica</t>
  </si>
  <si>
    <t>Internet (pubblicità online)</t>
  </si>
  <si>
    <t>Figura 3.3.2 - La raccolta pubblicitaria per mezzo (%, miliardi di €)</t>
  </si>
  <si>
    <t>Totale (miliardi di €)</t>
  </si>
  <si>
    <t>Rai Radiotelevisione Italiana</t>
  </si>
  <si>
    <t>Cairo Communication /Rcs Mediagroup (**)</t>
  </si>
  <si>
    <t>Gedi (*)</t>
  </si>
  <si>
    <t>Comcast/Sky (***)</t>
  </si>
  <si>
    <t>(*) Nel giugno 2017 è avvenuta la fusione fra il Gruppo editoriale L’Espresso e Itedi che ha condotto alla costituzione del nuovo gruppo societario Gedi. I dati riportati in figura fino al 2016 si riferiscono pertanto alla configurazione societaria antecedente l’operazione.</t>
  </si>
  <si>
    <t>(**) La quota attribuita al gruppo Cairo/RCS include in forma consolidata i ricavi di Cairo Communication e RCS MediaGroup per l’intero anno 2016, sebbene RCS MediaGroup sia entrato a far parte dell’area di consolidamento di Cairo Communication a partire dal 1° settembre 2016.</t>
  </si>
  <si>
    <t>(***) A settembre 2018 il Gruppo Comcast Corporation ha acquisito il controllo esclusivo di Sky plc. I dati riportati in figura si riferiscono pertanto alla configurazione societaria antecedente all’operazione.</t>
  </si>
  <si>
    <t>Figura 3.3.4 - Cittadini che si informano a livello locale, per regione (%)</t>
  </si>
  <si>
    <t>Trentino-Alto Adige</t>
  </si>
  <si>
    <t>Figura 3.3.5 - Gruppo leader, in termini di "total audience informativa", per regione</t>
  </si>
  <si>
    <t xml:space="preserve">% pop </t>
  </si>
  <si>
    <t>% pop che si informa a livello locale</t>
  </si>
  <si>
    <t>Athesia</t>
  </si>
  <si>
    <t>Telemolise</t>
  </si>
  <si>
    <t>Gruppo Norba</t>
  </si>
  <si>
    <t>Unione Editoriale</t>
  </si>
  <si>
    <t>Figura 3.3.6 - Ripartizione dei ricavi complessivi della televisione per tipologia (2018, %, milioni di €)</t>
  </si>
  <si>
    <t>Figura 3.3.8 - Ripartizione dei ricavi complessivi fra televisione in chiaro e televisione a pagamento (milioni di €)</t>
  </si>
  <si>
    <r>
      <t xml:space="preserve">Differenza </t>
    </r>
    <r>
      <rPr>
        <b/>
        <i/>
        <sz val="12"/>
        <color theme="1"/>
        <rFont val="Times New Roman"/>
        <family val="1"/>
      </rPr>
      <t>vs</t>
    </r>
    <r>
      <rPr>
        <b/>
        <sz val="12"/>
        <color theme="1"/>
        <rFont val="Times New Roman"/>
        <family val="1"/>
      </rPr>
      <t>. 2017 (p.p.)</t>
    </r>
  </si>
  <si>
    <t>Figura 3.3.7 - Incidenza dei ricavi per operatore (2018, %)</t>
  </si>
  <si>
    <t>Figura 3.3.10 - Ricavi della tv in chiaro (milioni di €)</t>
  </si>
  <si>
    <r>
      <t xml:space="preserve">Figura 3.3.12 </t>
    </r>
    <r>
      <rPr>
        <b/>
        <sz val="11"/>
        <color indexed="8"/>
        <rFont val="Times New Roman"/>
        <family val="1"/>
      </rPr>
      <t>-</t>
    </r>
    <r>
      <rPr>
        <b/>
        <sz val="16"/>
        <color indexed="12"/>
        <rFont val="Times New Roman"/>
        <family val="1"/>
      </rPr>
      <t xml:space="preserve"> Ricavi della tv a pagamento (milioni di €)</t>
    </r>
  </si>
  <si>
    <t xml:space="preserve">Figura 3.3.14 - Quote di ascolto annuale nel giorno medio (%) </t>
  </si>
  <si>
    <t>Figura 3.3.12 - Ricavi della tv a pagamento (milioni di €)</t>
  </si>
  <si>
    <t>Figura 3.3.14 - Quote di ascolto annuale nel giorno medio (%)</t>
  </si>
  <si>
    <t>Comcast/Sky Italia</t>
  </si>
  <si>
    <t>LA 7</t>
  </si>
  <si>
    <t>TG LA 7</t>
  </si>
  <si>
    <t>Nota: i dati relativi a Sky TG24, per il 2014 e il 2015, si riferiscono alla sola piattaforma satellitare, in quanto gli ascolti del canale, trasmesso anche sulla piattaforma digitale terrestre a partire dal 2015, sono rilevati per entrambe le piattaforme soltanto nel 2016.</t>
  </si>
  <si>
    <t>Ministero dell'Economia e Finanze</t>
  </si>
  <si>
    <t>Rai - Radiotelevisione Italiana S.p.A.</t>
  </si>
  <si>
    <t>Isoradio</t>
  </si>
  <si>
    <t>nazionale</t>
  </si>
  <si>
    <t>Radio 1</t>
  </si>
  <si>
    <t>Rai Pubblicità S.p.A. (Gruppo Rai)</t>
  </si>
  <si>
    <t>Radio 2</t>
  </si>
  <si>
    <t>Radio 3</t>
  </si>
  <si>
    <t>Gr Parlamento</t>
  </si>
  <si>
    <t>Rai Radio Classica</t>
  </si>
  <si>
    <t>Rai Radio Tuttaitaliana</t>
  </si>
  <si>
    <t>Rai Radio Live</t>
  </si>
  <si>
    <t>Radio Kids</t>
  </si>
  <si>
    <t>Rai Radio Techetè</t>
  </si>
  <si>
    <t>Rai Radio1 Sport</t>
  </si>
  <si>
    <t>Rai Radio due indie</t>
  </si>
  <si>
    <t>R101</t>
  </si>
  <si>
    <t>Mediamond S.p.A. (Gruppo Fininvest)</t>
  </si>
  <si>
    <t>Radio Orbital</t>
  </si>
  <si>
    <t>Radiomediaset S.p.A</t>
  </si>
  <si>
    <t>Radio Studio 105 S.p.A.</t>
  </si>
  <si>
    <t>Radio Studio 105</t>
  </si>
  <si>
    <t>Virgin Radio Italy S.p.A.</t>
  </si>
  <si>
    <t>Virgin Radio</t>
  </si>
  <si>
    <t>Radio Montecarlo</t>
  </si>
  <si>
    <t xml:space="preserve">Mediamond S.p.A. (Gruppo Fininvest) e A.Manzoni (Gruppo GEDI) </t>
  </si>
  <si>
    <t>Radio Subasio S.r.l.</t>
  </si>
  <si>
    <t>Radio subasio</t>
  </si>
  <si>
    <t>locale</t>
  </si>
  <si>
    <t>Mediamond S.p.A. (Gruppo Fininvest); A.Manzoni (Gruppo GEDI); General Adv; Piemme</t>
  </si>
  <si>
    <t>Radio subasio più</t>
  </si>
  <si>
    <t>Radio Aut  S.r.l.</t>
  </si>
  <si>
    <t>Radio Suby</t>
  </si>
  <si>
    <t>Gruppo Kiss Kiss (Fam. Niespolo)</t>
  </si>
  <si>
    <t>Radio Kiss Kiss</t>
  </si>
  <si>
    <t>System24 (Gruppo 24 ore)</t>
  </si>
  <si>
    <t>Only Radio  S.r.l.</t>
  </si>
  <si>
    <t>Radio Kiss Kiss Napoli</t>
  </si>
  <si>
    <t>CN Media Srl</t>
  </si>
  <si>
    <t xml:space="preserve">Powerradio S.r.l. </t>
  </si>
  <si>
    <t>Radio Napoli</t>
  </si>
  <si>
    <t>Radio Ibiza</t>
  </si>
  <si>
    <t>Radio Estasy</t>
  </si>
  <si>
    <t>Publikappa S.r.l.</t>
  </si>
  <si>
    <t>Radio Kiss Kiss Italia</t>
  </si>
  <si>
    <t>GEDI Gruppo Editoriale S.p.A</t>
  </si>
  <si>
    <t>Elemedia S.p.A.</t>
  </si>
  <si>
    <t>Radio Deejay</t>
  </si>
  <si>
    <t>A. Manzoni &amp; C. S.p.A. (Gruppo GEDI)</t>
  </si>
  <si>
    <t>m2o</t>
  </si>
  <si>
    <t>Radio Capital</t>
  </si>
  <si>
    <t>Radio Italia S.p.A.</t>
  </si>
  <si>
    <t>Radio Italia SMI</t>
  </si>
  <si>
    <t xml:space="preserve">Gruppo RTL </t>
  </si>
  <si>
    <t>RTL 102.500 Hit Radio S.r.l.</t>
  </si>
  <si>
    <t>RTL 102.500 hit radio</t>
  </si>
  <si>
    <t>Open Space Pubblicità S.r.l. (Gruppo RTL 102.5)</t>
  </si>
  <si>
    <t>A.C.R.C. - Associazione Culturale Radiofonica Comunitaria</t>
  </si>
  <si>
    <t>Radio Zeta srl</t>
  </si>
  <si>
    <t>Radio Zeta</t>
  </si>
  <si>
    <t xml:space="preserve">Gruppo Radio Dimensione Suono </t>
  </si>
  <si>
    <t xml:space="preserve">Dimensione Galassia S.p.A. </t>
  </si>
  <si>
    <t xml:space="preserve">Radio Dimensione Suono S.p.A. </t>
  </si>
  <si>
    <t>RDS 100% grandi successi</t>
  </si>
  <si>
    <t>Advertising S.r.l. (Gruppo Radio Dimensione Suono)</t>
  </si>
  <si>
    <t>Finradio S.r.l.</t>
  </si>
  <si>
    <t>Dimensione suono Roma il ritmo della Capitale</t>
  </si>
  <si>
    <t>Dimensione Advertising srl</t>
  </si>
  <si>
    <t>Ramp Power - Uno lo ricordi uno lo vivi</t>
  </si>
  <si>
    <t>Rizland Record S.r.l</t>
  </si>
  <si>
    <t>Disco Radio</t>
  </si>
  <si>
    <t>Dimensione suono Soft</t>
  </si>
  <si>
    <t>Il Sole 24 Ore S.p.A.</t>
  </si>
  <si>
    <t>Radio 24</t>
  </si>
  <si>
    <t>Gruppo 24Ore</t>
  </si>
  <si>
    <t>Associazione Radio Maria A.p.s.</t>
  </si>
  <si>
    <t>Radio Maria</t>
  </si>
  <si>
    <t>Associazione Politica Nazionale Lista Marco Pannella</t>
  </si>
  <si>
    <t>Centro di produzione S.p.A.</t>
  </si>
  <si>
    <t>Radio Radicale</t>
  </si>
  <si>
    <r>
      <t xml:space="preserve">Monradio S.r.l. </t>
    </r>
    <r>
      <rPr>
        <vertAlign val="superscript"/>
        <sz val="12"/>
        <rFont val="Times New Roman"/>
        <family val="1"/>
      </rPr>
      <t>[1]</t>
    </r>
  </si>
  <si>
    <r>
      <t>R M C Italia S.p.A.</t>
    </r>
    <r>
      <rPr>
        <vertAlign val="superscript"/>
        <sz val="12"/>
        <rFont val="Times New Roman"/>
        <family val="1"/>
      </rPr>
      <t>[2]</t>
    </r>
  </si>
  <si>
    <r>
      <t xml:space="preserve">CN Media S.r.l. </t>
    </r>
    <r>
      <rPr>
        <vertAlign val="superscript"/>
        <sz val="12"/>
        <rFont val="Times New Roman"/>
        <family val="1"/>
      </rPr>
      <t>[3]</t>
    </r>
  </si>
  <si>
    <r>
      <t>Radiofreccia</t>
    </r>
    <r>
      <rPr>
        <vertAlign val="superscript"/>
        <sz val="12"/>
        <rFont val="Times New Roman"/>
        <family val="1"/>
      </rPr>
      <t>[4]</t>
    </r>
  </si>
  <si>
    <r>
      <t xml:space="preserve">Confindustria / Gruppo 24Ore </t>
    </r>
    <r>
      <rPr>
        <vertAlign val="superscript"/>
        <sz val="12"/>
        <rFont val="Times New Roman"/>
        <family val="1"/>
      </rPr>
      <t xml:space="preserve">[5] </t>
    </r>
  </si>
  <si>
    <t>[2] La società RMC Italia S.r.l. (dal 2016 S.p.A.) è titolare di autorizzazione ex art. 38 della legge n. 103/1975 per la ripetizione del segnale estero equiparata alle concessioni radiofoniche nazionali (Det. MiSE del 19 febbraio 2015).</t>
  </si>
  <si>
    <t>[3] Radio Kiss Kiss S.r.l., società titolare della concessione per la radiodiffusione sonora del marchio Radio Kiss Kiss, e la concessionaria pubblicitaria Media Radio S.r.l. sono state fuse per incorporazione nella controllante CN Media S.r.l. in data 16/11/2018</t>
  </si>
  <si>
    <t>[4] La concessione nazionale comunitaria Radio Padania Libera rilasciata a Radio Padania Libera Società Cooperativa è stata trasferita con voltura registrata alla Corte dei Conti il 24 novembre 2016 in capo all’Associazione Culturale Radiofonica Comunitaria. L’emittente ha cambiato denominazione in Radio Freccia</t>
  </si>
  <si>
    <t>[5] Confederazione Generale dell’Industria Italiana, la quale detiene il 61,5% del capitale sociale. In data 22 febbraio 2019, è stato sottoscritto un patto parasociale tra Confindustria e 53 associazioni ed enti appartenenti al sistema confindustriale.</t>
  </si>
  <si>
    <t xml:space="preserve">
[1] Monradio è titolare di una concessione per l’emittente R101 e di un’autorizzazione ex articolo 38 della legge 103/1975 per Radio Orbital per la ripetizione del segnale estero  (attualmente la radio non è attiva nella raccolta pubblicitaria).
</t>
  </si>
  <si>
    <t xml:space="preserve">Note: </t>
  </si>
  <si>
    <t>Gruppo / Controllo</t>
  </si>
  <si>
    <t>Imprese</t>
  </si>
  <si>
    <t>Marchio</t>
  </si>
  <si>
    <t>Ambito di diffusione</t>
  </si>
  <si>
    <t>Concessionaria pubblicitaria</t>
  </si>
  <si>
    <t>Gruppo 24 ORE</t>
  </si>
  <si>
    <t>RTL 102,500 / Hit Radio</t>
  </si>
  <si>
    <r>
      <t xml:space="preserve">Differenza </t>
    </r>
    <r>
      <rPr>
        <b/>
        <i/>
        <sz val="12"/>
        <rFont val="Times New Roman"/>
        <family val="1"/>
      </rPr>
      <t>vs</t>
    </r>
    <r>
      <rPr>
        <b/>
        <sz val="12"/>
        <rFont val="Times New Roman"/>
        <family val="1"/>
      </rPr>
      <t>. 2017 (p.p.)</t>
    </r>
  </si>
  <si>
    <t>Figura 3.3.15 - Ricavi complessivi della radio per tipologia (milioni di €)</t>
  </si>
  <si>
    <t>Figura 3.3.16 - Quote di mercato dei principali operatori della radio (2018, %)</t>
  </si>
  <si>
    <t>RTL</t>
  </si>
  <si>
    <t>Radio Italia</t>
  </si>
  <si>
    <t>CN Media (Radio Kiss Kiss)</t>
  </si>
  <si>
    <t>Centro di produzione (Radio Radicale)</t>
  </si>
  <si>
    <t>Ass. Radio Maria</t>
  </si>
  <si>
    <t>Totale radio</t>
  </si>
  <si>
    <t>Totale popolazione</t>
  </si>
  <si>
    <t>% su ascoltatori radiofonici</t>
  </si>
  <si>
    <t>% su totale popolazione</t>
  </si>
  <si>
    <r>
      <t>Ascoltatori nel giorno medio (in migliaia)</t>
    </r>
    <r>
      <rPr>
        <b/>
        <vertAlign val="superscript"/>
        <sz val="12"/>
        <rFont val="Times New Roman"/>
        <family val="1"/>
      </rPr>
      <t>[2]</t>
    </r>
  </si>
  <si>
    <t>Figura 3.3.18 - Dinamica delle tirature e delle vendite di copie cartacee (milioni)</t>
  </si>
  <si>
    <t>Tirature</t>
  </si>
  <si>
    <t>Vendite (copie cartacee)</t>
  </si>
  <si>
    <t>Figura 3.3.19 - Andamento dei prezzi dei quotidiani (2010=100)</t>
  </si>
  <si>
    <t xml:space="preserve">Figura 3.3.19 - Andamento dei prezzi dei quotidiani (2010=100) </t>
  </si>
  <si>
    <t>2016</t>
  </si>
  <si>
    <t>2017</t>
  </si>
  <si>
    <t>2018</t>
  </si>
  <si>
    <t>Figura 3.3.20 - Quote di mercato in volume - copie stampate 2018 (%)</t>
  </si>
  <si>
    <t>Figura 3.3.21 - Ricavi: valore, incidenza e variazioni 2018 rispetto al 2017</t>
  </si>
  <si>
    <t>Incidenza 2018</t>
  </si>
  <si>
    <t>∆ 2018-2017</t>
  </si>
  <si>
    <t xml:space="preserve">Monrif </t>
  </si>
  <si>
    <t>Figura 3.3.23 - Numero di quotidiani con sede nella regione</t>
  </si>
  <si>
    <t>ABRUZZO</t>
  </si>
  <si>
    <t>BASILICATA</t>
  </si>
  <si>
    <t>CALABRIA</t>
  </si>
  <si>
    <t>CAMPANIA</t>
  </si>
  <si>
    <t>FRIULI VENEZIA GIULIA</t>
  </si>
  <si>
    <t>LAZIO</t>
  </si>
  <si>
    <t>LIGURIA</t>
  </si>
  <si>
    <t>LOMBARDIA</t>
  </si>
  <si>
    <t>MARCHE</t>
  </si>
  <si>
    <t>MOLISE</t>
  </si>
  <si>
    <t>PIEMONTE</t>
  </si>
  <si>
    <t>PUGLIA</t>
  </si>
  <si>
    <t xml:space="preserve">SARDEGNA </t>
  </si>
  <si>
    <t>SICILIA</t>
  </si>
  <si>
    <t>TOSCANA</t>
  </si>
  <si>
    <t>UMBRIA</t>
  </si>
  <si>
    <t>VALLE D'AOSTA</t>
  </si>
  <si>
    <t>VENETO</t>
  </si>
  <si>
    <t>Amzon</t>
  </si>
  <si>
    <t>Fonte: eMarketer, novembre 2018</t>
  </si>
  <si>
    <t>Figura 3.3.24 - Principali operatori attivi nella raccolta pubblicitaria online nel mondo (%)</t>
  </si>
  <si>
    <t>Figura 3.3.25 - Ricavi derivanti dalla raccolta pubblicitaria online in Italia (milioni di €)</t>
  </si>
  <si>
    <t>Figura 3.3.26 - Internet: evoluzione dell'indice HHI (%)</t>
  </si>
  <si>
    <t>Figura 3.3.27 - Evoluzione storica delle quote nei motori di ricerca in Italia (volumi, %)</t>
  </si>
  <si>
    <t>Mese</t>
  </si>
  <si>
    <t>gen</t>
  </si>
  <si>
    <t>feb</t>
  </si>
  <si>
    <t>mar</t>
  </si>
  <si>
    <t>apr</t>
  </si>
  <si>
    <t>mag</t>
  </si>
  <si>
    <t>giug</t>
  </si>
  <si>
    <t>lug</t>
  </si>
  <si>
    <t>ago</t>
  </si>
  <si>
    <t>sett</t>
  </si>
  <si>
    <t>ott</t>
  </si>
  <si>
    <t>nov</t>
  </si>
  <si>
    <t>dic</t>
  </si>
  <si>
    <r>
      <t xml:space="preserve">Fonte: elaborazioni Autorità su dati </t>
    </r>
    <r>
      <rPr>
        <i/>
        <sz val="11"/>
        <color theme="1"/>
        <rFont val="Times New Roman"/>
        <family val="1"/>
      </rPr>
      <t>Stacounter</t>
    </r>
  </si>
  <si>
    <t>Figura 3.3.28 - Evoluzione storica delle quote nei social network in Italia (volumi, %)</t>
  </si>
  <si>
    <t xml:space="preserve">Facebook </t>
  </si>
  <si>
    <t>Figura 3.3.29 - Programmatic advertising</t>
  </si>
  <si>
    <t xml:space="preserve">Figura 3.3.29 - Programmatic advertising </t>
  </si>
  <si>
    <t>Figura 4.2.1 - Istanze di conciliazione (2018)</t>
  </si>
  <si>
    <t>Domenico Falco</t>
  </si>
  <si>
    <t>Stefano Cuppi</t>
  </si>
  <si>
    <t>Mario Trampus</t>
  </si>
  <si>
    <t>Vinicio Tofi</t>
  </si>
  <si>
    <t>Marianna Sala</t>
  </si>
  <si>
    <t>Fabio Talucci</t>
  </si>
  <si>
    <t>Marco Sembenotti</t>
  </si>
  <si>
    <t>Quote dei leader nei mercati dei media</t>
  </si>
  <si>
    <t>% tirature quotidiani leader di mercato</t>
  </si>
  <si>
    <t>Numero ore di informazione – Servizio pubblico radiotelevisivo</t>
  </si>
  <si>
    <t>Quote di programmazione di opere europee e italiane</t>
  </si>
  <si>
    <t>Quote di investimento in opere europee e italiane</t>
  </si>
  <si>
    <r>
      <t>Quota di mercato dell’</t>
    </r>
    <r>
      <rPr>
        <i/>
        <sz val="8"/>
        <color theme="1"/>
        <rFont val="Times New Roman"/>
        <family val="1"/>
      </rPr>
      <t xml:space="preserve">incumbent </t>
    </r>
    <r>
      <rPr>
        <sz val="8"/>
        <color theme="1"/>
        <rFont val="Times New Roman"/>
        <family val="1"/>
      </rPr>
      <t>nei mercati dell’accesso</t>
    </r>
  </si>
  <si>
    <r>
      <t xml:space="preserve">Indice HHI - ricavi da servizi </t>
    </r>
    <r>
      <rPr>
        <i/>
        <sz val="8"/>
        <color theme="1"/>
        <rFont val="Times New Roman"/>
        <family val="1"/>
      </rPr>
      <t>broadband</t>
    </r>
  </si>
  <si>
    <r>
      <t>Copertura NGA</t>
    </r>
    <r>
      <rPr>
        <vertAlign val="superscript"/>
        <sz val="8"/>
        <color theme="1"/>
        <rFont val="Times New Roman"/>
        <family val="1"/>
      </rPr>
      <t>(3)</t>
    </r>
  </si>
  <si>
    <r>
      <t xml:space="preserve">72% </t>
    </r>
    <r>
      <rPr>
        <vertAlign val="superscript"/>
        <sz val="8"/>
        <color theme="1"/>
        <rFont val="Times New Roman"/>
        <family val="1"/>
      </rPr>
      <t>(4)</t>
    </r>
  </si>
  <si>
    <r>
      <t>87%</t>
    </r>
    <r>
      <rPr>
        <vertAlign val="superscript"/>
        <sz val="8"/>
        <color theme="1"/>
        <rFont val="Times New Roman"/>
        <family val="1"/>
      </rPr>
      <t>(5)</t>
    </r>
  </si>
  <si>
    <r>
      <t>90%</t>
    </r>
    <r>
      <rPr>
        <vertAlign val="superscript"/>
        <sz val="8"/>
        <color theme="1"/>
        <rFont val="Times New Roman"/>
        <family val="1"/>
      </rPr>
      <t>(5)</t>
    </r>
  </si>
  <si>
    <t>3,0%</t>
  </si>
  <si>
    <t>6,0%</t>
  </si>
  <si>
    <t>12,2%</t>
  </si>
  <si>
    <t>19,7%</t>
  </si>
  <si>
    <t>21,8%</t>
  </si>
  <si>
    <t>0,4%</t>
  </si>
  <si>
    <t>1,0%</t>
  </si>
  <si>
    <t>2,8%</t>
  </si>
  <si>
    <t>10,6%</t>
  </si>
  <si>
    <t>12,5%</t>
  </si>
  <si>
    <r>
      <t>Punti di accesso</t>
    </r>
    <r>
      <rPr>
        <i/>
        <sz val="8"/>
        <color theme="1"/>
        <rFont val="Times New Roman"/>
        <family val="1"/>
      </rPr>
      <t xml:space="preserve"> retail</t>
    </r>
    <r>
      <rPr>
        <sz val="8"/>
        <color theme="1"/>
        <rFont val="Times New Roman"/>
        <family val="1"/>
      </rPr>
      <t xml:space="preserve"> alla rete postale</t>
    </r>
  </si>
  <si>
    <r>
      <t xml:space="preserve">Punti di accettazione degli operatori alternativi sul totale dei punti di accettazione (%) </t>
    </r>
    <r>
      <rPr>
        <vertAlign val="superscript"/>
        <sz val="8"/>
        <color theme="1"/>
        <rFont val="Times New Roman"/>
        <family val="1"/>
      </rPr>
      <t>(6)</t>
    </r>
  </si>
  <si>
    <t>14,5%</t>
  </si>
  <si>
    <t>26,2%</t>
  </si>
  <si>
    <t>30,6%</t>
  </si>
  <si>
    <t>33,7%</t>
  </si>
  <si>
    <r>
      <t>Quota di mercato dell’</t>
    </r>
    <r>
      <rPr>
        <i/>
        <sz val="8"/>
        <color theme="1"/>
        <rFont val="Times New Roman"/>
        <family val="1"/>
      </rPr>
      <t>incumbent</t>
    </r>
    <r>
      <rPr>
        <sz val="8"/>
        <color theme="1"/>
        <rFont val="Times New Roman"/>
        <family val="1"/>
      </rPr>
      <t xml:space="preserve"> nel servizio postale non universale </t>
    </r>
  </si>
  <si>
    <r>
      <t>Quota di mercato dell’</t>
    </r>
    <r>
      <rPr>
        <i/>
        <sz val="8"/>
        <color theme="1"/>
        <rFont val="Times New Roman"/>
        <family val="1"/>
      </rPr>
      <t xml:space="preserve">incumbent </t>
    </r>
    <r>
      <rPr>
        <sz val="8"/>
        <color theme="1"/>
        <rFont val="Times New Roman"/>
        <family val="1"/>
      </rPr>
      <t>- ricavi</t>
    </r>
    <r>
      <rPr>
        <vertAlign val="superscript"/>
        <sz val="8"/>
        <color theme="1"/>
        <rFont val="Times New Roman"/>
        <family val="1"/>
      </rPr>
      <t>(7)</t>
    </r>
  </si>
  <si>
    <t>65,7%</t>
  </si>
  <si>
    <t>68,2%</t>
  </si>
  <si>
    <t>67,7%</t>
  </si>
  <si>
    <t>68,5%</t>
  </si>
  <si>
    <t>71,4%</t>
  </si>
  <si>
    <r>
      <t>Indice di concentrazione nel servizio postale non universale - ricavi</t>
    </r>
    <r>
      <rPr>
        <vertAlign val="superscript"/>
        <sz val="8"/>
        <color theme="1"/>
        <rFont val="Times New Roman"/>
        <family val="1"/>
      </rPr>
      <t>(7)</t>
    </r>
  </si>
  <si>
    <r>
      <t xml:space="preserve">Variazione della domanda di linee in </t>
    </r>
    <r>
      <rPr>
        <i/>
        <sz val="8"/>
        <color theme="1"/>
        <rFont val="Times New Roman"/>
        <family val="1"/>
      </rPr>
      <t>bitstream</t>
    </r>
    <r>
      <rPr>
        <sz val="8"/>
        <color theme="1"/>
        <rFont val="Times New Roman"/>
        <family val="1"/>
      </rPr>
      <t xml:space="preserve"> + WLR (var. % rispetto all’anno precedente)</t>
    </r>
  </si>
  <si>
    <r>
      <t>Indice INF1 Infrastrutturazione di I livello</t>
    </r>
    <r>
      <rPr>
        <vertAlign val="superscript"/>
        <sz val="8"/>
        <color theme="1"/>
        <rFont val="Times New Roman"/>
        <family val="1"/>
      </rPr>
      <t>(1)</t>
    </r>
    <r>
      <rPr>
        <sz val="8"/>
        <color theme="1"/>
        <rFont val="Times New Roman"/>
        <family val="1"/>
      </rPr>
      <t xml:space="preserve"> (%)</t>
    </r>
  </si>
  <si>
    <t>Banda assegnata fino a 6 GHz</t>
  </si>
  <si>
    <t>Banda assegnata al di sopra di 6 GHz</t>
  </si>
  <si>
    <t>Indice HHI - pubblicità online</t>
  </si>
  <si>
    <t>-Organi Costituz. 31,3%</t>
  </si>
  <si>
    <t>38,1%</t>
  </si>
  <si>
    <t>5,8%</t>
  </si>
  <si>
    <t>7,7%</t>
  </si>
  <si>
    <t>5,2%</t>
  </si>
  <si>
    <t>12,1%</t>
  </si>
  <si>
    <r>
      <t>(1)</t>
    </r>
    <r>
      <rPr>
        <sz val="7"/>
        <color theme="1"/>
        <rFont val="Times New Roman"/>
        <family val="1"/>
      </rPr>
      <t xml:space="preserve">    </t>
    </r>
    <r>
      <rPr>
        <sz val="8"/>
        <color theme="1"/>
        <rFont val="Times New Roman"/>
        <family val="1"/>
      </rPr>
      <t xml:space="preserve">L’indice INF1 è dato dal rapporto tra la somma delle linee in ULL, WLR, SLU, VULA, fibra e FWA e la somma delle linee </t>
    </r>
    <r>
      <rPr>
        <i/>
        <sz val="8"/>
        <color theme="1"/>
        <rFont val="Times New Roman"/>
        <family val="1"/>
      </rPr>
      <t>bitstream</t>
    </r>
    <r>
      <rPr>
        <sz val="8"/>
        <color theme="1"/>
        <rFont val="Times New Roman"/>
        <family val="1"/>
      </rPr>
      <t>, ULL, WLR, SLU, VULA, fibra e FWA.</t>
    </r>
  </si>
  <si>
    <r>
      <t>(2)</t>
    </r>
    <r>
      <rPr>
        <sz val="7"/>
        <color theme="1"/>
        <rFont val="Times New Roman"/>
        <family val="1"/>
      </rPr>
      <t xml:space="preserve">    </t>
    </r>
    <r>
      <rPr>
        <sz val="8"/>
        <color theme="1"/>
        <rFont val="Times New Roman"/>
        <family val="1"/>
      </rPr>
      <t>L’indice INF2 è dato dal rapporto tra la somma delle linee in SLU, fibra e FWA sul totale delle linee in ULL, WLR, SLU, VULA, fibra e FWA.</t>
    </r>
  </si>
  <si>
    <r>
      <t>(3)</t>
    </r>
    <r>
      <rPr>
        <sz val="7"/>
        <color theme="1"/>
        <rFont val="Times New Roman"/>
        <family val="1"/>
      </rPr>
      <t xml:space="preserve">    </t>
    </r>
    <r>
      <rPr>
        <sz val="8"/>
        <color theme="1"/>
        <rFont val="Times New Roman"/>
        <family val="1"/>
      </rPr>
      <t xml:space="preserve">Il dato relativo al 2014 e al 2015 è calcolato su una base di 24,1 milioni di unità immobiliari (abitazioni occupate da almeno una persona). Lo stesso dato, calcolato utilizzando al denominatore il numero delle abitazioni rilevato dall’Istat nell’ambito del censimento del 2011 (cfr. </t>
    </r>
    <r>
      <rPr>
        <i/>
        <sz val="8"/>
        <color theme="1"/>
        <rFont val="Times New Roman"/>
        <family val="1"/>
      </rPr>
      <t>supra</t>
    </r>
    <r>
      <rPr>
        <sz val="8"/>
        <color theme="1"/>
        <rFont val="Times New Roman"/>
        <family val="1"/>
      </rPr>
      <t xml:space="preserve">, Capitolo III), che comprende le abitazioni occupate, da persone residenti e non residenti, e quelle non occupate, per un totale 31,2 milioni di abitazioni (a cui sono stati sommati gli edifici non residenziali, pari a circa 1,5 milioni di unità), è pari a 20% nel 2014, 33,1% nel 2015, 50% nel 2016, 64% nel 2017. </t>
    </r>
  </si>
  <si>
    <r>
      <t>(4)</t>
    </r>
    <r>
      <rPr>
        <sz val="7"/>
        <color theme="1"/>
        <rFont val="Times New Roman"/>
        <family val="1"/>
      </rPr>
      <t xml:space="preserve">    </t>
    </r>
    <r>
      <rPr>
        <sz val="8"/>
        <color theme="1"/>
        <rFont val="Times New Roman"/>
        <family val="1"/>
      </rPr>
      <t>Il valore del 2016, riportato in tabella, è tratto dal rapporto della Commissione europea “</t>
    </r>
    <r>
      <rPr>
        <i/>
        <sz val="8"/>
        <color theme="1"/>
        <rFont val="Times New Roman"/>
        <family val="1"/>
      </rPr>
      <t>Europe’s digital progress report 2017</t>
    </r>
    <r>
      <rPr>
        <sz val="8"/>
        <color theme="1"/>
        <rFont val="Times New Roman"/>
        <family val="1"/>
      </rPr>
      <t>”</t>
    </r>
    <r>
      <rPr>
        <i/>
        <sz val="8"/>
        <color theme="1"/>
        <rFont val="Times New Roman"/>
        <family val="1"/>
      </rPr>
      <t>.</t>
    </r>
  </si>
  <si>
    <r>
      <t>(5)</t>
    </r>
    <r>
      <rPr>
        <sz val="7"/>
        <color theme="1"/>
        <rFont val="Times New Roman"/>
        <family val="1"/>
      </rPr>
      <t xml:space="preserve">    </t>
    </r>
    <r>
      <rPr>
        <sz val="8"/>
        <color theme="1"/>
        <rFont val="Times New Roman"/>
        <family val="1"/>
      </rPr>
      <t xml:space="preserve">I valori del 2017 e del 2018, riportati in tabella, sono tratti dal monitoraggio effettuato dalla Commissione europea nell’ambito del </t>
    </r>
    <r>
      <rPr>
        <i/>
        <sz val="8"/>
        <color theme="1"/>
        <rFont val="Times New Roman"/>
        <family val="1"/>
      </rPr>
      <t>Digital Agenda Scoreboard</t>
    </r>
    <r>
      <rPr>
        <sz val="8"/>
        <color theme="1"/>
        <rFont val="Times New Roman"/>
        <family val="1"/>
      </rPr>
      <t>.</t>
    </r>
  </si>
  <si>
    <r>
      <t>(6)</t>
    </r>
    <r>
      <rPr>
        <sz val="7"/>
        <color theme="1"/>
        <rFont val="Times New Roman"/>
        <family val="1"/>
      </rPr>
      <t xml:space="preserve">    </t>
    </r>
    <r>
      <rPr>
        <sz val="8"/>
        <color theme="1"/>
        <rFont val="Times New Roman"/>
        <family val="1"/>
      </rPr>
      <t>Per il triennio 2016-2018 si è provveduto a un aggiornamento dei valori dell’indicatore a seguito di rettifiche da parte degli operatori.</t>
    </r>
  </si>
  <si>
    <r>
      <t>(7)</t>
    </r>
    <r>
      <rPr>
        <sz val="7"/>
        <color theme="1"/>
        <rFont val="Times New Roman"/>
        <family val="1"/>
      </rPr>
      <t xml:space="preserve">    </t>
    </r>
    <r>
      <rPr>
        <sz val="8"/>
        <color theme="1"/>
        <rFont val="Times New Roman"/>
        <family val="1"/>
      </rPr>
      <t>Per il triennio 2016-2018 i valori sono relativi al segmento di mercato “prodotti di posta (lettere) non da servizio universale”.</t>
    </r>
  </si>
  <si>
    <r>
      <t>Indice INF2 Infrastrutturazione di II livello</t>
    </r>
    <r>
      <rPr>
        <vertAlign val="superscript"/>
        <sz val="8"/>
        <color theme="1"/>
        <rFont val="Times New Roman"/>
        <family val="1"/>
      </rPr>
      <t>(2)</t>
    </r>
    <r>
      <rPr>
        <sz val="8"/>
        <color theme="1"/>
        <rFont val="Times New Roman"/>
        <family val="1"/>
      </rPr>
      <t xml:space="preserve"> (%)</t>
    </r>
  </si>
  <si>
    <r>
      <t>(1)</t>
    </r>
    <r>
      <rPr>
        <sz val="7"/>
        <color theme="1"/>
        <rFont val="Times New Roman"/>
        <family val="1"/>
      </rPr>
      <t xml:space="preserve">  </t>
    </r>
    <r>
      <rPr>
        <sz val="8"/>
        <color theme="1"/>
        <rFont val="Times New Roman"/>
        <family val="1"/>
      </rPr>
      <t xml:space="preserve"> Dal 2018, oltre ai TG in onda su Rai1, Rai2 e Rai3, sono incluse anche le ore di informazione trasmesse tramite il canale Rai News.</t>
    </r>
  </si>
  <si>
    <r>
      <t>(2)</t>
    </r>
    <r>
      <rPr>
        <sz val="7"/>
        <color theme="1"/>
        <rFont val="Times New Roman"/>
        <family val="1"/>
      </rPr>
      <t xml:space="preserve">  </t>
    </r>
    <r>
      <rPr>
        <sz val="8"/>
        <color theme="1"/>
        <rFont val="Times New Roman"/>
        <family val="1"/>
      </rPr>
      <t>I dati sono resi disponibili l’anno successivo a quello di rilevazione. Pertanto, i valori si riferiscono agli anni 2016 e 2017.</t>
    </r>
  </si>
  <si>
    <r>
      <t>Programmazione di opere europee - media dei principali broadcaster: superamento in percentuale della soglia minima</t>
    </r>
    <r>
      <rPr>
        <vertAlign val="superscript"/>
        <sz val="10"/>
        <color theme="1"/>
        <rFont val="Times New Roman"/>
        <family val="1"/>
      </rPr>
      <t>(2)</t>
    </r>
  </si>
  <si>
    <r>
      <t xml:space="preserve">Investimento in opere europee di produttori indipendenti – media dei principali broadcaster: superamento in percentuale della soglia minima </t>
    </r>
    <r>
      <rPr>
        <vertAlign val="superscript"/>
        <sz val="10"/>
        <color theme="1"/>
        <rFont val="Times New Roman"/>
        <family val="1"/>
      </rPr>
      <t>(2)</t>
    </r>
  </si>
  <si>
    <r>
      <t>Numero di ore di informazione - servizio pubblico radiotelevisivo</t>
    </r>
    <r>
      <rPr>
        <vertAlign val="superscript"/>
        <sz val="10"/>
        <color theme="1"/>
        <rFont val="Times New Roman"/>
        <family val="1"/>
      </rPr>
      <t>(1)</t>
    </r>
  </si>
  <si>
    <r>
      <t>78%</t>
    </r>
    <r>
      <rPr>
        <vertAlign val="superscript"/>
        <sz val="10"/>
        <color theme="1"/>
        <rFont val="Times New Roman"/>
        <family val="1"/>
      </rPr>
      <t>(10)</t>
    </r>
  </si>
  <si>
    <r>
      <t>63%</t>
    </r>
    <r>
      <rPr>
        <vertAlign val="superscript"/>
        <sz val="10"/>
        <color theme="1"/>
        <rFont val="Times New Roman"/>
        <family val="1"/>
      </rPr>
      <t>(10)</t>
    </r>
  </si>
  <si>
    <r>
      <t>(1)</t>
    </r>
    <r>
      <rPr>
        <sz val="7"/>
        <color theme="1"/>
        <rFont val="Times New Roman"/>
        <family val="1"/>
      </rPr>
      <t xml:space="preserve">      </t>
    </r>
    <r>
      <rPr>
        <sz val="8"/>
        <color theme="1"/>
        <rFont val="Times New Roman"/>
        <family val="1"/>
      </rPr>
      <t>L’indice rappresenta la misura complessiva, basata sulla media ponderata della valenza assunta dalle 15 misure di qualità del servizio universale (si veda al riguardo la delibera n. 328/10/CONS). L’indice è calcolato al netto degli indicatori relativi al servizio di assistenza clienti.</t>
    </r>
  </si>
  <si>
    <r>
      <t>(2)</t>
    </r>
    <r>
      <rPr>
        <sz val="7"/>
        <color theme="1"/>
        <rFont val="Times New Roman"/>
        <family val="1"/>
      </rPr>
      <t xml:space="preserve">      </t>
    </r>
    <r>
      <rPr>
        <sz val="8"/>
        <color theme="1"/>
        <rFont val="Times New Roman"/>
        <family val="1"/>
      </rPr>
      <t>I dati sono resi disponibili l’anno successivo a quello di rilevazione. Pertanto, i valori si riferiscono agli anni 2013, 2014, 2015, 2016 e 2017.</t>
    </r>
  </si>
  <si>
    <r>
      <t>(3)</t>
    </r>
    <r>
      <rPr>
        <sz val="7"/>
        <color theme="1"/>
        <rFont val="Times New Roman"/>
        <family val="1"/>
      </rPr>
      <t xml:space="preserve">      </t>
    </r>
    <r>
      <rPr>
        <sz val="8"/>
        <color theme="1"/>
        <rFont val="Times New Roman"/>
        <family val="1"/>
      </rPr>
      <t>I dati sono resi disponibili l’anno successivo a quello di rilevazione. Pertanto, i valori si riferiscono alle campagne di misurazione degli anni 2014, 2015, 2016 e 2017.</t>
    </r>
  </si>
  <si>
    <r>
      <t>(4)</t>
    </r>
    <r>
      <rPr>
        <sz val="7"/>
        <color theme="1"/>
        <rFont val="Times New Roman"/>
        <family val="1"/>
      </rPr>
      <t xml:space="preserve">      </t>
    </r>
    <r>
      <rPr>
        <sz val="8"/>
        <color theme="1"/>
        <rFont val="Times New Roman"/>
        <family val="1"/>
      </rPr>
      <t xml:space="preserve">L’indicatore è calcolato considerando al numeratore il numero di procedimenti conclusi con accordo conciliativo o con transazione e al denominatore il totale dei procedimenti conclusi. </t>
    </r>
  </si>
  <si>
    <r>
      <t>(5)</t>
    </r>
    <r>
      <rPr>
        <sz val="7"/>
        <color theme="1"/>
        <rFont val="Times New Roman"/>
        <family val="1"/>
      </rPr>
      <t xml:space="preserve">      </t>
    </r>
    <r>
      <rPr>
        <sz val="8"/>
        <color theme="1"/>
        <rFont val="Times New Roman"/>
        <family val="1"/>
      </rPr>
      <t>Rimborsi, detrazioni dalle bollette e altri indennizzi. Il valore del 2018 si riferisce al primo semestre, prima dell’avvio di ConciliaWeb.</t>
    </r>
  </si>
  <si>
    <r>
      <t>(6)</t>
    </r>
    <r>
      <rPr>
        <sz val="7"/>
        <color theme="1"/>
        <rFont val="Times New Roman"/>
        <family val="1"/>
      </rPr>
      <t xml:space="preserve">      </t>
    </r>
    <r>
      <rPr>
        <sz val="8"/>
        <color theme="1"/>
        <rFont val="Times New Roman"/>
        <family val="1"/>
      </rPr>
      <t>Nel dato Co.re.com. non sono compresi gli storni delle fatturazioni.</t>
    </r>
  </si>
  <si>
    <r>
      <t>(7)</t>
    </r>
    <r>
      <rPr>
        <sz val="7"/>
        <color theme="1"/>
        <rFont val="Times New Roman"/>
        <family val="1"/>
      </rPr>
      <t xml:space="preserve">      </t>
    </r>
    <r>
      <rPr>
        <sz val="8"/>
        <color theme="1"/>
        <rFont val="Times New Roman"/>
        <family val="1"/>
      </rPr>
      <t>Nell’indice sono inclusi i servizi postali, gli apparecchi e i servizi per la telefonia fissa e mobile, il canone radiotelevisivo, la pay tv, l’editoria quotidiana e periodica, per complessive 10 voci distinte. Coerentemente con la procedura adottata dall’Istat per gli indici dei prezzi al consumo, l’indice aggregato delle comunicazioni è calcolato con la metodologia del concatenamento, che prevede l’aggiornamento annuale del sistema dei pesi attribuiti alle singole voci che compongono il paniere considerato.</t>
    </r>
  </si>
  <si>
    <r>
      <t>(8)</t>
    </r>
    <r>
      <rPr>
        <sz val="7"/>
        <color theme="1"/>
        <rFont val="Times New Roman"/>
        <family val="1"/>
      </rPr>
      <t xml:space="preserve">      </t>
    </r>
    <r>
      <rPr>
        <sz val="8"/>
        <color theme="1"/>
        <rFont val="Times New Roman"/>
        <family val="1"/>
      </rPr>
      <t>Rapporto tra indice settoriale e indice dei prezzi al consumo.</t>
    </r>
  </si>
  <si>
    <r>
      <t>(9)</t>
    </r>
    <r>
      <rPr>
        <sz val="7"/>
        <color theme="1"/>
        <rFont val="Times New Roman"/>
        <family val="1"/>
      </rPr>
      <t xml:space="preserve">      </t>
    </r>
    <r>
      <rPr>
        <sz val="8"/>
        <color theme="1"/>
        <rFont val="Times New Roman"/>
        <family val="1"/>
      </rPr>
      <t>Dal 2016 l’Istat rileva l’aggregato di prodotto “servizi internet su rete mobile”, precedentemente afferente alla sottoclasse “servizi di telefonia mobile”.</t>
    </r>
  </si>
  <si>
    <r>
      <t>(10)</t>
    </r>
    <r>
      <rPr>
        <sz val="7"/>
        <color theme="1"/>
        <rFont val="Times New Roman"/>
        <family val="1"/>
      </rPr>
      <t xml:space="preserve">   </t>
    </r>
    <r>
      <rPr>
        <sz val="8"/>
        <color theme="1"/>
        <rFont val="Times New Roman"/>
        <family val="1"/>
      </rPr>
      <t>Considerata la fase di transizione alla piattaforma ConciliaWeb, il dato al momento disponibile si riferisce al primo semestre del 2018.</t>
    </r>
  </si>
  <si>
    <r>
      <t>Tutela del diritto d’autore</t>
    </r>
    <r>
      <rPr>
        <vertAlign val="superscript"/>
        <sz val="10"/>
        <color theme="1"/>
        <rFont val="Times New Roman"/>
        <family val="1"/>
      </rPr>
      <t>(1)</t>
    </r>
  </si>
  <si>
    <r>
      <t>(1)</t>
    </r>
    <r>
      <rPr>
        <sz val="7"/>
        <color theme="1"/>
        <rFont val="Times New Roman"/>
        <family val="1"/>
      </rPr>
      <t xml:space="preserve">      </t>
    </r>
    <r>
      <rPr>
        <sz val="8"/>
        <color theme="1"/>
        <rFont val="Times New Roman"/>
        <family val="1"/>
      </rPr>
      <t>A seguito delle modifiche del Regolamento sull’applicazione del diritto d’autore sulle reti di comunicazione elettronica, gli indicatori sono stati sostituiti e non sono confrontabili con quelli del precedente piano di monitoraggio.</t>
    </r>
  </si>
  <si>
    <r>
      <t>(2)</t>
    </r>
    <r>
      <rPr>
        <sz val="7"/>
        <color theme="1"/>
        <rFont val="Times New Roman"/>
        <family val="1"/>
      </rPr>
      <t xml:space="preserve">      </t>
    </r>
    <r>
      <rPr>
        <sz val="8"/>
        <color theme="1"/>
        <rFont val="Times New Roman"/>
        <family val="1"/>
      </rPr>
      <t>Il periodo di riferimento dell’indicatore è aprile 2014-aprile 2015, maggio 2015-aprile 2016, maggio 2016-aprile 2017, maggio 2017-aprile 2018; maggio 2018-aprile 2019.</t>
    </r>
  </si>
  <si>
    <t>11,0 gg.</t>
  </si>
  <si>
    <r>
      <t>86%</t>
    </r>
    <r>
      <rPr>
        <vertAlign val="superscript"/>
        <sz val="8"/>
        <color theme="1"/>
        <rFont val="Times New Roman"/>
        <family val="1"/>
      </rPr>
      <t>(4)</t>
    </r>
  </si>
  <si>
    <r>
      <t>(1)</t>
    </r>
    <r>
      <rPr>
        <sz val="7"/>
        <color theme="1"/>
        <rFont val="Times New Roman"/>
        <family val="1"/>
      </rPr>
      <t xml:space="preserve">        </t>
    </r>
    <r>
      <rPr>
        <sz val="8"/>
        <color theme="1"/>
        <rFont val="Times New Roman"/>
        <family val="1"/>
      </rPr>
      <t>Dato riferito ai periodi maggio 2014-aprile 2015, maggio 2015-aprile 2016, maggio 2016-aprile 2017, maggio 2017-aprile2018; maggio 2018-aprile 2019.</t>
    </r>
  </si>
  <si>
    <r>
      <t>(2)</t>
    </r>
    <r>
      <rPr>
        <sz val="7"/>
        <color theme="1"/>
        <rFont val="Times New Roman"/>
        <family val="1"/>
      </rPr>
      <t xml:space="preserve">        </t>
    </r>
    <r>
      <rPr>
        <sz val="8"/>
        <color theme="1"/>
        <rFont val="Times New Roman"/>
        <family val="1"/>
      </rPr>
      <t>Settore media (pubblicità e minori), settore comunicazioni elettroniche (tutela del consumatore), settore servizi postali.</t>
    </r>
  </si>
  <si>
    <r>
      <t>(3)</t>
    </r>
    <r>
      <rPr>
        <sz val="7"/>
        <color theme="1"/>
        <rFont val="Times New Roman"/>
        <family val="1"/>
      </rPr>
      <t xml:space="preserve">        </t>
    </r>
    <r>
      <rPr>
        <sz val="8"/>
        <color theme="1"/>
        <rFont val="Times New Roman"/>
        <family val="1"/>
      </rPr>
      <t>Dato riferito ai procedimenti conclusi riguardanti le istanze di conciliazione, le istanze di definizione delle controversie e i provvedimenti temporanei.</t>
    </r>
  </si>
  <si>
    <r>
      <t>(4)</t>
    </r>
    <r>
      <rPr>
        <sz val="7"/>
        <color theme="1"/>
        <rFont val="Times New Roman"/>
        <family val="1"/>
      </rPr>
      <t xml:space="preserve">        </t>
    </r>
    <r>
      <rPr>
        <sz val="8"/>
        <color theme="1"/>
        <rFont val="Times New Roman"/>
        <family val="1"/>
      </rPr>
      <t>Considerata la fase di transizione alla piattaforma ConciliaWeb, il dato al momento disponibile si riferisce al primo semestre del 2018.</t>
    </r>
  </si>
  <si>
    <t>Le sinergie con il mondo della ricerca scientifica e la nuova regolamentazione</t>
  </si>
  <si>
    <t>Gli interventi regolatori e la vigilanza nei mercati delle telecomunicazioni</t>
  </si>
  <si>
    <t>Figura 2.2.1 - Principali soggetti operanti nel SIC (2017, %)</t>
  </si>
  <si>
    <r>
      <rPr>
        <i/>
        <sz val="12"/>
        <color theme="1"/>
        <rFont val="Times New Roman"/>
        <family val="1"/>
      </rPr>
      <t>roaming</t>
    </r>
    <r>
      <rPr>
        <sz val="12"/>
        <color theme="1"/>
        <rFont val="Times New Roman"/>
        <family val="1"/>
      </rPr>
      <t xml:space="preserve"> internazionale (traffico voce e dati dall’estero)</t>
    </r>
  </si>
  <si>
    <t>Figura 2.7.1 - Tipologia di attività dichiarate al ROC dagli operatori che hanno richiesto l'iscrizione (maggio 2018-marzo 2019, %)</t>
  </si>
  <si>
    <t>Investimenti (Tlc / Investimenti complessivi)*</t>
  </si>
  <si>
    <t>(*) Nota: stante la classificazione indicata dall'Istat, sono stati considerati quali investimenti quelli in "impianti, macchinari e armamenti" al netto dei "mezzi di trasporto", inclusi quelli relativi ai "prodotti di proprietà intellettuale".</t>
  </si>
  <si>
    <t>Figura 3.1.25 - Traffico voce nella telefonia mobile (miliardi di minuti e var. %)</t>
  </si>
  <si>
    <t>Figura 3.1.26 - Ricavi da servizi voce per direttrice di traffico (miliardi di € e var. %)</t>
  </si>
  <si>
    <t>Figura 3.2.1 - Composizione dei titoli abilitativi ad aprile 2019 (%)</t>
  </si>
  <si>
    <t>1475,9</t>
  </si>
  <si>
    <t>1285,5</t>
  </si>
  <si>
    <t>1224,9</t>
  </si>
  <si>
    <t>36,2</t>
  </si>
  <si>
    <t>35,9</t>
  </si>
  <si>
    <t>35,5</t>
  </si>
  <si>
    <t>359,1</t>
  </si>
  <si>
    <t>412,9</t>
  </si>
  <si>
    <t>392,6</t>
  </si>
  <si>
    <t>878,9</t>
  </si>
  <si>
    <t>888,9</t>
  </si>
  <si>
    <t>916,3</t>
  </si>
  <si>
    <t>3546,7</t>
  </si>
  <si>
    <t>4059,4</t>
  </si>
  <si>
    <t>4449,6</t>
  </si>
  <si>
    <t>1592,9</t>
  </si>
  <si>
    <t>1370,0</t>
  </si>
  <si>
    <t>1214,7</t>
  </si>
  <si>
    <t>2,1</t>
  </si>
  <si>
    <t>2,2</t>
  </si>
  <si>
    <t>2,3</t>
  </si>
  <si>
    <t>51,9</t>
  </si>
  <si>
    <t>56,4</t>
  </si>
  <si>
    <t>53,9</t>
  </si>
  <si>
    <t>1996,6</t>
  </si>
  <si>
    <t>1916,0</t>
  </si>
  <si>
    <t>1947,1</t>
  </si>
  <si>
    <t>356,9</t>
  </si>
  <si>
    <t>451,4</t>
  </si>
  <si>
    <t>527,9</t>
  </si>
  <si>
    <t>Figura 3.3.9 - Andamento dei prezzi nel settore televisivo (2010=100)</t>
  </si>
  <si>
    <t>Figura 3.3.11 - Quote di mercato dei principali operatori della tv in chiaro (2018, %)</t>
  </si>
  <si>
    <t>Figura 3.3.13 - Quote di mercato dei principali operatori della tv a pagamento (2018, %)</t>
  </si>
  <si>
    <t>Pierpaolo Civelli</t>
  </si>
  <si>
    <t>RELAZIONE ANNUALE 2019</t>
  </si>
  <si>
    <r>
      <t xml:space="preserve">La Relazione annuale 2019 sull’attività svolta e sui programmi di lavoro, se non diversamente specificato, presenta dati e rendiconti sull’azione di lavoro condotta dall’Autorità per le garanzie nelle comunicazioni (AGCOM) nel periodo compreso tra il 1° maggio 2018 e il 30 aprile 2019.
Le elaborazioni dei dati, salvo diversa indicazione, sono eseguite dall’AGCOM. Per i dati dell’Autorità si omette l’indicazione della fonte. 
Le composizioni percentuali sono arrotondate automaticamente quasi sempre alla prima cifra decimale. Il totale dei valori percentuali cosi calcolati può risultare non uguale a 100. 
Inoltre, si evidenzia come i dati non sempre sono direttamente confrontabili con quelli riportati nelle precedenti Relazioni annuali. In alcuni casi, infatti, le imprese hanno operato integrazioni e ri-classificazioni dovute sia a variazioni e integrazioni nelle metodologie di calcolo (ad esempio </t>
    </r>
    <r>
      <rPr>
        <i/>
        <sz val="16"/>
        <rFont val="Calibri"/>
        <family val="2"/>
        <scheme val="minor"/>
      </rPr>
      <t>driver</t>
    </r>
    <r>
      <rPr>
        <sz val="16"/>
        <rFont val="Calibri"/>
        <family val="2"/>
        <scheme val="minor"/>
      </rPr>
      <t xml:space="preserve"> per l’attribuzione dei ricavi o degli investimenti) sia a mutamenti dei perimetri di attività economica aziendale; ciò ha determinato aggiustamenti in termini di importi economici talvolta di entità anche non marginale.</t>
    </r>
  </si>
  <si>
    <t>Il contesto di mercato nel settore dei servizi postali</t>
  </si>
  <si>
    <t>L’assetto organizzativo e la politica delle risorse umane</t>
  </si>
  <si>
    <t>Tabella 2.2.3 - Titoli abilitativi per l’attività di fornitura di servizi di media audiovisivi e radiofonici</t>
  </si>
  <si>
    <t>Servizi di media audiovisivi o radiofonici lineari su altri mezzi di comunicazione elettronica (ex delibera n. 606/10/CONS)</t>
  </si>
  <si>
    <t>Autorizzazioni al trasferimento di proprietà di società radiotelevisive ai sensi dell’art. 1, comma 6, lett. c), n. 13, della legge n. 249/97</t>
  </si>
  <si>
    <t>Tabella 2.3.1 - Tipologie di opere oggetto di procedimento o ordine per rito (valori assoluti, 1° maggio 2018-30 aprile 2019)</t>
  </si>
  <si>
    <t>Tabella 2.3.3 - Totale TG: edizioni e ore monitorate (2018)</t>
  </si>
  <si>
    <t>DISCOVERY</t>
  </si>
  <si>
    <r>
      <rPr>
        <sz val="10"/>
        <rFont val="Times New Roman"/>
        <family val="1"/>
      </rPr>
      <t xml:space="preserve">Fonte: Istat, </t>
    </r>
    <r>
      <rPr>
        <i/>
        <sz val="10"/>
        <rFont val="Times New Roman"/>
        <family val="1"/>
      </rPr>
      <t>Conti economici trimestrali</t>
    </r>
    <r>
      <rPr>
        <sz val="10"/>
        <rFont val="Times New Roman"/>
        <family val="1"/>
      </rPr>
      <t>, IV trimestre 2018</t>
    </r>
  </si>
  <si>
    <t>Tabella 3.2 - L'economia italiana (milioni di € - valori a prezzi correnti)</t>
  </si>
  <si>
    <t>Tabella 3.1.4 - Servizi a banda ultra-larga nelle province italiane (Italia = 100)</t>
  </si>
  <si>
    <t>Numero Indice</t>
  </si>
  <si>
    <r>
      <t xml:space="preserve">Figura 3.1.14 - </t>
    </r>
    <r>
      <rPr>
        <i/>
        <sz val="14"/>
        <color rgb="FF0000FF"/>
        <rFont val="Calibri"/>
        <family val="2"/>
      </rPr>
      <t>Ranking</t>
    </r>
    <r>
      <rPr>
        <sz val="14"/>
        <color rgb="FF0000FF"/>
        <rFont val="Calibri"/>
        <family val="2"/>
      </rPr>
      <t xml:space="preserve"> provinciale degli accessi </t>
    </r>
    <r>
      <rPr>
        <i/>
        <sz val="14"/>
        <color rgb="FF0000FF"/>
        <rFont val="Calibri"/>
        <family val="2"/>
      </rPr>
      <t>broadband</t>
    </r>
    <r>
      <rPr>
        <sz val="14"/>
        <color rgb="FF0000FF"/>
        <rFont val="Calibri"/>
        <family val="2"/>
      </rPr>
      <t xml:space="preserve"> (dicembre 2018, %)</t>
    </r>
  </si>
  <si>
    <r>
      <t xml:space="preserve">Figura 3.1.15 - </t>
    </r>
    <r>
      <rPr>
        <i/>
        <sz val="14"/>
        <color rgb="FF0000FF"/>
        <rFont val="Calibri"/>
        <family val="2"/>
      </rPr>
      <t>Ranking</t>
    </r>
    <r>
      <rPr>
        <sz val="14"/>
        <color rgb="FF0000FF"/>
        <rFont val="Calibri"/>
        <family val="2"/>
      </rPr>
      <t xml:space="preserve"> provinciale degli accessi </t>
    </r>
    <r>
      <rPr>
        <i/>
        <sz val="14"/>
        <color rgb="FF0000FF"/>
        <rFont val="Calibri"/>
        <family val="2"/>
      </rPr>
      <t>ultrabroadband</t>
    </r>
    <r>
      <rPr>
        <sz val="14"/>
        <color rgb="FF0000FF"/>
        <rFont val="Calibri"/>
        <family val="2"/>
      </rPr>
      <t xml:space="preserve"> (dicembre 2018, %)</t>
    </r>
  </si>
  <si>
    <r>
      <t xml:space="preserve">Figura 3.1.16 - Linee </t>
    </r>
    <r>
      <rPr>
        <b/>
        <i/>
        <sz val="16"/>
        <color rgb="FF0000FF"/>
        <rFont val="Times New Roman"/>
        <family val="1"/>
      </rPr>
      <t xml:space="preserve">broadband </t>
    </r>
    <r>
      <rPr>
        <b/>
        <sz val="16"/>
        <color rgb="FF0000FF"/>
        <rFont val="Times New Roman"/>
        <family val="1"/>
      </rPr>
      <t>e FTTC-FTTH (% delle linee di accesso complessive)</t>
    </r>
  </si>
  <si>
    <r>
      <t xml:space="preserve">Figura 3.1.16 - Linee </t>
    </r>
    <r>
      <rPr>
        <i/>
        <sz val="14"/>
        <color rgb="FF0000FF"/>
        <rFont val="Calibri"/>
        <family val="2"/>
      </rPr>
      <t>broadband</t>
    </r>
    <r>
      <rPr>
        <sz val="14"/>
        <color rgb="FF0000FF"/>
        <rFont val="Calibri"/>
        <family val="2"/>
      </rPr>
      <t xml:space="preserve"> e FTTC-FTTH (% delle linee di accesso complessive)</t>
    </r>
  </si>
  <si>
    <r>
      <t xml:space="preserve">Figura 3.1.17 - Linee </t>
    </r>
    <r>
      <rPr>
        <i/>
        <sz val="14"/>
        <color rgb="FF0000FF"/>
        <rFont val="Calibri"/>
        <family val="2"/>
      </rPr>
      <t>broadband</t>
    </r>
    <r>
      <rPr>
        <sz val="14"/>
        <color rgb="FF0000FF"/>
        <rFont val="Calibri"/>
        <family val="2"/>
      </rPr>
      <t xml:space="preserve"> complessive (% popolazione e famiglie)</t>
    </r>
  </si>
  <si>
    <r>
      <t xml:space="preserve">Figura 3.1.18 - Linee residenziali </t>
    </r>
    <r>
      <rPr>
        <i/>
        <sz val="14"/>
        <color rgb="FF0000FF"/>
        <rFont val="Calibri"/>
        <family val="2"/>
      </rPr>
      <t>ultrabroadband</t>
    </r>
    <r>
      <rPr>
        <sz val="14"/>
        <color rgb="FF0000FF"/>
        <rFont val="Calibri"/>
        <family val="2"/>
      </rPr>
      <t xml:space="preserve"> (% delle famiglie)</t>
    </r>
  </si>
  <si>
    <r>
      <t>Figura 3.1.17  - Linee</t>
    </r>
    <r>
      <rPr>
        <b/>
        <i/>
        <sz val="16"/>
        <color rgb="FF0000FF"/>
        <rFont val="Times New Roman"/>
        <family val="1"/>
      </rPr>
      <t xml:space="preserve"> broadband</t>
    </r>
    <r>
      <rPr>
        <b/>
        <sz val="16"/>
        <color rgb="FF0000FF"/>
        <rFont val="Times New Roman"/>
        <family val="1"/>
      </rPr>
      <t xml:space="preserve"> complessive (% popolazione e famiglie)</t>
    </r>
  </si>
  <si>
    <r>
      <t xml:space="preserve">Figura 3.1.18 - Linee residenziali </t>
    </r>
    <r>
      <rPr>
        <b/>
        <i/>
        <sz val="16"/>
        <color rgb="FF0000FF"/>
        <rFont val="Times New Roman"/>
        <family val="1"/>
      </rPr>
      <t>ultrabroadband</t>
    </r>
    <r>
      <rPr>
        <b/>
        <sz val="16"/>
        <color rgb="FF0000FF"/>
        <rFont val="Times New Roman"/>
        <family val="1"/>
      </rPr>
      <t xml:space="preserve"> (% delle famiglie)</t>
    </r>
  </si>
  <si>
    <r>
      <t xml:space="preserve">Figura 3.1.22 - Ricavi da servizi </t>
    </r>
    <r>
      <rPr>
        <i/>
        <sz val="14"/>
        <color rgb="FF0000FF"/>
        <rFont val="Calibri"/>
        <family val="2"/>
      </rPr>
      <t>broadband</t>
    </r>
    <r>
      <rPr>
        <sz val="14"/>
        <color rgb="FF0000FF"/>
        <rFont val="Calibri"/>
        <family val="2"/>
      </rPr>
      <t xml:space="preserve"> per classe di velocità degli abbonamenti (%)</t>
    </r>
  </si>
  <si>
    <t>Others</t>
  </si>
  <si>
    <t>Figura 3.1.37 - Quote del segmento degli MVNO (2018, %)</t>
  </si>
  <si>
    <r>
      <t xml:space="preserve">Figura 3.1.40 - Servizio di </t>
    </r>
    <r>
      <rPr>
        <i/>
        <sz val="14"/>
        <color rgb="FF0000FF"/>
        <rFont val="Calibri"/>
        <family val="2"/>
      </rPr>
      <t>mobile number portability</t>
    </r>
    <r>
      <rPr>
        <sz val="14"/>
        <color rgb="FF0000FF"/>
        <rFont val="Calibri"/>
        <family val="2"/>
      </rPr>
      <t>: numero di operazioni (milioni) e indice di mobilità (%)</t>
    </r>
  </si>
  <si>
    <r>
      <t xml:space="preserve">Figura 3.1.40 - Servizio di </t>
    </r>
    <r>
      <rPr>
        <b/>
        <i/>
        <sz val="16"/>
        <color rgb="FF0000FF"/>
        <rFont val="Times New Roman"/>
        <family val="1"/>
      </rPr>
      <t>mobile number portability</t>
    </r>
    <r>
      <rPr>
        <b/>
        <sz val="16"/>
        <color rgb="FF0000FF"/>
        <rFont val="Times New Roman"/>
        <family val="1"/>
      </rPr>
      <t>: numero di operazioni (milioni) e indice di mobilità (%)</t>
    </r>
  </si>
  <si>
    <t>Figura 3.2.2 - Andamento dei prezzi dei servizi postali (2010=100)</t>
  </si>
  <si>
    <r>
      <t xml:space="preserve">Fonte: dati </t>
    </r>
    <r>
      <rPr>
        <i/>
        <sz val="10"/>
        <rFont val="Times New Roman"/>
        <family val="1"/>
      </rPr>
      <t xml:space="preserve">Universal Postal Union </t>
    </r>
    <r>
      <rPr>
        <sz val="10"/>
        <rFont val="Times New Roman"/>
        <family val="1"/>
      </rPr>
      <t>(2017)</t>
    </r>
  </si>
  <si>
    <t>Tabella 3.3.3 - Principali operatori e relative concessionarie</t>
  </si>
  <si>
    <r>
      <t xml:space="preserve">Tabella 3.3.3 - </t>
    </r>
    <r>
      <rPr>
        <b/>
        <i/>
        <sz val="16"/>
        <color rgb="FF0000FF"/>
        <rFont val="Times New Roman"/>
        <family val="1"/>
      </rPr>
      <t>Principali operatori e relative concessionarie</t>
    </r>
  </si>
  <si>
    <t>Note: Per il 2017, la quota di Finivest comprende i ricavi di RMC Italia a partire dal 1° settembre 2018 data di acquisizione della società da parte del Gruppo. Per il 2017, la quota comprende accanto ai ricavi delle società acquisite dal Gruppo Finelco anche i ricavi di Radio Subasio e Radio Aut a partire dal 1° agosto 2017 data di efficacia dell'acquisizione delle stesse da parte del Gruppo</t>
  </si>
  <si>
    <t>Figura 3.3.17 - Ascoltatori unici nel giorno medio dei principali operatori (%, milioni di ascoltatori, 2018)</t>
  </si>
  <si>
    <t xml:space="preserve">Figura 3.3.17 - Ascoltatori unici nel giorno medio dei principali operatori (%, milioni di ascoltatori, 2018) </t>
  </si>
  <si>
    <t>Figura 3.3.22 - Quote di mercato in valore nel 2018 (%)</t>
  </si>
  <si>
    <t>EMILIA-ROMAGNA</t>
  </si>
  <si>
    <t>TRENTINO-ALTO ADIGE</t>
  </si>
  <si>
    <r>
      <t>Figura 3.3.25 - Ricavi derivanti dalla raccolta pubblicitaria online</t>
    </r>
    <r>
      <rPr>
        <b/>
        <sz val="16"/>
        <color indexed="12"/>
        <rFont val="Times New Roman"/>
        <family val="1"/>
      </rPr>
      <t xml:space="preserve"> in Italia (milioni di €)</t>
    </r>
  </si>
  <si>
    <r>
      <t xml:space="preserve">Utilizzo capacità trasmissiva </t>
    </r>
    <r>
      <rPr>
        <i/>
        <sz val="12"/>
        <color theme="1"/>
        <rFont val="Times New Roman"/>
        <family val="1"/>
      </rPr>
      <t>multiplex</t>
    </r>
  </si>
  <si>
    <r>
      <t>%</t>
    </r>
    <r>
      <rPr>
        <i/>
        <sz val="12"/>
        <color theme="1"/>
        <rFont val="Times New Roman"/>
        <family val="1"/>
      </rPr>
      <t xml:space="preserve"> audience</t>
    </r>
    <r>
      <rPr>
        <sz val="12"/>
        <color theme="1"/>
        <rFont val="Times New Roman"/>
        <family val="1"/>
      </rPr>
      <t xml:space="preserve"> tv leader di mercato</t>
    </r>
  </si>
  <si>
    <r>
      <t xml:space="preserve">Indici dei prezzi dei servizi </t>
    </r>
    <r>
      <rPr>
        <i/>
        <sz val="12"/>
        <color theme="1"/>
        <rFont val="Times New Roman"/>
        <family val="1"/>
      </rPr>
      <t>retail</t>
    </r>
  </si>
  <si>
    <t>% violazioni gravi o massive</t>
  </si>
  <si>
    <r>
      <t>Numero di procedimenti aventi ad oggetto violazioni gravi o massime - rito abbreviato (% sul totale dei procedimenti avviati)</t>
    </r>
    <r>
      <rPr>
        <vertAlign val="superscript"/>
        <sz val="10"/>
        <color theme="1"/>
        <rFont val="Times New Roman"/>
        <family val="1"/>
      </rPr>
      <t xml:space="preserve"> (2)</t>
    </r>
  </si>
  <si>
    <r>
      <t>Numero di procedimenti conclusi con ordini di disabilitazione dell’accesso (% sul totale  delle istanze ricevute)</t>
    </r>
    <r>
      <rPr>
        <vertAlign val="superscript"/>
        <sz val="10"/>
        <color theme="1"/>
        <rFont val="Times New Roman"/>
        <family val="1"/>
      </rPr>
      <t xml:space="preserve"> (2)</t>
    </r>
  </si>
  <si>
    <r>
      <t xml:space="preserve">Numero di adeguamenti spontanei alle richieste di rimozione (% sul totale dei procedimenti avviati con rito ordinario) </t>
    </r>
    <r>
      <rPr>
        <vertAlign val="superscript"/>
        <sz val="10"/>
        <color theme="1"/>
        <rFont val="Times New Roman"/>
        <family val="1"/>
      </rPr>
      <t>(2)</t>
    </r>
  </si>
  <si>
    <t>Volume d'affari: 265 mln €</t>
  </si>
  <si>
    <r>
      <t xml:space="preserve">Diff. </t>
    </r>
    <r>
      <rPr>
        <b/>
        <i/>
        <sz val="12"/>
        <color theme="1"/>
        <rFont val="Times New Roman"/>
        <family val="1"/>
      </rPr>
      <t>vs</t>
    </r>
    <r>
      <rPr>
        <b/>
        <sz val="12"/>
        <color theme="1"/>
        <rFont val="Times New Roman"/>
        <family val="1"/>
      </rPr>
      <t>. 2018 (p.p.)</t>
    </r>
  </si>
  <si>
    <t>Totale (3,7 miliardi di invii nel 2018)</t>
  </si>
  <si>
    <r>
      <t>€ 882.906</t>
    </r>
    <r>
      <rPr>
        <vertAlign val="superscript"/>
        <sz val="10"/>
        <color theme="1"/>
        <rFont val="Times New Roman"/>
        <family val="1"/>
      </rPr>
      <t>(10)</t>
    </r>
  </si>
  <si>
    <r>
      <t>€ 20.779.302</t>
    </r>
    <r>
      <rPr>
        <vertAlign val="superscript"/>
        <sz val="10"/>
        <color theme="1"/>
        <rFont val="Times New Roman"/>
        <family val="1"/>
      </rPr>
      <t>(10)</t>
    </r>
  </si>
  <si>
    <r>
      <t>€ 21.662.208</t>
    </r>
    <r>
      <rPr>
        <vertAlign val="superscript"/>
        <sz val="10"/>
        <color theme="1"/>
        <rFont val="Times New Roman"/>
        <family val="1"/>
      </rPr>
      <t>(10)</t>
    </r>
  </si>
  <si>
    <r>
      <t>37.471</t>
    </r>
    <r>
      <rPr>
        <vertAlign val="superscript"/>
        <sz val="10"/>
        <color theme="1"/>
        <rFont val="Times New Roman"/>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</si>
</sst>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 #,##0;[Red]\-&quot;€&quot;\ #,##0"/>
    <numFmt numFmtId="44" formatCode="_-&quot;€&quot;\ * #,##0.00_-;\-&quot;€&quot;\ * #,##0.00_-;_-&quot;€&quot;\ * &quot;-&quot;??_-;_-@_-"/>
    <numFmt numFmtId="43" formatCode="_-* #,##0.00_-;\-* #,##0.00_-;_-* &quot;-&quot;??_-;_-@_-"/>
    <numFmt numFmtId="164" formatCode="0.0"/>
    <numFmt numFmtId="165" formatCode="_-[$€]\ * #,##0.00_-;\-[$€]\ * #,##0.00_-;_-[$€]\ * &quot;-&quot;??_-;_-@_-"/>
    <numFmt numFmtId="166" formatCode="#,##0.0"/>
    <numFmt numFmtId="167" formatCode="0.0%"/>
    <numFmt numFmtId="168" formatCode="_-* #,##0_-;\-* #,##0_-;_-* &quot;-&quot;??_-;_-@_-"/>
    <numFmt numFmtId="169" formatCode="###0%"/>
    <numFmt numFmtId="170" formatCode="_(* #,##0.00_);_(* \(#,##0.00\);_(* &quot;-&quot;??_);_(@_)"/>
    <numFmt numFmtId="171" formatCode="#,##0_ ;\-#,##0\ "/>
    <numFmt numFmtId="172" formatCode="#,##0.0;[Red]#,##0.0"/>
    <numFmt numFmtId="173" formatCode="&quot;€&quot;\ #,##0;[Red]&quot;€&quot;\ #,##0"/>
  </numFmts>
  <fonts count="122" x14ac:knownFonts="1">
    <font>
      <sz val="11"/>
      <color theme="1"/>
      <name val="Calibri"/>
      <family val="2"/>
      <scheme val="minor"/>
    </font>
    <font>
      <sz val="10"/>
      <name val="Arial"/>
      <family val="2"/>
    </font>
    <font>
      <b/>
      <sz val="12"/>
      <name val="Times New Roman"/>
      <family val="1"/>
    </font>
    <font>
      <sz val="12"/>
      <name val="Times New Roman"/>
      <family val="1"/>
    </font>
    <font>
      <sz val="10"/>
      <name val="Times New Roman"/>
      <family val="1"/>
    </font>
    <font>
      <b/>
      <sz val="10"/>
      <name val="Times New Roman"/>
      <family val="1"/>
    </font>
    <font>
      <i/>
      <sz val="10"/>
      <name val="Times New Roman"/>
      <family val="1"/>
    </font>
    <font>
      <b/>
      <sz val="11"/>
      <name val="Times New Roman"/>
      <family val="1"/>
    </font>
    <font>
      <sz val="11"/>
      <name val="Times New Roman"/>
      <family val="1"/>
    </font>
    <font>
      <b/>
      <sz val="16"/>
      <color indexed="12"/>
      <name val="Times New Roman"/>
      <family val="1"/>
    </font>
    <font>
      <b/>
      <sz val="11"/>
      <color indexed="8"/>
      <name val="Times New Roman"/>
      <family val="1"/>
    </font>
    <font>
      <sz val="12"/>
      <name val="Calibri"/>
      <family val="2"/>
    </font>
    <font>
      <sz val="16"/>
      <name val="Times New Roman"/>
      <family val="1"/>
    </font>
    <font>
      <sz val="10"/>
      <color indexed="8"/>
      <name val="Times New Roman"/>
      <family val="1"/>
    </font>
    <font>
      <sz val="12"/>
      <name val="Arial"/>
      <family val="2"/>
    </font>
    <font>
      <sz val="12"/>
      <color indexed="8"/>
      <name val="Times New Roman"/>
      <family val="1"/>
    </font>
    <font>
      <sz val="10"/>
      <color indexed="8"/>
      <name val="Arial"/>
      <family val="2"/>
    </font>
    <font>
      <sz val="14"/>
      <name val="Times New Roman"/>
      <family val="1"/>
    </font>
    <font>
      <sz val="10"/>
      <name val="Tahoma"/>
      <family val="2"/>
    </font>
    <font>
      <sz val="11"/>
      <color theme="1"/>
      <name val="Calibri"/>
      <family val="2"/>
      <scheme val="minor"/>
    </font>
    <font>
      <sz val="11"/>
      <color theme="0"/>
      <name val="Calibri"/>
      <family val="2"/>
      <scheme val="minor"/>
    </font>
    <font>
      <u/>
      <sz val="11"/>
      <color theme="10"/>
      <name val="Calibri"/>
      <family val="2"/>
    </font>
    <font>
      <sz val="11"/>
      <color theme="1"/>
      <name val="Times New Roman"/>
      <family val="1"/>
    </font>
    <font>
      <b/>
      <sz val="10"/>
      <color rgb="FFFF0000"/>
      <name val="Times New Roman"/>
      <family val="1"/>
    </font>
    <font>
      <sz val="12"/>
      <color theme="1"/>
      <name val="Times New Roman"/>
      <family val="1"/>
    </font>
    <font>
      <sz val="12"/>
      <color rgb="FF0000FF"/>
      <name val="Times New Roman"/>
      <family val="1"/>
    </font>
    <font>
      <b/>
      <sz val="16"/>
      <color rgb="FF0000FF"/>
      <name val="Times New Roman"/>
      <family val="1"/>
    </font>
    <font>
      <b/>
      <sz val="16"/>
      <color theme="9" tint="-0.249977111117893"/>
      <name val="Times New Roman"/>
      <family val="1"/>
    </font>
    <font>
      <sz val="14"/>
      <color rgb="FF006600"/>
      <name val="Calibri"/>
      <family val="2"/>
    </font>
    <font>
      <b/>
      <sz val="16"/>
      <color rgb="FF006600"/>
      <name val="Times New Roman"/>
      <family val="1"/>
    </font>
    <font>
      <b/>
      <sz val="12"/>
      <color theme="1"/>
      <name val="Times New Roman"/>
      <family val="1"/>
    </font>
    <font>
      <b/>
      <sz val="16"/>
      <color rgb="FFFF0000"/>
      <name val="Times New Roman"/>
      <family val="1"/>
    </font>
    <font>
      <b/>
      <sz val="12"/>
      <color rgb="FFFF0000"/>
      <name val="Times New Roman"/>
      <family val="1"/>
    </font>
    <font>
      <b/>
      <sz val="11"/>
      <color rgb="FFFF0000"/>
      <name val="Times New Roman"/>
      <family val="1"/>
    </font>
    <font>
      <b/>
      <sz val="9"/>
      <color theme="1"/>
      <name val="Times New Roman"/>
      <family val="1"/>
    </font>
    <font>
      <b/>
      <sz val="16"/>
      <color rgb="FFC00000"/>
      <name val="Times New Roman"/>
      <family val="1"/>
    </font>
    <font>
      <b/>
      <sz val="14"/>
      <color rgb="FF0066FF"/>
      <name val="Calibri"/>
      <family val="2"/>
      <scheme val="minor"/>
    </font>
    <font>
      <sz val="14"/>
      <color rgb="FF0066FF"/>
      <name val="Calibri"/>
      <family val="2"/>
      <scheme val="minor"/>
    </font>
    <font>
      <sz val="14"/>
      <color theme="1"/>
      <name val="Calibri"/>
      <family val="2"/>
    </font>
    <font>
      <sz val="14"/>
      <color rgb="FFC00000"/>
      <name val="Calibri"/>
      <family val="2"/>
    </font>
    <font>
      <sz val="12"/>
      <color theme="9" tint="-0.249977111117893"/>
      <name val="Times New Roman"/>
      <family val="1"/>
    </font>
    <font>
      <sz val="14"/>
      <color theme="9" tint="-0.249977111117893"/>
      <name val="Calibri"/>
      <family val="2"/>
    </font>
    <font>
      <sz val="12"/>
      <color rgb="FF006600"/>
      <name val="Times New Roman"/>
      <family val="1"/>
    </font>
    <font>
      <b/>
      <sz val="11"/>
      <color theme="1"/>
      <name val="Times New Roman"/>
      <family val="1"/>
    </font>
    <font>
      <sz val="11"/>
      <color rgb="FF0000FF"/>
      <name val="Times New Roman"/>
      <family val="1"/>
    </font>
    <font>
      <sz val="8"/>
      <color theme="1"/>
      <name val="Times New Roman"/>
      <family val="1"/>
    </font>
    <font>
      <sz val="9"/>
      <color theme="1"/>
      <name val="Times New Roman"/>
      <family val="1"/>
    </font>
    <font>
      <sz val="12"/>
      <color rgb="FF0000CC"/>
      <name val="Times New Roman"/>
      <family val="1"/>
    </font>
    <font>
      <b/>
      <sz val="16"/>
      <color rgb="FF0000FF"/>
      <name val="Calibri"/>
      <family val="2"/>
      <scheme val="minor"/>
    </font>
    <font>
      <i/>
      <sz val="11"/>
      <color rgb="FF0000FF"/>
      <name val="Times New Roman"/>
      <family val="1"/>
    </font>
    <font>
      <sz val="11"/>
      <color theme="1"/>
      <name val="Times"/>
      <family val="1"/>
    </font>
    <font>
      <sz val="16"/>
      <color theme="1"/>
      <name val="Times New Roman"/>
      <family val="1"/>
    </font>
    <font>
      <sz val="16"/>
      <color theme="1"/>
      <name val="Calibri"/>
      <family val="2"/>
      <scheme val="minor"/>
    </font>
    <font>
      <b/>
      <sz val="11"/>
      <color rgb="FF00000A"/>
      <name val="Times New Roman"/>
      <family val="1"/>
    </font>
    <font>
      <sz val="10"/>
      <color theme="1"/>
      <name val="Times New Roman"/>
      <family val="1"/>
    </font>
    <font>
      <b/>
      <i/>
      <sz val="16"/>
      <color rgb="FF0000FF"/>
      <name val="Times New Roman"/>
      <family val="1"/>
    </font>
    <font>
      <sz val="14"/>
      <color theme="1"/>
      <name val="Times New Roman"/>
      <family val="1"/>
    </font>
    <font>
      <sz val="12"/>
      <color theme="1"/>
      <name val="Calibri"/>
      <family val="2"/>
      <scheme val="minor"/>
    </font>
    <font>
      <sz val="12"/>
      <color theme="1"/>
      <name val="Times"/>
      <family val="1"/>
    </font>
    <font>
      <b/>
      <sz val="12"/>
      <color rgb="FF000000"/>
      <name val="Times New Roman"/>
      <family val="1"/>
    </font>
    <font>
      <i/>
      <sz val="12"/>
      <color theme="1"/>
      <name val="Times New Roman"/>
      <family val="1"/>
    </font>
    <font>
      <i/>
      <sz val="8"/>
      <color theme="1"/>
      <name val="Times New Roman"/>
      <family val="1"/>
    </font>
    <font>
      <sz val="11"/>
      <color rgb="FF006600"/>
      <name val="Calibri"/>
      <family val="2"/>
      <scheme val="minor"/>
    </font>
    <font>
      <b/>
      <sz val="12"/>
      <color rgb="FF006600"/>
      <name val="Times New Roman"/>
      <family val="1"/>
    </font>
    <font>
      <sz val="12"/>
      <color rgb="FF000000"/>
      <name val="Times New Roman"/>
      <family val="1"/>
    </font>
    <font>
      <sz val="16"/>
      <color theme="9" tint="-0.249977111117893"/>
      <name val="Times New Roman"/>
      <family val="1"/>
    </font>
    <font>
      <b/>
      <sz val="11"/>
      <color rgb="FF0000FF"/>
      <name val="Times New Roman"/>
      <family val="1"/>
    </font>
    <font>
      <sz val="12"/>
      <color rgb="FFFF0000"/>
      <name val="Times New Roman"/>
      <family val="1"/>
    </font>
    <font>
      <b/>
      <sz val="12"/>
      <color rgb="FF00000A"/>
      <name val="Times New Roman"/>
      <family val="1"/>
    </font>
    <font>
      <i/>
      <sz val="11"/>
      <color theme="1"/>
      <name val="Times New Roman"/>
      <family val="1"/>
    </font>
    <font>
      <b/>
      <sz val="24"/>
      <color theme="1"/>
      <name val="KodchiangUPC"/>
      <family val="1"/>
    </font>
    <font>
      <b/>
      <sz val="22"/>
      <color theme="1"/>
      <name val="KodchiangUPC"/>
      <family val="1"/>
    </font>
    <font>
      <b/>
      <sz val="16"/>
      <color rgb="FFFF0000"/>
      <name val="KodchiangUPC"/>
      <family val="1"/>
    </font>
    <font>
      <i/>
      <sz val="12"/>
      <color rgb="FF006600"/>
      <name val="Times New Roman"/>
      <family val="1"/>
    </font>
    <font>
      <b/>
      <sz val="12"/>
      <color rgb="FF0000FF"/>
      <name val="Times New Roman"/>
      <family val="1"/>
    </font>
    <font>
      <sz val="8"/>
      <color rgb="FF000000"/>
      <name val="Times New Roman"/>
      <family val="1"/>
    </font>
    <font>
      <sz val="12"/>
      <color theme="1"/>
      <name val="Segoe UI Symbol"/>
      <family val="2"/>
    </font>
    <font>
      <b/>
      <sz val="14"/>
      <color rgb="FF7030A0"/>
      <name val="Calibri"/>
      <family val="2"/>
      <scheme val="minor"/>
    </font>
    <font>
      <b/>
      <sz val="14"/>
      <color rgb="FF006600"/>
      <name val="Calibri"/>
      <family val="2"/>
      <scheme val="minor"/>
    </font>
    <font>
      <b/>
      <sz val="20"/>
      <color theme="0"/>
      <name val="Calibri"/>
      <family val="2"/>
      <scheme val="minor"/>
    </font>
    <font>
      <sz val="20"/>
      <color theme="0"/>
      <name val="Calibri"/>
      <family val="2"/>
      <scheme val="minor"/>
    </font>
    <font>
      <b/>
      <sz val="18"/>
      <color theme="0"/>
      <name val="Calibri"/>
      <family val="2"/>
      <scheme val="minor"/>
    </font>
    <font>
      <sz val="18"/>
      <color theme="1"/>
      <name val="Calibri"/>
      <family val="2"/>
      <scheme val="minor"/>
    </font>
    <font>
      <b/>
      <u/>
      <sz val="26"/>
      <name val="Calibri"/>
      <family val="2"/>
      <scheme val="minor"/>
    </font>
    <font>
      <u/>
      <sz val="26"/>
      <name val="Calibri"/>
      <family val="2"/>
      <scheme val="minor"/>
    </font>
    <font>
      <b/>
      <sz val="16"/>
      <name val="Calibri"/>
      <family val="2"/>
      <scheme val="minor"/>
    </font>
    <font>
      <sz val="16"/>
      <name val="Calibri"/>
      <family val="2"/>
      <scheme val="minor"/>
    </font>
    <font>
      <sz val="18"/>
      <color theme="0"/>
      <name val="Calibri"/>
      <family val="2"/>
      <scheme val="minor"/>
    </font>
    <font>
      <b/>
      <sz val="14"/>
      <color theme="9" tint="-0.249977111117893"/>
      <name val="Calibri"/>
      <family val="2"/>
      <scheme val="minor"/>
    </font>
    <font>
      <b/>
      <sz val="14"/>
      <color rgb="FFC00000"/>
      <name val="Calibri"/>
      <family val="2"/>
      <scheme val="minor"/>
    </font>
    <font>
      <b/>
      <sz val="12"/>
      <color theme="1"/>
      <name val="Calibri"/>
      <family val="2"/>
      <scheme val="minor"/>
    </font>
    <font>
      <i/>
      <sz val="12"/>
      <color rgb="FF0000FF"/>
      <name val="Times New Roman"/>
      <family val="1"/>
    </font>
    <font>
      <sz val="11"/>
      <color rgb="FFC00000"/>
      <name val="Times New Roman"/>
      <family val="1"/>
    </font>
    <font>
      <sz val="10"/>
      <color theme="1"/>
      <name val="Calibri"/>
      <family val="2"/>
      <scheme val="minor"/>
    </font>
    <font>
      <sz val="7"/>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sz val="14"/>
      <color rgb="FF008000"/>
      <name val="Calibri"/>
      <family val="2"/>
    </font>
    <font>
      <sz val="14"/>
      <color rgb="FF0000FF"/>
      <name val="Calibri"/>
      <family val="2"/>
    </font>
    <font>
      <sz val="18"/>
      <color rgb="FF000000"/>
      <name val="Calibri"/>
      <family val="2"/>
      <scheme val="minor"/>
    </font>
    <font>
      <b/>
      <sz val="14"/>
      <color rgb="FFC00000"/>
      <name val="Calibri"/>
      <family val="2"/>
    </font>
    <font>
      <b/>
      <vertAlign val="superscript"/>
      <sz val="16"/>
      <color rgb="FF0000FF"/>
      <name val="Times New Roman"/>
      <family val="1"/>
    </font>
    <font>
      <i/>
      <sz val="14"/>
      <color rgb="FF0000FF"/>
      <name val="Calibri"/>
      <family val="2"/>
    </font>
    <font>
      <b/>
      <i/>
      <sz val="12"/>
      <color theme="1"/>
      <name val="Times New Roman"/>
      <family val="1"/>
    </font>
    <font>
      <i/>
      <sz val="12"/>
      <name val="Times New Roman"/>
      <family val="1"/>
    </font>
    <font>
      <b/>
      <i/>
      <sz val="12"/>
      <name val="Times New Roman"/>
      <family val="1"/>
    </font>
    <font>
      <b/>
      <i/>
      <sz val="11"/>
      <name val="Times New Roman"/>
      <family val="1"/>
    </font>
    <font>
      <b/>
      <i/>
      <sz val="11"/>
      <color theme="1"/>
      <name val="Times New Roman"/>
      <family val="1"/>
    </font>
    <font>
      <b/>
      <i/>
      <sz val="12"/>
      <color rgb="FF000000"/>
      <name val="Times New Roman"/>
      <family val="1"/>
    </font>
    <font>
      <i/>
      <sz val="16"/>
      <name val="Calibri"/>
      <family val="2"/>
      <scheme val="minor"/>
    </font>
    <font>
      <sz val="10"/>
      <color rgb="FF000000"/>
      <name val="Times New Roman"/>
      <family val="1"/>
    </font>
    <font>
      <vertAlign val="superscript"/>
      <sz val="8"/>
      <color theme="1"/>
      <name val="Times New Roman"/>
      <family val="1"/>
    </font>
    <font>
      <b/>
      <sz val="12"/>
      <color rgb="FF008000"/>
      <name val="Times New Roman"/>
      <family val="1"/>
    </font>
    <font>
      <b/>
      <i/>
      <sz val="16"/>
      <color rgb="FF006600"/>
      <name val="Times New Roman"/>
      <family val="1"/>
    </font>
    <font>
      <sz val="12"/>
      <color rgb="FF008000"/>
      <name val="Times New Roman"/>
      <family val="1"/>
    </font>
    <font>
      <sz val="12"/>
      <color rgb="FF0000FF"/>
      <name val="Calibri"/>
      <family val="2"/>
      <scheme val="minor"/>
    </font>
    <font>
      <vertAlign val="superscript"/>
      <sz val="12"/>
      <name val="Times New Roman"/>
      <family val="1"/>
    </font>
    <font>
      <sz val="12"/>
      <name val="Times"/>
      <family val="1"/>
    </font>
    <font>
      <b/>
      <vertAlign val="superscript"/>
      <sz val="12"/>
      <name val="Times New Roman"/>
      <family val="1"/>
    </font>
    <font>
      <b/>
      <sz val="11"/>
      <color theme="1"/>
      <name val="Calibri"/>
      <family val="2"/>
      <scheme val="minor"/>
    </font>
    <font>
      <sz val="11"/>
      <color rgb="FFFF0000"/>
      <name val="Times New Roman"/>
      <family val="1"/>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249977111117893"/>
        <bgColor indexed="64"/>
      </patternFill>
    </fill>
    <fill>
      <patternFill patternType="solid">
        <fgColor rgb="FF0066FF"/>
        <bgColor indexed="64"/>
      </patternFill>
    </fill>
    <fill>
      <patternFill patternType="solid">
        <fgColor rgb="FF7030A0"/>
        <bgColor indexed="64"/>
      </patternFill>
    </fill>
    <fill>
      <patternFill patternType="solid">
        <fgColor rgb="FF006600"/>
        <bgColor indexed="64"/>
      </patternFill>
    </fill>
    <fill>
      <patternFill patternType="solid">
        <fgColor rgb="FFC00000"/>
        <bgColor indexed="64"/>
      </patternFill>
    </fill>
    <fill>
      <patternFill patternType="solid">
        <fgColor theme="0"/>
        <bgColor rgb="FF000000"/>
      </patternFill>
    </fill>
    <fill>
      <patternFill patternType="solid">
        <fgColor theme="2" tint="-0.499984740745262"/>
        <bgColor indexed="64"/>
      </patternFill>
    </fill>
  </fills>
  <borders count="113">
    <border>
      <left/>
      <right/>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auto="1"/>
      </bottom>
      <diagonal/>
    </border>
    <border>
      <left/>
      <right/>
      <top style="thin">
        <color auto="1"/>
      </top>
      <bottom/>
      <diagonal/>
    </border>
    <border>
      <left/>
      <right/>
      <top style="medium">
        <color rgb="FF008000"/>
      </top>
      <bottom style="medium">
        <color rgb="FF008000"/>
      </bottom>
      <diagonal/>
    </border>
    <border>
      <left/>
      <right/>
      <top style="medium">
        <color rgb="FF008000"/>
      </top>
      <bottom style="thin">
        <color rgb="FF008000"/>
      </bottom>
      <diagonal/>
    </border>
    <border>
      <left/>
      <right/>
      <top style="thin">
        <color rgb="FF008000"/>
      </top>
      <bottom style="thin">
        <color rgb="FF008000"/>
      </bottom>
      <diagonal/>
    </border>
    <border>
      <left/>
      <right/>
      <top style="thin">
        <color rgb="FF008000"/>
      </top>
      <bottom style="medium">
        <color rgb="FF008000"/>
      </bottom>
      <diagonal/>
    </border>
    <border>
      <left/>
      <right/>
      <top style="thin">
        <color rgb="FF0000FF"/>
      </top>
      <bottom style="thin">
        <color rgb="FF0000FF"/>
      </bottom>
      <diagonal/>
    </border>
    <border>
      <left/>
      <right/>
      <top/>
      <bottom style="medium">
        <color rgb="FF0000FF"/>
      </bottom>
      <diagonal/>
    </border>
    <border>
      <left/>
      <right/>
      <top style="medium">
        <color rgb="FF008000"/>
      </top>
      <bottom/>
      <diagonal/>
    </border>
    <border>
      <left/>
      <right/>
      <top/>
      <bottom style="medium">
        <color rgb="FF008000"/>
      </bottom>
      <diagonal/>
    </border>
    <border>
      <left/>
      <right/>
      <top style="thin">
        <color rgb="FF008000"/>
      </top>
      <bottom/>
      <diagonal/>
    </border>
    <border>
      <left/>
      <right/>
      <top style="thin">
        <color rgb="FF006600"/>
      </top>
      <bottom style="thin">
        <color rgb="FF006600"/>
      </bottom>
      <diagonal/>
    </border>
    <border>
      <left/>
      <right/>
      <top/>
      <bottom style="medium">
        <color rgb="FF006600"/>
      </bottom>
      <diagonal/>
    </border>
    <border>
      <left/>
      <right/>
      <top style="medium">
        <color rgb="FF006600"/>
      </top>
      <bottom/>
      <diagonal/>
    </border>
    <border>
      <left/>
      <right/>
      <top style="thin">
        <color rgb="FF006600"/>
      </top>
      <bottom style="medium">
        <color rgb="FF006600"/>
      </bottom>
      <diagonal/>
    </border>
    <border>
      <left/>
      <right/>
      <top style="medium">
        <color rgb="FF006600"/>
      </top>
      <bottom style="medium">
        <color rgb="FF006600"/>
      </bottom>
      <diagonal/>
    </border>
    <border>
      <left/>
      <right/>
      <top/>
      <bottom style="thin">
        <color rgb="FF006600"/>
      </bottom>
      <diagonal/>
    </border>
    <border>
      <left style="medium">
        <color rgb="FF006600"/>
      </left>
      <right/>
      <top style="medium">
        <color rgb="FF006600"/>
      </top>
      <bottom style="medium">
        <color rgb="FF006600"/>
      </bottom>
      <diagonal/>
    </border>
    <border>
      <left/>
      <right/>
      <top style="medium">
        <color rgb="FF006600"/>
      </top>
      <bottom style="thin">
        <color rgb="FF006600"/>
      </bottom>
      <diagonal/>
    </border>
    <border>
      <left/>
      <right style="medium">
        <color rgb="FFFFFFFF"/>
      </right>
      <top style="medium">
        <color rgb="FF006600"/>
      </top>
      <bottom style="medium">
        <color rgb="FF006600"/>
      </bottom>
      <diagonal/>
    </border>
    <border>
      <left/>
      <right style="medium">
        <color rgb="FFFFFFFF"/>
      </right>
      <top style="thin">
        <color rgb="FF006600"/>
      </top>
      <bottom style="thin">
        <color rgb="FF006600"/>
      </bottom>
      <diagonal/>
    </border>
    <border>
      <left/>
      <right style="medium">
        <color rgb="FFFFFFFF"/>
      </right>
      <top style="thin">
        <color rgb="FF006600"/>
      </top>
      <bottom style="medium">
        <color rgb="FF006600"/>
      </bottom>
      <diagonal/>
    </border>
    <border>
      <left style="medium">
        <color rgb="FFFFFFFF"/>
      </left>
      <right style="medium">
        <color rgb="FFFFFFFF"/>
      </right>
      <top style="medium">
        <color rgb="FF006600"/>
      </top>
      <bottom style="medium">
        <color rgb="FF006600"/>
      </bottom>
      <diagonal/>
    </border>
    <border>
      <left style="medium">
        <color rgb="FF006600"/>
      </left>
      <right/>
      <top style="thin">
        <color rgb="FF006600"/>
      </top>
      <bottom style="thin">
        <color rgb="FF006600"/>
      </bottom>
      <diagonal/>
    </border>
    <border>
      <left/>
      <right/>
      <top style="thin">
        <color rgb="FF008000"/>
      </top>
      <bottom style="medium">
        <color rgb="FF006600"/>
      </bottom>
      <diagonal/>
    </border>
    <border>
      <left/>
      <right style="medium">
        <color rgb="FFFFFFFF"/>
      </right>
      <top style="medium">
        <color rgb="FF006600"/>
      </top>
      <bottom style="thin">
        <color rgb="FF006600"/>
      </bottom>
      <diagonal/>
    </border>
    <border>
      <left/>
      <right/>
      <top style="thin">
        <color auto="1"/>
      </top>
      <bottom style="thin">
        <color rgb="FF0000FF"/>
      </bottom>
      <diagonal/>
    </border>
    <border>
      <left/>
      <right/>
      <top/>
      <bottom style="thin">
        <color rgb="FF0000FF"/>
      </bottom>
      <diagonal/>
    </border>
    <border>
      <left/>
      <right/>
      <top style="medium">
        <color rgb="FF0000FF"/>
      </top>
      <bottom style="medium">
        <color rgb="FF0000FF"/>
      </bottom>
      <diagonal/>
    </border>
    <border>
      <left/>
      <right/>
      <top style="thin">
        <color auto="1"/>
      </top>
      <bottom style="medium">
        <color rgb="FF0000FF"/>
      </bottom>
      <diagonal/>
    </border>
    <border>
      <left/>
      <right/>
      <top style="thin">
        <color rgb="FF0000FF"/>
      </top>
      <bottom/>
      <diagonal/>
    </border>
    <border>
      <left style="thin">
        <color rgb="FF0000FF"/>
      </left>
      <right/>
      <top style="thin">
        <color rgb="FF0000FF"/>
      </top>
      <bottom style="thin">
        <color rgb="FF0000FF"/>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right/>
      <top style="thin">
        <color theme="9" tint="-0.249977111117893"/>
      </top>
      <bottom style="thin">
        <color theme="9" tint="-0.249977111117893"/>
      </bottom>
      <diagonal/>
    </border>
    <border>
      <left/>
      <right/>
      <top/>
      <bottom style="thin">
        <color theme="9" tint="-0.24994659260841701"/>
      </bottom>
      <diagonal/>
    </border>
    <border>
      <left/>
      <right/>
      <top style="thin">
        <color theme="9" tint="-0.24994659260841701"/>
      </top>
      <bottom style="thin">
        <color theme="9" tint="-0.24994659260841701"/>
      </bottom>
      <diagonal/>
    </border>
    <border>
      <left/>
      <right/>
      <top/>
      <bottom style="medium">
        <color theme="9" tint="-0.24994659260841701"/>
      </bottom>
      <diagonal/>
    </border>
    <border>
      <left/>
      <right/>
      <top style="thin">
        <color theme="9" tint="-0.24994659260841701"/>
      </top>
      <bottom style="medium">
        <color theme="9" tint="-0.249977111117893"/>
      </bottom>
      <diagonal/>
    </border>
    <border>
      <left/>
      <right/>
      <top style="thin">
        <color rgb="FF0000FF"/>
      </top>
      <bottom style="medium">
        <color rgb="FF0000FF"/>
      </bottom>
      <diagonal/>
    </border>
    <border>
      <left style="medium">
        <color rgb="FF0000FF"/>
      </left>
      <right/>
      <top/>
      <bottom/>
      <diagonal/>
    </border>
    <border>
      <left/>
      <right/>
      <top style="medium">
        <color rgb="FF0000FF"/>
      </top>
      <bottom style="thin">
        <color rgb="FF0000FF"/>
      </bottom>
      <diagonal/>
    </border>
    <border>
      <left/>
      <right/>
      <top style="medium">
        <color rgb="FF0000FF"/>
      </top>
      <bottom/>
      <diagonal/>
    </border>
    <border>
      <left style="medium">
        <color rgb="FF0000FF"/>
      </left>
      <right/>
      <top style="medium">
        <color rgb="FF0000FF"/>
      </top>
      <bottom/>
      <diagonal/>
    </border>
    <border>
      <left style="thin">
        <color auto="1"/>
      </left>
      <right/>
      <top style="thin">
        <color rgb="FF0000FF"/>
      </top>
      <bottom style="thin">
        <color rgb="FF0000FF"/>
      </bottom>
      <diagonal/>
    </border>
    <border>
      <left/>
      <right/>
      <top style="medium">
        <color theme="9" tint="-0.24994659260841701"/>
      </top>
      <bottom style="thin">
        <color theme="9" tint="-0.249977111117893"/>
      </bottom>
      <diagonal/>
    </border>
    <border>
      <left/>
      <right/>
      <top style="medium">
        <color theme="9" tint="-0.24994659260841701"/>
      </top>
      <bottom style="medium">
        <color theme="9" tint="-0.249977111117893"/>
      </bottom>
      <diagonal/>
    </border>
    <border>
      <left style="medium">
        <color rgb="FF0000FF"/>
      </left>
      <right/>
      <top/>
      <bottom style="medium">
        <color rgb="FF0000FF"/>
      </bottom>
      <diagonal/>
    </border>
    <border>
      <left style="medium">
        <color rgb="FF006600"/>
      </left>
      <right/>
      <top/>
      <bottom style="medium">
        <color rgb="FF006600"/>
      </bottom>
      <diagonal/>
    </border>
    <border>
      <left style="medium">
        <color rgb="FF0000FF"/>
      </left>
      <right/>
      <top style="medium">
        <color rgb="FF0000FF"/>
      </top>
      <bottom style="medium">
        <color rgb="FF0000FF"/>
      </bottom>
      <diagonal/>
    </border>
    <border>
      <left style="thin">
        <color auto="1"/>
      </left>
      <right/>
      <top style="thin">
        <color rgb="FF0000FF"/>
      </top>
      <bottom style="medium">
        <color rgb="FF0000FF"/>
      </bottom>
      <diagonal/>
    </border>
    <border>
      <left style="thin">
        <color auto="1"/>
      </left>
      <right/>
      <top/>
      <bottom style="medium">
        <color rgb="FF0000FF"/>
      </bottom>
      <diagonal/>
    </border>
    <border>
      <left/>
      <right/>
      <top style="thin">
        <color theme="9" tint="-0.249977111117893"/>
      </top>
      <bottom style="medium">
        <color theme="9" tint="-0.249977111117893"/>
      </bottom>
      <diagonal/>
    </border>
    <border>
      <left/>
      <right/>
      <top style="medium">
        <color rgb="FF0000FF"/>
      </top>
      <bottom style="thin">
        <color auto="1"/>
      </bottom>
      <diagonal/>
    </border>
    <border>
      <left style="thin">
        <color rgb="FF0000FF"/>
      </left>
      <right/>
      <top style="medium">
        <color rgb="FF0000FF"/>
      </top>
      <bottom style="thin">
        <color rgb="FF0000FF"/>
      </bottom>
      <diagonal/>
    </border>
    <border>
      <left style="thin">
        <color auto="1"/>
      </left>
      <right/>
      <top style="medium">
        <color rgb="FF0000FF"/>
      </top>
      <bottom style="thin">
        <color rgb="FF0000FF"/>
      </bottom>
      <diagonal/>
    </border>
    <border>
      <left/>
      <right/>
      <top style="thin">
        <color rgb="FF006600"/>
      </top>
      <bottom/>
      <diagonal/>
    </border>
    <border>
      <left/>
      <right/>
      <top style="thin">
        <color theme="4"/>
      </top>
      <bottom style="thin">
        <color theme="4"/>
      </bottom>
      <diagonal/>
    </border>
    <border>
      <left style="medium">
        <color rgb="FFFFFFFF"/>
      </left>
      <right/>
      <top style="medium">
        <color rgb="FF006600"/>
      </top>
      <bottom style="medium">
        <color rgb="FF006600"/>
      </bottom>
      <diagonal/>
    </border>
    <border>
      <left style="medium">
        <color rgb="FFC00000"/>
      </left>
      <right style="medium">
        <color rgb="FFC00000"/>
      </right>
      <top style="medium">
        <color rgb="FFC00000"/>
      </top>
      <bottom/>
      <diagonal/>
    </border>
    <border>
      <left style="medium">
        <color rgb="FFC00000"/>
      </left>
      <right style="medium">
        <color rgb="FFC00000"/>
      </right>
      <top/>
      <bottom/>
      <diagonal/>
    </border>
    <border>
      <left style="medium">
        <color rgb="FFC00000"/>
      </left>
      <right style="medium">
        <color rgb="FFC00000"/>
      </right>
      <top/>
      <bottom style="medium">
        <color rgb="FFC00000"/>
      </bottom>
      <diagonal/>
    </border>
    <border>
      <left/>
      <right/>
      <top style="medium">
        <color rgb="FFC00000"/>
      </top>
      <bottom/>
      <diagonal/>
    </border>
    <border>
      <left/>
      <right/>
      <top/>
      <bottom style="medium">
        <color rgb="FFC00000"/>
      </bottom>
      <diagonal/>
    </border>
    <border>
      <left style="thin">
        <color rgb="FFC00000"/>
      </left>
      <right style="thin">
        <color rgb="FFC00000"/>
      </right>
      <top style="medium">
        <color rgb="FFC00000"/>
      </top>
      <bottom style="thin">
        <color rgb="FFC00000"/>
      </bottom>
      <diagonal/>
    </border>
    <border>
      <left style="thin">
        <color rgb="FFC00000"/>
      </left>
      <right style="thin">
        <color rgb="FFC00000"/>
      </right>
      <top style="thin">
        <color rgb="FFC00000"/>
      </top>
      <bottom style="medium">
        <color rgb="FFC00000"/>
      </bottom>
      <diagonal/>
    </border>
    <border>
      <left style="thin">
        <color rgb="FFC00000"/>
      </left>
      <right style="thin">
        <color rgb="FFC00000"/>
      </right>
      <top style="medium">
        <color rgb="FFC00000"/>
      </top>
      <bottom style="medium">
        <color rgb="FFC00000"/>
      </bottom>
      <diagonal/>
    </border>
    <border>
      <left style="thin">
        <color rgb="FFC00000"/>
      </left>
      <right style="thin">
        <color rgb="FFC00000"/>
      </right>
      <top style="thin">
        <color rgb="FFC00000"/>
      </top>
      <bottom style="thin">
        <color rgb="FFC00000"/>
      </bottom>
      <diagonal/>
    </border>
    <border>
      <left style="thin">
        <color rgb="FFC00000"/>
      </left>
      <right style="thin">
        <color rgb="FFC00000"/>
      </right>
      <top style="medium">
        <color rgb="FFC00000"/>
      </top>
      <bottom/>
      <diagonal/>
    </border>
    <border>
      <left style="thin">
        <color rgb="FFC00000"/>
      </left>
      <right style="thin">
        <color rgb="FFC00000"/>
      </right>
      <top/>
      <bottom style="medium">
        <color rgb="FFC00000"/>
      </bottom>
      <diagonal/>
    </border>
    <border>
      <left style="thin">
        <color rgb="FFC00000"/>
      </left>
      <right style="thin">
        <color rgb="FFC00000"/>
      </right>
      <top/>
      <bottom/>
      <diagonal/>
    </border>
    <border>
      <left style="thin">
        <color rgb="FFC00000"/>
      </left>
      <right style="thin">
        <color rgb="FFC00000"/>
      </right>
      <top style="thin">
        <color rgb="FFC00000"/>
      </top>
      <bottom/>
      <diagonal/>
    </border>
    <border>
      <left style="thin">
        <color rgb="FFC00000"/>
      </left>
      <right style="thin">
        <color rgb="FFC00000"/>
      </right>
      <top/>
      <bottom style="thin">
        <color rgb="FFC00000"/>
      </bottom>
      <diagonal/>
    </border>
    <border>
      <left/>
      <right/>
      <top/>
      <bottom style="thin">
        <color rgb="FF008000"/>
      </bottom>
      <diagonal/>
    </border>
    <border>
      <left/>
      <right/>
      <top style="medium">
        <color rgb="FF0000FF"/>
      </top>
      <bottom style="dashed">
        <color rgb="FF0000FF"/>
      </bottom>
      <diagonal/>
    </border>
    <border>
      <left/>
      <right/>
      <top style="dashed">
        <color rgb="FF0000FF"/>
      </top>
      <bottom style="dashed">
        <color rgb="FF0000FF"/>
      </bottom>
      <diagonal/>
    </border>
    <border>
      <left/>
      <right/>
      <top style="dashed">
        <color rgb="FF0000FF"/>
      </top>
      <bottom style="medium">
        <color rgb="FF0000FF"/>
      </bottom>
      <diagonal/>
    </border>
    <border>
      <left/>
      <right/>
      <top/>
      <bottom style="dashed">
        <color rgb="FF0000FF"/>
      </bottom>
      <diagonal/>
    </border>
    <border>
      <left/>
      <right/>
      <top style="dashed">
        <color rgb="FF0000FF"/>
      </top>
      <bottom style="thin">
        <color rgb="FF0000FF"/>
      </bottom>
      <diagonal/>
    </border>
    <border>
      <left/>
      <right/>
      <top style="thin">
        <color rgb="FF0000FF"/>
      </top>
      <bottom style="dashed">
        <color rgb="FF0000FF"/>
      </bottom>
      <diagonal/>
    </border>
    <border>
      <left/>
      <right/>
      <top style="medium">
        <color rgb="FFC00000"/>
      </top>
      <bottom style="medium">
        <color rgb="FFC00000"/>
      </bottom>
      <diagonal/>
    </border>
    <border>
      <left/>
      <right style="medium">
        <color rgb="FFC00000"/>
      </right>
      <top style="medium">
        <color rgb="FFC00000"/>
      </top>
      <bottom/>
      <diagonal/>
    </border>
    <border>
      <left/>
      <right style="medium">
        <color rgb="FFC00000"/>
      </right>
      <top/>
      <bottom style="medium">
        <color rgb="FFC00000"/>
      </bottom>
      <diagonal/>
    </border>
    <border>
      <left style="medium">
        <color rgb="FFC00000"/>
      </left>
      <right style="thin">
        <color rgb="FFC00000"/>
      </right>
      <top style="medium">
        <color rgb="FFC00000"/>
      </top>
      <bottom style="thin">
        <color rgb="FFC00000"/>
      </bottom>
      <diagonal/>
    </border>
    <border>
      <left style="thin">
        <color rgb="FFC00000"/>
      </left>
      <right style="medium">
        <color rgb="FFC00000"/>
      </right>
      <top style="medium">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medium">
        <color rgb="FFC00000"/>
      </left>
      <right style="thin">
        <color rgb="FFC00000"/>
      </right>
      <top style="thin">
        <color rgb="FFC00000"/>
      </top>
      <bottom style="medium">
        <color rgb="FFC00000"/>
      </bottom>
      <diagonal/>
    </border>
    <border>
      <left style="thin">
        <color rgb="FFC00000"/>
      </left>
      <right style="medium">
        <color rgb="FFC00000"/>
      </right>
      <top style="thin">
        <color rgb="FFC00000"/>
      </top>
      <bottom style="medium">
        <color rgb="FFC00000"/>
      </bottom>
      <diagonal/>
    </border>
    <border>
      <left style="medium">
        <color rgb="FFC00000"/>
      </left>
      <right style="thin">
        <color rgb="FFC00000"/>
      </right>
      <top style="medium">
        <color rgb="FFC00000"/>
      </top>
      <bottom style="medium">
        <color rgb="FFC00000"/>
      </bottom>
      <diagonal/>
    </border>
    <border>
      <left style="thin">
        <color rgb="FFC00000"/>
      </left>
      <right style="medium">
        <color rgb="FFC00000"/>
      </right>
      <top style="medium">
        <color rgb="FFC00000"/>
      </top>
      <bottom style="medium">
        <color rgb="FFC00000"/>
      </bottom>
      <diagonal/>
    </border>
    <border>
      <left style="medium">
        <color rgb="FFC00000"/>
      </left>
      <right/>
      <top style="medium">
        <color rgb="FFC00000"/>
      </top>
      <bottom/>
      <diagonal/>
    </border>
    <border>
      <left style="medium">
        <color rgb="FFC00000"/>
      </left>
      <right/>
      <top/>
      <bottom style="medium">
        <color rgb="FFC00000"/>
      </bottom>
      <diagonal/>
    </border>
    <border>
      <left style="medium">
        <color rgb="FFC00000"/>
      </left>
      <right/>
      <top/>
      <bottom/>
      <diagonal/>
    </border>
    <border>
      <left style="medium">
        <color rgb="FFC00000"/>
      </left>
      <right style="thin">
        <color rgb="FFC00000"/>
      </right>
      <top style="medium">
        <color rgb="FFC00000"/>
      </top>
      <bottom/>
      <diagonal/>
    </border>
    <border>
      <left style="medium">
        <color rgb="FFC00000"/>
      </left>
      <right style="thin">
        <color rgb="FFC00000"/>
      </right>
      <top/>
      <bottom/>
      <diagonal/>
    </border>
    <border>
      <left style="medium">
        <color rgb="FFC00000"/>
      </left>
      <right style="thin">
        <color rgb="FFC00000"/>
      </right>
      <top/>
      <bottom style="medium">
        <color rgb="FFC00000"/>
      </bottom>
      <diagonal/>
    </border>
    <border>
      <left/>
      <right style="medium">
        <color rgb="FFC00000"/>
      </right>
      <top/>
      <bottom/>
      <diagonal/>
    </border>
    <border>
      <left style="thin">
        <color rgb="FFC00000"/>
      </left>
      <right style="medium">
        <color rgb="FFC00000"/>
      </right>
      <top/>
      <bottom style="medium">
        <color rgb="FFC00000"/>
      </bottom>
      <diagonal/>
    </border>
    <border>
      <left style="thin">
        <color rgb="FFC00000"/>
      </left>
      <right style="medium">
        <color rgb="FFC00000"/>
      </right>
      <top/>
      <bottom style="thin">
        <color rgb="FFC00000"/>
      </bottom>
      <diagonal/>
    </border>
    <border>
      <left style="thin">
        <color rgb="FFC00000"/>
      </left>
      <right style="medium">
        <color rgb="FFC00000"/>
      </right>
      <top style="thin">
        <color rgb="FFC00000"/>
      </top>
      <bottom/>
      <diagonal/>
    </border>
  </borders>
  <cellStyleXfs count="27">
    <xf numFmtId="0" fontId="0" fillId="0" borderId="0"/>
    <xf numFmtId="0" fontId="1" fillId="0" borderId="0"/>
    <xf numFmtId="0" fontId="1" fillId="0" borderId="0"/>
    <xf numFmtId="0" fontId="21" fillId="0" borderId="0" applyNumberFormat="0" applyFill="0" applyBorder="0" applyAlignment="0" applyProtection="0">
      <alignment vertical="top"/>
      <protection locked="0"/>
    </xf>
    <xf numFmtId="165"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0" fontId="1" fillId="0" borderId="0" applyFont="0" applyFill="0" applyBorder="0" applyAlignment="0" applyProtection="0"/>
    <xf numFmtId="0" fontId="19" fillId="0" borderId="0"/>
    <xf numFmtId="0" fontId="1" fillId="0" borderId="0"/>
    <xf numFmtId="0" fontId="1" fillId="0" borderId="0"/>
    <xf numFmtId="0" fontId="14" fillId="0" borderId="0"/>
    <xf numFmtId="0" fontId="1" fillId="0" borderId="0"/>
    <xf numFmtId="0" fontId="1" fillId="0" borderId="0"/>
    <xf numFmtId="0" fontId="11" fillId="0" borderId="0"/>
    <xf numFmtId="0" fontId="1" fillId="0" borderId="0"/>
    <xf numFmtId="0" fontId="16" fillId="0" borderId="0"/>
    <xf numFmtId="0" fontId="1" fillId="0" borderId="0"/>
    <xf numFmtId="9" fontId="19"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44" fontId="19" fillId="0" borderId="0" applyFont="0" applyFill="0" applyBorder="0" applyAlignment="0" applyProtection="0"/>
    <xf numFmtId="0" fontId="19" fillId="0" borderId="0"/>
    <xf numFmtId="0" fontId="19" fillId="0" borderId="0"/>
  </cellStyleXfs>
  <cellXfs count="1332">
    <xf numFmtId="0" fontId="0" fillId="0" borderId="0" xfId="0"/>
    <xf numFmtId="0" fontId="3" fillId="0" borderId="0" xfId="1" applyFont="1" applyAlignment="1">
      <alignment vertical="center"/>
    </xf>
    <xf numFmtId="0" fontId="3" fillId="0" borderId="0" xfId="1" applyFont="1" applyBorder="1" applyAlignment="1">
      <alignment vertical="center"/>
    </xf>
    <xf numFmtId="0" fontId="22" fillId="0" borderId="0" xfId="0" applyFont="1"/>
    <xf numFmtId="0" fontId="22" fillId="2" borderId="0" xfId="0" applyFont="1" applyFill="1" applyBorder="1"/>
    <xf numFmtId="0" fontId="5" fillId="2" borderId="0" xfId="0" applyNumberFormat="1" applyFont="1" applyFill="1" applyBorder="1" applyAlignment="1">
      <alignment horizontal="center"/>
    </xf>
    <xf numFmtId="166" fontId="23" fillId="2" borderId="0" xfId="0" applyNumberFormat="1" applyFont="1" applyFill="1" applyBorder="1" applyAlignment="1"/>
    <xf numFmtId="49" fontId="3" fillId="0" borderId="0" xfId="1" applyNumberFormat="1" applyFont="1" applyFill="1" applyBorder="1" applyAlignment="1">
      <alignment horizontal="left" vertical="center"/>
    </xf>
    <xf numFmtId="0" fontId="2" fillId="0" borderId="0" xfId="1" applyFont="1" applyFill="1" applyAlignment="1">
      <alignment horizontal="center"/>
    </xf>
    <xf numFmtId="0" fontId="3" fillId="0" borderId="0" xfId="1" applyFont="1" applyFill="1"/>
    <xf numFmtId="0" fontId="24" fillId="0" borderId="0" xfId="0" applyFont="1"/>
    <xf numFmtId="0" fontId="22" fillId="0" borderId="0" xfId="0" applyFont="1" applyAlignment="1">
      <alignment vertical="center"/>
    </xf>
    <xf numFmtId="0" fontId="22" fillId="0" borderId="1" xfId="0" applyFont="1" applyBorder="1"/>
    <xf numFmtId="164" fontId="25" fillId="2" borderId="1" xfId="0" applyNumberFormat="1" applyFont="1" applyFill="1" applyBorder="1" applyAlignment="1">
      <alignment horizontal="right"/>
    </xf>
    <xf numFmtId="0" fontId="22" fillId="0" borderId="0" xfId="0" applyFont="1" applyAlignment="1">
      <alignment vertical="top" wrapText="1"/>
    </xf>
    <xf numFmtId="0" fontId="22" fillId="0" borderId="0" xfId="0" applyFont="1" applyAlignment="1">
      <alignment horizontal="center" vertical="center"/>
    </xf>
    <xf numFmtId="0" fontId="26" fillId="0" borderId="0" xfId="1" applyFont="1" applyAlignment="1">
      <alignment vertical="center"/>
    </xf>
    <xf numFmtId="0" fontId="26" fillId="0" borderId="0" xfId="1" applyFont="1" applyBorder="1" applyAlignment="1">
      <alignment vertical="center"/>
    </xf>
    <xf numFmtId="0" fontId="2" fillId="0" borderId="1" xfId="1" applyFont="1" applyBorder="1" applyAlignment="1">
      <alignment horizontal="center" vertical="center" wrapText="1"/>
    </xf>
    <xf numFmtId="0" fontId="24" fillId="2" borderId="0" xfId="0" applyFont="1" applyFill="1"/>
    <xf numFmtId="0" fontId="22" fillId="0" borderId="0" xfId="0" applyFont="1" applyBorder="1"/>
    <xf numFmtId="0" fontId="0" fillId="0" borderId="0" xfId="0" applyFill="1"/>
    <xf numFmtId="0" fontId="0" fillId="0" borderId="0" xfId="0" applyFill="1" applyBorder="1"/>
    <xf numFmtId="0" fontId="29" fillId="0" borderId="0" xfId="0" applyFont="1" applyFill="1"/>
    <xf numFmtId="0" fontId="24" fillId="0" borderId="0" xfId="0" applyFont="1" applyFill="1"/>
    <xf numFmtId="0" fontId="24" fillId="0" borderId="0" xfId="0" applyFont="1" applyFill="1" applyAlignment="1">
      <alignment horizontal="left" vertical="center" wrapText="1"/>
    </xf>
    <xf numFmtId="0" fontId="24" fillId="0" borderId="0" xfId="0" applyFont="1" applyFill="1" applyAlignment="1">
      <alignment horizontal="center"/>
    </xf>
    <xf numFmtId="0" fontId="24" fillId="0" borderId="0" xfId="0" applyFont="1" applyFill="1" applyAlignment="1">
      <alignment horizontal="center" vertical="center" wrapText="1"/>
    </xf>
    <xf numFmtId="0" fontId="24" fillId="0" borderId="0" xfId="0" applyFont="1" applyFill="1" applyBorder="1"/>
    <xf numFmtId="0" fontId="26" fillId="0" borderId="0" xfId="1" applyFont="1" applyFill="1" applyAlignment="1">
      <alignment vertical="center"/>
    </xf>
    <xf numFmtId="0" fontId="22" fillId="0" borderId="0" xfId="0" applyFont="1" applyFill="1"/>
    <xf numFmtId="0" fontId="31" fillId="0" borderId="0" xfId="1" applyFont="1" applyFill="1" applyAlignment="1">
      <alignment vertical="center"/>
    </xf>
    <xf numFmtId="0" fontId="22" fillId="0" borderId="0" xfId="0" applyFont="1" applyFill="1" applyAlignment="1"/>
    <xf numFmtId="0" fontId="6" fillId="0" borderId="0" xfId="1" applyFont="1" applyFill="1" applyAlignment="1">
      <alignment vertical="center"/>
    </xf>
    <xf numFmtId="0" fontId="3" fillId="0" borderId="0" xfId="1" applyFont="1" applyFill="1" applyAlignment="1">
      <alignment vertical="center"/>
    </xf>
    <xf numFmtId="166" fontId="25" fillId="0" borderId="0" xfId="0" applyNumberFormat="1" applyFont="1" applyFill="1" applyBorder="1" applyAlignment="1">
      <alignment horizontal="center"/>
    </xf>
    <xf numFmtId="164" fontId="24" fillId="0" borderId="0" xfId="0" applyNumberFormat="1" applyFont="1" applyFill="1" applyBorder="1" applyAlignment="1">
      <alignment horizontal="center" vertical="center"/>
    </xf>
    <xf numFmtId="0" fontId="26" fillId="0" borderId="0" xfId="0" applyFont="1" applyFill="1"/>
    <xf numFmtId="0" fontId="22" fillId="0" borderId="0" xfId="0" applyFont="1" applyFill="1" applyBorder="1"/>
    <xf numFmtId="164" fontId="32" fillId="0" borderId="0" xfId="0" applyNumberFormat="1" applyFont="1" applyFill="1" applyBorder="1"/>
    <xf numFmtId="164" fontId="33" fillId="0" borderId="0" xfId="0" applyNumberFormat="1" applyFont="1" applyFill="1" applyBorder="1"/>
    <xf numFmtId="0" fontId="5" fillId="0" borderId="0" xfId="0" applyNumberFormat="1" applyFont="1" applyFill="1" applyBorder="1" applyAlignment="1">
      <alignment horizontal="right"/>
    </xf>
    <xf numFmtId="166" fontId="23" fillId="0" borderId="0" xfId="0" applyNumberFormat="1" applyFont="1" applyFill="1" applyBorder="1" applyAlignment="1"/>
    <xf numFmtId="0" fontId="4" fillId="0" borderId="0" xfId="0" applyNumberFormat="1" applyFont="1" applyFill="1" applyBorder="1" applyAlignment="1"/>
    <xf numFmtId="0" fontId="34" fillId="0" borderId="0" xfId="0" applyFont="1" applyFill="1" applyBorder="1"/>
    <xf numFmtId="0" fontId="22" fillId="0" borderId="0" xfId="0" applyFont="1" applyFill="1" applyAlignment="1">
      <alignment vertical="top"/>
    </xf>
    <xf numFmtId="0" fontId="0" fillId="0" borderId="0" xfId="0" applyFont="1" applyFill="1" applyAlignment="1">
      <alignment vertical="center"/>
    </xf>
    <xf numFmtId="0" fontId="30" fillId="0" borderId="0" xfId="0" applyFont="1" applyFill="1"/>
    <xf numFmtId="0" fontId="24" fillId="0" borderId="0" xfId="0" applyFont="1" applyFill="1" applyAlignment="1">
      <alignment wrapText="1"/>
    </xf>
    <xf numFmtId="0" fontId="35" fillId="0" borderId="0" xfId="0" applyFont="1" applyFill="1"/>
    <xf numFmtId="0" fontId="0" fillId="0" borderId="0" xfId="0" applyFill="1" applyAlignment="1">
      <alignment vertical="top"/>
    </xf>
    <xf numFmtId="0" fontId="38" fillId="0" borderId="0" xfId="0" applyFont="1" applyFill="1"/>
    <xf numFmtId="0" fontId="0" fillId="0" borderId="5" xfId="0" applyBorder="1"/>
    <xf numFmtId="0" fontId="27" fillId="0" borderId="0" xfId="0" applyFont="1" applyFill="1"/>
    <xf numFmtId="0" fontId="41" fillId="0" borderId="2" xfId="3" applyFont="1" applyFill="1" applyBorder="1" applyAlignment="1" applyProtection="1">
      <alignment vertical="center"/>
    </xf>
    <xf numFmtId="0" fontId="41" fillId="0" borderId="3" xfId="3" applyFont="1" applyFill="1" applyBorder="1" applyAlignment="1" applyProtection="1">
      <alignment vertical="center"/>
    </xf>
    <xf numFmtId="0" fontId="41" fillId="0" borderId="4" xfId="3" applyFont="1" applyFill="1" applyBorder="1" applyAlignment="1" applyProtection="1">
      <alignment vertical="center"/>
    </xf>
    <xf numFmtId="0" fontId="41" fillId="0" borderId="5" xfId="3" applyFont="1" applyFill="1" applyBorder="1" applyAlignment="1" applyProtection="1">
      <alignment vertical="center"/>
    </xf>
    <xf numFmtId="0" fontId="0" fillId="0" borderId="0" xfId="0" applyAlignment="1">
      <alignment horizontal="center" vertical="center"/>
    </xf>
    <xf numFmtId="0" fontId="25" fillId="0" borderId="0" xfId="0" applyFont="1" applyFill="1" applyAlignment="1">
      <alignment horizontal="center" vertical="center"/>
    </xf>
    <xf numFmtId="0" fontId="3" fillId="0" borderId="18" xfId="1" applyFont="1" applyFill="1" applyBorder="1" applyAlignment="1">
      <alignment vertical="center"/>
    </xf>
    <xf numFmtId="0" fontId="22" fillId="0" borderId="0" xfId="0" applyFont="1" applyAlignment="1">
      <alignment wrapText="1"/>
    </xf>
    <xf numFmtId="0" fontId="22" fillId="0" borderId="0" xfId="0" applyFont="1" applyAlignment="1">
      <alignment horizontal="center" vertical="center" wrapText="1"/>
    </xf>
    <xf numFmtId="0" fontId="22" fillId="0" borderId="19" xfId="0" applyFont="1" applyBorder="1"/>
    <xf numFmtId="0" fontId="22" fillId="0" borderId="18" xfId="0" applyFont="1" applyBorder="1"/>
    <xf numFmtId="164" fontId="44" fillId="0" borderId="18" xfId="0" applyNumberFormat="1" applyFont="1" applyBorder="1" applyAlignment="1">
      <alignment horizontal="center" vertical="center"/>
    </xf>
    <xf numFmtId="0" fontId="8" fillId="0" borderId="1" xfId="1" applyFont="1" applyBorder="1" applyAlignment="1">
      <alignment vertical="center"/>
    </xf>
    <xf numFmtId="0" fontId="43" fillId="0" borderId="0" xfId="0" applyFont="1" applyAlignment="1">
      <alignment horizontal="center"/>
    </xf>
    <xf numFmtId="0" fontId="4" fillId="2" borderId="0" xfId="0" applyNumberFormat="1" applyFont="1" applyFill="1" applyBorder="1" applyAlignment="1"/>
    <xf numFmtId="0" fontId="24" fillId="0" borderId="0" xfId="0" applyFont="1" applyFill="1" applyAlignment="1">
      <alignment vertical="center"/>
    </xf>
    <xf numFmtId="3" fontId="24" fillId="0" borderId="0" xfId="0" applyNumberFormat="1" applyFont="1" applyFill="1"/>
    <xf numFmtId="0" fontId="28" fillId="0" borderId="5" xfId="3" applyFont="1" applyFill="1" applyBorder="1" applyAlignment="1" applyProtection="1"/>
    <xf numFmtId="0" fontId="26" fillId="2" borderId="0" xfId="1" applyFont="1" applyFill="1" applyAlignment="1">
      <alignment vertical="center"/>
    </xf>
    <xf numFmtId="0" fontId="30" fillId="2" borderId="0" xfId="0" applyFont="1" applyFill="1"/>
    <xf numFmtId="0" fontId="24" fillId="2" borderId="0" xfId="0" applyFont="1" applyFill="1" applyBorder="1"/>
    <xf numFmtId="164" fontId="25" fillId="0" borderId="0" xfId="0" applyNumberFormat="1" applyFont="1" applyFill="1" applyBorder="1" applyAlignment="1">
      <alignment horizontal="center"/>
    </xf>
    <xf numFmtId="0" fontId="30" fillId="0" borderId="0" xfId="0" applyFont="1" applyFill="1" applyBorder="1"/>
    <xf numFmtId="164" fontId="30" fillId="0" borderId="0" xfId="0" applyNumberFormat="1" applyFont="1" applyFill="1" applyBorder="1" applyAlignment="1">
      <alignment horizontal="center"/>
    </xf>
    <xf numFmtId="0" fontId="0" fillId="0" borderId="0" xfId="0" applyAlignment="1">
      <alignment vertical="center"/>
    </xf>
    <xf numFmtId="3" fontId="25" fillId="0" borderId="0" xfId="0" applyNumberFormat="1" applyFont="1" applyFill="1" applyBorder="1" applyAlignment="1">
      <alignment horizontal="center"/>
    </xf>
    <xf numFmtId="0" fontId="22" fillId="0" borderId="0" xfId="0" applyFont="1" applyBorder="1" applyAlignment="1">
      <alignment vertical="center"/>
    </xf>
    <xf numFmtId="3" fontId="22" fillId="0" borderId="0" xfId="0" applyNumberFormat="1" applyFont="1" applyBorder="1" applyAlignment="1">
      <alignment vertical="center"/>
    </xf>
    <xf numFmtId="3" fontId="47" fillId="0" borderId="0" xfId="0" applyNumberFormat="1" applyFont="1" applyFill="1" applyBorder="1"/>
    <xf numFmtId="0" fontId="48" fillId="0" borderId="0" xfId="0" applyFont="1"/>
    <xf numFmtId="0" fontId="26" fillId="0" borderId="0" xfId="0" applyFont="1"/>
    <xf numFmtId="164" fontId="47" fillId="0" borderId="0" xfId="0" applyNumberFormat="1" applyFont="1" applyFill="1" applyBorder="1" applyAlignment="1">
      <alignment horizontal="center"/>
    </xf>
    <xf numFmtId="0" fontId="24" fillId="0" borderId="0" xfId="0" applyFont="1" applyFill="1" applyBorder="1" applyAlignment="1">
      <alignment horizontal="center"/>
    </xf>
    <xf numFmtId="0" fontId="26" fillId="0" borderId="0" xfId="0" applyFont="1" applyAlignment="1">
      <alignment horizontal="left" vertical="center"/>
    </xf>
    <xf numFmtId="166" fontId="25"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xf>
    <xf numFmtId="4" fontId="44" fillId="0" borderId="18" xfId="1" applyNumberFormat="1" applyFont="1" applyBorder="1" applyAlignment="1">
      <alignment horizontal="center" vertical="center"/>
    </xf>
    <xf numFmtId="166" fontId="25" fillId="0" borderId="18" xfId="1" applyNumberFormat="1" applyFont="1" applyFill="1" applyBorder="1" applyAlignment="1">
      <alignment horizontal="center" vertical="center"/>
    </xf>
    <xf numFmtId="4" fontId="49" fillId="0" borderId="18" xfId="1" applyNumberFormat="1" applyFont="1" applyBorder="1" applyAlignment="1">
      <alignment horizontal="center" vertical="center"/>
    </xf>
    <xf numFmtId="0" fontId="26" fillId="0" borderId="0" xfId="2" applyFont="1" applyBorder="1" applyAlignment="1">
      <alignment vertical="center"/>
    </xf>
    <xf numFmtId="164" fontId="8" fillId="0" borderId="0" xfId="1" applyNumberFormat="1" applyFont="1" applyAlignment="1">
      <alignment vertical="center"/>
    </xf>
    <xf numFmtId="0" fontId="8" fillId="0" borderId="0" xfId="0" applyFont="1"/>
    <xf numFmtId="0" fontId="50" fillId="0" borderId="0" xfId="0" applyFont="1"/>
    <xf numFmtId="3" fontId="22" fillId="0" borderId="0" xfId="0" applyNumberFormat="1" applyFont="1"/>
    <xf numFmtId="0" fontId="50" fillId="0" borderId="0" xfId="0" applyFont="1" applyBorder="1"/>
    <xf numFmtId="0" fontId="30" fillId="0" borderId="0" xfId="0" applyFont="1"/>
    <xf numFmtId="0" fontId="24" fillId="0" borderId="0" xfId="0" applyFont="1" applyBorder="1"/>
    <xf numFmtId="164" fontId="24" fillId="0" borderId="0" xfId="0" applyNumberFormat="1" applyFont="1"/>
    <xf numFmtId="0" fontId="22" fillId="0" borderId="0" xfId="0" applyFont="1" applyAlignment="1">
      <alignment horizontal="center"/>
    </xf>
    <xf numFmtId="0" fontId="12" fillId="0" borderId="0" xfId="1" applyFont="1" applyAlignment="1">
      <alignment vertical="center"/>
    </xf>
    <xf numFmtId="0" fontId="12" fillId="0" borderId="0" xfId="1" applyFont="1" applyBorder="1" applyAlignment="1">
      <alignment vertical="center"/>
    </xf>
    <xf numFmtId="0" fontId="51" fillId="0" borderId="0" xfId="0" applyFont="1"/>
    <xf numFmtId="0" fontId="52" fillId="0" borderId="0" xfId="0" applyFont="1"/>
    <xf numFmtId="0" fontId="0" fillId="0" borderId="0" xfId="0" applyBorder="1"/>
    <xf numFmtId="0" fontId="43" fillId="2" borderId="0" xfId="0" applyFont="1" applyFill="1" applyBorder="1" applyAlignment="1">
      <alignment vertical="center"/>
    </xf>
    <xf numFmtId="0" fontId="53" fillId="0" borderId="0" xfId="0" applyFont="1" applyBorder="1" applyAlignment="1">
      <alignment horizontal="left" vertical="center"/>
    </xf>
    <xf numFmtId="167" fontId="30" fillId="2" borderId="0" xfId="18" applyNumberFormat="1" applyFont="1" applyFill="1" applyBorder="1" applyAlignment="1">
      <alignment horizontal="center"/>
    </xf>
    <xf numFmtId="167" fontId="30" fillId="0" borderId="0" xfId="18" applyNumberFormat="1" applyFont="1" applyFill="1" applyBorder="1" applyAlignment="1">
      <alignment horizontal="center"/>
    </xf>
    <xf numFmtId="14" fontId="0" fillId="0" borderId="0" xfId="0" applyNumberFormat="1"/>
    <xf numFmtId="0" fontId="3" fillId="2" borderId="7" xfId="0" applyFont="1" applyFill="1" applyBorder="1"/>
    <xf numFmtId="164" fontId="25" fillId="2" borderId="1" xfId="0" applyNumberFormat="1" applyFont="1" applyFill="1" applyBorder="1" applyAlignment="1">
      <alignment horizontal="center"/>
    </xf>
    <xf numFmtId="164" fontId="25" fillId="2" borderId="0" xfId="0" applyNumberFormat="1" applyFont="1" applyFill="1" applyBorder="1" applyAlignment="1">
      <alignment horizontal="center"/>
    </xf>
    <xf numFmtId="0" fontId="0" fillId="0" borderId="0" xfId="0" applyAlignment="1">
      <alignment wrapText="1"/>
    </xf>
    <xf numFmtId="164" fontId="0" fillId="0" borderId="0" xfId="0" applyNumberFormat="1"/>
    <xf numFmtId="0" fontId="56" fillId="0" borderId="0" xfId="0" applyFont="1" applyFill="1"/>
    <xf numFmtId="0" fontId="24" fillId="0" borderId="0" xfId="0" applyFont="1" applyFill="1" applyBorder="1" applyAlignment="1">
      <alignment horizontal="center" vertical="center" wrapText="1"/>
    </xf>
    <xf numFmtId="0" fontId="2" fillId="0" borderId="0" xfId="0" applyFont="1" applyBorder="1" applyAlignment="1">
      <alignment vertical="center"/>
    </xf>
    <xf numFmtId="0" fontId="57" fillId="0" borderId="0" xfId="0" applyFont="1"/>
    <xf numFmtId="0" fontId="57" fillId="0" borderId="0" xfId="0" applyFont="1" applyBorder="1"/>
    <xf numFmtId="0" fontId="58" fillId="0" borderId="0" xfId="0" applyFont="1"/>
    <xf numFmtId="0" fontId="58" fillId="0" borderId="0" xfId="0" applyFont="1" applyBorder="1"/>
    <xf numFmtId="1" fontId="25" fillId="0" borderId="0" xfId="0" applyNumberFormat="1" applyFont="1" applyBorder="1" applyAlignment="1">
      <alignment horizontal="center"/>
    </xf>
    <xf numFmtId="164" fontId="3" fillId="0" borderId="0" xfId="0" applyNumberFormat="1" applyFont="1" applyBorder="1" applyAlignment="1">
      <alignment horizontal="center"/>
    </xf>
    <xf numFmtId="0" fontId="30" fillId="0" borderId="0" xfId="0" applyFont="1" applyBorder="1"/>
    <xf numFmtId="0" fontId="24" fillId="0" borderId="0" xfId="0" applyFont="1" applyAlignment="1">
      <alignment vertical="center"/>
    </xf>
    <xf numFmtId="0" fontId="30" fillId="0" borderId="0" xfId="0" applyFont="1" applyBorder="1" applyAlignment="1">
      <alignment horizontal="left" vertical="top"/>
    </xf>
    <xf numFmtId="0" fontId="24" fillId="0" borderId="0" xfId="0" applyFont="1" applyAlignment="1">
      <alignment horizontal="center" vertical="center"/>
    </xf>
    <xf numFmtId="0" fontId="30" fillId="0" borderId="0" xfId="0" applyFont="1" applyBorder="1" applyAlignment="1">
      <alignment vertical="center"/>
    </xf>
    <xf numFmtId="0" fontId="30" fillId="0" borderId="0" xfId="0" applyFont="1" applyFill="1" applyAlignment="1">
      <alignment horizontal="center" vertical="center"/>
    </xf>
    <xf numFmtId="0" fontId="30" fillId="0" borderId="0" xfId="0" applyFont="1" applyFill="1" applyAlignment="1">
      <alignment horizontal="center" wrapText="1"/>
    </xf>
    <xf numFmtId="164" fontId="24" fillId="0" borderId="0" xfId="0" applyNumberFormat="1" applyFont="1" applyFill="1" applyAlignment="1">
      <alignment horizontal="center"/>
    </xf>
    <xf numFmtId="164" fontId="24" fillId="0" borderId="0" xfId="0" quotePrefix="1" applyNumberFormat="1" applyFont="1" applyFill="1" applyAlignment="1">
      <alignment horizontal="center"/>
    </xf>
    <xf numFmtId="0" fontId="24" fillId="0" borderId="0" xfId="0" applyFont="1" applyBorder="1" applyAlignment="1">
      <alignment vertical="center"/>
    </xf>
    <xf numFmtId="0" fontId="30" fillId="0" borderId="0" xfId="0" applyFont="1" applyAlignment="1">
      <alignment vertical="center"/>
    </xf>
    <xf numFmtId="0" fontId="3" fillId="0" borderId="0" xfId="0" applyFont="1" applyBorder="1" applyAlignment="1">
      <alignment vertical="center"/>
    </xf>
    <xf numFmtId="0" fontId="24" fillId="0" borderId="0" xfId="9" applyFont="1" applyBorder="1" applyAlignment="1">
      <alignment vertical="center"/>
    </xf>
    <xf numFmtId="0" fontId="30" fillId="0" borderId="0" xfId="9" applyFont="1" applyBorder="1" applyAlignment="1">
      <alignment vertical="center"/>
    </xf>
    <xf numFmtId="0" fontId="24" fillId="0" borderId="7" xfId="0" applyFont="1" applyBorder="1"/>
    <xf numFmtId="0" fontId="24" fillId="0" borderId="0" xfId="0" applyFont="1" applyAlignment="1">
      <alignment horizontal="center"/>
    </xf>
    <xf numFmtId="164" fontId="42" fillId="0" borderId="22" xfId="0" applyNumberFormat="1" applyFont="1" applyFill="1" applyBorder="1" applyAlignment="1">
      <alignment horizontal="center"/>
    </xf>
    <xf numFmtId="164" fontId="42" fillId="0" borderId="0" xfId="0" applyNumberFormat="1" applyFont="1" applyFill="1" applyBorder="1" applyAlignment="1">
      <alignment horizontal="center"/>
    </xf>
    <xf numFmtId="0" fontId="24" fillId="0" borderId="23" xfId="0" applyFont="1" applyBorder="1" applyAlignment="1">
      <alignment vertical="center"/>
    </xf>
    <xf numFmtId="0" fontId="42" fillId="0" borderId="0" xfId="0" applyFont="1" applyFill="1"/>
    <xf numFmtId="0" fontId="24" fillId="0" borderId="24" xfId="0" applyFont="1" applyFill="1" applyBorder="1"/>
    <xf numFmtId="0" fontId="24" fillId="0" borderId="25" xfId="0" applyFont="1" applyFill="1" applyBorder="1"/>
    <xf numFmtId="0" fontId="24" fillId="0" borderId="26" xfId="0" applyFont="1" applyBorder="1" applyAlignment="1">
      <alignment horizontal="left" vertical="center" wrapText="1"/>
    </xf>
    <xf numFmtId="0" fontId="24" fillId="0" borderId="26" xfId="0" applyFont="1" applyBorder="1" applyAlignment="1">
      <alignment vertical="center"/>
    </xf>
    <xf numFmtId="0" fontId="24" fillId="0" borderId="28" xfId="0" applyFont="1" applyBorder="1" applyAlignment="1">
      <alignment vertical="center"/>
    </xf>
    <xf numFmtId="0" fontId="29" fillId="0" borderId="0" xfId="0" applyFont="1"/>
    <xf numFmtId="0" fontId="62" fillId="0" borderId="0" xfId="0" applyFont="1"/>
    <xf numFmtId="0" fontId="24" fillId="0" borderId="23" xfId="0" applyFont="1" applyBorder="1" applyAlignment="1">
      <alignment horizontal="justify" vertical="center"/>
    </xf>
    <xf numFmtId="0" fontId="24" fillId="0" borderId="26" xfId="0" applyFont="1" applyBorder="1" applyAlignment="1">
      <alignment horizontal="justify" vertical="center"/>
    </xf>
    <xf numFmtId="0" fontId="24" fillId="0" borderId="28" xfId="0" applyFont="1" applyBorder="1" applyAlignment="1">
      <alignment horizontal="justify" vertical="center"/>
    </xf>
    <xf numFmtId="0" fontId="0" fillId="0" borderId="24" xfId="0" applyBorder="1"/>
    <xf numFmtId="0" fontId="22" fillId="0" borderId="24" xfId="0" applyFont="1" applyBorder="1"/>
    <xf numFmtId="0" fontId="43" fillId="0" borderId="24" xfId="0" applyFont="1" applyBorder="1" applyAlignment="1">
      <alignment horizontal="center"/>
    </xf>
    <xf numFmtId="0" fontId="24" fillId="0" borderId="24" xfId="0" applyFont="1" applyFill="1" applyBorder="1" applyAlignment="1">
      <alignment horizontal="center"/>
    </xf>
    <xf numFmtId="0" fontId="30" fillId="0" borderId="0" xfId="0" applyFont="1" applyBorder="1" applyAlignment="1">
      <alignment horizontal="left" vertical="center"/>
    </xf>
    <xf numFmtId="0" fontId="0" fillId="0" borderId="25" xfId="0" applyBorder="1"/>
    <xf numFmtId="0" fontId="30" fillId="0" borderId="27" xfId="0" applyFont="1" applyBorder="1" applyAlignment="1">
      <alignment horizontal="justify" vertical="center"/>
    </xf>
    <xf numFmtId="0" fontId="42" fillId="0" borderId="26" xfId="0" applyFont="1" applyBorder="1" applyAlignment="1">
      <alignment horizontal="center" vertical="center"/>
    </xf>
    <xf numFmtId="0" fontId="42" fillId="0" borderId="30" xfId="0" applyFont="1" applyBorder="1" applyAlignment="1">
      <alignment horizontal="center" vertical="center"/>
    </xf>
    <xf numFmtId="0" fontId="42" fillId="0" borderId="28" xfId="0" applyFont="1" applyBorder="1" applyAlignment="1">
      <alignment horizontal="center" vertical="center"/>
    </xf>
    <xf numFmtId="0" fontId="42" fillId="0" borderId="23" xfId="0" applyFont="1" applyBorder="1" applyAlignment="1">
      <alignment horizontal="center" vertical="center"/>
    </xf>
    <xf numFmtId="0" fontId="59" fillId="0" borderId="27" xfId="0" applyFont="1" applyBorder="1" applyAlignment="1">
      <alignment horizontal="center" vertical="center"/>
    </xf>
    <xf numFmtId="0" fontId="59" fillId="0" borderId="27"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7" xfId="0" applyFont="1" applyBorder="1"/>
    <xf numFmtId="0" fontId="42" fillId="0" borderId="31" xfId="0" applyFont="1" applyBorder="1" applyAlignment="1">
      <alignment horizontal="center" vertical="center"/>
    </xf>
    <xf numFmtId="0" fontId="24" fillId="2" borderId="7" xfId="0" applyFont="1" applyFill="1" applyBorder="1"/>
    <xf numFmtId="0" fontId="0" fillId="0" borderId="24" xfId="0" applyBorder="1" applyAlignment="1">
      <alignment horizontal="center"/>
    </xf>
    <xf numFmtId="0" fontId="59" fillId="0" borderId="34" xfId="0" applyFont="1" applyFill="1" applyBorder="1" applyAlignment="1">
      <alignment horizontal="center" vertical="center" wrapText="1"/>
    </xf>
    <xf numFmtId="0" fontId="15" fillId="0" borderId="0" xfId="13" applyFont="1" applyFill="1" applyBorder="1" applyAlignment="1">
      <alignment horizontal="left" wrapText="1"/>
    </xf>
    <xf numFmtId="0" fontId="30" fillId="0" borderId="0" xfId="0" applyFont="1" applyAlignment="1">
      <alignment horizontal="center"/>
    </xf>
    <xf numFmtId="0" fontId="3" fillId="0" borderId="0" xfId="13" applyFont="1" applyFill="1" applyBorder="1" applyAlignment="1">
      <alignment horizontal="left" vertical="center" wrapText="1"/>
    </xf>
    <xf numFmtId="0" fontId="15" fillId="0" borderId="25" xfId="13" applyFont="1" applyFill="1" applyBorder="1" applyAlignment="1">
      <alignment horizontal="left" wrapText="1"/>
    </xf>
    <xf numFmtId="0" fontId="30" fillId="0" borderId="25" xfId="0" applyFont="1" applyBorder="1"/>
    <xf numFmtId="0" fontId="30" fillId="0" borderId="27" xfId="0" applyFont="1" applyBorder="1" applyAlignment="1">
      <alignment horizontal="center" vertical="center"/>
    </xf>
    <xf numFmtId="0" fontId="0" fillId="0" borderId="0" xfId="0" applyAlignment="1">
      <alignment horizontal="left"/>
    </xf>
    <xf numFmtId="164" fontId="42" fillId="0" borderId="36" xfId="0" applyNumberFormat="1" applyFont="1" applyFill="1" applyBorder="1" applyAlignment="1">
      <alignment horizontal="center"/>
    </xf>
    <xf numFmtId="0" fontId="29" fillId="0" borderId="0" xfId="0" applyFont="1" applyFill="1" applyAlignment="1">
      <alignment horizontal="left"/>
    </xf>
    <xf numFmtId="0" fontId="22" fillId="0" borderId="24" xfId="0" applyFont="1" applyBorder="1" applyAlignment="1">
      <alignment horizontal="left"/>
    </xf>
    <xf numFmtId="167" fontId="42" fillId="0" borderId="37" xfId="0" applyNumberFormat="1" applyFont="1" applyBorder="1" applyAlignment="1">
      <alignment horizontal="center" vertical="center"/>
    </xf>
    <xf numFmtId="0" fontId="24" fillId="0" borderId="30" xfId="0" applyFont="1" applyBorder="1" applyAlignment="1">
      <alignment horizontal="justify" vertical="center"/>
    </xf>
    <xf numFmtId="3" fontId="25" fillId="0" borderId="19" xfId="1" applyNumberFormat="1" applyFont="1" applyFill="1" applyBorder="1" applyAlignment="1">
      <alignment horizontal="center" vertical="center"/>
    </xf>
    <xf numFmtId="3" fontId="25" fillId="0" borderId="38" xfId="1" applyNumberFormat="1" applyFont="1" applyFill="1" applyBorder="1" applyAlignment="1">
      <alignment horizontal="center" vertical="center"/>
    </xf>
    <xf numFmtId="0" fontId="3" fillId="0" borderId="19" xfId="1" applyFont="1" applyFill="1" applyBorder="1" applyAlignment="1">
      <alignment vertical="center"/>
    </xf>
    <xf numFmtId="0" fontId="3" fillId="0" borderId="39" xfId="1" applyFont="1" applyFill="1" applyBorder="1" applyAlignment="1">
      <alignment vertical="center"/>
    </xf>
    <xf numFmtId="3" fontId="25" fillId="0" borderId="39" xfId="1" applyNumberFormat="1" applyFont="1" applyFill="1" applyBorder="1" applyAlignment="1">
      <alignment horizontal="center" vertical="center"/>
    </xf>
    <xf numFmtId="3" fontId="25" fillId="0" borderId="6" xfId="1" applyNumberFormat="1" applyFont="1" applyFill="1" applyBorder="1" applyAlignment="1">
      <alignment horizontal="center" vertical="center"/>
    </xf>
    <xf numFmtId="0" fontId="24" fillId="0" borderId="19" xfId="0" applyFont="1" applyFill="1" applyBorder="1"/>
    <xf numFmtId="0" fontId="24" fillId="0" borderId="39" xfId="0" applyFont="1" applyFill="1" applyBorder="1"/>
    <xf numFmtId="0" fontId="30" fillId="0" borderId="40" xfId="0" applyFont="1" applyFill="1" applyBorder="1" applyAlignment="1">
      <alignment horizontal="center" vertical="center" wrapText="1"/>
    </xf>
    <xf numFmtId="166" fontId="25" fillId="0" borderId="19" xfId="0" applyNumberFormat="1" applyFont="1" applyFill="1" applyBorder="1" applyAlignment="1">
      <alignment horizontal="center"/>
    </xf>
    <xf numFmtId="0" fontId="30" fillId="0" borderId="40" xfId="0" applyFont="1" applyFill="1" applyBorder="1"/>
    <xf numFmtId="166" fontId="25" fillId="0" borderId="39" xfId="0" applyNumberFormat="1" applyFont="1" applyFill="1" applyBorder="1" applyAlignment="1">
      <alignment horizontal="center"/>
    </xf>
    <xf numFmtId="0" fontId="24" fillId="0" borderId="18" xfId="0" applyFont="1" applyFill="1" applyBorder="1"/>
    <xf numFmtId="0" fontId="24" fillId="0" borderId="41" xfId="0" applyFont="1" applyFill="1" applyBorder="1"/>
    <xf numFmtId="164" fontId="25" fillId="0" borderId="19" xfId="0" applyNumberFormat="1" applyFont="1" applyFill="1" applyBorder="1" applyAlignment="1">
      <alignment horizontal="center" vertical="center"/>
    </xf>
    <xf numFmtId="0" fontId="24" fillId="0" borderId="42" xfId="0" applyFont="1" applyFill="1" applyBorder="1"/>
    <xf numFmtId="164" fontId="30" fillId="0" borderId="19" xfId="0" applyNumberFormat="1" applyFont="1" applyBorder="1" applyAlignment="1">
      <alignment horizontal="center"/>
    </xf>
    <xf numFmtId="0" fontId="30" fillId="0" borderId="19" xfId="0" applyFont="1" applyFill="1" applyBorder="1"/>
    <xf numFmtId="2" fontId="25" fillId="0" borderId="18" xfId="0" applyNumberFormat="1" applyFont="1" applyFill="1" applyBorder="1" applyAlignment="1">
      <alignment horizontal="center"/>
    </xf>
    <xf numFmtId="0" fontId="24" fillId="0" borderId="43" xfId="0" applyFont="1" applyFill="1" applyBorder="1"/>
    <xf numFmtId="0" fontId="24" fillId="0" borderId="19" xfId="0" applyFont="1" applyBorder="1"/>
    <xf numFmtId="2" fontId="25" fillId="2" borderId="19" xfId="0" applyNumberFormat="1" applyFont="1" applyFill="1" applyBorder="1" applyAlignment="1">
      <alignment horizontal="right"/>
    </xf>
    <xf numFmtId="0" fontId="24" fillId="0" borderId="39" xfId="0" applyFont="1" applyBorder="1"/>
    <xf numFmtId="0" fontId="30" fillId="0" borderId="14" xfId="0" applyFont="1" applyFill="1" applyBorder="1"/>
    <xf numFmtId="164" fontId="63" fillId="0" borderId="0" xfId="0" applyNumberFormat="1" applyFont="1" applyFill="1" applyBorder="1" applyAlignment="1">
      <alignment horizontal="right"/>
    </xf>
    <xf numFmtId="0" fontId="64" fillId="0" borderId="30" xfId="0" applyFont="1" applyBorder="1" applyAlignment="1">
      <alignment horizontal="justify" vertical="center"/>
    </xf>
    <xf numFmtId="0" fontId="42" fillId="0" borderId="30" xfId="0" applyFont="1" applyBorder="1" applyAlignment="1">
      <alignment horizontal="center" vertical="center" wrapText="1"/>
    </xf>
    <xf numFmtId="0" fontId="64" fillId="0" borderId="23" xfId="0" applyFont="1" applyBorder="1" applyAlignment="1">
      <alignment horizontal="justify" vertical="center"/>
    </xf>
    <xf numFmtId="0" fontId="42" fillId="0" borderId="23" xfId="0" applyFont="1" applyBorder="1" applyAlignment="1">
      <alignment horizontal="center" vertical="center" wrapText="1"/>
    </xf>
    <xf numFmtId="0" fontId="65" fillId="0" borderId="0" xfId="0" applyFont="1" applyFill="1"/>
    <xf numFmtId="0" fontId="40" fillId="0" borderId="0" xfId="0" applyFont="1" applyFill="1"/>
    <xf numFmtId="0" fontId="24" fillId="0" borderId="44" xfId="0" applyFont="1" applyFill="1" applyBorder="1"/>
    <xf numFmtId="0" fontId="2" fillId="0" borderId="44" xfId="0" applyFont="1" applyFill="1" applyBorder="1" applyAlignment="1">
      <alignment horizontal="center"/>
    </xf>
    <xf numFmtId="0" fontId="24" fillId="0" borderId="46" xfId="0" applyFont="1" applyFill="1" applyBorder="1"/>
    <xf numFmtId="0" fontId="30" fillId="0" borderId="45" xfId="0" applyFont="1" applyFill="1" applyBorder="1" applyAlignment="1">
      <alignment horizontal="center" vertical="center" wrapText="1"/>
    </xf>
    <xf numFmtId="0" fontId="30" fillId="0" borderId="44" xfId="0" applyFont="1" applyFill="1" applyBorder="1"/>
    <xf numFmtId="0" fontId="24" fillId="0" borderId="47" xfId="0" applyFont="1" applyFill="1" applyBorder="1"/>
    <xf numFmtId="0" fontId="24" fillId="0" borderId="48" xfId="0" applyFont="1" applyFill="1" applyBorder="1"/>
    <xf numFmtId="0" fontId="30" fillId="0" borderId="49" xfId="0" applyFont="1" applyFill="1" applyBorder="1"/>
    <xf numFmtId="167" fontId="42" fillId="0" borderId="32" xfId="0" applyNumberFormat="1" applyFont="1" applyBorder="1" applyAlignment="1">
      <alignment horizontal="center" vertical="center"/>
    </xf>
    <xf numFmtId="167" fontId="42" fillId="0" borderId="33" xfId="0" applyNumberFormat="1" applyFont="1" applyBorder="1" applyAlignment="1">
      <alignment horizontal="center" vertical="center"/>
    </xf>
    <xf numFmtId="4" fontId="44" fillId="0" borderId="39" xfId="1" applyNumberFormat="1" applyFont="1" applyBorder="1" applyAlignment="1">
      <alignment horizontal="center" vertical="center"/>
    </xf>
    <xf numFmtId="166" fontId="25" fillId="0" borderId="39" xfId="1" applyNumberFormat="1" applyFont="1" applyFill="1" applyBorder="1" applyAlignment="1">
      <alignment horizontal="center" vertical="center"/>
    </xf>
    <xf numFmtId="0" fontId="3" fillId="0" borderId="52" xfId="1" applyFont="1" applyFill="1" applyBorder="1" applyAlignment="1">
      <alignment vertical="center"/>
    </xf>
    <xf numFmtId="0" fontId="3" fillId="0" borderId="53" xfId="1" applyFont="1" applyBorder="1" applyAlignment="1">
      <alignment vertical="center"/>
    </xf>
    <xf numFmtId="0" fontId="3" fillId="0" borderId="18" xfId="1" applyFont="1" applyBorder="1" applyAlignment="1">
      <alignment vertical="center"/>
    </xf>
    <xf numFmtId="3" fontId="25" fillId="0" borderId="18" xfId="0" applyNumberFormat="1" applyFont="1" applyBorder="1" applyAlignment="1">
      <alignment horizontal="center" vertical="center"/>
    </xf>
    <xf numFmtId="164" fontId="25" fillId="0" borderId="18" xfId="0" applyNumberFormat="1" applyFont="1" applyBorder="1" applyAlignment="1">
      <alignment horizontal="center" vertical="center"/>
    </xf>
    <xf numFmtId="0" fontId="3" fillId="0" borderId="39" xfId="1" applyFont="1" applyBorder="1" applyAlignment="1">
      <alignment vertical="center"/>
    </xf>
    <xf numFmtId="0" fontId="22" fillId="0" borderId="0" xfId="0" applyFont="1" applyBorder="1" applyAlignment="1">
      <alignment wrapText="1"/>
    </xf>
    <xf numFmtId="4" fontId="25" fillId="0" borderId="18" xfId="0" applyNumberFormat="1" applyFont="1" applyBorder="1" applyAlignment="1">
      <alignment horizontal="center" vertical="center"/>
    </xf>
    <xf numFmtId="4" fontId="25" fillId="0" borderId="18" xfId="1" applyNumberFormat="1" applyFont="1" applyBorder="1" applyAlignment="1">
      <alignment horizontal="center" vertical="center"/>
    </xf>
    <xf numFmtId="0" fontId="3" fillId="0" borderId="51" xfId="1" applyFont="1" applyBorder="1" applyAlignment="1">
      <alignment vertical="center"/>
    </xf>
    <xf numFmtId="0" fontId="2" fillId="0" borderId="39" xfId="1" applyFont="1" applyBorder="1" applyAlignment="1">
      <alignment vertical="center"/>
    </xf>
    <xf numFmtId="0" fontId="8" fillId="0" borderId="0" xfId="0" applyFont="1" applyBorder="1"/>
    <xf numFmtId="49" fontId="3" fillId="0" borderId="18" xfId="1" applyNumberFormat="1" applyFont="1" applyBorder="1" applyAlignment="1">
      <alignment vertical="center"/>
    </xf>
    <xf numFmtId="164" fontId="25" fillId="0" borderId="18" xfId="1" applyNumberFormat="1" applyFont="1" applyBorder="1" applyAlignment="1">
      <alignment horizontal="center" vertical="center"/>
    </xf>
    <xf numFmtId="0" fontId="7" fillId="0" borderId="53" xfId="0" applyFont="1" applyBorder="1" applyAlignment="1">
      <alignment horizontal="center" vertical="center" wrapText="1"/>
    </xf>
    <xf numFmtId="0" fontId="33" fillId="2" borderId="18" xfId="8" applyFont="1" applyFill="1" applyBorder="1" applyAlignment="1">
      <alignment horizontal="left" vertical="center"/>
    </xf>
    <xf numFmtId="164" fontId="33" fillId="0" borderId="18" xfId="0" applyNumberFormat="1" applyFont="1" applyBorder="1" applyAlignment="1">
      <alignment horizontal="center" vertical="center"/>
    </xf>
    <xf numFmtId="0" fontId="33" fillId="2" borderId="18" xfId="8" applyFont="1" applyFill="1" applyBorder="1" applyAlignment="1">
      <alignment horizontal="left" vertical="center" wrapText="1"/>
    </xf>
    <xf numFmtId="0" fontId="66" fillId="2" borderId="18" xfId="8" applyFont="1" applyFill="1" applyBorder="1" applyAlignment="1">
      <alignment horizontal="left" vertical="center"/>
    </xf>
    <xf numFmtId="166" fontId="66" fillId="0" borderId="18" xfId="0" applyNumberFormat="1" applyFont="1" applyBorder="1" applyAlignment="1">
      <alignment horizontal="center" vertical="center"/>
    </xf>
    <xf numFmtId="0" fontId="22" fillId="0" borderId="39" xfId="0" applyFont="1" applyBorder="1" applyAlignment="1">
      <alignment vertical="center"/>
    </xf>
    <xf numFmtId="164" fontId="66" fillId="0" borderId="18" xfId="0" applyNumberFormat="1" applyFont="1" applyBorder="1" applyAlignment="1">
      <alignment horizontal="center" vertical="center"/>
    </xf>
    <xf numFmtId="0" fontId="7" fillId="0" borderId="53" xfId="0" applyFont="1" applyBorder="1" applyAlignment="1">
      <alignment vertical="center" wrapText="1"/>
    </xf>
    <xf numFmtId="0" fontId="33" fillId="0" borderId="18" xfId="0" applyFont="1" applyBorder="1"/>
    <xf numFmtId="164" fontId="33" fillId="0" borderId="18" xfId="0" applyNumberFormat="1" applyFont="1" applyBorder="1" applyAlignment="1">
      <alignment horizontal="center"/>
    </xf>
    <xf numFmtId="0" fontId="66" fillId="2" borderId="18" xfId="8" applyFont="1" applyFill="1" applyBorder="1" applyAlignment="1">
      <alignment horizontal="left" vertical="center" wrapText="1"/>
    </xf>
    <xf numFmtId="0" fontId="24" fillId="0" borderId="18" xfId="0" applyFont="1" applyBorder="1"/>
    <xf numFmtId="0" fontId="24" fillId="0" borderId="51" xfId="0" applyFont="1" applyBorder="1"/>
    <xf numFmtId="164" fontId="25" fillId="0" borderId="18" xfId="0" applyNumberFormat="1" applyFont="1" applyBorder="1" applyAlignment="1">
      <alignment horizontal="center"/>
    </xf>
    <xf numFmtId="164" fontId="44" fillId="0" borderId="18" xfId="0" applyNumberFormat="1" applyFont="1" applyBorder="1" applyAlignment="1">
      <alignment horizontal="center"/>
    </xf>
    <xf numFmtId="164" fontId="25" fillId="0" borderId="51" xfId="0" applyNumberFormat="1" applyFont="1" applyBorder="1" applyAlignment="1">
      <alignment horizontal="center"/>
    </xf>
    <xf numFmtId="0" fontId="30" fillId="0" borderId="0" xfId="0" applyFont="1" applyBorder="1" applyAlignment="1">
      <alignment horizontal="left"/>
    </xf>
    <xf numFmtId="164" fontId="25" fillId="0" borderId="19" xfId="0" applyNumberFormat="1" applyFont="1" applyBorder="1" applyAlignment="1">
      <alignment horizontal="center"/>
    </xf>
    <xf numFmtId="164" fontId="25" fillId="0" borderId="39" xfId="0" applyNumberFormat="1" applyFont="1" applyBorder="1" applyAlignment="1">
      <alignment horizontal="center"/>
    </xf>
    <xf numFmtId="0" fontId="3" fillId="0" borderId="51" xfId="0" applyFont="1" applyBorder="1" applyAlignment="1">
      <alignment horizontal="left" vertical="center"/>
    </xf>
    <xf numFmtId="164" fontId="25" fillId="0" borderId="51" xfId="0" applyNumberFormat="1" applyFont="1" applyBorder="1" applyAlignment="1">
      <alignment horizontal="center" vertical="center"/>
    </xf>
    <xf numFmtId="2" fontId="25" fillId="0" borderId="18" xfId="0" applyNumberFormat="1" applyFont="1" applyBorder="1" applyAlignment="1">
      <alignment horizontal="center" vertical="center"/>
    </xf>
    <xf numFmtId="2" fontId="25" fillId="0" borderId="51" xfId="0" applyNumberFormat="1" applyFont="1" applyBorder="1" applyAlignment="1">
      <alignment horizontal="center" vertical="center"/>
    </xf>
    <xf numFmtId="0" fontId="0" fillId="0" borderId="19" xfId="0" applyBorder="1"/>
    <xf numFmtId="166" fontId="25" fillId="0" borderId="19" xfId="0" applyNumberFormat="1" applyFont="1" applyBorder="1" applyAlignment="1">
      <alignment horizontal="center" vertical="center"/>
    </xf>
    <xf numFmtId="166" fontId="25" fillId="0" borderId="39" xfId="2" applyNumberFormat="1" applyFont="1" applyBorder="1" applyAlignment="1">
      <alignment horizontal="center" vertical="center"/>
    </xf>
    <xf numFmtId="2" fontId="25" fillId="0" borderId="39" xfId="0" applyNumberFormat="1" applyFont="1" applyBorder="1" applyAlignment="1">
      <alignment horizontal="center" vertical="center"/>
    </xf>
    <xf numFmtId="1" fontId="25" fillId="0" borderId="18" xfId="0" applyNumberFormat="1" applyFont="1" applyBorder="1" applyAlignment="1">
      <alignment horizontal="center"/>
    </xf>
    <xf numFmtId="1" fontId="25" fillId="0" borderId="51" xfId="0" applyNumberFormat="1" applyFont="1" applyBorder="1" applyAlignment="1">
      <alignment horizontal="center"/>
    </xf>
    <xf numFmtId="2" fontId="25" fillId="0" borderId="18" xfId="0" applyNumberFormat="1" applyFont="1" applyBorder="1" applyAlignment="1">
      <alignment horizontal="center"/>
    </xf>
    <xf numFmtId="2" fontId="25" fillId="0" borderId="51" xfId="0" applyNumberFormat="1" applyFont="1" applyBorder="1" applyAlignment="1">
      <alignment horizontal="center"/>
    </xf>
    <xf numFmtId="0" fontId="24" fillId="0" borderId="39" xfId="0" applyFont="1" applyBorder="1" applyAlignment="1">
      <alignment vertical="center"/>
    </xf>
    <xf numFmtId="0" fontId="30" fillId="0" borderId="19" xfId="0" applyFont="1" applyBorder="1" applyAlignment="1">
      <alignment horizontal="center"/>
    </xf>
    <xf numFmtId="0" fontId="24" fillId="0" borderId="18" xfId="0" applyFont="1" applyBorder="1" applyAlignment="1">
      <alignment horizontal="left" vertical="center"/>
    </xf>
    <xf numFmtId="0" fontId="24" fillId="0" borderId="39" xfId="0" applyFont="1" applyBorder="1" applyAlignment="1">
      <alignment horizontal="left" vertical="center"/>
    </xf>
    <xf numFmtId="0" fontId="24" fillId="0" borderId="54" xfId="0" applyFont="1" applyBorder="1"/>
    <xf numFmtId="0" fontId="24" fillId="0" borderId="51" xfId="0" applyFont="1" applyBorder="1" applyAlignment="1">
      <alignment horizontal="left" vertical="center"/>
    </xf>
    <xf numFmtId="164" fontId="44" fillId="0" borderId="51" xfId="0" applyNumberFormat="1" applyFont="1" applyBorder="1" applyAlignment="1">
      <alignment horizontal="center" vertical="center"/>
    </xf>
    <xf numFmtId="0" fontId="43" fillId="0" borderId="0" xfId="0" applyFont="1" applyBorder="1" applyAlignment="1">
      <alignment horizontal="center" vertical="center" wrapText="1"/>
    </xf>
    <xf numFmtId="0" fontId="24" fillId="0" borderId="55" xfId="0" applyFont="1" applyBorder="1"/>
    <xf numFmtId="0" fontId="67" fillId="0" borderId="0" xfId="12" applyFont="1" applyBorder="1" applyAlignment="1">
      <alignment horizontal="left" vertical="center"/>
    </xf>
    <xf numFmtId="0" fontId="3" fillId="0" borderId="18" xfId="12" applyFont="1" applyBorder="1" applyAlignment="1">
      <alignment vertical="center"/>
    </xf>
    <xf numFmtId="1" fontId="25" fillId="0" borderId="18" xfId="12" applyNumberFormat="1" applyFont="1" applyBorder="1" applyAlignment="1">
      <alignment horizontal="center" vertical="center"/>
    </xf>
    <xf numFmtId="0" fontId="3" fillId="0" borderId="51" xfId="12" applyFont="1" applyBorder="1" applyAlignment="1">
      <alignment vertical="center"/>
    </xf>
    <xf numFmtId="1" fontId="25" fillId="0" borderId="51" xfId="12" applyNumberFormat="1" applyFont="1" applyBorder="1" applyAlignment="1">
      <alignment horizontal="center" vertical="center"/>
    </xf>
    <xf numFmtId="0" fontId="56" fillId="0" borderId="19" xfId="0" applyFont="1" applyFill="1" applyBorder="1"/>
    <xf numFmtId="0" fontId="2" fillId="0" borderId="0" xfId="0" applyFont="1" applyBorder="1" applyAlignment="1">
      <alignment horizontal="center" vertical="center"/>
    </xf>
    <xf numFmtId="164" fontId="25" fillId="0" borderId="53" xfId="18" applyNumberFormat="1" applyFont="1" applyBorder="1" applyAlignment="1">
      <alignment horizontal="center" vertical="center"/>
    </xf>
    <xf numFmtId="164" fontId="25" fillId="0" borderId="53" xfId="0" applyNumberFormat="1" applyFont="1" applyBorder="1" applyAlignment="1">
      <alignment horizontal="center" vertical="center"/>
    </xf>
    <xf numFmtId="0" fontId="3" fillId="0" borderId="18" xfId="0" applyFont="1" applyBorder="1" applyAlignment="1">
      <alignment vertical="center"/>
    </xf>
    <xf numFmtId="164" fontId="25" fillId="0" borderId="18" xfId="18" applyNumberFormat="1" applyFont="1" applyBorder="1" applyAlignment="1">
      <alignment horizontal="center" vertical="center"/>
    </xf>
    <xf numFmtId="0" fontId="3" fillId="0" borderId="18" xfId="0" applyFont="1" applyBorder="1" applyAlignment="1">
      <alignment vertical="center" wrapText="1"/>
    </xf>
    <xf numFmtId="0" fontId="3" fillId="0" borderId="51" xfId="0" applyFont="1" applyBorder="1" applyAlignment="1">
      <alignment vertical="center"/>
    </xf>
    <xf numFmtId="0" fontId="2" fillId="0" borderId="40" xfId="0" applyFont="1" applyBorder="1" applyAlignment="1">
      <alignment vertical="center"/>
    </xf>
    <xf numFmtId="3" fontId="2" fillId="0" borderId="40" xfId="18" applyNumberFormat="1" applyFont="1" applyBorder="1" applyAlignment="1">
      <alignment horizontal="center"/>
    </xf>
    <xf numFmtId="0" fontId="64" fillId="0" borderId="18" xfId="0" applyFont="1" applyBorder="1" applyAlignment="1">
      <alignment vertical="center"/>
    </xf>
    <xf numFmtId="0" fontId="64" fillId="0" borderId="18" xfId="0" applyFont="1" applyBorder="1" applyAlignment="1">
      <alignment horizontal="center" vertical="center"/>
    </xf>
    <xf numFmtId="0" fontId="25" fillId="0" borderId="18" xfId="0" applyFont="1" applyBorder="1" applyAlignment="1">
      <alignment horizontal="center" vertical="center" wrapText="1"/>
    </xf>
    <xf numFmtId="3" fontId="25" fillId="0" borderId="18" xfId="0" applyNumberFormat="1" applyFont="1" applyBorder="1" applyAlignment="1">
      <alignment horizontal="center" vertical="center" wrapText="1"/>
    </xf>
    <xf numFmtId="0" fontId="25" fillId="0" borderId="18" xfId="0" applyFont="1" applyBorder="1" applyAlignment="1">
      <alignment horizontal="center" vertical="center"/>
    </xf>
    <xf numFmtId="0" fontId="24" fillId="0" borderId="57" xfId="0" applyFont="1" applyFill="1" applyBorder="1"/>
    <xf numFmtId="0" fontId="2" fillId="0" borderId="49" xfId="0" applyFont="1" applyFill="1" applyBorder="1" applyAlignment="1">
      <alignment horizontal="center"/>
    </xf>
    <xf numFmtId="0" fontId="30" fillId="0" borderId="27" xfId="0" applyFont="1" applyBorder="1" applyAlignment="1">
      <alignment horizontal="left"/>
    </xf>
    <xf numFmtId="3" fontId="25" fillId="0" borderId="39" xfId="0" applyNumberFormat="1" applyFont="1" applyFill="1" applyBorder="1" applyAlignment="1">
      <alignment horizontal="center"/>
    </xf>
    <xf numFmtId="164" fontId="25" fillId="0" borderId="39" xfId="0" applyNumberFormat="1" applyFont="1" applyFill="1" applyBorder="1" applyAlignment="1">
      <alignment horizontal="center"/>
    </xf>
    <xf numFmtId="0" fontId="30" fillId="0" borderId="40" xfId="0" applyFont="1" applyFill="1" applyBorder="1" applyAlignment="1">
      <alignment horizontal="center" vertical="center"/>
    </xf>
    <xf numFmtId="3" fontId="24" fillId="0" borderId="0" xfId="0" applyNumberFormat="1" applyFont="1" applyFill="1" applyBorder="1" applyAlignment="1">
      <alignment horizontal="center"/>
    </xf>
    <xf numFmtId="0" fontId="25" fillId="0" borderId="0" xfId="0" applyFont="1" applyFill="1" applyBorder="1" applyAlignment="1">
      <alignment horizontal="center"/>
    </xf>
    <xf numFmtId="3" fontId="25" fillId="0" borderId="19" xfId="0" applyNumberFormat="1" applyFont="1" applyFill="1" applyBorder="1" applyAlignment="1">
      <alignment horizontal="center"/>
    </xf>
    <xf numFmtId="3" fontId="30" fillId="0" borderId="40" xfId="0" applyNumberFormat="1" applyFont="1" applyFill="1" applyBorder="1" applyAlignment="1">
      <alignment horizontal="center"/>
    </xf>
    <xf numFmtId="0" fontId="0" fillId="0" borderId="0" xfId="0" applyFill="1" applyAlignment="1">
      <alignment horizontal="center"/>
    </xf>
    <xf numFmtId="2" fontId="25" fillId="2" borderId="18" xfId="0" applyNumberFormat="1" applyFont="1" applyFill="1" applyBorder="1" applyAlignment="1">
      <alignment horizontal="center"/>
    </xf>
    <xf numFmtId="0" fontId="30" fillId="0" borderId="40" xfId="0" applyFont="1" applyBorder="1" applyAlignment="1">
      <alignment horizontal="center"/>
    </xf>
    <xf numFmtId="0" fontId="30" fillId="0" borderId="19" xfId="0" applyFont="1" applyBorder="1"/>
    <xf numFmtId="1" fontId="25" fillId="0" borderId="39" xfId="0" applyNumberFormat="1" applyFont="1" applyBorder="1" applyAlignment="1">
      <alignment horizontal="center"/>
    </xf>
    <xf numFmtId="49" fontId="3" fillId="0" borderId="51" xfId="1" applyNumberFormat="1" applyFont="1" applyBorder="1" applyAlignment="1">
      <alignment vertical="center"/>
    </xf>
    <xf numFmtId="164" fontId="25" fillId="2" borderId="1" xfId="0" applyNumberFormat="1" applyFont="1" applyFill="1" applyBorder="1" applyAlignment="1">
      <alignment horizontal="center" vertical="center"/>
    </xf>
    <xf numFmtId="4" fontId="25" fillId="0" borderId="51" xfId="1" applyNumberFormat="1" applyFont="1" applyBorder="1" applyAlignment="1">
      <alignment horizontal="center" vertical="center"/>
    </xf>
    <xf numFmtId="0" fontId="30" fillId="0" borderId="40" xfId="0" applyFont="1" applyBorder="1"/>
    <xf numFmtId="164" fontId="30" fillId="0" borderId="40" xfId="0" applyNumberFormat="1" applyFont="1" applyBorder="1" applyAlignment="1">
      <alignment horizontal="center" vertical="center"/>
    </xf>
    <xf numFmtId="0" fontId="17" fillId="0" borderId="0" xfId="1" applyFont="1" applyBorder="1" applyAlignment="1">
      <alignment vertical="center"/>
    </xf>
    <xf numFmtId="0" fontId="17" fillId="0" borderId="0" xfId="1" applyFont="1" applyAlignment="1">
      <alignment vertical="center"/>
    </xf>
    <xf numFmtId="0" fontId="56" fillId="0" borderId="0" xfId="0" applyFont="1"/>
    <xf numFmtId="0" fontId="24" fillId="0" borderId="56" xfId="0" applyFont="1" applyBorder="1"/>
    <xf numFmtId="2" fontId="30" fillId="0" borderId="40" xfId="0" applyNumberFormat="1" applyFont="1" applyBorder="1" applyAlignment="1">
      <alignment horizontal="center" vertical="center"/>
    </xf>
    <xf numFmtId="0" fontId="24" fillId="0" borderId="53" xfId="0" applyFont="1" applyFill="1" applyBorder="1"/>
    <xf numFmtId="0" fontId="24" fillId="2" borderId="18" xfId="0" applyFont="1" applyFill="1" applyBorder="1"/>
    <xf numFmtId="3" fontId="25" fillId="2" borderId="18" xfId="0" applyNumberFormat="1" applyFont="1" applyFill="1" applyBorder="1" applyAlignment="1">
      <alignment horizontal="center"/>
    </xf>
    <xf numFmtId="9" fontId="25" fillId="0" borderId="18" xfId="18" applyNumberFormat="1" applyFont="1" applyFill="1" applyBorder="1" applyAlignment="1">
      <alignment horizontal="center" vertical="center"/>
    </xf>
    <xf numFmtId="9" fontId="25" fillId="0" borderId="51" xfId="18" applyNumberFormat="1" applyFont="1" applyFill="1" applyBorder="1" applyAlignment="1">
      <alignment horizontal="center" vertical="center"/>
    </xf>
    <xf numFmtId="0" fontId="30" fillId="0" borderId="0" xfId="0" applyFont="1" applyFill="1" applyBorder="1" applyAlignment="1">
      <alignment horizontal="center" vertical="center"/>
    </xf>
    <xf numFmtId="0" fontId="30" fillId="2" borderId="40" xfId="0" applyFont="1" applyFill="1" applyBorder="1" applyAlignment="1">
      <alignment horizontal="center" vertical="center" wrapText="1"/>
    </xf>
    <xf numFmtId="0" fontId="24" fillId="0" borderId="0" xfId="0" applyFont="1" applyFill="1" applyBorder="1" applyAlignment="1">
      <alignment vertical="center"/>
    </xf>
    <xf numFmtId="0" fontId="24" fillId="2" borderId="18" xfId="0" applyFont="1" applyFill="1" applyBorder="1" applyAlignment="1">
      <alignment vertical="center"/>
    </xf>
    <xf numFmtId="0" fontId="24" fillId="2" borderId="51" xfId="0" applyFont="1" applyFill="1" applyBorder="1" applyAlignment="1">
      <alignment vertical="center"/>
    </xf>
    <xf numFmtId="164" fontId="24" fillId="0" borderId="0" xfId="0" applyNumberFormat="1" applyFont="1" applyFill="1" applyBorder="1" applyAlignment="1">
      <alignment horizontal="center"/>
    </xf>
    <xf numFmtId="0" fontId="24" fillId="0" borderId="18" xfId="0" applyFont="1" applyBorder="1" applyAlignment="1">
      <alignment vertical="center"/>
    </xf>
    <xf numFmtId="166" fontId="25" fillId="0" borderId="18" xfId="0" applyNumberFormat="1" applyFont="1" applyBorder="1" applyAlignment="1">
      <alignment horizontal="center" vertical="center"/>
    </xf>
    <xf numFmtId="0" fontId="24" fillId="0" borderId="18" xfId="0" applyFont="1" applyBorder="1" applyAlignment="1">
      <alignment vertical="center" wrapText="1"/>
    </xf>
    <xf numFmtId="0" fontId="30" fillId="0" borderId="0" xfId="0" applyFont="1" applyFill="1" applyBorder="1" applyAlignment="1">
      <alignment horizontal="left"/>
    </xf>
    <xf numFmtId="0" fontId="24" fillId="0" borderId="51" xfId="0" applyFont="1" applyBorder="1" applyAlignment="1">
      <alignment vertical="center"/>
    </xf>
    <xf numFmtId="0" fontId="26" fillId="0" borderId="0" xfId="1" applyFont="1" applyFill="1" applyBorder="1" applyAlignment="1">
      <alignment vertical="center"/>
    </xf>
    <xf numFmtId="0" fontId="24" fillId="0" borderId="53" xfId="0" applyFont="1" applyBorder="1" applyAlignment="1">
      <alignment vertical="center" wrapText="1"/>
    </xf>
    <xf numFmtId="0" fontId="3" fillId="0" borderId="56" xfId="0" applyFont="1" applyBorder="1" applyAlignment="1">
      <alignment vertical="center"/>
    </xf>
    <xf numFmtId="0" fontId="30" fillId="0" borderId="59" xfId="0" applyFont="1" applyBorder="1" applyAlignment="1">
      <alignment vertical="center"/>
    </xf>
    <xf numFmtId="3" fontId="30" fillId="0" borderId="19" xfId="0" applyNumberFormat="1" applyFont="1" applyBorder="1" applyAlignment="1">
      <alignment horizontal="center" vertical="center"/>
    </xf>
    <xf numFmtId="0" fontId="2" fillId="0" borderId="7" xfId="0" applyFont="1" applyBorder="1" applyAlignment="1">
      <alignment vertical="center"/>
    </xf>
    <xf numFmtId="0" fontId="30" fillId="0" borderId="51" xfId="0" applyFont="1" applyBorder="1" applyAlignment="1">
      <alignment horizontal="center" vertical="center"/>
    </xf>
    <xf numFmtId="164" fontId="25" fillId="0" borderId="18" xfId="0" applyNumberFormat="1" applyFont="1" applyBorder="1" applyAlignment="1">
      <alignment horizontal="center" vertical="center" wrapText="1"/>
    </xf>
    <xf numFmtId="0" fontId="25" fillId="0" borderId="51" xfId="0" applyFont="1" applyBorder="1" applyAlignment="1">
      <alignment horizontal="center" vertical="center"/>
    </xf>
    <xf numFmtId="4" fontId="25" fillId="0" borderId="51" xfId="0" applyNumberFormat="1" applyFont="1" applyBorder="1" applyAlignment="1">
      <alignment horizontal="center" vertical="center"/>
    </xf>
    <xf numFmtId="0" fontId="64" fillId="0" borderId="39" xfId="0" applyFont="1" applyBorder="1" applyAlignment="1">
      <alignment horizontal="center" vertical="center"/>
    </xf>
    <xf numFmtId="3" fontId="25" fillId="0" borderId="39" xfId="0" applyNumberFormat="1" applyFont="1" applyBorder="1" applyAlignment="1">
      <alignment horizontal="center" vertical="center" wrapText="1"/>
    </xf>
    <xf numFmtId="0" fontId="64" fillId="0" borderId="39" xfId="0" applyFont="1" applyBorder="1" applyAlignment="1">
      <alignment vertical="center"/>
    </xf>
    <xf numFmtId="3" fontId="25" fillId="0" borderId="18" xfId="0" applyNumberFormat="1" applyFont="1" applyFill="1" applyBorder="1" applyAlignment="1">
      <alignment horizontal="center"/>
    </xf>
    <xf numFmtId="3" fontId="25" fillId="2" borderId="51" xfId="0" applyNumberFormat="1" applyFont="1" applyFill="1" applyBorder="1" applyAlignment="1">
      <alignment horizontal="center"/>
    </xf>
    <xf numFmtId="3" fontId="25" fillId="0" borderId="51" xfId="0" applyNumberFormat="1" applyFont="1" applyFill="1" applyBorder="1" applyAlignment="1">
      <alignment horizontal="center"/>
    </xf>
    <xf numFmtId="0" fontId="3" fillId="2" borderId="0" xfId="0" applyFont="1" applyFill="1" applyBorder="1"/>
    <xf numFmtId="164" fontId="25" fillId="2" borderId="18" xfId="0" applyNumberFormat="1" applyFont="1" applyFill="1" applyBorder="1" applyAlignment="1">
      <alignment horizontal="center"/>
    </xf>
    <xf numFmtId="0" fontId="24" fillId="0" borderId="18" xfId="9" applyFont="1" applyBorder="1" applyAlignment="1">
      <alignment vertical="center" wrapText="1"/>
    </xf>
    <xf numFmtId="3" fontId="25" fillId="0" borderId="18" xfId="9" applyNumberFormat="1" applyFont="1" applyBorder="1" applyAlignment="1">
      <alignment horizontal="center" vertical="center"/>
    </xf>
    <xf numFmtId="0" fontId="24" fillId="0" borderId="18" xfId="8" applyFont="1" applyBorder="1" applyAlignment="1">
      <alignment horizontal="center"/>
    </xf>
    <xf numFmtId="0" fontId="24" fillId="0" borderId="51" xfId="8" applyFont="1" applyBorder="1" applyAlignment="1">
      <alignment horizontal="center"/>
    </xf>
    <xf numFmtId="171" fontId="25" fillId="0" borderId="51" xfId="6" applyNumberFormat="1" applyFont="1" applyBorder="1" applyAlignment="1">
      <alignment horizontal="center"/>
    </xf>
    <xf numFmtId="0" fontId="24" fillId="0" borderId="51" xfId="0" applyFont="1" applyFill="1" applyBorder="1"/>
    <xf numFmtId="0" fontId="59" fillId="0" borderId="40" xfId="0" applyFont="1" applyBorder="1" applyAlignment="1">
      <alignment horizontal="center" vertical="center" wrapText="1"/>
    </xf>
    <xf numFmtId="0" fontId="59" fillId="0" borderId="40" xfId="0" applyFont="1" applyBorder="1" applyAlignment="1">
      <alignment vertical="center"/>
    </xf>
    <xf numFmtId="0" fontId="30" fillId="0" borderId="19" xfId="0" applyFont="1" applyBorder="1" applyAlignment="1">
      <alignment vertical="center"/>
    </xf>
    <xf numFmtId="0" fontId="64" fillId="0" borderId="51" xfId="0" applyFont="1" applyBorder="1" applyAlignment="1">
      <alignment vertical="center"/>
    </xf>
    <xf numFmtId="3" fontId="25" fillId="0" borderId="39" xfId="0" applyNumberFormat="1" applyFont="1" applyBorder="1" applyAlignment="1">
      <alignment horizontal="center" vertical="center"/>
    </xf>
    <xf numFmtId="3" fontId="25" fillId="0" borderId="51" xfId="0" applyNumberFormat="1" applyFont="1" applyBorder="1" applyAlignment="1">
      <alignment horizontal="center" vertical="center"/>
    </xf>
    <xf numFmtId="0" fontId="24" fillId="0" borderId="18" xfId="9" applyFont="1" applyBorder="1" applyAlignment="1">
      <alignment vertical="center"/>
    </xf>
    <xf numFmtId="164" fontId="25" fillId="0" borderId="18" xfId="20" applyNumberFormat="1" applyFont="1" applyBorder="1" applyAlignment="1">
      <alignment horizontal="center"/>
    </xf>
    <xf numFmtId="164" fontId="25" fillId="0" borderId="18" xfId="5" applyNumberFormat="1" applyFont="1" applyBorder="1" applyAlignment="1">
      <alignment horizontal="center"/>
    </xf>
    <xf numFmtId="164" fontId="25" fillId="0" borderId="39" xfId="5" applyNumberFormat="1" applyFont="1" applyBorder="1" applyAlignment="1">
      <alignment horizontal="center"/>
    </xf>
    <xf numFmtId="0" fontId="24" fillId="0" borderId="56" xfId="0" applyFont="1" applyFill="1" applyBorder="1"/>
    <xf numFmtId="3" fontId="25" fillId="0" borderId="18" xfId="0" applyNumberFormat="1" applyFont="1" applyBorder="1" applyAlignment="1">
      <alignment horizontal="center"/>
    </xf>
    <xf numFmtId="0" fontId="24" fillId="0" borderId="51" xfId="0" applyFont="1" applyBorder="1" applyAlignment="1">
      <alignment wrapText="1"/>
    </xf>
    <xf numFmtId="0" fontId="24" fillId="0" borderId="0" xfId="0" applyFont="1" applyFill="1" applyBorder="1" applyAlignment="1">
      <alignment horizontal="center" vertical="center"/>
    </xf>
    <xf numFmtId="0" fontId="69" fillId="2" borderId="18" xfId="0" applyFont="1" applyFill="1" applyBorder="1"/>
    <xf numFmtId="0" fontId="2" fillId="0" borderId="0" xfId="0" applyFont="1" applyFill="1" applyBorder="1" applyAlignment="1">
      <alignment horizontal="center"/>
    </xf>
    <xf numFmtId="164" fontId="25" fillId="0" borderId="51" xfId="0" applyNumberFormat="1" applyFont="1" applyFill="1" applyBorder="1" applyAlignment="1">
      <alignment horizontal="center"/>
    </xf>
    <xf numFmtId="0" fontId="24" fillId="0" borderId="0" xfId="0" applyFont="1" applyBorder="1" applyAlignment="1">
      <alignment horizontal="center" vertical="center"/>
    </xf>
    <xf numFmtId="0" fontId="30" fillId="0" borderId="40" xfId="0" applyFont="1" applyBorder="1" applyAlignment="1">
      <alignment horizontal="center" vertical="center"/>
    </xf>
    <xf numFmtId="0" fontId="30" fillId="0" borderId="17" xfId="0" applyFont="1" applyFill="1" applyBorder="1" applyAlignment="1">
      <alignment horizontal="center"/>
    </xf>
    <xf numFmtId="0" fontId="30" fillId="0" borderId="17" xfId="0" applyFont="1" applyFill="1" applyBorder="1" applyAlignment="1">
      <alignment horizontal="center" vertical="center"/>
    </xf>
    <xf numFmtId="0" fontId="24" fillId="0" borderId="15" xfId="0" applyFont="1" applyFill="1" applyBorder="1"/>
    <xf numFmtId="3" fontId="42" fillId="0" borderId="15" xfId="0" applyNumberFormat="1" applyFont="1" applyFill="1" applyBorder="1" applyAlignment="1">
      <alignment horizontal="center" vertical="center"/>
    </xf>
    <xf numFmtId="164" fontId="42" fillId="0" borderId="15" xfId="0" applyNumberFormat="1" applyFont="1" applyFill="1" applyBorder="1" applyAlignment="1">
      <alignment horizontal="center" vertical="center"/>
    </xf>
    <xf numFmtId="0" fontId="24" fillId="0" borderId="16" xfId="0" applyFont="1" applyFill="1" applyBorder="1"/>
    <xf numFmtId="3" fontId="42" fillId="0" borderId="16" xfId="0" applyNumberFormat="1" applyFont="1" applyFill="1" applyBorder="1" applyAlignment="1">
      <alignment horizontal="center" vertical="center"/>
    </xf>
    <xf numFmtId="164" fontId="42" fillId="0" borderId="16" xfId="0" applyNumberFormat="1" applyFont="1" applyFill="1" applyBorder="1" applyAlignment="1">
      <alignment horizontal="center" vertical="center"/>
    </xf>
    <xf numFmtId="0" fontId="42" fillId="0" borderId="16" xfId="0" applyFont="1" applyFill="1" applyBorder="1" applyAlignment="1">
      <alignment horizontal="center" vertical="center"/>
    </xf>
    <xf numFmtId="3" fontId="30" fillId="0" borderId="14" xfId="0" applyNumberFormat="1" applyFont="1" applyFill="1" applyBorder="1" applyAlignment="1">
      <alignment horizontal="center" vertical="center"/>
    </xf>
    <xf numFmtId="0" fontId="30" fillId="0" borderId="14" xfId="0" applyFont="1" applyFill="1" applyBorder="1" applyAlignment="1">
      <alignment horizontal="center"/>
    </xf>
    <xf numFmtId="0" fontId="57" fillId="0" borderId="24" xfId="0" applyFont="1" applyBorder="1" applyAlignment="1">
      <alignment vertical="center"/>
    </xf>
    <xf numFmtId="0" fontId="2" fillId="0" borderId="14" xfId="0" applyFont="1" applyFill="1" applyBorder="1"/>
    <xf numFmtId="0" fontId="30" fillId="0" borderId="60" xfId="0" applyFont="1" applyBorder="1" applyAlignment="1">
      <alignment horizontal="justify" vertical="center"/>
    </xf>
    <xf numFmtId="0" fontId="30" fillId="0" borderId="24" xfId="0" applyFont="1" applyBorder="1" applyAlignment="1">
      <alignment horizontal="center" vertical="center"/>
    </xf>
    <xf numFmtId="0" fontId="30" fillId="0" borderId="14" xfId="9" applyFont="1" applyFill="1" applyBorder="1" applyAlignment="1">
      <alignment horizontal="left" vertical="center"/>
    </xf>
    <xf numFmtId="3" fontId="30" fillId="0" borderId="19" xfId="0" applyNumberFormat="1" applyFont="1" applyFill="1" applyBorder="1" applyAlignment="1">
      <alignment horizontal="center"/>
    </xf>
    <xf numFmtId="164" fontId="30" fillId="0" borderId="19" xfId="0" applyNumberFormat="1" applyFont="1" applyFill="1" applyBorder="1" applyAlignment="1">
      <alignment horizontal="center"/>
    </xf>
    <xf numFmtId="3" fontId="3" fillId="0" borderId="51" xfId="0" applyNumberFormat="1" applyFont="1" applyFill="1" applyBorder="1" applyAlignment="1">
      <alignment horizontal="center"/>
    </xf>
    <xf numFmtId="164" fontId="24" fillId="0" borderId="51" xfId="0" applyNumberFormat="1" applyFont="1" applyFill="1" applyBorder="1" applyAlignment="1">
      <alignment horizontal="center" vertical="center"/>
    </xf>
    <xf numFmtId="166" fontId="30" fillId="0" borderId="40" xfId="0" applyNumberFormat="1" applyFont="1" applyFill="1" applyBorder="1" applyAlignment="1">
      <alignment horizontal="center" vertical="center"/>
    </xf>
    <xf numFmtId="164" fontId="30" fillId="0" borderId="40" xfId="0" applyNumberFormat="1" applyFont="1" applyFill="1" applyBorder="1" applyAlignment="1">
      <alignment horizontal="center" vertical="center"/>
    </xf>
    <xf numFmtId="0" fontId="2" fillId="0" borderId="19" xfId="0" applyFont="1" applyFill="1" applyBorder="1"/>
    <xf numFmtId="164" fontId="25" fillId="0" borderId="18" xfId="0" applyNumberFormat="1" applyFont="1" applyFill="1" applyBorder="1" applyAlignment="1">
      <alignment horizontal="center" vertical="top"/>
    </xf>
    <xf numFmtId="2" fontId="30" fillId="0" borderId="19" xfId="0" applyNumberFormat="1" applyFont="1" applyFill="1" applyBorder="1" applyAlignment="1">
      <alignment horizontal="center"/>
    </xf>
    <xf numFmtId="164" fontId="30" fillId="0" borderId="19" xfId="0" applyNumberFormat="1" applyFont="1" applyFill="1" applyBorder="1" applyAlignment="1">
      <alignment horizontal="center" vertical="top"/>
    </xf>
    <xf numFmtId="2" fontId="30" fillId="0" borderId="19" xfId="0" applyNumberFormat="1" applyFont="1" applyBorder="1" applyAlignment="1">
      <alignment horizontal="center"/>
    </xf>
    <xf numFmtId="0" fontId="30" fillId="0" borderId="51" xfId="1" applyFont="1" applyBorder="1" applyAlignment="1">
      <alignment vertical="center"/>
    </xf>
    <xf numFmtId="164" fontId="30" fillId="0" borderId="51" xfId="0" applyNumberFormat="1" applyFont="1" applyBorder="1" applyAlignment="1">
      <alignment horizontal="center" vertical="center"/>
    </xf>
    <xf numFmtId="0" fontId="30" fillId="0" borderId="19" xfId="0" applyFont="1" applyBorder="1" applyAlignment="1">
      <alignment horizontal="center" vertical="center" wrapText="1"/>
    </xf>
    <xf numFmtId="164" fontId="25" fillId="0" borderId="0" xfId="0" applyNumberFormat="1" applyFont="1" applyBorder="1" applyAlignment="1">
      <alignment horizontal="center" vertical="center"/>
    </xf>
    <xf numFmtId="164" fontId="25" fillId="0" borderId="19" xfId="0" applyNumberFormat="1" applyFont="1" applyBorder="1" applyAlignment="1">
      <alignment horizontal="center" vertical="center"/>
    </xf>
    <xf numFmtId="0" fontId="30" fillId="0" borderId="61" xfId="0" applyFont="1" applyBorder="1" applyAlignment="1">
      <alignment vertical="center"/>
    </xf>
    <xf numFmtId="2" fontId="30" fillId="0" borderId="19" xfId="0" applyNumberFormat="1" applyFont="1" applyBorder="1" applyAlignment="1">
      <alignment horizontal="center" vertical="center"/>
    </xf>
    <xf numFmtId="4" fontId="30" fillId="0" borderId="19" xfId="0" applyNumberFormat="1" applyFont="1" applyBorder="1" applyAlignment="1">
      <alignment horizontal="center" vertical="center"/>
    </xf>
    <xf numFmtId="164" fontId="30" fillId="0" borderId="19" xfId="0" applyNumberFormat="1" applyFont="1" applyBorder="1" applyAlignment="1">
      <alignment horizontal="center" vertical="center"/>
    </xf>
    <xf numFmtId="164" fontId="25" fillId="0" borderId="39"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0" xfId="1" applyFont="1" applyFill="1" applyBorder="1" applyAlignment="1">
      <alignment horizontal="center" vertical="center" wrapText="1"/>
    </xf>
    <xf numFmtId="0" fontId="2" fillId="0" borderId="19" xfId="1" applyFont="1" applyFill="1" applyBorder="1" applyAlignment="1">
      <alignment horizontal="center" vertical="center"/>
    </xf>
    <xf numFmtId="0" fontId="2" fillId="0" borderId="0" xfId="1" applyFont="1" applyFill="1" applyBorder="1" applyAlignment="1">
      <alignment vertical="center"/>
    </xf>
    <xf numFmtId="0" fontId="30" fillId="0" borderId="40" xfId="0" applyFont="1" applyFill="1" applyBorder="1" applyAlignment="1">
      <alignment horizontal="center"/>
    </xf>
    <xf numFmtId="1" fontId="2" fillId="0" borderId="40" xfId="0" applyNumberFormat="1" applyFont="1" applyFill="1" applyBorder="1" applyAlignment="1">
      <alignment horizontal="center" vertical="center" wrapText="1"/>
    </xf>
    <xf numFmtId="2" fontId="25" fillId="0" borderId="39" xfId="0" applyNumberFormat="1" applyFont="1" applyFill="1" applyBorder="1" applyAlignment="1">
      <alignment horizontal="center"/>
    </xf>
    <xf numFmtId="164" fontId="25" fillId="0" borderId="39" xfId="0" applyNumberFormat="1" applyFont="1" applyFill="1" applyBorder="1" applyAlignment="1">
      <alignment horizontal="center" vertical="top"/>
    </xf>
    <xf numFmtId="2" fontId="25" fillId="2" borderId="39" xfId="0" applyNumberFormat="1" applyFont="1" applyFill="1" applyBorder="1" applyAlignment="1">
      <alignment horizontal="right"/>
    </xf>
    <xf numFmtId="1" fontId="2" fillId="2" borderId="40" xfId="0" applyNumberFormat="1" applyFont="1" applyFill="1" applyBorder="1" applyAlignment="1">
      <alignment horizontal="right" vertical="center" wrapText="1"/>
    </xf>
    <xf numFmtId="0" fontId="30" fillId="0" borderId="40" xfId="0" applyFont="1" applyBorder="1" applyAlignment="1">
      <alignment horizontal="center" vertical="center" wrapText="1"/>
    </xf>
    <xf numFmtId="2" fontId="25" fillId="2" borderId="39" xfId="0" applyNumberFormat="1" applyFont="1" applyFill="1" applyBorder="1" applyAlignment="1">
      <alignment horizontal="center"/>
    </xf>
    <xf numFmtId="0" fontId="2" fillId="0" borderId="19" xfId="1" applyFont="1" applyFill="1" applyBorder="1" applyAlignment="1">
      <alignment vertical="center"/>
    </xf>
    <xf numFmtId="4" fontId="43" fillId="0" borderId="19" xfId="1" applyNumberFormat="1" applyFont="1" applyBorder="1" applyAlignment="1">
      <alignment horizontal="center" vertical="center"/>
    </xf>
    <xf numFmtId="4" fontId="49" fillId="0" borderId="51" xfId="1" applyNumberFormat="1" applyFont="1" applyBorder="1" applyAlignment="1">
      <alignment horizontal="center" vertical="center"/>
    </xf>
    <xf numFmtId="166" fontId="25" fillId="0" borderId="51" xfId="1" applyNumberFormat="1" applyFont="1" applyFill="1" applyBorder="1" applyAlignment="1">
      <alignment horizontal="center" vertical="center"/>
    </xf>
    <xf numFmtId="0" fontId="2" fillId="0" borderId="40" xfId="1" applyFont="1" applyBorder="1" applyAlignment="1">
      <alignment horizontal="center" vertical="center" wrapText="1"/>
    </xf>
    <xf numFmtId="0" fontId="43" fillId="0" borderId="40" xfId="0" applyFont="1" applyBorder="1" applyAlignment="1">
      <alignment horizontal="center" vertical="center" wrapText="1"/>
    </xf>
    <xf numFmtId="4" fontId="25" fillId="0" borderId="39" xfId="0" applyNumberFormat="1" applyFont="1" applyBorder="1" applyAlignment="1">
      <alignment horizontal="center" vertical="center"/>
    </xf>
    <xf numFmtId="4" fontId="25" fillId="0" borderId="39" xfId="1" applyNumberFormat="1" applyFont="1" applyBorder="1" applyAlignment="1">
      <alignment horizontal="center" vertical="center"/>
    </xf>
    <xf numFmtId="0" fontId="30" fillId="0" borderId="19" xfId="1" applyFont="1" applyBorder="1" applyAlignment="1">
      <alignment vertical="center"/>
    </xf>
    <xf numFmtId="4" fontId="30" fillId="0" borderId="19" xfId="1" applyNumberFormat="1" applyFont="1" applyBorder="1" applyAlignment="1">
      <alignment horizontal="center" vertical="center"/>
    </xf>
    <xf numFmtId="1" fontId="3" fillId="0" borderId="39" xfId="1" applyNumberFormat="1" applyFont="1" applyBorder="1" applyAlignment="1">
      <alignment vertical="center"/>
    </xf>
    <xf numFmtId="164" fontId="3" fillId="0" borderId="39" xfId="1" applyNumberFormat="1" applyFont="1" applyBorder="1" applyAlignment="1">
      <alignment horizontal="right" vertical="center"/>
    </xf>
    <xf numFmtId="0" fontId="30" fillId="0" borderId="61" xfId="1" applyFont="1" applyBorder="1" applyAlignment="1">
      <alignment vertical="center"/>
    </xf>
    <xf numFmtId="0" fontId="30" fillId="0" borderId="40" xfId="1" applyFont="1" applyBorder="1" applyAlignment="1">
      <alignment vertical="center"/>
    </xf>
    <xf numFmtId="166" fontId="2" fillId="0" borderId="40" xfId="1" applyNumberFormat="1" applyFont="1" applyBorder="1" applyAlignment="1">
      <alignment vertical="center"/>
    </xf>
    <xf numFmtId="2" fontId="25" fillId="0" borderId="39" xfId="0" applyNumberFormat="1" applyFont="1" applyBorder="1" applyAlignment="1">
      <alignment horizontal="center"/>
    </xf>
    <xf numFmtId="0" fontId="22" fillId="0" borderId="0" xfId="0" applyFont="1" applyBorder="1" applyAlignment="1">
      <alignment horizontal="center" vertical="center" wrapText="1"/>
    </xf>
    <xf numFmtId="0" fontId="30" fillId="0" borderId="19" xfId="0" applyFont="1" applyBorder="1" applyAlignment="1">
      <alignment horizontal="left" vertical="center"/>
    </xf>
    <xf numFmtId="0" fontId="30" fillId="0" borderId="40" xfId="0" applyFont="1" applyBorder="1" applyAlignment="1">
      <alignment horizontal="left" vertical="center"/>
    </xf>
    <xf numFmtId="164" fontId="44" fillId="0" borderId="39" xfId="0" applyNumberFormat="1" applyFont="1" applyBorder="1" applyAlignment="1">
      <alignment horizontal="center" vertical="center"/>
    </xf>
    <xf numFmtId="3" fontId="25" fillId="2" borderId="39" xfId="0" applyNumberFormat="1" applyFont="1" applyFill="1" applyBorder="1" applyAlignment="1">
      <alignment horizontal="center"/>
    </xf>
    <xf numFmtId="0" fontId="30" fillId="2" borderId="40" xfId="0" applyFont="1" applyFill="1" applyBorder="1" applyAlignment="1">
      <alignment horizontal="center" vertical="center"/>
    </xf>
    <xf numFmtId="3" fontId="30" fillId="2" borderId="19" xfId="0" applyNumberFormat="1" applyFont="1" applyFill="1" applyBorder="1" applyAlignment="1">
      <alignment horizontal="center"/>
    </xf>
    <xf numFmtId="0" fontId="24" fillId="2" borderId="51" xfId="0" applyFont="1" applyFill="1" applyBorder="1"/>
    <xf numFmtId="9" fontId="25" fillId="0" borderId="39" xfId="18" applyNumberFormat="1" applyFont="1" applyFill="1" applyBorder="1" applyAlignment="1">
      <alignment horizontal="center" vertical="center"/>
    </xf>
    <xf numFmtId="0" fontId="68" fillId="0" borderId="40" xfId="0" applyFont="1" applyBorder="1" applyAlignment="1">
      <alignment horizontal="center" vertical="center"/>
    </xf>
    <xf numFmtId="0" fontId="30" fillId="2" borderId="19" xfId="0" applyFont="1" applyFill="1" applyBorder="1" applyAlignment="1">
      <alignment vertical="center"/>
    </xf>
    <xf numFmtId="166" fontId="25" fillId="0" borderId="39" xfId="0" applyNumberFormat="1" applyFont="1" applyBorder="1" applyAlignment="1">
      <alignment horizontal="center" vertical="center"/>
    </xf>
    <xf numFmtId="166" fontId="25" fillId="0" borderId="51" xfId="0" applyNumberFormat="1" applyFont="1" applyBorder="1" applyAlignment="1">
      <alignment horizontal="center" vertical="center"/>
    </xf>
    <xf numFmtId="0" fontId="2" fillId="0" borderId="19" xfId="0" applyFont="1" applyBorder="1" applyAlignment="1">
      <alignment vertical="center"/>
    </xf>
    <xf numFmtId="164" fontId="25" fillId="0" borderId="39" xfId="18" applyNumberFormat="1" applyFont="1" applyBorder="1" applyAlignment="1">
      <alignment horizontal="center" vertical="center"/>
    </xf>
    <xf numFmtId="3" fontId="30" fillId="0" borderId="19" xfId="0" applyNumberFormat="1" applyFont="1" applyBorder="1" applyAlignment="1">
      <alignment horizontal="left" vertical="center"/>
    </xf>
    <xf numFmtId="164" fontId="25" fillId="0" borderId="51" xfId="18" applyNumberFormat="1" applyFont="1" applyBorder="1" applyAlignment="1">
      <alignment horizontal="center" vertical="center"/>
    </xf>
    <xf numFmtId="0" fontId="30" fillId="0" borderId="19" xfId="0" applyFont="1" applyBorder="1" applyAlignment="1">
      <alignment vertical="center" wrapText="1"/>
    </xf>
    <xf numFmtId="0" fontId="30" fillId="0" borderId="51" xfId="0" applyFont="1" applyBorder="1" applyAlignment="1">
      <alignment horizontal="center" vertical="center" wrapText="1"/>
    </xf>
    <xf numFmtId="0" fontId="2" fillId="0" borderId="40" xfId="12" applyFont="1" applyBorder="1" applyAlignment="1">
      <alignment horizontal="center" vertical="center"/>
    </xf>
    <xf numFmtId="0" fontId="3" fillId="0" borderId="62" xfId="0" applyFont="1" applyBorder="1" applyAlignment="1">
      <alignment vertical="center"/>
    </xf>
    <xf numFmtId="38" fontId="25" fillId="0" borderId="39" xfId="10" applyNumberFormat="1" applyFont="1" applyFill="1" applyBorder="1" applyAlignment="1">
      <alignment horizontal="center"/>
    </xf>
    <xf numFmtId="164" fontId="25" fillId="2" borderId="39" xfId="0" applyNumberFormat="1" applyFont="1" applyFill="1" applyBorder="1" applyAlignment="1">
      <alignment horizontal="center"/>
    </xf>
    <xf numFmtId="0" fontId="30" fillId="2" borderId="63" xfId="0" applyFont="1" applyFill="1" applyBorder="1" applyAlignment="1">
      <alignment horizontal="left" vertical="center"/>
    </xf>
    <xf numFmtId="0" fontId="3" fillId="2" borderId="62" xfId="0" applyFont="1" applyFill="1" applyBorder="1"/>
    <xf numFmtId="164" fontId="25" fillId="2" borderId="51" xfId="0" applyNumberFormat="1" applyFont="1" applyFill="1" applyBorder="1" applyAlignment="1">
      <alignment horizontal="center"/>
    </xf>
    <xf numFmtId="0" fontId="30" fillId="2" borderId="63" xfId="0" applyFont="1" applyFill="1" applyBorder="1" applyAlignment="1">
      <alignment vertical="center"/>
    </xf>
    <xf numFmtId="0" fontId="30" fillId="0" borderId="19" xfId="9" applyFont="1" applyBorder="1" applyAlignment="1">
      <alignment vertical="center"/>
    </xf>
    <xf numFmtId="0" fontId="24" fillId="0" borderId="51" xfId="9" applyFont="1" applyFill="1" applyBorder="1" applyAlignment="1">
      <alignment vertical="center" wrapText="1"/>
    </xf>
    <xf numFmtId="3" fontId="25" fillId="0" borderId="51" xfId="9" applyNumberFormat="1" applyFont="1" applyBorder="1" applyAlignment="1">
      <alignment horizontal="center" vertical="center"/>
    </xf>
    <xf numFmtId="9" fontId="25" fillId="0" borderId="51" xfId="18" applyFont="1" applyFill="1" applyBorder="1" applyAlignment="1">
      <alignment horizontal="center" vertical="center"/>
    </xf>
    <xf numFmtId="3" fontId="25" fillId="0" borderId="39" xfId="9" applyNumberFormat="1" applyFont="1" applyBorder="1" applyAlignment="1">
      <alignment horizontal="center" vertical="center"/>
    </xf>
    <xf numFmtId="0" fontId="30" fillId="0" borderId="40" xfId="9" applyFont="1" applyBorder="1" applyAlignment="1">
      <alignment horizontal="center" vertical="center" wrapText="1"/>
    </xf>
    <xf numFmtId="0" fontId="24" fillId="0" borderId="39" xfId="8" applyFont="1" applyBorder="1" applyAlignment="1">
      <alignment horizontal="center"/>
    </xf>
    <xf numFmtId="171" fontId="25" fillId="0" borderId="39" xfId="6" applyNumberFormat="1" applyFont="1" applyBorder="1" applyAlignment="1">
      <alignment horizontal="center"/>
    </xf>
    <xf numFmtId="0" fontId="30" fillId="0" borderId="40" xfId="0" applyFont="1" applyBorder="1" applyAlignment="1"/>
    <xf numFmtId="3" fontId="30" fillId="0" borderId="19" xfId="0" applyNumberFormat="1" applyFont="1" applyBorder="1" applyAlignment="1">
      <alignment horizontal="center"/>
    </xf>
    <xf numFmtId="0" fontId="59" fillId="0" borderId="40" xfId="0" applyFont="1" applyBorder="1" applyAlignment="1">
      <alignment horizontal="center" vertical="center"/>
    </xf>
    <xf numFmtId="3" fontId="25" fillId="0" borderId="39" xfId="0" applyNumberFormat="1" applyFont="1" applyBorder="1" applyAlignment="1">
      <alignment horizontal="center"/>
    </xf>
    <xf numFmtId="3" fontId="25" fillId="0" borderId="0" xfId="0" applyNumberFormat="1" applyFont="1" applyBorder="1" applyAlignment="1">
      <alignment horizontal="center"/>
    </xf>
    <xf numFmtId="3" fontId="25" fillId="0" borderId="51" xfId="0" applyNumberFormat="1" applyFont="1" applyBorder="1" applyAlignment="1">
      <alignment horizontal="center"/>
    </xf>
    <xf numFmtId="3" fontId="30" fillId="0" borderId="0" xfId="0" applyNumberFormat="1" applyFont="1" applyBorder="1" applyAlignment="1">
      <alignment horizontal="center"/>
    </xf>
    <xf numFmtId="0" fontId="30" fillId="0" borderId="40" xfId="0" applyFont="1" applyBorder="1" applyAlignment="1">
      <alignment horizontal="center" wrapText="1"/>
    </xf>
    <xf numFmtId="0" fontId="22" fillId="2" borderId="51" xfId="0" applyFont="1" applyFill="1" applyBorder="1"/>
    <xf numFmtId="0" fontId="30" fillId="2" borderId="19" xfId="0" applyFont="1" applyFill="1" applyBorder="1" applyAlignment="1">
      <alignment wrapText="1"/>
    </xf>
    <xf numFmtId="0" fontId="30" fillId="0" borderId="19" xfId="0" applyFont="1" applyFill="1" applyBorder="1" applyAlignment="1">
      <alignment horizontal="left" wrapText="1"/>
    </xf>
    <xf numFmtId="164" fontId="44" fillId="0" borderId="39" xfId="0" applyNumberFormat="1" applyFont="1" applyBorder="1" applyAlignment="1">
      <alignment horizontal="center"/>
    </xf>
    <xf numFmtId="0" fontId="24" fillId="0" borderId="0" xfId="0" applyFont="1" applyFill="1" applyBorder="1" applyAlignment="1">
      <alignment wrapText="1"/>
    </xf>
    <xf numFmtId="0" fontId="24" fillId="0" borderId="51" xfId="9" applyFont="1" applyBorder="1" applyAlignment="1">
      <alignment vertical="center"/>
    </xf>
    <xf numFmtId="164" fontId="25" fillId="0" borderId="51" xfId="20" applyNumberFormat="1" applyFont="1" applyBorder="1" applyAlignment="1">
      <alignment horizontal="center"/>
    </xf>
    <xf numFmtId="164" fontId="25" fillId="0" borderId="39" xfId="20" applyNumberFormat="1" applyFont="1" applyBorder="1" applyAlignment="1">
      <alignment horizontal="center"/>
    </xf>
    <xf numFmtId="0" fontId="2" fillId="0" borderId="40" xfId="0" applyFont="1" applyBorder="1" applyAlignment="1">
      <alignment horizontal="center" vertical="center" wrapText="1"/>
    </xf>
    <xf numFmtId="164" fontId="25" fillId="0" borderId="39" xfId="20" applyNumberFormat="1" applyFont="1" applyBorder="1" applyAlignment="1">
      <alignment horizontal="center" vertical="center"/>
    </xf>
    <xf numFmtId="164" fontId="25" fillId="0" borderId="18" xfId="20" applyNumberFormat="1" applyFont="1" applyBorder="1" applyAlignment="1">
      <alignment horizontal="center" vertical="center"/>
    </xf>
    <xf numFmtId="164" fontId="25" fillId="0" borderId="51" xfId="20" applyNumberFormat="1" applyFont="1" applyBorder="1" applyAlignment="1">
      <alignment horizontal="center" vertical="center"/>
    </xf>
    <xf numFmtId="1" fontId="30" fillId="0" borderId="19" xfId="9" applyNumberFormat="1" applyFont="1" applyBorder="1" applyAlignment="1">
      <alignment horizontal="left" vertical="center"/>
    </xf>
    <xf numFmtId="3" fontId="30" fillId="0" borderId="19" xfId="9" applyNumberFormat="1" applyFont="1" applyBorder="1" applyAlignment="1">
      <alignment horizontal="center" vertical="center"/>
    </xf>
    <xf numFmtId="0" fontId="2" fillId="0" borderId="19" xfId="0" applyFont="1" applyFill="1" applyBorder="1" applyAlignment="1">
      <alignment horizontal="center"/>
    </xf>
    <xf numFmtId="0" fontId="24" fillId="0" borderId="64" xfId="0" applyFont="1" applyFill="1" applyBorder="1"/>
    <xf numFmtId="0" fontId="24" fillId="0" borderId="50" xfId="0" applyFont="1" applyFill="1" applyBorder="1"/>
    <xf numFmtId="0" fontId="24" fillId="0" borderId="50" xfId="0" applyFont="1" applyBorder="1"/>
    <xf numFmtId="0" fontId="30" fillId="0" borderId="58" xfId="0" applyFont="1" applyBorder="1" applyAlignment="1">
      <alignment horizontal="center"/>
    </xf>
    <xf numFmtId="0" fontId="30" fillId="0" borderId="30" xfId="0" applyFont="1" applyBorder="1" applyAlignment="1">
      <alignment horizontal="justify" vertical="center"/>
    </xf>
    <xf numFmtId="0" fontId="0" fillId="0" borderId="0" xfId="0" applyBorder="1" applyAlignment="1">
      <alignment vertical="center"/>
    </xf>
    <xf numFmtId="0" fontId="43" fillId="0" borderId="0" xfId="0" applyFont="1" applyBorder="1" applyAlignment="1">
      <alignment horizontal="left" vertical="center"/>
    </xf>
    <xf numFmtId="0" fontId="59" fillId="0" borderId="0" xfId="0" applyFont="1" applyBorder="1" applyAlignment="1">
      <alignment horizontal="center" vertical="center"/>
    </xf>
    <xf numFmtId="0" fontId="30" fillId="0" borderId="40" xfId="0" applyFont="1" applyBorder="1" applyAlignment="1">
      <alignment horizontal="center" vertical="center"/>
    </xf>
    <xf numFmtId="0" fontId="3" fillId="0" borderId="18" xfId="0" applyFont="1" applyBorder="1" applyAlignment="1">
      <alignment horizontal="left" vertical="center"/>
    </xf>
    <xf numFmtId="164" fontId="22" fillId="0" borderId="0" xfId="0" applyNumberFormat="1" applyFont="1" applyFill="1"/>
    <xf numFmtId="1" fontId="42" fillId="0" borderId="30" xfId="0" applyNumberFormat="1" applyFont="1" applyBorder="1" applyAlignment="1">
      <alignment horizontal="center"/>
    </xf>
    <xf numFmtId="1" fontId="42" fillId="0" borderId="23" xfId="0" applyNumberFormat="1" applyFont="1" applyBorder="1" applyAlignment="1">
      <alignment horizontal="center"/>
    </xf>
    <xf numFmtId="1" fontId="42" fillId="0" borderId="26" xfId="0" applyNumberFormat="1" applyFont="1" applyBorder="1" applyAlignment="1">
      <alignment horizont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63" fillId="0" borderId="37" xfId="0" applyFont="1" applyBorder="1" applyAlignment="1">
      <alignment horizontal="center" vertical="center"/>
    </xf>
    <xf numFmtId="0" fontId="60" fillId="0" borderId="23" xfId="0" applyFont="1" applyBorder="1" applyAlignment="1">
      <alignment vertical="center"/>
    </xf>
    <xf numFmtId="167" fontId="73" fillId="0" borderId="32" xfId="0" applyNumberFormat="1" applyFont="1" applyBorder="1" applyAlignment="1">
      <alignment horizontal="center" vertical="center"/>
    </xf>
    <xf numFmtId="0" fontId="60" fillId="0" borderId="26" xfId="0" applyFont="1" applyBorder="1" applyAlignment="1">
      <alignment vertical="center"/>
    </xf>
    <xf numFmtId="167" fontId="73" fillId="0" borderId="33" xfId="0" applyNumberFormat="1" applyFont="1" applyBorder="1" applyAlignment="1">
      <alignment horizontal="center" vertical="center"/>
    </xf>
    <xf numFmtId="167" fontId="24" fillId="0" borderId="0" xfId="0" applyNumberFormat="1" applyFont="1" applyFill="1" applyAlignment="1">
      <alignment vertical="center"/>
    </xf>
    <xf numFmtId="0" fontId="24" fillId="0" borderId="23" xfId="0" applyFont="1" applyBorder="1"/>
    <xf numFmtId="0" fontId="24" fillId="0" borderId="23" xfId="0" applyFont="1" applyFill="1" applyBorder="1"/>
    <xf numFmtId="9" fontId="0" fillId="0" borderId="0" xfId="0" applyNumberFormat="1"/>
    <xf numFmtId="0" fontId="24" fillId="0" borderId="30" xfId="0" applyFont="1" applyBorder="1"/>
    <xf numFmtId="0" fontId="29" fillId="0" borderId="0" xfId="0" applyFont="1" applyFill="1" applyAlignment="1">
      <alignment vertical="center"/>
    </xf>
    <xf numFmtId="0" fontId="24" fillId="0" borderId="30" xfId="0" applyFont="1" applyBorder="1" applyAlignment="1">
      <alignment vertical="center"/>
    </xf>
    <xf numFmtId="0" fontId="30" fillId="0" borderId="21" xfId="0" applyFont="1" applyBorder="1" applyAlignment="1">
      <alignment vertical="center"/>
    </xf>
    <xf numFmtId="49" fontId="24" fillId="0" borderId="30" xfId="0" applyNumberFormat="1" applyFont="1" applyFill="1" applyBorder="1"/>
    <xf numFmtId="49" fontId="24" fillId="0" borderId="23" xfId="0" applyNumberFormat="1" applyFont="1" applyFill="1" applyBorder="1"/>
    <xf numFmtId="49" fontId="24" fillId="0" borderId="26" xfId="0" applyNumberFormat="1" applyFont="1" applyFill="1" applyBorder="1"/>
    <xf numFmtId="3" fontId="42" fillId="0" borderId="30" xfId="0" applyNumberFormat="1" applyFont="1" applyFill="1" applyBorder="1" applyAlignment="1">
      <alignment horizontal="center" vertical="center" wrapText="1"/>
    </xf>
    <xf numFmtId="3" fontId="42" fillId="0" borderId="23" xfId="0" applyNumberFormat="1" applyFont="1" applyFill="1" applyBorder="1" applyAlignment="1">
      <alignment horizontal="center" vertical="center" wrapText="1"/>
    </xf>
    <xf numFmtId="0" fontId="64" fillId="0" borderId="30" xfId="0" applyFont="1" applyBorder="1" applyAlignment="1">
      <alignment vertical="center" wrapText="1"/>
    </xf>
    <xf numFmtId="0" fontId="64" fillId="0" borderId="23" xfId="0" applyFont="1" applyBorder="1" applyAlignment="1">
      <alignment vertical="center" wrapText="1"/>
    </xf>
    <xf numFmtId="0" fontId="15" fillId="0" borderId="23" xfId="16" applyFont="1" applyFill="1" applyBorder="1" applyAlignment="1">
      <alignment wrapText="1"/>
    </xf>
    <xf numFmtId="164" fontId="25" fillId="0" borderId="18" xfId="0" applyNumberFormat="1" applyFont="1" applyFill="1" applyBorder="1" applyAlignment="1">
      <alignment horizontal="center"/>
    </xf>
    <xf numFmtId="2" fontId="24" fillId="0" borderId="0" xfId="0" applyNumberFormat="1" applyFont="1" applyFill="1"/>
    <xf numFmtId="0" fontId="3" fillId="0" borderId="53" xfId="1" applyFont="1" applyFill="1" applyBorder="1" applyAlignment="1">
      <alignment vertical="center"/>
    </xf>
    <xf numFmtId="0" fontId="24" fillId="0" borderId="65" xfId="0" applyFont="1" applyFill="1" applyBorder="1"/>
    <xf numFmtId="2" fontId="22" fillId="0" borderId="0" xfId="0" applyNumberFormat="1" applyFont="1" applyFill="1"/>
    <xf numFmtId="4" fontId="23" fillId="0" borderId="0" xfId="0" applyNumberFormat="1" applyFont="1" applyFill="1" applyBorder="1" applyAlignment="1"/>
    <xf numFmtId="0" fontId="24" fillId="0" borderId="66" xfId="0" applyFont="1" applyBorder="1"/>
    <xf numFmtId="0" fontId="24" fillId="0" borderId="66" xfId="0" applyFont="1" applyFill="1" applyBorder="1"/>
    <xf numFmtId="0" fontId="0" fillId="0" borderId="0" xfId="0" applyBorder="1" applyAlignment="1">
      <alignment horizontal="center"/>
    </xf>
    <xf numFmtId="0" fontId="22" fillId="0" borderId="0" xfId="0" applyFont="1" applyBorder="1" applyAlignment="1">
      <alignment horizontal="left"/>
    </xf>
    <xf numFmtId="172" fontId="0" fillId="0" borderId="0" xfId="0" applyNumberFormat="1"/>
    <xf numFmtId="167" fontId="24" fillId="0" borderId="0" xfId="0" applyNumberFormat="1" applyFont="1" applyFill="1" applyBorder="1"/>
    <xf numFmtId="0" fontId="30" fillId="0" borderId="40" xfId="0" applyFont="1" applyBorder="1" applyAlignment="1">
      <alignment vertical="center"/>
    </xf>
    <xf numFmtId="0" fontId="32" fillId="0" borderId="40" xfId="0" applyFont="1" applyBorder="1" applyAlignment="1">
      <alignment vertical="center"/>
    </xf>
    <xf numFmtId="4" fontId="22" fillId="0" borderId="0" xfId="0" applyNumberFormat="1" applyFont="1" applyFill="1"/>
    <xf numFmtId="0" fontId="24" fillId="0" borderId="53" xfId="0" applyFont="1" applyBorder="1"/>
    <xf numFmtId="166" fontId="25" fillId="0" borderId="53" xfId="1" applyNumberFormat="1" applyFont="1" applyBorder="1" applyAlignment="1">
      <alignment horizontal="center" vertical="center"/>
    </xf>
    <xf numFmtId="166" fontId="25" fillId="0" borderId="18" xfId="1" applyNumberFormat="1" applyFont="1" applyBorder="1" applyAlignment="1">
      <alignment horizontal="center" vertical="center"/>
    </xf>
    <xf numFmtId="166" fontId="25" fillId="0" borderId="51" xfId="1" applyNumberFormat="1" applyFont="1" applyBorder="1" applyAlignment="1">
      <alignment horizontal="center" vertical="center"/>
    </xf>
    <xf numFmtId="0" fontId="32" fillId="0" borderId="40" xfId="0" applyFont="1" applyBorder="1"/>
    <xf numFmtId="164" fontId="0" fillId="0" borderId="0" xfId="0" applyNumberFormat="1" applyAlignment="1">
      <alignment vertical="center"/>
    </xf>
    <xf numFmtId="0" fontId="32" fillId="0" borderId="40" xfId="0" applyFont="1" applyBorder="1" applyAlignment="1">
      <alignment horizontal="left"/>
    </xf>
    <xf numFmtId="0" fontId="0" fillId="0" borderId="0" xfId="0" applyFont="1"/>
    <xf numFmtId="164" fontId="30" fillId="0" borderId="54" xfId="0" applyNumberFormat="1" applyFont="1" applyBorder="1" applyAlignment="1">
      <alignment horizontal="center"/>
    </xf>
    <xf numFmtId="164" fontId="24" fillId="0" borderId="54" xfId="0" applyNumberFormat="1" applyFont="1" applyBorder="1" applyAlignment="1">
      <alignment horizontal="center" vertical="center"/>
    </xf>
    <xf numFmtId="164" fontId="30" fillId="0" borderId="54" xfId="0" applyNumberFormat="1" applyFont="1" applyBorder="1" applyAlignment="1">
      <alignment horizontal="center" vertical="center"/>
    </xf>
    <xf numFmtId="164" fontId="25" fillId="0" borderId="0" xfId="0" applyNumberFormat="1" applyFont="1" applyBorder="1" applyAlignment="1">
      <alignment horizontal="center"/>
    </xf>
    <xf numFmtId="0" fontId="3" fillId="0" borderId="53" xfId="0" applyFont="1" applyBorder="1" applyAlignment="1">
      <alignment horizontal="left" vertical="center"/>
    </xf>
    <xf numFmtId="2" fontId="22" fillId="0" borderId="0" xfId="0" applyNumberFormat="1" applyFont="1"/>
    <xf numFmtId="2" fontId="3" fillId="0" borderId="0" xfId="1" applyNumberFormat="1" applyFont="1" applyAlignment="1">
      <alignment vertical="center"/>
    </xf>
    <xf numFmtId="2" fontId="25" fillId="0" borderId="19" xfId="1" applyNumberFormat="1" applyFont="1" applyBorder="1" applyAlignment="1">
      <alignment horizontal="center" vertical="center"/>
    </xf>
    <xf numFmtId="0" fontId="3" fillId="0" borderId="40" xfId="1" applyFont="1" applyBorder="1" applyAlignment="1">
      <alignment vertical="center"/>
    </xf>
    <xf numFmtId="0" fontId="22" fillId="0" borderId="53" xfId="0" applyFont="1" applyBorder="1"/>
    <xf numFmtId="0" fontId="32" fillId="0" borderId="40" xfId="0" applyFont="1" applyBorder="1" applyAlignment="1">
      <alignment horizontal="left" vertical="center"/>
    </xf>
    <xf numFmtId="164" fontId="43" fillId="0" borderId="54" xfId="0" applyNumberFormat="1" applyFont="1" applyBorder="1" applyAlignment="1">
      <alignment horizontal="center" vertical="center"/>
    </xf>
    <xf numFmtId="0" fontId="30" fillId="0" borderId="61" xfId="0" applyFont="1" applyBorder="1" applyAlignment="1">
      <alignment horizontal="left" vertical="center"/>
    </xf>
    <xf numFmtId="164" fontId="22" fillId="0" borderId="0" xfId="0" applyNumberFormat="1" applyFont="1"/>
    <xf numFmtId="0" fontId="24" fillId="0" borderId="53" xfId="0" applyFont="1" applyBorder="1" applyAlignment="1">
      <alignment horizontal="left" vertical="center"/>
    </xf>
    <xf numFmtId="0" fontId="74" fillId="0" borderId="0" xfId="1" applyFont="1" applyAlignment="1">
      <alignment vertical="center"/>
    </xf>
    <xf numFmtId="0" fontId="24" fillId="0" borderId="59" xfId="0" applyFont="1" applyBorder="1" applyAlignment="1">
      <alignment horizontal="left"/>
    </xf>
    <xf numFmtId="0" fontId="43" fillId="0" borderId="40" xfId="0" applyFont="1" applyBorder="1" applyAlignment="1">
      <alignment horizontal="left"/>
    </xf>
    <xf numFmtId="0" fontId="24" fillId="2" borderId="53" xfId="0" applyFont="1" applyFill="1" applyBorder="1"/>
    <xf numFmtId="0" fontId="22" fillId="2" borderId="53" xfId="0" applyFont="1" applyFill="1" applyBorder="1"/>
    <xf numFmtId="0" fontId="24" fillId="0" borderId="53" xfId="0" applyFont="1" applyBorder="1" applyAlignment="1">
      <alignment vertical="center"/>
    </xf>
    <xf numFmtId="0" fontId="24" fillId="0" borderId="19" xfId="0" applyFont="1" applyBorder="1" applyAlignment="1">
      <alignment vertical="center"/>
    </xf>
    <xf numFmtId="164" fontId="24" fillId="0" borderId="0" xfId="0" applyNumberFormat="1" applyFont="1" applyFill="1"/>
    <xf numFmtId="164" fontId="30" fillId="0" borderId="54" xfId="18" applyNumberFormat="1" applyFont="1" applyBorder="1" applyAlignment="1">
      <alignment horizontal="center" vertical="center"/>
    </xf>
    <xf numFmtId="0" fontId="75" fillId="0" borderId="0" xfId="0" applyFont="1" applyBorder="1" applyAlignment="1">
      <alignment horizontal="left" vertical="center"/>
    </xf>
    <xf numFmtId="3" fontId="75" fillId="0" borderId="0" xfId="0" applyNumberFormat="1" applyFont="1" applyBorder="1" applyAlignment="1">
      <alignment horizontal="left" vertical="center"/>
    </xf>
    <xf numFmtId="0" fontId="3" fillId="0" borderId="53" xfId="0" applyFont="1" applyBorder="1" applyAlignment="1">
      <alignment vertical="center"/>
    </xf>
    <xf numFmtId="1" fontId="25" fillId="0" borderId="0" xfId="0" applyNumberFormat="1" applyFont="1" applyFill="1" applyBorder="1" applyAlignment="1">
      <alignment horizontal="center"/>
    </xf>
    <xf numFmtId="169" fontId="44" fillId="0" borderId="0" xfId="17" applyNumberFormat="1" applyFont="1" applyBorder="1" applyAlignment="1">
      <alignment horizontal="center" vertical="center"/>
    </xf>
    <xf numFmtId="0" fontId="3" fillId="0" borderId="67" xfId="0" applyFont="1" applyBorder="1" applyAlignment="1">
      <alignment vertical="center"/>
    </xf>
    <xf numFmtId="0" fontId="76" fillId="0" borderId="0" xfId="0" applyFont="1" applyFill="1"/>
    <xf numFmtId="164" fontId="25" fillId="0" borderId="39" xfId="0" applyNumberFormat="1" applyFont="1" applyBorder="1" applyAlignment="1">
      <alignment horizontal="center" vertical="center" wrapText="1"/>
    </xf>
    <xf numFmtId="0" fontId="25" fillId="0" borderId="39" xfId="0" applyFont="1" applyBorder="1" applyAlignment="1">
      <alignment horizontal="center" vertical="center"/>
    </xf>
    <xf numFmtId="0" fontId="24" fillId="2" borderId="53" xfId="0" applyFont="1" applyFill="1" applyBorder="1" applyAlignment="1">
      <alignment vertical="center"/>
    </xf>
    <xf numFmtId="164" fontId="3" fillId="2" borderId="0" xfId="0" applyNumberFormat="1" applyFont="1" applyFill="1" applyBorder="1" applyAlignment="1">
      <alignment horizontal="center"/>
    </xf>
    <xf numFmtId="164" fontId="30" fillId="2" borderId="0" xfId="0" applyNumberFormat="1" applyFont="1" applyFill="1" applyBorder="1" applyAlignment="1">
      <alignment horizontal="center" vertical="center"/>
    </xf>
    <xf numFmtId="171" fontId="25" fillId="0" borderId="39" xfId="5" applyNumberFormat="1" applyFont="1" applyFill="1" applyBorder="1" applyAlignment="1">
      <alignment horizontal="center" vertical="center"/>
    </xf>
    <xf numFmtId="171" fontId="25" fillId="0" borderId="18" xfId="5" applyNumberFormat="1" applyFont="1" applyFill="1" applyBorder="1" applyAlignment="1">
      <alignment horizontal="center" vertical="center"/>
    </xf>
    <xf numFmtId="171" fontId="25" fillId="0" borderId="51" xfId="5" applyNumberFormat="1" applyFont="1" applyFill="1" applyBorder="1" applyAlignment="1">
      <alignment horizontal="center" vertical="center"/>
    </xf>
    <xf numFmtId="0" fontId="24" fillId="0" borderId="53" xfId="9" applyFont="1" applyBorder="1" applyAlignment="1">
      <alignment vertical="center" wrapText="1"/>
    </xf>
    <xf numFmtId="0" fontId="30" fillId="0" borderId="19" xfId="8" applyFont="1" applyBorder="1"/>
    <xf numFmtId="164" fontId="24" fillId="0" borderId="54" xfId="9" applyNumberFormat="1" applyFont="1" applyBorder="1"/>
    <xf numFmtId="0" fontId="24" fillId="0" borderId="53" xfId="9" applyFont="1" applyBorder="1" applyAlignment="1">
      <alignment vertical="center"/>
    </xf>
    <xf numFmtId="0" fontId="26" fillId="0" borderId="0" xfId="0" applyFont="1" applyAlignment="1">
      <alignment vertical="center"/>
    </xf>
    <xf numFmtId="164" fontId="25" fillId="0" borderId="39" xfId="9" applyNumberFormat="1" applyFont="1" applyBorder="1" applyAlignment="1">
      <alignment horizontal="center" vertical="center"/>
    </xf>
    <xf numFmtId="164" fontId="25" fillId="0" borderId="18" xfId="9" applyNumberFormat="1" applyFont="1" applyBorder="1" applyAlignment="1">
      <alignment horizontal="center" vertical="center"/>
    </xf>
    <xf numFmtId="164" fontId="25" fillId="0" borderId="51" xfId="9" applyNumberFormat="1" applyFont="1" applyBorder="1" applyAlignment="1">
      <alignment horizontal="center" vertical="center"/>
    </xf>
    <xf numFmtId="0" fontId="57" fillId="0" borderId="0" xfId="0" applyFont="1" applyAlignment="1">
      <alignment vertical="center"/>
    </xf>
    <xf numFmtId="0" fontId="24" fillId="0" borderId="40" xfId="0" applyFont="1" applyBorder="1"/>
    <xf numFmtId="0" fontId="24" fillId="0" borderId="40" xfId="0" applyFont="1" applyFill="1" applyBorder="1"/>
    <xf numFmtId="164" fontId="30" fillId="0" borderId="54" xfId="0" applyNumberFormat="1" applyFont="1" applyBorder="1"/>
    <xf numFmtId="0" fontId="59" fillId="0" borderId="0" xfId="0" applyFont="1" applyBorder="1" applyAlignment="1">
      <alignment vertical="center"/>
    </xf>
    <xf numFmtId="0" fontId="59" fillId="0" borderId="0" xfId="0" applyFont="1" applyBorder="1" applyAlignment="1">
      <alignment horizontal="center" vertical="center" wrapText="1"/>
    </xf>
    <xf numFmtId="0" fontId="30" fillId="0" borderId="0" xfId="0" applyFont="1" applyFill="1" applyAlignment="1">
      <alignment vertical="center"/>
    </xf>
    <xf numFmtId="0" fontId="30" fillId="0" borderId="0" xfId="0" applyFont="1" applyFill="1" applyBorder="1" applyAlignment="1">
      <alignment vertical="center"/>
    </xf>
    <xf numFmtId="0" fontId="24" fillId="0" borderId="19" xfId="0" applyFont="1" applyFill="1" applyBorder="1" applyAlignment="1">
      <alignment vertical="center"/>
    </xf>
    <xf numFmtId="0" fontId="30" fillId="0" borderId="19" xfId="0" applyFont="1" applyFill="1" applyBorder="1" applyAlignment="1">
      <alignment horizontal="center" vertical="center"/>
    </xf>
    <xf numFmtId="0" fontId="30" fillId="0" borderId="19" xfId="0" applyFont="1" applyFill="1" applyBorder="1" applyAlignment="1">
      <alignment vertical="center"/>
    </xf>
    <xf numFmtId="164" fontId="2" fillId="0" borderId="0" xfId="0" applyNumberFormat="1" applyFont="1" applyFill="1" applyBorder="1" applyAlignment="1">
      <alignment horizontal="center"/>
    </xf>
    <xf numFmtId="167" fontId="2" fillId="0" borderId="40" xfId="0" applyNumberFormat="1" applyFont="1" applyFill="1" applyBorder="1" applyAlignment="1">
      <alignment horizontal="left"/>
    </xf>
    <xf numFmtId="0" fontId="24" fillId="0" borderId="0" xfId="0" applyFont="1" applyFill="1" applyAlignment="1">
      <alignment horizontal="left"/>
    </xf>
    <xf numFmtId="0" fontId="2" fillId="0" borderId="40" xfId="0" applyFont="1" applyFill="1" applyBorder="1" applyAlignment="1">
      <alignment horizontal="left"/>
    </xf>
    <xf numFmtId="3" fontId="25" fillId="0" borderId="19" xfId="0" applyNumberFormat="1" applyFont="1" applyFill="1" applyBorder="1" applyAlignment="1">
      <alignment horizontal="center" vertical="center" wrapText="1"/>
    </xf>
    <xf numFmtId="0" fontId="2" fillId="0" borderId="0" xfId="0" applyFont="1" applyFill="1" applyBorder="1"/>
    <xf numFmtId="0" fontId="69" fillId="2" borderId="0" xfId="0" applyFont="1" applyFill="1" applyBorder="1"/>
    <xf numFmtId="0" fontId="30" fillId="2" borderId="0" xfId="0" applyFont="1" applyFill="1" applyBorder="1" applyAlignment="1">
      <alignment wrapText="1"/>
    </xf>
    <xf numFmtId="0" fontId="30" fillId="0" borderId="27" xfId="0" applyFont="1" applyBorder="1" applyAlignment="1">
      <alignment horizontal="center" vertical="center"/>
    </xf>
    <xf numFmtId="0" fontId="0" fillId="0" borderId="0" xfId="0" applyAlignment="1">
      <alignment vertical="center" wrapText="1"/>
    </xf>
    <xf numFmtId="0" fontId="64" fillId="0" borderId="23" xfId="0" applyFont="1" applyBorder="1" applyAlignment="1">
      <alignment horizontal="left" vertical="center"/>
    </xf>
    <xf numFmtId="9" fontId="19" fillId="0" borderId="0" xfId="18" applyFont="1"/>
    <xf numFmtId="0" fontId="30" fillId="2" borderId="27" xfId="0" applyFont="1" applyFill="1" applyBorder="1"/>
    <xf numFmtId="0" fontId="30" fillId="2" borderId="27" xfId="0" applyFont="1" applyFill="1" applyBorder="1" applyAlignment="1">
      <alignment horizontal="center" vertical="center" wrapText="1"/>
    </xf>
    <xf numFmtId="0" fontId="30" fillId="0" borderId="30" xfId="0" applyFont="1" applyBorder="1" applyAlignment="1">
      <alignment vertical="center"/>
    </xf>
    <xf numFmtId="0" fontId="0" fillId="0" borderId="24" xfId="0" applyBorder="1" applyAlignment="1">
      <alignment vertical="center"/>
    </xf>
    <xf numFmtId="9" fontId="0" fillId="0" borderId="27" xfId="0" applyNumberFormat="1" applyBorder="1"/>
    <xf numFmtId="167" fontId="42" fillId="0" borderId="23" xfId="18" applyNumberFormat="1" applyFont="1" applyFill="1" applyBorder="1" applyAlignment="1">
      <alignment horizontal="center" vertical="center" wrapText="1"/>
    </xf>
    <xf numFmtId="3" fontId="42" fillId="0" borderId="68" xfId="0" applyNumberFormat="1" applyFont="1" applyFill="1" applyBorder="1" applyAlignment="1">
      <alignment horizontal="center" vertical="center" wrapText="1"/>
    </xf>
    <xf numFmtId="3" fontId="2" fillId="0" borderId="27" xfId="0" applyNumberFormat="1" applyFont="1" applyFill="1" applyBorder="1" applyAlignment="1">
      <alignment horizontal="center" vertical="center" wrapText="1"/>
    </xf>
    <xf numFmtId="164" fontId="0" fillId="0" borderId="0" xfId="0" applyNumberFormat="1" applyFont="1"/>
    <xf numFmtId="0" fontId="0" fillId="0" borderId="5" xfId="0" applyFill="1" applyBorder="1"/>
    <xf numFmtId="2" fontId="25" fillId="0" borderId="39" xfId="0" applyNumberFormat="1" applyFont="1" applyFill="1" applyBorder="1" applyAlignment="1">
      <alignment horizontal="center" vertical="center"/>
    </xf>
    <xf numFmtId="2" fontId="25" fillId="0" borderId="18" xfId="0" applyNumberFormat="1" applyFont="1" applyFill="1" applyBorder="1" applyAlignment="1">
      <alignment horizontal="center" vertical="center"/>
    </xf>
    <xf numFmtId="2" fontId="25" fillId="0" borderId="42" xfId="0" applyNumberFormat="1" applyFont="1" applyFill="1" applyBorder="1" applyAlignment="1">
      <alignment horizontal="center" vertical="center"/>
    </xf>
    <xf numFmtId="2" fontId="25" fillId="0" borderId="0" xfId="0" applyNumberFormat="1" applyFont="1" applyFill="1" applyBorder="1" applyAlignment="1">
      <alignment horizontal="center" vertical="center"/>
    </xf>
    <xf numFmtId="2" fontId="25" fillId="0" borderId="19" xfId="0" applyNumberFormat="1" applyFont="1" applyFill="1" applyBorder="1" applyAlignment="1">
      <alignment horizontal="center" vertical="center"/>
    </xf>
    <xf numFmtId="2" fontId="2" fillId="0" borderId="40" xfId="0" applyNumberFormat="1" applyFont="1" applyFill="1" applyBorder="1" applyAlignment="1">
      <alignment horizontal="center" vertical="center"/>
    </xf>
    <xf numFmtId="1" fontId="2" fillId="0" borderId="40" xfId="0" applyNumberFormat="1" applyFont="1" applyFill="1" applyBorder="1" applyAlignment="1">
      <alignment horizontal="center"/>
    </xf>
    <xf numFmtId="0" fontId="3" fillId="0" borderId="42" xfId="1" applyFont="1" applyBorder="1" applyAlignment="1">
      <alignment vertical="center"/>
    </xf>
    <xf numFmtId="4" fontId="25" fillId="0" borderId="42" xfId="0" applyNumberFormat="1" applyFont="1" applyBorder="1" applyAlignment="1">
      <alignment horizontal="center" vertical="center"/>
    </xf>
    <xf numFmtId="4" fontId="25" fillId="0" borderId="42" xfId="1" applyNumberFormat="1" applyFont="1" applyBorder="1" applyAlignment="1">
      <alignment horizontal="center" vertical="center"/>
    </xf>
    <xf numFmtId="4" fontId="30" fillId="0" borderId="51" xfId="0" applyNumberFormat="1" applyFont="1" applyBorder="1" applyAlignment="1">
      <alignment horizontal="center" vertical="center"/>
    </xf>
    <xf numFmtId="4" fontId="30" fillId="0" borderId="51" xfId="1" applyNumberFormat="1" applyFont="1" applyBorder="1" applyAlignment="1">
      <alignment horizontal="center" vertical="center"/>
    </xf>
    <xf numFmtId="164" fontId="25" fillId="0" borderId="42" xfId="1" applyNumberFormat="1" applyFont="1" applyBorder="1" applyAlignment="1">
      <alignment horizontal="center" vertical="center"/>
    </xf>
    <xf numFmtId="1" fontId="2" fillId="0" borderId="40" xfId="1" applyNumberFormat="1" applyFont="1" applyBorder="1" applyAlignment="1">
      <alignment horizontal="center" vertical="center"/>
    </xf>
    <xf numFmtId="0" fontId="66" fillId="2" borderId="18" xfId="0" applyFont="1" applyFill="1" applyBorder="1"/>
    <xf numFmtId="164" fontId="66" fillId="2" borderId="18" xfId="0" applyNumberFormat="1" applyFont="1" applyFill="1" applyBorder="1" applyAlignment="1">
      <alignment horizontal="center"/>
    </xf>
    <xf numFmtId="164" fontId="30" fillId="0" borderId="19" xfId="1" applyNumberFormat="1" applyFont="1" applyBorder="1" applyAlignment="1">
      <alignment horizontal="center" vertical="center"/>
    </xf>
    <xf numFmtId="164" fontId="30" fillId="0" borderId="53" xfId="0" applyNumberFormat="1" applyFont="1" applyBorder="1" applyAlignment="1">
      <alignment horizontal="center" vertical="center"/>
    </xf>
    <xf numFmtId="164" fontId="30" fillId="0" borderId="18" xfId="0" applyNumberFormat="1"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center" vertical="center" wrapText="1"/>
    </xf>
    <xf numFmtId="0" fontId="59" fillId="0" borderId="40" xfId="0" applyFont="1" applyBorder="1" applyAlignment="1">
      <alignment horizontal="center" vertical="center" wrapText="1"/>
    </xf>
    <xf numFmtId="164" fontId="47" fillId="0" borderId="39" xfId="0" applyNumberFormat="1" applyFont="1" applyFill="1" applyBorder="1" applyAlignment="1">
      <alignment horizontal="center"/>
    </xf>
    <xf numFmtId="164" fontId="47" fillId="0" borderId="18" xfId="0" applyNumberFormat="1" applyFont="1" applyFill="1" applyBorder="1" applyAlignment="1">
      <alignment horizontal="center"/>
    </xf>
    <xf numFmtId="164" fontId="47" fillId="0" borderId="51" xfId="0" applyNumberFormat="1" applyFont="1" applyFill="1" applyBorder="1" applyAlignment="1">
      <alignment horizontal="center"/>
    </xf>
    <xf numFmtId="0" fontId="30" fillId="2" borderId="19" xfId="0" applyFont="1" applyFill="1" applyBorder="1" applyAlignment="1">
      <alignment horizontal="center"/>
    </xf>
    <xf numFmtId="0" fontId="24" fillId="0" borderId="42" xfId="0" applyFont="1" applyBorder="1"/>
    <xf numFmtId="0" fontId="3" fillId="0" borderId="0" xfId="9" applyFont="1" applyFill="1" applyBorder="1" applyAlignment="1">
      <alignment vertical="center" wrapText="1"/>
    </xf>
    <xf numFmtId="0" fontId="2" fillId="2" borderId="40" xfId="9" applyFont="1" applyFill="1" applyBorder="1" applyAlignment="1">
      <alignment horizontal="center" vertical="center" wrapText="1"/>
    </xf>
    <xf numFmtId="0" fontId="24" fillId="0" borderId="0" xfId="0" applyFont="1" applyFill="1" applyAlignment="1">
      <alignment horizontal="center" wrapText="1"/>
    </xf>
    <xf numFmtId="164" fontId="25" fillId="2" borderId="53" xfId="18" applyNumberFormat="1" applyFont="1" applyFill="1" applyBorder="1" applyAlignment="1">
      <alignment horizontal="center"/>
    </xf>
    <xf numFmtId="164" fontId="25" fillId="2" borderId="18" xfId="18" applyNumberFormat="1" applyFont="1" applyFill="1" applyBorder="1" applyAlignment="1">
      <alignment horizontal="center"/>
    </xf>
    <xf numFmtId="164" fontId="25" fillId="2" borderId="51" xfId="18" applyNumberFormat="1" applyFont="1" applyFill="1" applyBorder="1" applyAlignment="1">
      <alignment horizontal="center"/>
    </xf>
    <xf numFmtId="0" fontId="24" fillId="2" borderId="42" xfId="0" applyFont="1" applyFill="1" applyBorder="1"/>
    <xf numFmtId="164" fontId="25" fillId="2" borderId="42" xfId="18" applyNumberFormat="1" applyFont="1" applyFill="1" applyBorder="1" applyAlignment="1">
      <alignment horizontal="center"/>
    </xf>
    <xf numFmtId="164" fontId="25" fillId="2" borderId="39" xfId="0" applyNumberFormat="1" applyFont="1" applyFill="1" applyBorder="1" applyAlignment="1">
      <alignment horizontal="center" vertical="center"/>
    </xf>
    <xf numFmtId="164" fontId="25" fillId="2" borderId="18" xfId="0" applyNumberFormat="1" applyFont="1" applyFill="1" applyBorder="1" applyAlignment="1">
      <alignment horizontal="center" vertical="center"/>
    </xf>
    <xf numFmtId="164" fontId="25" fillId="2" borderId="51" xfId="0" applyNumberFormat="1" applyFont="1" applyFill="1" applyBorder="1" applyAlignment="1">
      <alignment horizontal="center" vertical="center"/>
    </xf>
    <xf numFmtId="0" fontId="24" fillId="0" borderId="42" xfId="0" applyFont="1" applyBorder="1" applyAlignment="1">
      <alignment vertical="center"/>
    </xf>
    <xf numFmtId="0" fontId="24" fillId="0" borderId="39" xfId="9" applyFont="1" applyBorder="1" applyAlignment="1">
      <alignment vertical="center"/>
    </xf>
    <xf numFmtId="164" fontId="25" fillId="0" borderId="42" xfId="5" applyNumberFormat="1" applyFont="1" applyBorder="1" applyAlignment="1">
      <alignment horizontal="center"/>
    </xf>
    <xf numFmtId="164" fontId="25" fillId="0" borderId="42" xfId="0" applyNumberFormat="1" applyFont="1" applyBorder="1" applyAlignment="1">
      <alignment horizontal="center"/>
    </xf>
    <xf numFmtId="0" fontId="13" fillId="0" borderId="0" xfId="0" applyFont="1"/>
    <xf numFmtId="0" fontId="30"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justify" vertical="center" wrapText="1"/>
    </xf>
    <xf numFmtId="0" fontId="24" fillId="0" borderId="48" xfId="0" applyFont="1" applyBorder="1"/>
    <xf numFmtId="3" fontId="30" fillId="0" borderId="49" xfId="0" applyNumberFormat="1" applyFont="1" applyFill="1" applyBorder="1" applyAlignment="1">
      <alignment horizontal="center"/>
    </xf>
    <xf numFmtId="0" fontId="24" fillId="0" borderId="1" xfId="0" applyFont="1" applyFill="1" applyBorder="1"/>
    <xf numFmtId="0" fontId="39" fillId="0" borderId="3" xfId="3" applyFont="1" applyBorder="1" applyAlignment="1" applyProtection="1">
      <alignment horizontal="left" vertical="center"/>
    </xf>
    <xf numFmtId="0" fontId="39" fillId="0" borderId="4" xfId="3" applyFont="1" applyBorder="1" applyAlignment="1" applyProtection="1">
      <alignment horizontal="left" vertical="center"/>
    </xf>
    <xf numFmtId="0" fontId="45" fillId="0" borderId="0" xfId="0" applyFont="1" applyAlignment="1">
      <alignment horizontal="left" vertical="center"/>
    </xf>
    <xf numFmtId="0" fontId="54" fillId="0" borderId="78" xfId="0" applyFont="1" applyBorder="1" applyAlignment="1">
      <alignment horizontal="center" vertical="center" wrapText="1"/>
    </xf>
    <xf numFmtId="9" fontId="54" fillId="0" borderId="78" xfId="0" applyNumberFormat="1" applyFont="1" applyBorder="1" applyAlignment="1">
      <alignment horizontal="center" vertical="center" wrapText="1"/>
    </xf>
    <xf numFmtId="6" fontId="54" fillId="0" borderId="76" xfId="0" applyNumberFormat="1" applyFont="1" applyBorder="1" applyAlignment="1">
      <alignment horizontal="center" vertical="center" wrapText="1"/>
    </xf>
    <xf numFmtId="6" fontId="54" fillId="0" borderId="79" xfId="0" applyNumberFormat="1" applyFont="1" applyBorder="1" applyAlignment="1">
      <alignment horizontal="center" vertical="center" wrapText="1"/>
    </xf>
    <xf numFmtId="6" fontId="54" fillId="0" borderId="77" xfId="0" applyNumberFormat="1" applyFont="1" applyBorder="1" applyAlignment="1">
      <alignment horizontal="center" vertical="center" wrapText="1"/>
    </xf>
    <xf numFmtId="3" fontId="54" fillId="0" borderId="76" xfId="0" applyNumberFormat="1" applyFont="1" applyBorder="1" applyAlignment="1">
      <alignment horizontal="center" vertical="center" wrapText="1"/>
    </xf>
    <xf numFmtId="3" fontId="54" fillId="0" borderId="79" xfId="0" applyNumberFormat="1" applyFont="1" applyBorder="1" applyAlignment="1">
      <alignment horizontal="center" vertical="center" wrapText="1"/>
    </xf>
    <xf numFmtId="3" fontId="54" fillId="0" borderId="77" xfId="0" applyNumberFormat="1" applyFont="1" applyBorder="1" applyAlignment="1">
      <alignment horizontal="center" vertical="center" wrapText="1"/>
    </xf>
    <xf numFmtId="0" fontId="97" fillId="0" borderId="78" xfId="0" applyFont="1" applyBorder="1" applyAlignment="1">
      <alignment horizontal="center" vertical="center" wrapText="1"/>
    </xf>
    <xf numFmtId="3" fontId="54" fillId="3" borderId="78" xfId="0" applyNumberFormat="1" applyFont="1" applyFill="1" applyBorder="1" applyAlignment="1">
      <alignment horizontal="center" vertical="center" wrapText="1"/>
    </xf>
    <xf numFmtId="0" fontId="54" fillId="0" borderId="84" xfId="0" applyFont="1" applyBorder="1" applyAlignment="1">
      <alignment horizontal="left" vertical="top" wrapText="1"/>
    </xf>
    <xf numFmtId="0" fontId="54" fillId="0" borderId="83" xfId="0" applyFont="1" applyBorder="1" applyAlignment="1">
      <alignment horizontal="left" vertical="top" wrapText="1"/>
    </xf>
    <xf numFmtId="0" fontId="54" fillId="0" borderId="83" xfId="0" quotePrefix="1" applyFont="1" applyBorder="1" applyAlignment="1">
      <alignment horizontal="left" vertical="top" wrapText="1"/>
    </xf>
    <xf numFmtId="9" fontId="54" fillId="0" borderId="84" xfId="0" applyNumberFormat="1" applyFont="1" applyBorder="1" applyAlignment="1">
      <alignment horizontal="center" vertical="center" wrapText="1"/>
    </xf>
    <xf numFmtId="9" fontId="54" fillId="3" borderId="84" xfId="0" applyNumberFormat="1" applyFont="1" applyFill="1" applyBorder="1" applyAlignment="1">
      <alignment horizontal="center" vertical="center" wrapText="1"/>
    </xf>
    <xf numFmtId="9" fontId="54" fillId="0" borderId="77" xfId="0" applyNumberFormat="1" applyFont="1" applyBorder="1" applyAlignment="1">
      <alignment horizontal="center" vertical="center" wrapText="1"/>
    </xf>
    <xf numFmtId="9" fontId="54" fillId="3" borderId="77" xfId="0" applyNumberFormat="1" applyFont="1" applyFill="1" applyBorder="1" applyAlignment="1">
      <alignment horizontal="center" vertical="center" wrapText="1"/>
    </xf>
    <xf numFmtId="9" fontId="54" fillId="0" borderId="76" xfId="0" applyNumberFormat="1" applyFont="1" applyBorder="1" applyAlignment="1">
      <alignment horizontal="center" vertical="center" wrapText="1"/>
    </xf>
    <xf numFmtId="9" fontId="54" fillId="0" borderId="79" xfId="0" applyNumberFormat="1" applyFont="1" applyBorder="1" applyAlignment="1">
      <alignment horizontal="center" vertical="center" wrapText="1"/>
    </xf>
    <xf numFmtId="3" fontId="54" fillId="0" borderId="78" xfId="0" applyNumberFormat="1" applyFont="1" applyBorder="1" applyAlignment="1">
      <alignment horizontal="center" vertical="center" wrapText="1"/>
    </xf>
    <xf numFmtId="0" fontId="39" fillId="0" borderId="5" xfId="3" applyFont="1" applyBorder="1" applyAlignment="1" applyProtection="1">
      <alignment horizontal="left" vertical="center"/>
    </xf>
    <xf numFmtId="0" fontId="39" fillId="0" borderId="2" xfId="3" applyFont="1" applyBorder="1" applyAlignment="1" applyProtection="1">
      <alignment horizontal="left" vertical="center"/>
    </xf>
    <xf numFmtId="0" fontId="98" fillId="0" borderId="2" xfId="3" applyFont="1" applyFill="1" applyBorder="1" applyAlignment="1" applyProtection="1"/>
    <xf numFmtId="0" fontId="98" fillId="0" borderId="4" xfId="3" applyFont="1" applyFill="1" applyBorder="1" applyAlignment="1" applyProtection="1"/>
    <xf numFmtId="0" fontId="98" fillId="0" borderId="3" xfId="3" applyFont="1" applyFill="1" applyBorder="1" applyAlignment="1" applyProtection="1"/>
    <xf numFmtId="0" fontId="98" fillId="0" borderId="3" xfId="3" applyFont="1" applyFill="1" applyBorder="1" applyAlignment="1" applyProtection="1">
      <alignment vertical="center"/>
    </xf>
    <xf numFmtId="0" fontId="99" fillId="0" borderId="2" xfId="3" applyFont="1" applyFill="1" applyBorder="1" applyAlignment="1" applyProtection="1">
      <alignment vertical="center"/>
    </xf>
    <xf numFmtId="0" fontId="99" fillId="0" borderId="4" xfId="3" applyFont="1" applyFill="1" applyBorder="1" applyAlignment="1" applyProtection="1">
      <alignment vertical="center"/>
    </xf>
    <xf numFmtId="0" fontId="99" fillId="0" borderId="3" xfId="3" applyFont="1" applyFill="1" applyBorder="1" applyAlignment="1" applyProtection="1">
      <alignment horizontal="left" vertical="center"/>
    </xf>
    <xf numFmtId="0" fontId="99" fillId="0" borderId="2" xfId="3" applyFont="1" applyFill="1" applyBorder="1" applyAlignment="1" applyProtection="1">
      <alignment horizontal="left" vertical="center"/>
    </xf>
    <xf numFmtId="0" fontId="99" fillId="0" borderId="4" xfId="3" applyFont="1" applyFill="1" applyBorder="1" applyAlignment="1" applyProtection="1">
      <alignment horizontal="left" vertical="center"/>
    </xf>
    <xf numFmtId="1" fontId="25" fillId="0" borderId="39" xfId="0" applyNumberFormat="1" applyFont="1" applyFill="1" applyBorder="1" applyAlignment="1">
      <alignment horizontal="center"/>
    </xf>
    <xf numFmtId="1" fontId="25" fillId="0" borderId="19" xfId="0" applyNumberFormat="1" applyFont="1" applyFill="1" applyBorder="1" applyAlignment="1">
      <alignment horizontal="center"/>
    </xf>
    <xf numFmtId="2" fontId="25" fillId="0" borderId="19" xfId="0" applyNumberFormat="1" applyFont="1" applyFill="1" applyBorder="1" applyAlignment="1">
      <alignment horizontal="center"/>
    </xf>
    <xf numFmtId="2" fontId="25" fillId="0" borderId="19" xfId="0" applyNumberFormat="1" applyFont="1" applyBorder="1" applyAlignment="1">
      <alignment horizontal="center" vertical="center"/>
    </xf>
    <xf numFmtId="167" fontId="54" fillId="0" borderId="76" xfId="0" applyNumberFormat="1" applyFont="1" applyBorder="1" applyAlignment="1">
      <alignment horizontal="center" vertical="center" wrapText="1"/>
    </xf>
    <xf numFmtId="167" fontId="54" fillId="0" borderId="79" xfId="0" applyNumberFormat="1" applyFont="1" applyBorder="1" applyAlignment="1">
      <alignment horizontal="center" vertical="center" wrapText="1"/>
    </xf>
    <xf numFmtId="167" fontId="54" fillId="0" borderId="77" xfId="0" applyNumberFormat="1" applyFont="1" applyBorder="1" applyAlignment="1">
      <alignment horizontal="center" vertical="center" wrapText="1"/>
    </xf>
    <xf numFmtId="167" fontId="54" fillId="0" borderId="78" xfId="0" applyNumberFormat="1" applyFont="1" applyBorder="1" applyAlignment="1">
      <alignment horizontal="center" vertical="center" wrapText="1"/>
    </xf>
    <xf numFmtId="167" fontId="54" fillId="3" borderId="78" xfId="0" applyNumberFormat="1" applyFont="1" applyFill="1" applyBorder="1" applyAlignment="1">
      <alignment horizontal="center" vertical="center" wrapText="1"/>
    </xf>
    <xf numFmtId="167" fontId="54" fillId="0" borderId="84" xfId="0" applyNumberFormat="1" applyFont="1" applyBorder="1" applyAlignment="1">
      <alignment horizontal="left" vertical="top" wrapText="1"/>
    </xf>
    <xf numFmtId="167" fontId="54" fillId="0" borderId="81" xfId="0" applyNumberFormat="1" applyFont="1" applyBorder="1" applyAlignment="1">
      <alignment horizontal="left" vertical="top" wrapText="1"/>
    </xf>
    <xf numFmtId="0" fontId="59" fillId="0" borderId="40" xfId="0" applyFont="1" applyBorder="1" applyAlignment="1">
      <alignment horizontal="center" vertical="center" wrapText="1"/>
    </xf>
    <xf numFmtId="167" fontId="25" fillId="0" borderId="51" xfId="18" applyNumberFormat="1" applyFont="1" applyBorder="1" applyAlignment="1">
      <alignment horizontal="center" vertical="center"/>
    </xf>
    <xf numFmtId="164" fontId="42" fillId="2" borderId="0" xfId="0" applyNumberFormat="1" applyFont="1" applyFill="1" applyBorder="1" applyAlignment="1">
      <alignment horizontal="center"/>
    </xf>
    <xf numFmtId="164" fontId="2" fillId="2" borderId="27" xfId="0" applyNumberFormat="1" applyFont="1" applyFill="1" applyBorder="1" applyAlignment="1">
      <alignment horizontal="center"/>
    </xf>
    <xf numFmtId="0" fontId="24" fillId="0" borderId="28" xfId="0" applyFont="1" applyBorder="1" applyAlignment="1">
      <alignment horizontal="left" vertical="center" wrapText="1"/>
    </xf>
    <xf numFmtId="164" fontId="42" fillId="0" borderId="32" xfId="18" applyNumberFormat="1" applyFont="1" applyBorder="1" applyAlignment="1">
      <alignment horizontal="center" vertical="center"/>
    </xf>
    <xf numFmtId="164" fontId="30" fillId="0" borderId="27" xfId="24" applyNumberFormat="1" applyFont="1" applyBorder="1" applyAlignment="1">
      <alignment horizontal="center"/>
    </xf>
    <xf numFmtId="164" fontId="42" fillId="0" borderId="30" xfId="18" applyNumberFormat="1" applyFont="1" applyFill="1" applyBorder="1" applyAlignment="1">
      <alignment horizontal="center"/>
    </xf>
    <xf numFmtId="164" fontId="42" fillId="0" borderId="23" xfId="18" applyNumberFormat="1" applyFont="1" applyFill="1" applyBorder="1" applyAlignment="1">
      <alignment horizontal="center"/>
    </xf>
    <xf numFmtId="164" fontId="42" fillId="0" borderId="26" xfId="18" applyNumberFormat="1" applyFont="1" applyFill="1" applyBorder="1" applyAlignment="1">
      <alignment horizontal="center"/>
    </xf>
    <xf numFmtId="164" fontId="42" fillId="0" borderId="28" xfId="0" applyNumberFormat="1" applyFont="1" applyBorder="1" applyAlignment="1">
      <alignment horizontal="center" vertical="center"/>
    </xf>
    <xf numFmtId="164" fontId="42" fillId="0" borderId="23" xfId="0" applyNumberFormat="1" applyFont="1" applyBorder="1" applyAlignment="1">
      <alignment horizontal="center" vertical="center"/>
    </xf>
    <xf numFmtId="164" fontId="30" fillId="0" borderId="21" xfId="0" applyNumberFormat="1" applyFont="1" applyBorder="1" applyAlignment="1">
      <alignment horizontal="center" vertical="center"/>
    </xf>
    <xf numFmtId="0" fontId="4" fillId="0" borderId="0" xfId="1" applyFont="1" applyFill="1" applyAlignment="1">
      <alignment vertical="center"/>
    </xf>
    <xf numFmtId="0" fontId="105" fillId="0" borderId="18" xfId="1" applyFont="1" applyFill="1" applyBorder="1" applyAlignment="1">
      <alignment vertical="center"/>
    </xf>
    <xf numFmtId="0" fontId="105" fillId="0" borderId="51" xfId="1" applyFont="1" applyFill="1" applyBorder="1" applyAlignment="1">
      <alignment vertical="center"/>
    </xf>
    <xf numFmtId="0" fontId="106" fillId="0" borderId="39" xfId="1" applyFont="1" applyFill="1" applyBorder="1" applyAlignment="1">
      <alignment vertical="center"/>
    </xf>
    <xf numFmtId="0" fontId="106" fillId="0" borderId="51" xfId="1" applyFont="1" applyFill="1" applyBorder="1" applyAlignment="1">
      <alignment vertical="center"/>
    </xf>
    <xf numFmtId="0" fontId="46" fillId="0" borderId="0" xfId="0" applyFont="1" applyAlignment="1">
      <alignment horizontal="center" vertical="center"/>
    </xf>
    <xf numFmtId="164" fontId="30" fillId="2" borderId="40" xfId="0" applyNumberFormat="1" applyFont="1" applyFill="1" applyBorder="1" applyAlignment="1">
      <alignment horizontal="center" vertical="center"/>
    </xf>
    <xf numFmtId="0" fontId="60" fillId="0" borderId="53" xfId="0" applyFont="1" applyBorder="1"/>
    <xf numFmtId="0" fontId="60" fillId="0" borderId="39" xfId="0" applyFont="1" applyBorder="1"/>
    <xf numFmtId="1" fontId="25" fillId="0" borderId="69" xfId="0" applyNumberFormat="1" applyFont="1" applyBorder="1" applyAlignment="1">
      <alignment horizontal="center"/>
    </xf>
    <xf numFmtId="3" fontId="25" fillId="0" borderId="39" xfId="0" applyNumberFormat="1" applyFont="1" applyBorder="1" applyAlignment="1"/>
    <xf numFmtId="3" fontId="25" fillId="0" borderId="51" xfId="0" applyNumberFormat="1" applyFont="1" applyBorder="1" applyAlignment="1"/>
    <xf numFmtId="0" fontId="0" fillId="2" borderId="0" xfId="0" applyFill="1"/>
    <xf numFmtId="167" fontId="30" fillId="0" borderId="39" xfId="18" applyNumberFormat="1" applyFont="1" applyBorder="1" applyAlignment="1">
      <alignment horizontal="center" vertical="center"/>
    </xf>
    <xf numFmtId="167" fontId="30" fillId="0" borderId="51" xfId="18" applyNumberFormat="1" applyFont="1" applyBorder="1" applyAlignment="1">
      <alignment horizontal="center" vertical="center"/>
    </xf>
    <xf numFmtId="167" fontId="25" fillId="0" borderId="39" xfId="18" applyNumberFormat="1" applyFont="1" applyBorder="1" applyAlignment="1">
      <alignment horizontal="center" vertical="center"/>
    </xf>
    <xf numFmtId="164" fontId="25" fillId="2" borderId="39" xfId="9" applyNumberFormat="1" applyFont="1" applyFill="1" applyBorder="1" applyAlignment="1">
      <alignment horizontal="center"/>
    </xf>
    <xf numFmtId="164" fontId="25" fillId="2" borderId="18" xfId="9" applyNumberFormat="1" applyFont="1" applyFill="1" applyBorder="1" applyAlignment="1">
      <alignment horizontal="center"/>
    </xf>
    <xf numFmtId="164" fontId="25" fillId="2" borderId="51" xfId="9" applyNumberFormat="1" applyFont="1" applyFill="1" applyBorder="1" applyAlignment="1">
      <alignment horizontal="center"/>
    </xf>
    <xf numFmtId="0" fontId="30" fillId="0" borderId="19" xfId="0" applyFont="1" applyBorder="1" applyAlignment="1">
      <alignment horizontal="center" vertical="center"/>
    </xf>
    <xf numFmtId="0" fontId="25" fillId="2" borderId="39" xfId="0" applyFont="1" applyFill="1" applyBorder="1" applyAlignment="1">
      <alignment horizontal="center"/>
    </xf>
    <xf numFmtId="0" fontId="25" fillId="2" borderId="18" xfId="0" applyFont="1" applyFill="1" applyBorder="1" applyAlignment="1">
      <alignment horizontal="center"/>
    </xf>
    <xf numFmtId="166" fontId="25" fillId="2" borderId="39" xfId="0" applyNumberFormat="1" applyFont="1" applyFill="1" applyBorder="1" applyAlignment="1">
      <alignment horizontal="center"/>
    </xf>
    <xf numFmtId="166" fontId="25" fillId="2" borderId="18" xfId="0" applyNumberFormat="1" applyFont="1" applyFill="1" applyBorder="1" applyAlignment="1">
      <alignment horizontal="center"/>
    </xf>
    <xf numFmtId="166" fontId="25" fillId="2" borderId="51" xfId="0" applyNumberFormat="1" applyFont="1" applyFill="1" applyBorder="1" applyAlignment="1">
      <alignment horizontal="center"/>
    </xf>
    <xf numFmtId="164" fontId="54" fillId="0" borderId="76" xfId="0" applyNumberFormat="1" applyFont="1" applyBorder="1" applyAlignment="1">
      <alignment horizontal="center" vertical="center" wrapText="1"/>
    </xf>
    <xf numFmtId="0" fontId="100" fillId="9" borderId="0" xfId="0" applyFont="1" applyFill="1"/>
    <xf numFmtId="164" fontId="54" fillId="0" borderId="78" xfId="0" applyNumberFormat="1" applyFont="1" applyBorder="1" applyAlignment="1">
      <alignment horizontal="center" vertical="center" wrapText="1"/>
    </xf>
    <xf numFmtId="2" fontId="54" fillId="0" borderId="79" xfId="0" applyNumberFormat="1" applyFont="1" applyBorder="1" applyAlignment="1">
      <alignment horizontal="center" vertical="center" wrapText="1"/>
    </xf>
    <xf numFmtId="0" fontId="30" fillId="0" borderId="40" xfId="0" applyFont="1" applyBorder="1" applyAlignment="1">
      <alignment horizontal="center" vertical="center"/>
    </xf>
    <xf numFmtId="0" fontId="24" fillId="0" borderId="0" xfId="0" applyFont="1" applyAlignment="1">
      <alignment horizontal="center" vertical="center"/>
    </xf>
    <xf numFmtId="0" fontId="0" fillId="0" borderId="0" xfId="0" applyBorder="1" applyAlignment="1"/>
    <xf numFmtId="164" fontId="42" fillId="0" borderId="23" xfId="18" applyNumberFormat="1" applyFont="1" applyBorder="1" applyAlignment="1">
      <alignment horizontal="center"/>
    </xf>
    <xf numFmtId="0" fontId="30" fillId="0" borderId="21" xfId="0" applyFont="1" applyBorder="1" applyAlignment="1">
      <alignment horizontal="center" vertical="center"/>
    </xf>
    <xf numFmtId="164" fontId="42" fillId="0" borderId="30" xfId="0" applyNumberFormat="1" applyFont="1" applyBorder="1" applyAlignment="1">
      <alignment horizontal="center" vertical="center"/>
    </xf>
    <xf numFmtId="0" fontId="0" fillId="0" borderId="24" xfId="0" applyBorder="1" applyAlignment="1">
      <alignment vertical="center" wrapText="1"/>
    </xf>
    <xf numFmtId="166" fontId="74" fillId="0" borderId="18" xfId="0" applyNumberFormat="1" applyFont="1" applyBorder="1" applyAlignment="1">
      <alignment horizontal="center" vertical="center"/>
    </xf>
    <xf numFmtId="3" fontId="30" fillId="2" borderId="19" xfId="0" applyNumberFormat="1" applyFont="1" applyFill="1" applyBorder="1" applyAlignment="1">
      <alignment horizontal="center" vertical="center"/>
    </xf>
    <xf numFmtId="1" fontId="30" fillId="0" borderId="14" xfId="0" applyNumberFormat="1" applyFont="1" applyFill="1" applyBorder="1" applyAlignment="1">
      <alignment horizontal="center"/>
    </xf>
    <xf numFmtId="0" fontId="30" fillId="0" borderId="29" xfId="0" applyFont="1" applyBorder="1" applyAlignment="1">
      <alignment horizontal="center" vertical="center"/>
    </xf>
    <xf numFmtId="1" fontId="30" fillId="0" borderId="21" xfId="0" applyNumberFormat="1" applyFont="1" applyBorder="1" applyAlignment="1">
      <alignment horizontal="center" vertical="center"/>
    </xf>
    <xf numFmtId="0" fontId="30" fillId="0" borderId="23" xfId="0" applyFont="1" applyBorder="1" applyAlignment="1">
      <alignment vertical="center"/>
    </xf>
    <xf numFmtId="0" fontId="30" fillId="0" borderId="68" xfId="0" applyFont="1" applyBorder="1" applyAlignment="1">
      <alignment vertical="center"/>
    </xf>
    <xf numFmtId="0" fontId="24" fillId="0" borderId="68" xfId="0" applyFont="1" applyBorder="1" applyAlignment="1">
      <alignment horizontal="justify" vertical="center"/>
    </xf>
    <xf numFmtId="0" fontId="30" fillId="0" borderId="27" xfId="0" applyFont="1" applyBorder="1" applyAlignment="1">
      <alignment vertical="center"/>
    </xf>
    <xf numFmtId="0" fontId="57" fillId="0" borderId="27" xfId="0" applyFont="1" applyBorder="1"/>
    <xf numFmtId="1" fontId="30" fillId="0" borderId="14" xfId="18" applyNumberFormat="1" applyFont="1" applyFill="1" applyBorder="1" applyAlignment="1">
      <alignment horizontal="center" vertical="center"/>
    </xf>
    <xf numFmtId="172" fontId="42" fillId="0" borderId="0" xfId="0" applyNumberFormat="1" applyFont="1" applyBorder="1" applyAlignment="1">
      <alignment horizontal="center"/>
    </xf>
    <xf numFmtId="172" fontId="30" fillId="0" borderId="25" xfId="5" applyNumberFormat="1" applyFont="1" applyBorder="1" applyAlignment="1">
      <alignment horizontal="center"/>
    </xf>
    <xf numFmtId="1" fontId="30" fillId="0" borderId="27" xfId="0" applyNumberFormat="1" applyFont="1" applyBorder="1" applyAlignment="1">
      <alignment horizontal="center"/>
    </xf>
    <xf numFmtId="49" fontId="24" fillId="0" borderId="0" xfId="0" applyNumberFormat="1" applyFont="1" applyFill="1" applyBorder="1"/>
    <xf numFmtId="49" fontId="24" fillId="0" borderId="51" xfId="0" applyNumberFormat="1" applyFont="1" applyFill="1" applyBorder="1"/>
    <xf numFmtId="1" fontId="2" fillId="0" borderId="40" xfId="1" applyNumberFormat="1" applyFont="1" applyFill="1" applyBorder="1" applyAlignment="1">
      <alignment horizontal="center" vertical="center"/>
    </xf>
    <xf numFmtId="4" fontId="108" fillId="0" borderId="39" xfId="1" applyNumberFormat="1" applyFont="1" applyBorder="1" applyAlignment="1">
      <alignment horizontal="center" vertical="center"/>
    </xf>
    <xf numFmtId="4" fontId="108" fillId="0" borderId="51" xfId="1" applyNumberFormat="1" applyFont="1" applyBorder="1" applyAlignment="1">
      <alignment horizontal="center" vertical="center"/>
    </xf>
    <xf numFmtId="166" fontId="24" fillId="0" borderId="19" xfId="1" applyNumberFormat="1" applyFont="1" applyFill="1" applyBorder="1" applyAlignment="1">
      <alignment horizontal="center" vertical="center"/>
    </xf>
    <xf numFmtId="166" fontId="24" fillId="0" borderId="39" xfId="1" applyNumberFormat="1" applyFont="1" applyFill="1" applyBorder="1" applyAlignment="1">
      <alignment horizontal="center" vertical="center"/>
    </xf>
    <xf numFmtId="166" fontId="24" fillId="0" borderId="51" xfId="1" applyNumberFormat="1" applyFont="1" applyFill="1" applyBorder="1" applyAlignment="1">
      <alignment horizontal="center" vertical="center"/>
    </xf>
    <xf numFmtId="164" fontId="2" fillId="0" borderId="40" xfId="1" applyNumberFormat="1" applyFont="1" applyBorder="1" applyAlignment="1">
      <alignment horizontal="center" vertical="center"/>
    </xf>
    <xf numFmtId="166" fontId="2" fillId="0" borderId="40" xfId="1" applyNumberFormat="1" applyFont="1" applyBorder="1" applyAlignment="1">
      <alignment horizontal="center" vertical="center"/>
    </xf>
    <xf numFmtId="0" fontId="22" fillId="0" borderId="0" xfId="0" applyFont="1" applyBorder="1" applyAlignment="1">
      <alignment horizontal="center"/>
    </xf>
    <xf numFmtId="0" fontId="2" fillId="0" borderId="40" xfId="1" applyFont="1" applyBorder="1" applyAlignment="1">
      <alignment vertical="center"/>
    </xf>
    <xf numFmtId="0" fontId="2" fillId="0" borderId="40" xfId="1" applyFont="1" applyBorder="1" applyAlignment="1">
      <alignment horizontal="center" vertical="center"/>
    </xf>
    <xf numFmtId="0" fontId="2" fillId="2" borderId="1" xfId="0" applyFont="1" applyFill="1" applyBorder="1" applyAlignment="1">
      <alignment horizontal="center" vertical="center" wrapText="1"/>
    </xf>
    <xf numFmtId="1" fontId="30" fillId="0" borderId="19" xfId="0" applyNumberFormat="1" applyFont="1" applyBorder="1" applyAlignment="1">
      <alignment horizontal="center" vertical="center"/>
    </xf>
    <xf numFmtId="1" fontId="30" fillId="0" borderId="40" xfId="0" applyNumberFormat="1" applyFont="1" applyBorder="1" applyAlignment="1">
      <alignment horizontal="center"/>
    </xf>
    <xf numFmtId="1" fontId="30" fillId="0" borderId="40" xfId="0" applyNumberFormat="1" applyFont="1" applyBorder="1" applyAlignment="1">
      <alignment horizontal="center" vertical="center"/>
    </xf>
    <xf numFmtId="1" fontId="43" fillId="0" borderId="54" xfId="0" applyNumberFormat="1" applyFont="1" applyBorder="1" applyAlignment="1">
      <alignment horizontal="center"/>
    </xf>
    <xf numFmtId="3" fontId="30" fillId="0" borderId="40" xfId="1" applyNumberFormat="1" applyFont="1" applyBorder="1" applyAlignment="1">
      <alignment horizontal="center" vertical="center"/>
    </xf>
    <xf numFmtId="1" fontId="43" fillId="0" borderId="40" xfId="0" applyNumberFormat="1" applyFont="1" applyBorder="1" applyAlignment="1">
      <alignment horizontal="center" vertical="center"/>
    </xf>
    <xf numFmtId="1" fontId="30" fillId="0" borderId="40" xfId="0" applyNumberFormat="1" applyFont="1" applyFill="1" applyBorder="1" applyAlignment="1">
      <alignment horizontal="center"/>
    </xf>
    <xf numFmtId="3" fontId="2" fillId="0" borderId="19" xfId="0" applyNumberFormat="1" applyFont="1" applyBorder="1" applyAlignment="1">
      <alignment horizontal="center" vertical="center"/>
    </xf>
    <xf numFmtId="3" fontId="24" fillId="0" borderId="18" xfId="0" applyNumberFormat="1" applyFont="1" applyBorder="1" applyAlignment="1">
      <alignment horizontal="center" vertical="center"/>
    </xf>
    <xf numFmtId="3" fontId="24" fillId="0" borderId="42" xfId="0" applyNumberFormat="1" applyFont="1" applyBorder="1" applyAlignment="1">
      <alignment horizontal="center" vertical="center"/>
    </xf>
    <xf numFmtId="3" fontId="30" fillId="0" borderId="40" xfId="0" applyNumberFormat="1" applyFont="1" applyBorder="1" applyAlignment="1">
      <alignment horizontal="center" vertical="center"/>
    </xf>
    <xf numFmtId="166" fontId="24" fillId="0" borderId="18" xfId="0" applyNumberFormat="1" applyFont="1" applyBorder="1" applyAlignment="1">
      <alignment horizontal="center" vertical="center"/>
    </xf>
    <xf numFmtId="1" fontId="2" fillId="0" borderId="19" xfId="18" applyNumberFormat="1" applyFont="1" applyBorder="1" applyAlignment="1">
      <alignment horizontal="center" vertical="center"/>
    </xf>
    <xf numFmtId="1" fontId="30" fillId="0" borderId="19" xfId="18" applyNumberFormat="1" applyFont="1" applyBorder="1" applyAlignment="1">
      <alignment horizontal="center" vertical="center"/>
    </xf>
    <xf numFmtId="1" fontId="30" fillId="2" borderId="19" xfId="0" applyNumberFormat="1" applyFont="1" applyFill="1" applyBorder="1" applyAlignment="1">
      <alignment horizontal="center" vertical="center"/>
    </xf>
    <xf numFmtId="1" fontId="30" fillId="0" borderId="19" xfId="20" applyNumberFormat="1" applyFont="1" applyBorder="1" applyAlignment="1">
      <alignment horizontal="center"/>
    </xf>
    <xf numFmtId="1" fontId="30" fillId="0" borderId="19" xfId="20" applyNumberFormat="1" applyFont="1" applyBorder="1" applyAlignment="1">
      <alignment horizontal="center" vertical="center"/>
    </xf>
    <xf numFmtId="1" fontId="30" fillId="0" borderId="19" xfId="0" applyNumberFormat="1" applyFont="1" applyBorder="1" applyAlignment="1">
      <alignment horizontal="center"/>
    </xf>
    <xf numFmtId="164" fontId="25" fillId="0" borderId="39" xfId="18" applyNumberFormat="1" applyFont="1" applyFill="1" applyBorder="1" applyAlignment="1">
      <alignment horizontal="center" vertical="center" wrapText="1"/>
    </xf>
    <xf numFmtId="164" fontId="25" fillId="0" borderId="0" xfId="18" applyNumberFormat="1" applyFont="1" applyFill="1" applyBorder="1" applyAlignment="1">
      <alignment horizontal="center" vertical="center" wrapText="1"/>
    </xf>
    <xf numFmtId="164" fontId="25" fillId="0" borderId="18" xfId="18" applyNumberFormat="1" applyFont="1" applyFill="1" applyBorder="1" applyAlignment="1">
      <alignment horizontal="center" vertical="center" wrapText="1"/>
    </xf>
    <xf numFmtId="164" fontId="25" fillId="0" borderId="51" xfId="18" applyNumberFormat="1" applyFont="1" applyFill="1" applyBorder="1" applyAlignment="1">
      <alignment horizontal="center" vertical="center" wrapText="1"/>
    </xf>
    <xf numFmtId="164" fontId="24" fillId="0" borderId="0" xfId="0" applyNumberFormat="1" applyFont="1" applyFill="1" applyAlignment="1">
      <alignment vertical="center"/>
    </xf>
    <xf numFmtId="166" fontId="25" fillId="0" borderId="19" xfId="0" applyNumberFormat="1" applyFont="1" applyFill="1" applyBorder="1" applyAlignment="1">
      <alignment horizontal="center" vertical="center"/>
    </xf>
    <xf numFmtId="0" fontId="30" fillId="2" borderId="0" xfId="0" applyFont="1" applyFill="1" applyBorder="1" applyAlignment="1">
      <alignment horizontal="center"/>
    </xf>
    <xf numFmtId="3" fontId="91" fillId="0" borderId="0" xfId="0" applyNumberFormat="1" applyFont="1" applyBorder="1" applyAlignment="1">
      <alignment horizontal="center"/>
    </xf>
    <xf numFmtId="0" fontId="54" fillId="0" borderId="0" xfId="0" applyFont="1" applyAlignment="1">
      <alignment vertical="center"/>
    </xf>
    <xf numFmtId="4" fontId="54" fillId="0" borderId="0" xfId="0" applyNumberFormat="1" applyFont="1" applyAlignment="1">
      <alignment vertical="center"/>
    </xf>
    <xf numFmtId="0" fontId="111" fillId="0" borderId="0" xfId="0" applyFont="1"/>
    <xf numFmtId="171" fontId="30" fillId="0" borderId="40" xfId="5" applyNumberFormat="1" applyFont="1" applyFill="1" applyBorder="1" applyAlignment="1">
      <alignment horizontal="center" vertical="center"/>
    </xf>
    <xf numFmtId="168" fontId="30" fillId="0" borderId="40" xfId="5" applyNumberFormat="1" applyFont="1" applyFill="1" applyBorder="1" applyAlignment="1">
      <alignment vertical="center"/>
    </xf>
    <xf numFmtId="0" fontId="30" fillId="0" borderId="40" xfId="9" applyFont="1" applyBorder="1" applyAlignment="1">
      <alignment vertical="center"/>
    </xf>
    <xf numFmtId="9" fontId="30" fillId="0" borderId="40" xfId="9" applyNumberFormat="1" applyFont="1" applyBorder="1" applyAlignment="1">
      <alignment horizontal="center" vertical="center"/>
    </xf>
    <xf numFmtId="0" fontId="54" fillId="0" borderId="0" xfId="0" applyFont="1"/>
    <xf numFmtId="0" fontId="30" fillId="0" borderId="13" xfId="0" applyFont="1" applyFill="1" applyBorder="1" applyAlignment="1">
      <alignment horizontal="center" vertical="center" wrapText="1"/>
    </xf>
    <xf numFmtId="164" fontId="54" fillId="0" borderId="77" xfId="0" applyNumberFormat="1" applyFont="1" applyBorder="1" applyAlignment="1">
      <alignment horizontal="center" vertical="center" wrapText="1"/>
    </xf>
    <xf numFmtId="1" fontId="2" fillId="0" borderId="14" xfId="0" applyNumberFormat="1" applyFont="1" applyFill="1" applyBorder="1" applyAlignment="1">
      <alignment horizontal="center"/>
    </xf>
    <xf numFmtId="164" fontId="5" fillId="2" borderId="0" xfId="0" applyNumberFormat="1" applyFont="1" applyFill="1" applyBorder="1" applyAlignment="1">
      <alignment horizontal="center"/>
    </xf>
    <xf numFmtId="0" fontId="30" fillId="0" borderId="30" xfId="0" applyFont="1" applyBorder="1" applyAlignment="1">
      <alignment horizontal="justify" vertical="center"/>
    </xf>
    <xf numFmtId="0" fontId="24" fillId="0" borderId="68" xfId="0" applyFont="1" applyBorder="1" applyAlignment="1">
      <alignment vertical="center"/>
    </xf>
    <xf numFmtId="0" fontId="24" fillId="0" borderId="30" xfId="0" applyFont="1" applyBorder="1" applyAlignment="1">
      <alignment horizontal="left" vertical="center"/>
    </xf>
    <xf numFmtId="0" fontId="24" fillId="0" borderId="26" xfId="0" applyFont="1" applyBorder="1" applyAlignment="1">
      <alignment horizontal="left" vertical="center"/>
    </xf>
    <xf numFmtId="1" fontId="24" fillId="0" borderId="30" xfId="0" applyNumberFormat="1" applyFont="1" applyBorder="1" applyAlignment="1">
      <alignment horizontal="left"/>
    </xf>
    <xf numFmtId="1" fontId="24" fillId="0" borderId="23" xfId="0" applyNumberFormat="1" applyFont="1" applyBorder="1" applyAlignment="1">
      <alignment horizontal="left"/>
    </xf>
    <xf numFmtId="1" fontId="24" fillId="0" borderId="26" xfId="0" applyNumberFormat="1" applyFont="1" applyBorder="1" applyAlignment="1">
      <alignment horizontal="left"/>
    </xf>
    <xf numFmtId="0" fontId="3" fillId="0" borderId="23" xfId="0" applyFont="1" applyBorder="1" applyAlignment="1">
      <alignment horizontal="left" vertical="center"/>
    </xf>
    <xf numFmtId="0" fontId="30" fillId="0" borderId="23" xfId="0" applyFont="1" applyBorder="1" applyAlignment="1">
      <alignment horizontal="justify" vertical="center"/>
    </xf>
    <xf numFmtId="0" fontId="30" fillId="0" borderId="26" xfId="0" applyFont="1" applyBorder="1" applyAlignment="1">
      <alignment horizontal="justify" vertical="center"/>
    </xf>
    <xf numFmtId="0" fontId="29" fillId="0" borderId="0" xfId="0" applyFont="1" applyFill="1" applyAlignment="1">
      <alignment wrapText="1"/>
    </xf>
    <xf numFmtId="1" fontId="42" fillId="0" borderId="23" xfId="18" applyNumberFormat="1" applyFont="1" applyFill="1" applyBorder="1" applyAlignment="1">
      <alignment horizontal="center"/>
    </xf>
    <xf numFmtId="49" fontId="24" fillId="0" borderId="27" xfId="0" applyNumberFormat="1" applyFont="1" applyFill="1" applyBorder="1"/>
    <xf numFmtId="0" fontId="113" fillId="0" borderId="27" xfId="0" applyFont="1" applyBorder="1" applyAlignment="1">
      <alignment horizontal="center" vertical="center"/>
    </xf>
    <xf numFmtId="0" fontId="24" fillId="0" borderId="30" xfId="0" applyFont="1" applyFill="1" applyBorder="1"/>
    <xf numFmtId="1" fontId="42" fillId="0" borderId="30" xfId="18" applyNumberFormat="1" applyFont="1" applyFill="1" applyBorder="1" applyAlignment="1">
      <alignment horizontal="center"/>
    </xf>
    <xf numFmtId="0" fontId="24" fillId="0" borderId="24" xfId="0" applyFont="1" applyFill="1" applyBorder="1" applyAlignment="1">
      <alignment horizontal="right"/>
    </xf>
    <xf numFmtId="1" fontId="42" fillId="0" borderId="24" xfId="18" applyNumberFormat="1" applyFont="1" applyFill="1" applyBorder="1" applyAlignment="1">
      <alignment horizontal="center"/>
    </xf>
    <xf numFmtId="0" fontId="30" fillId="0" borderId="25" xfId="0" applyFont="1" applyBorder="1" applyAlignment="1">
      <alignment horizontal="left" vertical="center" wrapText="1"/>
    </xf>
    <xf numFmtId="0" fontId="24" fillId="0" borderId="15" xfId="0" applyFont="1" applyBorder="1" applyAlignment="1">
      <alignment horizontal="left" vertical="center"/>
    </xf>
    <xf numFmtId="3" fontId="42" fillId="0" borderId="15" xfId="0" applyNumberFormat="1" applyFont="1" applyBorder="1" applyAlignment="1">
      <alignment horizontal="center" vertical="center"/>
    </xf>
    <xf numFmtId="0" fontId="24" fillId="0" borderId="16" xfId="0" applyFont="1" applyBorder="1" applyAlignment="1">
      <alignment horizontal="left" vertical="center"/>
    </xf>
    <xf numFmtId="3" fontId="42" fillId="0" borderId="16" xfId="0" applyNumberFormat="1" applyFont="1" applyBorder="1" applyAlignment="1">
      <alignment horizontal="center" vertical="center"/>
    </xf>
    <xf numFmtId="0" fontId="30" fillId="0" borderId="17" xfId="0" applyFont="1" applyFill="1" applyBorder="1"/>
    <xf numFmtId="3" fontId="63" fillId="0" borderId="17" xfId="0" applyNumberFormat="1" applyFont="1" applyBorder="1" applyAlignment="1">
      <alignment horizontal="center" vertical="center"/>
    </xf>
    <xf numFmtId="0" fontId="30" fillId="0" borderId="25" xfId="0" applyFont="1" applyBorder="1" applyAlignment="1">
      <alignment horizontal="center" vertical="center" wrapText="1"/>
    </xf>
    <xf numFmtId="0" fontId="24" fillId="0" borderId="30" xfId="0" applyFont="1" applyBorder="1" applyAlignment="1">
      <alignment vertical="center" wrapText="1"/>
    </xf>
    <xf numFmtId="0" fontId="24" fillId="0" borderId="30" xfId="0" applyFont="1" applyBorder="1" applyAlignment="1">
      <alignment horizontal="center" vertical="center"/>
    </xf>
    <xf numFmtId="0" fontId="24" fillId="0" borderId="28" xfId="0" applyFont="1" applyBorder="1" applyAlignment="1">
      <alignment vertical="center" wrapText="1"/>
    </xf>
    <xf numFmtId="0" fontId="24" fillId="0" borderId="28" xfId="0" applyFont="1" applyBorder="1" applyAlignment="1">
      <alignment horizontal="center" vertical="center"/>
    </xf>
    <xf numFmtId="0" fontId="24" fillId="0" borderId="35" xfId="0" applyFont="1" applyBorder="1" applyAlignment="1">
      <alignment vertical="center" wrapText="1"/>
    </xf>
    <xf numFmtId="0" fontId="24" fillId="0" borderId="23" xfId="0" applyFont="1" applyBorder="1" applyAlignment="1">
      <alignment horizontal="center" vertical="center"/>
    </xf>
    <xf numFmtId="0" fontId="24" fillId="0" borderId="23" xfId="0" applyFont="1" applyBorder="1" applyAlignment="1">
      <alignment vertical="center" wrapText="1"/>
    </xf>
    <xf numFmtId="0" fontId="24" fillId="0" borderId="0" xfId="0" applyFont="1" applyFill="1" applyAlignment="1">
      <alignment horizontal="center" vertical="center"/>
    </xf>
    <xf numFmtId="0" fontId="30" fillId="0" borderId="27" xfId="0" applyFont="1" applyBorder="1" applyAlignment="1">
      <alignment horizontal="justify" vertical="center" wrapText="1"/>
    </xf>
    <xf numFmtId="0" fontId="115" fillId="0" borderId="0" xfId="0" applyFont="1" applyFill="1" applyAlignment="1">
      <alignment horizontal="center" vertical="center"/>
    </xf>
    <xf numFmtId="0" fontId="24" fillId="0" borderId="0" xfId="0" applyFont="1" applyFill="1" applyAlignment="1">
      <alignment horizontal="left" vertical="center"/>
    </xf>
    <xf numFmtId="0" fontId="30" fillId="3" borderId="14" xfId="0" applyFont="1" applyFill="1" applyBorder="1" applyAlignment="1">
      <alignment horizontal="center" vertical="center" wrapText="1"/>
    </xf>
    <xf numFmtId="0" fontId="24" fillId="3" borderId="15" xfId="0" applyFont="1" applyFill="1" applyBorder="1" applyAlignment="1">
      <alignment horizontal="left" vertical="center" wrapText="1"/>
    </xf>
    <xf numFmtId="0" fontId="24" fillId="3" borderId="15" xfId="0" applyFont="1" applyFill="1" applyBorder="1" applyAlignment="1">
      <alignment horizontal="center" wrapText="1"/>
    </xf>
    <xf numFmtId="0" fontId="24" fillId="3" borderId="15" xfId="0" applyFont="1" applyFill="1" applyBorder="1" applyAlignment="1">
      <alignment horizontal="center" vertical="center" wrapText="1"/>
    </xf>
    <xf numFmtId="0" fontId="115" fillId="3" borderId="15" xfId="0" applyFont="1" applyFill="1" applyBorder="1" applyAlignment="1">
      <alignment horizontal="center" vertical="center" wrapText="1"/>
    </xf>
    <xf numFmtId="0" fontId="24" fillId="3" borderId="85" xfId="0" applyFont="1" applyFill="1" applyBorder="1" applyAlignment="1">
      <alignment horizontal="left" vertical="center" wrapText="1"/>
    </xf>
    <xf numFmtId="3" fontId="3" fillId="3" borderId="85" xfId="0" applyNumberFormat="1" applyFont="1" applyFill="1" applyBorder="1" applyAlignment="1">
      <alignment horizontal="center" wrapText="1"/>
    </xf>
    <xf numFmtId="167" fontId="42" fillId="3" borderId="85" xfId="0" applyNumberFormat="1" applyFont="1" applyFill="1" applyBorder="1" applyAlignment="1">
      <alignment horizontal="center" vertical="center" wrapText="1"/>
    </xf>
    <xf numFmtId="0" fontId="42" fillId="3" borderId="85" xfId="0" applyFont="1" applyFill="1" applyBorder="1" applyAlignment="1">
      <alignment horizontal="center" vertical="center" wrapText="1"/>
    </xf>
    <xf numFmtId="0" fontId="115" fillId="2" borderId="85" xfId="0" applyFont="1" applyFill="1" applyBorder="1" applyAlignment="1">
      <alignment horizontal="center" vertical="center" wrapText="1"/>
    </xf>
    <xf numFmtId="0" fontId="24" fillId="3" borderId="16" xfId="0" applyFont="1" applyFill="1" applyBorder="1" applyAlignment="1">
      <alignment horizontal="left" vertical="center" wrapText="1"/>
    </xf>
    <xf numFmtId="0" fontId="3" fillId="3" borderId="16" xfId="0" applyFont="1" applyFill="1" applyBorder="1" applyAlignment="1">
      <alignment horizontal="center" wrapText="1"/>
    </xf>
    <xf numFmtId="167" fontId="42" fillId="3" borderId="16" xfId="0" applyNumberFormat="1" applyFont="1" applyFill="1" applyBorder="1" applyAlignment="1">
      <alignment horizontal="center" vertical="center" wrapText="1"/>
    </xf>
    <xf numFmtId="0" fontId="42" fillId="3" borderId="16" xfId="0" applyFont="1" applyFill="1" applyBorder="1" applyAlignment="1">
      <alignment horizontal="center" vertical="center" wrapText="1"/>
    </xf>
    <xf numFmtId="0" fontId="115" fillId="2" borderId="16" xfId="0" applyFont="1" applyFill="1" applyBorder="1" applyAlignment="1">
      <alignment horizontal="center" vertical="center" wrapText="1"/>
    </xf>
    <xf numFmtId="0" fontId="115" fillId="3" borderId="16" xfId="0" applyFont="1" applyFill="1" applyBorder="1" applyAlignment="1">
      <alignment horizontal="center" vertical="center" wrapText="1"/>
    </xf>
    <xf numFmtId="1" fontId="42" fillId="3" borderId="16" xfId="0" applyNumberFormat="1"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6" xfId="0" applyFont="1" applyFill="1" applyBorder="1" applyAlignment="1">
      <alignment horizontal="center" wrapText="1"/>
    </xf>
    <xf numFmtId="1" fontId="42" fillId="0" borderId="30" xfId="18" applyNumberFormat="1" applyFont="1" applyFill="1" applyBorder="1" applyAlignment="1">
      <alignment horizontal="center" vertical="center"/>
    </xf>
    <xf numFmtId="1" fontId="42" fillId="0" borderId="23" xfId="18" applyNumberFormat="1" applyFont="1" applyFill="1" applyBorder="1" applyAlignment="1">
      <alignment horizontal="center" vertical="center"/>
    </xf>
    <xf numFmtId="0" fontId="30" fillId="0" borderId="27" xfId="0" applyFont="1" applyBorder="1" applyAlignment="1">
      <alignment horizontal="left" vertical="center"/>
    </xf>
    <xf numFmtId="167" fontId="24" fillId="0" borderId="0" xfId="18" applyNumberFormat="1" applyFont="1" applyFill="1" applyAlignment="1">
      <alignment horizontal="center"/>
    </xf>
    <xf numFmtId="0" fontId="3" fillId="0" borderId="53" xfId="0" applyFont="1" applyFill="1" applyBorder="1" applyAlignment="1">
      <alignment horizontal="center" vertical="center"/>
    </xf>
    <xf numFmtId="0" fontId="3" fillId="0" borderId="39" xfId="0" applyFont="1" applyFill="1" applyBorder="1" applyAlignment="1">
      <alignment horizontal="center" vertical="center"/>
    </xf>
    <xf numFmtId="0" fontId="22" fillId="0" borderId="0" xfId="0" applyFont="1" applyFill="1" applyAlignment="1">
      <alignment wrapText="1"/>
    </xf>
    <xf numFmtId="0" fontId="29" fillId="0" borderId="0" xfId="0" applyFont="1" applyFill="1" applyAlignment="1">
      <alignment vertical="top"/>
    </xf>
    <xf numFmtId="0" fontId="24" fillId="0" borderId="20" xfId="0" applyFont="1" applyBorder="1"/>
    <xf numFmtId="167" fontId="24" fillId="0" borderId="20" xfId="18" applyNumberFormat="1" applyFont="1" applyFill="1" applyBorder="1" applyAlignment="1">
      <alignment horizontal="center"/>
    </xf>
    <xf numFmtId="164" fontId="25" fillId="0" borderId="39" xfId="1" applyNumberFormat="1" applyFont="1" applyFill="1" applyBorder="1" applyAlignment="1">
      <alignment horizontal="center" vertical="center"/>
    </xf>
    <xf numFmtId="164" fontId="25" fillId="0" borderId="39" xfId="0" applyNumberFormat="1" applyFont="1" applyFill="1" applyBorder="1" applyAlignment="1">
      <alignment horizontal="center" vertical="center"/>
    </xf>
    <xf numFmtId="164" fontId="25" fillId="0" borderId="19" xfId="1" applyNumberFormat="1" applyFont="1" applyFill="1" applyBorder="1" applyAlignment="1">
      <alignment horizontal="center" vertical="center"/>
    </xf>
    <xf numFmtId="0" fontId="30" fillId="0" borderId="51" xfId="0" applyFont="1" applyFill="1" applyBorder="1"/>
    <xf numFmtId="164" fontId="30" fillId="0" borderId="51" xfId="0" applyNumberFormat="1" applyFont="1" applyBorder="1" applyAlignment="1">
      <alignment horizontal="center"/>
    </xf>
    <xf numFmtId="0" fontId="33" fillId="0" borderId="0" xfId="0" applyFont="1" applyFill="1" applyBorder="1"/>
    <xf numFmtId="166" fontId="25" fillId="0" borderId="40" xfId="1" applyNumberFormat="1" applyFont="1" applyBorder="1" applyAlignment="1">
      <alignment horizontal="center" vertical="center"/>
    </xf>
    <xf numFmtId="164" fontId="24" fillId="0" borderId="0" xfId="0" applyNumberFormat="1" applyFont="1" applyAlignment="1">
      <alignment vertical="center"/>
    </xf>
    <xf numFmtId="164" fontId="57" fillId="0" borderId="0" xfId="0" applyNumberFormat="1" applyFont="1"/>
    <xf numFmtId="0" fontId="30" fillId="0" borderId="40" xfId="0" applyFont="1" applyBorder="1" applyAlignment="1">
      <alignment horizontal="center" vertical="center"/>
    </xf>
    <xf numFmtId="0" fontId="22" fillId="0" borderId="1" xfId="0" applyFont="1" applyFill="1" applyBorder="1"/>
    <xf numFmtId="0" fontId="22" fillId="2" borderId="1" xfId="0" applyFont="1" applyFill="1" applyBorder="1"/>
    <xf numFmtId="0" fontId="2" fillId="2" borderId="1" xfId="1" applyFont="1" applyFill="1" applyBorder="1" applyAlignment="1">
      <alignment horizontal="center" vertical="center" wrapText="1"/>
    </xf>
    <xf numFmtId="0" fontId="24" fillId="2" borderId="0" xfId="0" applyFont="1" applyFill="1" applyAlignment="1">
      <alignment horizontal="center"/>
    </xf>
    <xf numFmtId="0" fontId="22" fillId="2" borderId="0" xfId="0" applyFont="1" applyFill="1"/>
    <xf numFmtId="0" fontId="8" fillId="0" borderId="0" xfId="1" applyFont="1" applyBorder="1" applyAlignment="1">
      <alignment vertical="center"/>
    </xf>
    <xf numFmtId="0" fontId="2" fillId="0"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5" fillId="0" borderId="1" xfId="0" applyNumberFormat="1" applyFont="1" applyFill="1" applyBorder="1" applyAlignment="1">
      <alignment horizontal="center" vertical="center"/>
    </xf>
    <xf numFmtId="0" fontId="59" fillId="0" borderId="40" xfId="0" applyFont="1" applyBorder="1" applyAlignment="1">
      <alignment horizontal="center" vertical="center" wrapText="1"/>
    </xf>
    <xf numFmtId="0" fontId="30" fillId="0" borderId="40" xfId="0" applyFont="1" applyBorder="1" applyAlignment="1">
      <alignment horizontal="center" vertical="center"/>
    </xf>
    <xf numFmtId="0" fontId="26" fillId="0" borderId="0" xfId="1" applyFont="1" applyAlignment="1">
      <alignment vertical="center" wrapText="1"/>
    </xf>
    <xf numFmtId="0" fontId="24" fillId="0" borderId="0" xfId="0" applyFont="1" applyBorder="1" applyAlignment="1">
      <alignment horizontal="center" vertical="center"/>
    </xf>
    <xf numFmtId="0" fontId="24" fillId="0" borderId="19" xfId="0" applyFont="1" applyBorder="1" applyAlignment="1">
      <alignment horizontal="center" vertical="center"/>
    </xf>
    <xf numFmtId="1" fontId="30" fillId="0" borderId="53" xfId="0" applyNumberFormat="1" applyFont="1" applyBorder="1" applyAlignment="1">
      <alignment horizontal="center" vertical="center"/>
    </xf>
    <xf numFmtId="164" fontId="25" fillId="0" borderId="42" xfId="0" applyNumberFormat="1" applyFont="1" applyBorder="1" applyAlignment="1">
      <alignment horizontal="center" vertical="center"/>
    </xf>
    <xf numFmtId="0" fontId="24" fillId="0" borderId="42" xfId="0" applyFont="1" applyBorder="1" applyAlignment="1">
      <alignment horizontal="left" vertical="center"/>
    </xf>
    <xf numFmtId="164" fontId="44" fillId="0" borderId="42" xfId="0" applyNumberFormat="1" applyFont="1" applyBorder="1" applyAlignment="1">
      <alignment horizontal="center" vertical="center"/>
    </xf>
    <xf numFmtId="164" fontId="116" fillId="0" borderId="69" xfId="0" applyNumberFormat="1" applyFont="1" applyBorder="1" applyAlignment="1">
      <alignment horizontal="center"/>
    </xf>
    <xf numFmtId="0" fontId="0" fillId="0" borderId="0" xfId="0" applyAlignment="1">
      <alignment vertical="center"/>
    </xf>
    <xf numFmtId="164" fontId="24" fillId="0" borderId="18" xfId="18" applyNumberFormat="1" applyFont="1" applyFill="1" applyBorder="1" applyAlignment="1">
      <alignment horizontal="center" vertical="center" wrapText="1"/>
    </xf>
    <xf numFmtId="164" fontId="24" fillId="0" borderId="53" xfId="18" applyNumberFormat="1" applyFont="1" applyFill="1" applyBorder="1" applyAlignment="1">
      <alignment horizontal="center" vertical="center" wrapText="1"/>
    </xf>
    <xf numFmtId="164" fontId="24" fillId="0" borderId="51" xfId="18" applyNumberFormat="1" applyFont="1" applyFill="1" applyBorder="1" applyAlignment="1">
      <alignment horizontal="center" vertical="center" wrapText="1"/>
    </xf>
    <xf numFmtId="164" fontId="24" fillId="0" borderId="42" xfId="18" applyNumberFormat="1" applyFont="1" applyFill="1" applyBorder="1" applyAlignment="1">
      <alignment horizontal="center" vertical="center" wrapText="1"/>
    </xf>
    <xf numFmtId="164" fontId="25" fillId="0" borderId="42" xfId="18" applyNumberFormat="1" applyFont="1" applyFill="1" applyBorder="1" applyAlignment="1">
      <alignment horizontal="center" vertical="center" wrapText="1"/>
    </xf>
    <xf numFmtId="164" fontId="25" fillId="0" borderId="53" xfId="18" applyNumberFormat="1" applyFont="1" applyFill="1" applyBorder="1" applyAlignment="1">
      <alignment horizontal="center" vertical="center" wrapText="1"/>
    </xf>
    <xf numFmtId="3" fontId="25" fillId="0" borderId="53" xfId="0" applyNumberFormat="1" applyFont="1" applyBorder="1" applyAlignment="1">
      <alignment horizontal="center"/>
    </xf>
    <xf numFmtId="164" fontId="43" fillId="0" borderId="40" xfId="0" applyNumberFormat="1" applyFont="1" applyBorder="1" applyAlignment="1">
      <alignment horizontal="center" vertical="center"/>
    </xf>
    <xf numFmtId="164" fontId="25" fillId="0" borderId="53" xfId="0" applyNumberFormat="1" applyFont="1" applyBorder="1" applyAlignment="1">
      <alignment horizontal="center"/>
    </xf>
    <xf numFmtId="0" fontId="30" fillId="0" borderId="54" xfId="0" applyFont="1" applyFill="1" applyBorder="1" applyAlignment="1">
      <alignment horizontal="left" vertical="top" wrapText="1"/>
    </xf>
    <xf numFmtId="0" fontId="60" fillId="0" borderId="18" xfId="0" applyFont="1" applyFill="1" applyBorder="1" applyAlignment="1">
      <alignment horizontal="right"/>
    </xf>
    <xf numFmtId="0" fontId="60" fillId="0" borderId="51" xfId="0" applyFont="1" applyFill="1" applyBorder="1" applyAlignment="1">
      <alignment horizontal="right"/>
    </xf>
    <xf numFmtId="166" fontId="30" fillId="2" borderId="19" xfId="0" applyNumberFormat="1" applyFont="1" applyFill="1" applyBorder="1" applyAlignment="1">
      <alignment horizontal="center"/>
    </xf>
    <xf numFmtId="166" fontId="25" fillId="0" borderId="18" xfId="0" applyNumberFormat="1" applyFont="1" applyBorder="1" applyAlignment="1">
      <alignment horizontal="center"/>
    </xf>
    <xf numFmtId="166" fontId="91" fillId="0" borderId="18" xfId="0" applyNumberFormat="1" applyFont="1" applyBorder="1" applyAlignment="1">
      <alignment horizontal="center"/>
    </xf>
    <xf numFmtId="166" fontId="25" fillId="0" borderId="51" xfId="0" applyNumberFormat="1" applyFont="1" applyBorder="1" applyAlignment="1">
      <alignment horizontal="center"/>
    </xf>
    <xf numFmtId="166" fontId="25" fillId="0" borderId="39" xfId="0" applyNumberFormat="1" applyFont="1" applyBorder="1" applyAlignment="1">
      <alignment horizontal="center"/>
    </xf>
    <xf numFmtId="166" fontId="2" fillId="0" borderId="19" xfId="0" applyNumberFormat="1" applyFont="1" applyFill="1" applyBorder="1" applyAlignment="1">
      <alignment horizontal="center" vertical="center"/>
    </xf>
    <xf numFmtId="1" fontId="2" fillId="0" borderId="54" xfId="0" applyNumberFormat="1" applyFont="1" applyFill="1" applyBorder="1" applyAlignment="1">
      <alignment horizontal="center"/>
    </xf>
    <xf numFmtId="167" fontId="25" fillId="2" borderId="53" xfId="18" applyNumberFormat="1" applyFont="1" applyFill="1" applyBorder="1" applyAlignment="1">
      <alignment horizontal="center"/>
    </xf>
    <xf numFmtId="167" fontId="25" fillId="2" borderId="18" xfId="18" applyNumberFormat="1" applyFont="1" applyFill="1" applyBorder="1" applyAlignment="1">
      <alignment horizontal="center"/>
    </xf>
    <xf numFmtId="167" fontId="25" fillId="2" borderId="51" xfId="18" applyNumberFormat="1" applyFont="1" applyFill="1" applyBorder="1" applyAlignment="1">
      <alignment horizontal="center"/>
    </xf>
    <xf numFmtId="0" fontId="30" fillId="0" borderId="40" xfId="0" applyFont="1" applyBorder="1" applyAlignment="1">
      <alignment horizontal="center" vertical="center"/>
    </xf>
    <xf numFmtId="0" fontId="64" fillId="0" borderId="51" xfId="0" applyFont="1" applyBorder="1" applyAlignment="1">
      <alignment horizontal="center" vertical="center"/>
    </xf>
    <xf numFmtId="164" fontId="25" fillId="0" borderId="51" xfId="0" applyNumberFormat="1" applyFont="1" applyBorder="1" applyAlignment="1">
      <alignment horizontal="center" vertical="center" wrapText="1"/>
    </xf>
    <xf numFmtId="0" fontId="25" fillId="0" borderId="51" xfId="0" applyFont="1" applyBorder="1" applyAlignment="1">
      <alignment horizontal="center" vertical="center" wrapText="1"/>
    </xf>
    <xf numFmtId="3" fontId="25" fillId="0" borderId="51" xfId="0" applyNumberFormat="1" applyFont="1" applyBorder="1" applyAlignment="1">
      <alignment horizontal="center" vertical="center" wrapText="1"/>
    </xf>
    <xf numFmtId="0" fontId="24" fillId="0" borderId="86" xfId="0" applyFont="1" applyFill="1" applyBorder="1" applyAlignment="1">
      <alignment horizontal="center" vertical="center" wrapText="1"/>
    </xf>
    <xf numFmtId="0" fontId="24" fillId="0" borderId="86" xfId="0" applyFont="1" applyFill="1" applyBorder="1" applyAlignment="1">
      <alignment horizontal="center" vertical="center"/>
    </xf>
    <xf numFmtId="0" fontId="24" fillId="0" borderId="87"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24" fillId="0" borderId="88"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3" fillId="0" borderId="19"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1" xfId="0" applyFont="1" applyFill="1" applyBorder="1" applyAlignment="1">
      <alignment horizontal="center"/>
    </xf>
    <xf numFmtId="0" fontId="24" fillId="0" borderId="40" xfId="0" applyFont="1" applyFill="1" applyBorder="1" applyAlignment="1">
      <alignment horizontal="center" vertical="center" wrapText="1"/>
    </xf>
    <xf numFmtId="0" fontId="54" fillId="0" borderId="0" xfId="0" applyFont="1" applyAlignment="1">
      <alignment wrapText="1"/>
    </xf>
    <xf numFmtId="0" fontId="118" fillId="0" borderId="67" xfId="0" applyFont="1" applyBorder="1" applyAlignment="1">
      <alignment vertical="center"/>
    </xf>
    <xf numFmtId="0" fontId="118" fillId="0" borderId="56" xfId="0" applyFont="1" applyBorder="1" applyAlignment="1">
      <alignment vertical="center"/>
    </xf>
    <xf numFmtId="0" fontId="118" fillId="0" borderId="56" xfId="0" applyFont="1" applyBorder="1" applyAlignment="1">
      <alignment vertical="center" wrapText="1"/>
    </xf>
    <xf numFmtId="0" fontId="2" fillId="0" borderId="40" xfId="0" applyFont="1" applyBorder="1" applyAlignment="1">
      <alignment horizontal="left" vertical="center" wrapText="1"/>
    </xf>
    <xf numFmtId="3" fontId="2" fillId="0" borderId="40" xfId="0" applyNumberFormat="1" applyFont="1" applyBorder="1" applyAlignment="1">
      <alignment horizontal="center" vertical="center" wrapText="1"/>
    </xf>
    <xf numFmtId="0" fontId="43" fillId="0" borderId="19" xfId="26" applyFont="1" applyBorder="1"/>
    <xf numFmtId="0" fontId="30" fillId="0" borderId="0" xfId="8" applyFont="1" applyBorder="1" applyAlignment="1">
      <alignment horizontal="center"/>
    </xf>
    <xf numFmtId="0" fontId="30" fillId="0" borderId="0" xfId="8" applyFont="1" applyBorder="1"/>
    <xf numFmtId="0" fontId="15" fillId="0" borderId="19" xfId="11" applyNumberFormat="1" applyFont="1" applyFill="1" applyBorder="1" applyAlignment="1">
      <alignment wrapText="1"/>
    </xf>
    <xf numFmtId="0" fontId="15" fillId="0" borderId="18" xfId="11" applyNumberFormat="1" applyFont="1" applyFill="1" applyBorder="1" applyAlignment="1">
      <alignment horizontal="center" vertical="center"/>
    </xf>
    <xf numFmtId="1" fontId="15" fillId="0" borderId="18" xfId="11" applyNumberFormat="1" applyFont="1" applyFill="1" applyBorder="1" applyAlignment="1">
      <alignment horizontal="center" vertical="center"/>
    </xf>
    <xf numFmtId="1" fontId="15" fillId="0" borderId="51" xfId="11" applyNumberFormat="1" applyFont="1" applyFill="1" applyBorder="1" applyAlignment="1">
      <alignment horizontal="center" vertical="center"/>
    </xf>
    <xf numFmtId="3" fontId="3" fillId="0" borderId="39" xfId="0" applyNumberFormat="1" applyFont="1" applyFill="1" applyBorder="1" applyAlignment="1">
      <alignment horizontal="center"/>
    </xf>
    <xf numFmtId="3" fontId="3" fillId="0" borderId="53" xfId="0" applyNumberFormat="1" applyFont="1" applyFill="1" applyBorder="1" applyAlignment="1">
      <alignment horizontal="center"/>
    </xf>
    <xf numFmtId="3" fontId="3" fillId="0" borderId="19" xfId="0" applyNumberFormat="1" applyFont="1" applyFill="1" applyBorder="1" applyAlignment="1">
      <alignment horizontal="center"/>
    </xf>
    <xf numFmtId="0" fontId="24" fillId="0" borderId="19" xfId="8" applyFont="1" applyBorder="1" applyAlignment="1">
      <alignment horizontal="center"/>
    </xf>
    <xf numFmtId="0" fontId="24" fillId="0" borderId="54" xfId="0" applyFont="1" applyBorder="1" applyAlignment="1">
      <alignment horizontal="center" vertical="center"/>
    </xf>
    <xf numFmtId="0" fontId="24" fillId="0" borderId="75" xfId="0" applyFont="1" applyBorder="1"/>
    <xf numFmtId="0" fontId="30" fillId="0" borderId="92" xfId="0" applyFont="1" applyBorder="1" applyAlignment="1">
      <alignment horizontal="center" vertical="center" wrapText="1"/>
    </xf>
    <xf numFmtId="0" fontId="24" fillId="0" borderId="74"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75" xfId="0" applyFont="1" applyBorder="1" applyAlignment="1">
      <alignment vertical="center" wrapText="1"/>
    </xf>
    <xf numFmtId="0" fontId="24" fillId="0" borderId="74" xfId="0" applyFont="1" applyBorder="1" applyAlignment="1">
      <alignment vertical="center" wrapText="1"/>
    </xf>
    <xf numFmtId="0" fontId="24" fillId="0" borderId="74" xfId="0" applyFont="1" applyBorder="1"/>
    <xf numFmtId="9" fontId="54" fillId="0" borderId="96" xfId="0" applyNumberFormat="1" applyFont="1" applyBorder="1" applyAlignment="1">
      <alignment horizontal="center" vertical="center" wrapText="1"/>
    </xf>
    <xf numFmtId="9" fontId="54" fillId="0" borderId="98" xfId="0" applyNumberFormat="1" applyFont="1" applyBorder="1" applyAlignment="1">
      <alignment horizontal="center" vertical="center" wrapText="1"/>
    </xf>
    <xf numFmtId="9" fontId="54" fillId="0" borderId="100" xfId="0" applyNumberFormat="1" applyFont="1" applyBorder="1" applyAlignment="1">
      <alignment horizontal="center" vertical="center" wrapText="1"/>
    </xf>
    <xf numFmtId="3" fontId="54" fillId="0" borderId="96" xfId="0" applyNumberFormat="1" applyFont="1" applyBorder="1" applyAlignment="1">
      <alignment horizontal="center" vertical="center" wrapText="1"/>
    </xf>
    <xf numFmtId="3" fontId="54" fillId="0" borderId="100" xfId="0" applyNumberFormat="1" applyFont="1" applyBorder="1" applyAlignment="1">
      <alignment horizontal="center" vertical="center" wrapText="1"/>
    </xf>
    <xf numFmtId="0" fontId="45" fillId="0" borderId="101" xfId="0" applyFont="1" applyBorder="1" applyAlignment="1">
      <alignment horizontal="center" vertical="center" wrapText="1"/>
    </xf>
    <xf numFmtId="0" fontId="45" fillId="0" borderId="78" xfId="0" applyFont="1" applyBorder="1" applyAlignment="1">
      <alignment horizontal="center" vertical="center" wrapText="1"/>
    </xf>
    <xf numFmtId="9" fontId="45" fillId="0" borderId="78" xfId="0" applyNumberFormat="1" applyFont="1" applyBorder="1" applyAlignment="1">
      <alignment horizontal="center" vertical="center" wrapText="1"/>
    </xf>
    <xf numFmtId="0" fontId="45" fillId="0" borderId="102" xfId="0" applyFont="1" applyBorder="1" applyAlignment="1">
      <alignment horizontal="center" vertical="center" wrapText="1"/>
    </xf>
    <xf numFmtId="0" fontId="45" fillId="0" borderId="96" xfId="0" applyFont="1" applyBorder="1" applyAlignment="1">
      <alignment horizontal="center" vertical="center" wrapText="1"/>
    </xf>
    <xf numFmtId="0" fontId="45" fillId="0" borderId="100" xfId="0" applyFont="1" applyBorder="1" applyAlignment="1">
      <alignment horizontal="center" vertical="center" wrapText="1"/>
    </xf>
    <xf numFmtId="9" fontId="45" fillId="0" borderId="77" xfId="0" applyNumberFormat="1" applyFont="1" applyBorder="1" applyAlignment="1">
      <alignment horizontal="center" vertical="center" wrapText="1"/>
    </xf>
    <xf numFmtId="0" fontId="95" fillId="0" borderId="93" xfId="0" applyFont="1" applyBorder="1" applyAlignment="1">
      <alignment horizontal="center" vertical="center" wrapText="1"/>
    </xf>
    <xf numFmtId="0" fontId="95" fillId="0" borderId="94" xfId="0" applyFont="1" applyBorder="1" applyAlignment="1">
      <alignment horizontal="center" vertical="center" wrapText="1"/>
    </xf>
    <xf numFmtId="3" fontId="54" fillId="0" borderId="81" xfId="0" applyNumberFormat="1" applyFont="1" applyBorder="1" applyAlignment="1">
      <alignment horizontal="center" vertical="center" wrapText="1"/>
    </xf>
    <xf numFmtId="0" fontId="45" fillId="0" borderId="0" xfId="0" applyFont="1" applyAlignment="1">
      <alignment vertical="top"/>
    </xf>
    <xf numFmtId="3" fontId="25" fillId="0" borderId="53" xfId="0" applyNumberFormat="1" applyFont="1" applyBorder="1" applyAlignment="1">
      <alignment horizontal="center" vertical="center"/>
    </xf>
    <xf numFmtId="3" fontId="25" fillId="0" borderId="53" xfId="1" applyNumberFormat="1" applyFont="1" applyBorder="1" applyAlignment="1">
      <alignment horizontal="center" vertical="center"/>
    </xf>
    <xf numFmtId="3" fontId="25" fillId="0" borderId="51" xfId="1" applyNumberFormat="1" applyFont="1" applyBorder="1" applyAlignment="1">
      <alignment horizontal="center" vertical="center"/>
    </xf>
    <xf numFmtId="0" fontId="30" fillId="0" borderId="40" xfId="0" applyFont="1" applyBorder="1" applyAlignment="1">
      <alignment horizontal="center" vertical="top" wrapText="1"/>
    </xf>
    <xf numFmtId="0" fontId="2" fillId="2" borderId="53" xfId="9" applyFont="1" applyFill="1" applyBorder="1" applyAlignment="1">
      <alignment horizontal="center" vertical="center" wrapText="1"/>
    </xf>
    <xf numFmtId="0" fontId="30" fillId="0" borderId="18" xfId="0" applyFont="1" applyFill="1" applyBorder="1" applyAlignment="1">
      <alignment horizontal="center" vertical="center" wrapText="1"/>
    </xf>
    <xf numFmtId="0" fontId="2" fillId="2" borderId="18" xfId="9" applyFont="1" applyFill="1" applyBorder="1" applyAlignment="1">
      <alignment horizontal="center" vertical="center" wrapText="1"/>
    </xf>
    <xf numFmtId="0" fontId="2" fillId="2" borderId="51" xfId="9" applyFont="1" applyFill="1" applyBorder="1" applyAlignment="1">
      <alignment horizontal="center" vertical="center" wrapText="1"/>
    </xf>
    <xf numFmtId="0" fontId="30" fillId="0" borderId="53" xfId="0" applyFont="1" applyBorder="1" applyAlignment="1">
      <alignment horizontal="center" vertical="center"/>
    </xf>
    <xf numFmtId="0" fontId="30" fillId="0" borderId="18" xfId="0" applyFont="1" applyFill="1" applyBorder="1" applyAlignment="1">
      <alignment horizontal="center" vertical="center"/>
    </xf>
    <xf numFmtId="0" fontId="30" fillId="0" borderId="18" xfId="0" applyFont="1" applyBorder="1" applyAlignment="1">
      <alignment horizontal="center" vertical="center"/>
    </xf>
    <xf numFmtId="0" fontId="30" fillId="0" borderId="53" xfId="8" applyFont="1" applyBorder="1" applyAlignment="1">
      <alignment horizontal="center"/>
    </xf>
    <xf numFmtId="0" fontId="30" fillId="0" borderId="18" xfId="8" applyFont="1" applyBorder="1" applyAlignment="1">
      <alignment horizontal="center"/>
    </xf>
    <xf numFmtId="0" fontId="30" fillId="0" borderId="51" xfId="8" applyFont="1" applyBorder="1" applyAlignment="1">
      <alignment horizontal="center"/>
    </xf>
    <xf numFmtId="166" fontId="25" fillId="0" borderId="18" xfId="0" applyNumberFormat="1" applyFont="1" applyBorder="1" applyAlignment="1">
      <alignment horizontal="center" vertical="center" wrapText="1"/>
    </xf>
    <xf numFmtId="166" fontId="25" fillId="0" borderId="42" xfId="0" applyNumberFormat="1" applyFont="1" applyBorder="1" applyAlignment="1">
      <alignment horizontal="center" vertical="center" wrapText="1"/>
    </xf>
    <xf numFmtId="3" fontId="25" fillId="0" borderId="0" xfId="0" applyNumberFormat="1" applyFont="1" applyBorder="1" applyAlignment="1">
      <alignment horizontal="center" vertical="center" wrapText="1"/>
    </xf>
    <xf numFmtId="0" fontId="24" fillId="0" borderId="54" xfId="0" applyFont="1" applyFill="1" applyBorder="1"/>
    <xf numFmtId="0" fontId="78" fillId="0" borderId="8" xfId="0" applyFont="1" applyFill="1" applyBorder="1" applyAlignment="1">
      <alignment vertical="center"/>
    </xf>
    <xf numFmtId="0" fontId="78" fillId="0" borderId="10" xfId="0" applyFont="1" applyFill="1" applyBorder="1" applyAlignment="1">
      <alignment horizontal="left" vertical="center" wrapText="1"/>
    </xf>
    <xf numFmtId="0" fontId="77" fillId="0" borderId="8" xfId="0" applyFont="1" applyFill="1" applyBorder="1" applyAlignment="1">
      <alignment horizontal="left" vertical="center"/>
    </xf>
    <xf numFmtId="0" fontId="101" fillId="0" borderId="10" xfId="0" applyFont="1" applyBorder="1" applyAlignment="1">
      <alignment horizontal="justify" vertical="center"/>
    </xf>
    <xf numFmtId="0" fontId="88" fillId="0" borderId="10" xfId="0" applyFont="1" applyFill="1" applyBorder="1" applyAlignment="1"/>
    <xf numFmtId="0" fontId="78" fillId="0" borderId="10" xfId="0" applyFont="1" applyFill="1" applyBorder="1" applyAlignment="1">
      <alignment vertical="center"/>
    </xf>
    <xf numFmtId="0" fontId="101" fillId="0" borderId="8" xfId="0" applyFont="1" applyFill="1" applyBorder="1" applyAlignment="1">
      <alignment horizontal="left" vertical="center"/>
    </xf>
    <xf numFmtId="0" fontId="38" fillId="0" borderId="7" xfId="0" applyFont="1" applyBorder="1" applyAlignment="1">
      <alignment horizontal="left" vertical="center"/>
    </xf>
    <xf numFmtId="0" fontId="38" fillId="0" borderId="7" xfId="0" applyFont="1" applyBorder="1" applyAlignment="1"/>
    <xf numFmtId="0" fontId="38" fillId="0" borderId="9" xfId="0" applyFont="1" applyBorder="1" applyAlignment="1"/>
    <xf numFmtId="0" fontId="0" fillId="0" borderId="7" xfId="0" applyBorder="1" applyAlignment="1">
      <alignment horizontal="left" vertical="center"/>
    </xf>
    <xf numFmtId="0" fontId="36" fillId="0" borderId="7" xfId="0" applyFont="1" applyFill="1" applyBorder="1" applyAlignment="1">
      <alignment vertical="center"/>
    </xf>
    <xf numFmtId="0" fontId="37" fillId="0" borderId="7" xfId="0" applyFont="1" applyFill="1" applyBorder="1" applyAlignment="1"/>
    <xf numFmtId="0" fontId="88" fillId="0" borderId="8" xfId="0" applyFont="1" applyFill="1" applyBorder="1" applyAlignment="1">
      <alignment horizontal="left" vertical="center" wrapText="1"/>
    </xf>
    <xf numFmtId="0" fontId="78" fillId="0" borderId="8" xfId="0" applyFont="1" applyFill="1" applyBorder="1" applyAlignment="1">
      <alignment vertical="center"/>
    </xf>
    <xf numFmtId="0" fontId="0" fillId="0" borderId="9" xfId="0" applyBorder="1" applyAlignment="1">
      <alignment vertical="center"/>
    </xf>
    <xf numFmtId="0" fontId="89" fillId="0" borderId="8" xfId="0" applyFont="1" applyFill="1" applyBorder="1" applyAlignment="1">
      <alignment horizontal="left" vertical="center"/>
    </xf>
    <xf numFmtId="0" fontId="0" fillId="0" borderId="9" xfId="0" applyBorder="1" applyAlignment="1">
      <alignment horizontal="left" vertical="center"/>
    </xf>
    <xf numFmtId="0" fontId="88" fillId="0" borderId="7" xfId="0" applyFont="1" applyFill="1" applyBorder="1" applyAlignment="1">
      <alignment horizontal="left" vertical="center"/>
    </xf>
    <xf numFmtId="0" fontId="88" fillId="0" borderId="9" xfId="0" applyFont="1" applyFill="1" applyBorder="1" applyAlignment="1">
      <alignment horizontal="left" vertical="center"/>
    </xf>
    <xf numFmtId="0" fontId="0" fillId="0" borderId="7" xfId="0" applyBorder="1" applyAlignment="1">
      <alignment vertical="center"/>
    </xf>
    <xf numFmtId="0" fontId="78" fillId="0" borderId="7" xfId="0" applyFont="1" applyFill="1" applyBorder="1" applyAlignment="1">
      <alignment horizontal="left" vertical="center"/>
    </xf>
    <xf numFmtId="0" fontId="0" fillId="0" borderId="7" xfId="0" applyFill="1" applyBorder="1" applyAlignment="1">
      <alignment horizontal="left" vertical="center"/>
    </xf>
    <xf numFmtId="0" fontId="30" fillId="0" borderId="40" xfId="0" applyFont="1" applyBorder="1" applyAlignment="1">
      <alignment horizontal="center" vertical="center"/>
    </xf>
    <xf numFmtId="0" fontId="36" fillId="0" borderId="8" xfId="0" applyFont="1" applyFill="1" applyBorder="1" applyAlignment="1">
      <alignment vertical="center" wrapText="1"/>
    </xf>
    <xf numFmtId="0" fontId="37" fillId="0" borderId="9" xfId="0" applyFont="1" applyFill="1" applyBorder="1" applyAlignment="1"/>
    <xf numFmtId="0" fontId="99" fillId="0" borderId="2" xfId="3" applyFont="1" applyFill="1" applyBorder="1" applyAlignment="1" applyProtection="1">
      <alignment vertical="center" wrapText="1"/>
    </xf>
    <xf numFmtId="0" fontId="36" fillId="0" borderId="13" xfId="0" applyFont="1" applyFill="1" applyBorder="1" applyAlignment="1">
      <alignment horizontal="left" vertical="center" wrapText="1"/>
    </xf>
    <xf numFmtId="0" fontId="0" fillId="0" borderId="0" xfId="0" applyFill="1" applyAlignment="1">
      <alignment horizontal="left" vertical="center"/>
    </xf>
    <xf numFmtId="0" fontId="36" fillId="0" borderId="0" xfId="0" applyFont="1" applyFill="1" applyBorder="1" applyAlignment="1">
      <alignment horizontal="left" vertical="center" wrapText="1"/>
    </xf>
    <xf numFmtId="0" fontId="0" fillId="0" borderId="0" xfId="0" applyAlignment="1">
      <alignment horizontal="left"/>
    </xf>
    <xf numFmtId="167" fontId="42" fillId="0" borderId="37" xfId="18" applyNumberFormat="1" applyFont="1" applyFill="1" applyBorder="1" applyAlignment="1">
      <alignment horizontal="center" vertical="center" wrapText="1"/>
    </xf>
    <xf numFmtId="167" fontId="42" fillId="0" borderId="32" xfId="18" applyNumberFormat="1" applyFont="1" applyFill="1" applyBorder="1" applyAlignment="1">
      <alignment horizontal="center" vertical="center" wrapText="1"/>
    </xf>
    <xf numFmtId="167" fontId="42" fillId="0" borderId="68" xfId="18" applyNumberFormat="1" applyFont="1" applyFill="1" applyBorder="1" applyAlignment="1">
      <alignment horizontal="center" vertical="center" wrapText="1"/>
    </xf>
    <xf numFmtId="4" fontId="25" fillId="0" borderId="39" xfId="0" applyNumberFormat="1" applyFont="1" applyFill="1" applyBorder="1" applyAlignment="1">
      <alignment horizontal="center"/>
    </xf>
    <xf numFmtId="4" fontId="2" fillId="0" borderId="39" xfId="0" applyNumberFormat="1" applyFont="1" applyFill="1" applyBorder="1" applyAlignment="1">
      <alignment horizontal="center"/>
    </xf>
    <xf numFmtId="4" fontId="25" fillId="0" borderId="18" xfId="0" applyNumberFormat="1" applyFont="1" applyFill="1" applyBorder="1" applyAlignment="1">
      <alignment horizontal="center"/>
    </xf>
    <xf numFmtId="4" fontId="2" fillId="0" borderId="18" xfId="0" applyNumberFormat="1" applyFont="1" applyFill="1" applyBorder="1" applyAlignment="1">
      <alignment horizontal="center"/>
    </xf>
    <xf numFmtId="0" fontId="121" fillId="0" borderId="0" xfId="0" applyFont="1"/>
    <xf numFmtId="0" fontId="30" fillId="0" borderId="40" xfId="0" applyFont="1" applyBorder="1" applyAlignment="1">
      <alignment horizontal="left" vertical="top" wrapText="1"/>
    </xf>
    <xf numFmtId="2" fontId="25" fillId="2" borderId="39" xfId="0" applyNumberFormat="1" applyFont="1" applyFill="1" applyBorder="1" applyAlignment="1">
      <alignment horizontal="center" vertical="center"/>
    </xf>
    <xf numFmtId="2" fontId="25" fillId="2" borderId="18" xfId="0" applyNumberFormat="1" applyFont="1" applyFill="1" applyBorder="1" applyAlignment="1">
      <alignment horizontal="center" vertical="center"/>
    </xf>
    <xf numFmtId="2" fontId="30" fillId="2" borderId="40" xfId="0" applyNumberFormat="1" applyFont="1" applyFill="1" applyBorder="1" applyAlignment="1">
      <alignment horizontal="center" vertical="center"/>
    </xf>
    <xf numFmtId="166" fontId="2" fillId="0" borderId="0" xfId="0" applyNumberFormat="1" applyFont="1" applyFill="1" applyBorder="1" applyAlignment="1">
      <alignment horizontal="center" vertical="center"/>
    </xf>
    <xf numFmtId="166" fontId="47" fillId="0" borderId="53" xfId="0" applyNumberFormat="1" applyFont="1" applyFill="1" applyBorder="1" applyAlignment="1">
      <alignment horizontal="center" vertical="center"/>
    </xf>
    <xf numFmtId="166" fontId="24" fillId="0" borderId="0" xfId="0" applyNumberFormat="1" applyFont="1" applyFill="1" applyBorder="1" applyAlignment="1">
      <alignment horizontal="center" vertical="center"/>
    </xf>
    <xf numFmtId="166" fontId="25" fillId="0" borderId="18" xfId="0" applyNumberFormat="1" applyFont="1" applyFill="1" applyBorder="1" applyAlignment="1">
      <alignment horizontal="center"/>
    </xf>
    <xf numFmtId="166" fontId="25" fillId="0" borderId="18" xfId="0" applyNumberFormat="1" applyFont="1" applyFill="1" applyBorder="1" applyAlignment="1">
      <alignment horizontal="center" vertical="center"/>
    </xf>
    <xf numFmtId="166" fontId="91" fillId="0" borderId="18" xfId="0" applyNumberFormat="1" applyFont="1" applyFill="1" applyBorder="1" applyAlignment="1">
      <alignment horizontal="center"/>
    </xf>
    <xf numFmtId="166" fontId="24" fillId="0" borderId="0" xfId="0" applyNumberFormat="1" applyFont="1" applyFill="1" applyBorder="1"/>
    <xf numFmtId="166" fontId="91" fillId="0" borderId="18" xfId="0" applyNumberFormat="1" applyFont="1" applyFill="1" applyBorder="1" applyAlignment="1">
      <alignment horizontal="center" vertical="center"/>
    </xf>
    <xf numFmtId="166" fontId="91" fillId="0" borderId="51" xfId="0" applyNumberFormat="1" applyFont="1" applyFill="1" applyBorder="1" applyAlignment="1">
      <alignment horizontal="center"/>
    </xf>
    <xf numFmtId="166" fontId="91" fillId="0" borderId="51" xfId="0" applyNumberFormat="1" applyFont="1" applyFill="1" applyBorder="1" applyAlignment="1">
      <alignment horizontal="center" vertical="center"/>
    </xf>
    <xf numFmtId="1" fontId="2" fillId="0" borderId="53" xfId="18" applyNumberFormat="1" applyFont="1" applyBorder="1" applyAlignment="1">
      <alignment horizontal="center" vertical="center"/>
    </xf>
    <xf numFmtId="1" fontId="2" fillId="0" borderId="18" xfId="18" applyNumberFormat="1" applyFont="1" applyBorder="1" applyAlignment="1">
      <alignment horizontal="center" vertical="center"/>
    </xf>
    <xf numFmtId="1" fontId="2" fillId="0" borderId="51" xfId="18" applyNumberFormat="1" applyFont="1" applyBorder="1" applyAlignment="1">
      <alignment horizontal="center" vertical="center"/>
    </xf>
    <xf numFmtId="164" fontId="24" fillId="0" borderId="0" xfId="0" applyNumberFormat="1" applyFont="1" applyBorder="1" applyAlignment="1">
      <alignment horizontal="center" vertical="center"/>
    </xf>
    <xf numFmtId="164" fontId="24" fillId="0" borderId="19" xfId="0" applyNumberFormat="1" applyFont="1" applyBorder="1" applyAlignment="1">
      <alignment horizontal="center" vertical="center"/>
    </xf>
    <xf numFmtId="0" fontId="88" fillId="0" borderId="7" xfId="0" applyFont="1" applyFill="1" applyBorder="1" applyAlignment="1">
      <alignment horizontal="left" vertical="center" wrapText="1"/>
    </xf>
    <xf numFmtId="0" fontId="3" fillId="0" borderId="57" xfId="0" applyFont="1" applyFill="1" applyBorder="1" applyAlignment="1">
      <alignment horizontal="center"/>
    </xf>
    <xf numFmtId="0" fontId="3" fillId="0" borderId="46" xfId="0" applyFont="1" applyFill="1" applyBorder="1" applyAlignment="1">
      <alignment horizontal="center"/>
    </xf>
    <xf numFmtId="0" fontId="3" fillId="0" borderId="64" xfId="0" applyFont="1" applyFill="1" applyBorder="1" applyAlignment="1">
      <alignment horizontal="center"/>
    </xf>
    <xf numFmtId="0" fontId="3" fillId="0" borderId="47" xfId="0" applyFont="1" applyFill="1" applyBorder="1" applyAlignment="1">
      <alignment horizontal="center"/>
    </xf>
    <xf numFmtId="0" fontId="3" fillId="0" borderId="48" xfId="0" applyFont="1" applyFill="1" applyBorder="1" applyAlignment="1">
      <alignment horizontal="center"/>
    </xf>
    <xf numFmtId="0" fontId="3" fillId="0" borderId="50" xfId="0" applyFont="1" applyFill="1" applyBorder="1" applyAlignment="1">
      <alignment horizontal="center"/>
    </xf>
    <xf numFmtId="3" fontId="3" fillId="0" borderId="47" xfId="0" applyNumberFormat="1" applyFont="1" applyBorder="1" applyAlignment="1">
      <alignment horizontal="center"/>
    </xf>
    <xf numFmtId="3" fontId="3" fillId="0" borderId="50" xfId="0" applyNumberFormat="1" applyFont="1" applyBorder="1" applyAlignment="1">
      <alignment horizontal="center"/>
    </xf>
    <xf numFmtId="0" fontId="95" fillId="0" borderId="74" xfId="0" applyFont="1" applyBorder="1" applyAlignment="1">
      <alignment horizontal="center" vertical="center" wrapText="1"/>
    </xf>
    <xf numFmtId="0" fontId="95" fillId="0" borderId="75" xfId="0" applyFont="1" applyBorder="1" applyAlignment="1">
      <alignment horizontal="center" vertical="center" wrapText="1"/>
    </xf>
    <xf numFmtId="0" fontId="54" fillId="0" borderId="76" xfId="0" applyFont="1" applyBorder="1" applyAlignment="1">
      <alignment horizontal="center" vertical="center" wrapText="1"/>
    </xf>
    <xf numFmtId="0" fontId="54" fillId="0" borderId="77" xfId="0" applyFont="1" applyBorder="1" applyAlignment="1">
      <alignment horizontal="center" vertical="center" wrapText="1"/>
    </xf>
    <xf numFmtId="0" fontId="45" fillId="0" borderId="76" xfId="0" applyFont="1" applyBorder="1" applyAlignment="1">
      <alignment horizontal="center" vertical="center" wrapText="1"/>
    </xf>
    <xf numFmtId="0" fontId="45" fillId="0" borderId="79" xfId="0" applyFont="1" applyBorder="1" applyAlignment="1">
      <alignment horizontal="center" vertical="center" wrapText="1"/>
    </xf>
    <xf numFmtId="0" fontId="45" fillId="0" borderId="77" xfId="0" applyFont="1" applyBorder="1" applyAlignment="1">
      <alignment horizontal="center" vertical="center" wrapText="1"/>
    </xf>
    <xf numFmtId="0" fontId="95" fillId="0" borderId="0" xfId="0" applyFont="1" applyBorder="1" applyAlignment="1">
      <alignment horizontal="center" vertical="center" wrapText="1"/>
    </xf>
    <xf numFmtId="0" fontId="54" fillId="0" borderId="84" xfId="0" applyFont="1" applyBorder="1" applyAlignment="1">
      <alignment horizontal="center" vertical="center" wrapText="1"/>
    </xf>
    <xf numFmtId="0" fontId="54" fillId="0" borderId="79" xfId="0" applyFont="1" applyBorder="1" applyAlignment="1">
      <alignment horizontal="center" vertical="center" wrapText="1"/>
    </xf>
    <xf numFmtId="0" fontId="54" fillId="0" borderId="81" xfId="0" applyFont="1" applyBorder="1" applyAlignment="1">
      <alignment horizontal="center" vertical="center" wrapText="1"/>
    </xf>
    <xf numFmtId="3" fontId="45" fillId="0" borderId="78" xfId="0" applyNumberFormat="1" applyFont="1" applyBorder="1" applyAlignment="1">
      <alignment horizontal="center" vertical="center" wrapText="1"/>
    </xf>
    <xf numFmtId="3" fontId="45" fillId="0" borderId="102" xfId="0" applyNumberFormat="1" applyFont="1" applyBorder="1" applyAlignment="1">
      <alignment horizontal="center" vertical="center" wrapText="1"/>
    </xf>
    <xf numFmtId="3" fontId="45" fillId="0" borderId="76" xfId="0" applyNumberFormat="1" applyFont="1" applyBorder="1" applyAlignment="1">
      <alignment horizontal="center" vertical="center" wrapText="1"/>
    </xf>
    <xf numFmtId="3" fontId="45" fillId="0" borderId="96" xfId="0" applyNumberFormat="1" applyFont="1" applyBorder="1" applyAlignment="1">
      <alignment horizontal="center" vertical="center" wrapText="1"/>
    </xf>
    <xf numFmtId="167" fontId="54" fillId="0" borderId="96" xfId="0" applyNumberFormat="1" applyFont="1" applyBorder="1" applyAlignment="1">
      <alignment horizontal="center" vertical="center" wrapText="1"/>
    </xf>
    <xf numFmtId="167" fontId="54" fillId="0" borderId="100" xfId="0" applyNumberFormat="1" applyFont="1" applyBorder="1" applyAlignment="1">
      <alignment horizontal="center" vertical="center" wrapText="1"/>
    </xf>
    <xf numFmtId="164" fontId="54" fillId="0" borderId="96" xfId="0" applyNumberFormat="1" applyFont="1" applyBorder="1" applyAlignment="1">
      <alignment horizontal="center" vertical="center" wrapText="1"/>
    </xf>
    <xf numFmtId="0" fontId="95" fillId="0" borderId="109" xfId="0" applyFont="1" applyBorder="1" applyAlignment="1">
      <alignment horizontal="center" vertical="center" wrapText="1"/>
    </xf>
    <xf numFmtId="167" fontId="54" fillId="0" borderId="98" xfId="0" applyNumberFormat="1" applyFont="1" applyBorder="1" applyAlignment="1">
      <alignment horizontal="center" vertical="center" wrapText="1"/>
    </xf>
    <xf numFmtId="3" fontId="54" fillId="0" borderId="98" xfId="0" applyNumberFormat="1" applyFont="1" applyBorder="1" applyAlignment="1">
      <alignment horizontal="center" vertical="center" wrapText="1"/>
    </xf>
    <xf numFmtId="3" fontId="54" fillId="0" borderId="110" xfId="0" applyNumberFormat="1" applyFont="1" applyBorder="1" applyAlignment="1">
      <alignment horizontal="center" vertical="center" wrapText="1"/>
    </xf>
    <xf numFmtId="167" fontId="54" fillId="0" borderId="102" xfId="0" applyNumberFormat="1" applyFont="1" applyBorder="1" applyAlignment="1">
      <alignment horizontal="center" vertical="center" wrapText="1"/>
    </xf>
    <xf numFmtId="167" fontId="54" fillId="3" borderId="102" xfId="0" applyNumberFormat="1" applyFont="1" applyFill="1" applyBorder="1" applyAlignment="1">
      <alignment horizontal="center" vertical="center" wrapText="1"/>
    </xf>
    <xf numFmtId="3" fontId="54" fillId="3" borderId="102" xfId="0" applyNumberFormat="1" applyFont="1" applyFill="1" applyBorder="1" applyAlignment="1">
      <alignment horizontal="center" vertical="center" wrapText="1"/>
    </xf>
    <xf numFmtId="49" fontId="54" fillId="0" borderId="111" xfId="0" applyNumberFormat="1" applyFont="1" applyBorder="1" applyAlignment="1">
      <alignment horizontal="left" vertical="top" wrapText="1"/>
    </xf>
    <xf numFmtId="49" fontId="54" fillId="0" borderId="112" xfId="0" applyNumberFormat="1" applyFont="1" applyBorder="1" applyAlignment="1">
      <alignment horizontal="left" vertical="top" wrapText="1"/>
    </xf>
    <xf numFmtId="49" fontId="54" fillId="0" borderId="112" xfId="0" quotePrefix="1" applyNumberFormat="1" applyFont="1" applyBorder="1" applyAlignment="1">
      <alignment horizontal="left" vertical="top" wrapText="1"/>
    </xf>
    <xf numFmtId="49" fontId="54" fillId="0" borderId="110" xfId="0" applyNumberFormat="1" applyFont="1" applyBorder="1" applyAlignment="1">
      <alignment horizontal="left" vertical="top" wrapText="1"/>
    </xf>
    <xf numFmtId="9" fontId="54" fillId="3" borderId="111" xfId="0" applyNumberFormat="1" applyFont="1" applyFill="1" applyBorder="1" applyAlignment="1">
      <alignment horizontal="center" vertical="center" wrapText="1"/>
    </xf>
    <xf numFmtId="9" fontId="54" fillId="3" borderId="100" xfId="0" applyNumberFormat="1" applyFont="1" applyFill="1" applyBorder="1" applyAlignment="1">
      <alignment horizontal="center" vertical="center" wrapText="1"/>
    </xf>
    <xf numFmtId="0" fontId="54" fillId="0" borderId="102" xfId="0" applyFont="1" applyBorder="1" applyAlignment="1">
      <alignment horizontal="center" vertical="center" wrapText="1"/>
    </xf>
    <xf numFmtId="0" fontId="54" fillId="0" borderId="96" xfId="0" applyFont="1" applyBorder="1" applyAlignment="1">
      <alignment horizontal="center" vertical="center" wrapText="1"/>
    </xf>
    <xf numFmtId="0" fontId="54" fillId="0" borderId="100" xfId="0" applyFont="1" applyBorder="1" applyAlignment="1">
      <alignment horizontal="center" vertical="center" wrapText="1"/>
    </xf>
    <xf numFmtId="9" fontId="54" fillId="0" borderId="102" xfId="0" applyNumberFormat="1" applyFont="1" applyBorder="1" applyAlignment="1">
      <alignment horizontal="center" vertical="center" wrapText="1"/>
    </xf>
    <xf numFmtId="6" fontId="54" fillId="0" borderId="96" xfId="0" applyNumberFormat="1" applyFont="1" applyBorder="1" applyAlignment="1">
      <alignment horizontal="center" vertical="center" wrapText="1"/>
    </xf>
    <xf numFmtId="0" fontId="54" fillId="0" borderId="98" xfId="0" applyFont="1" applyBorder="1" applyAlignment="1">
      <alignment horizontal="center" vertical="center" wrapText="1"/>
    </xf>
    <xf numFmtId="2" fontId="54" fillId="0" borderId="98" xfId="0" applyNumberFormat="1" applyFont="1" applyBorder="1" applyAlignment="1">
      <alignment horizontal="center" vertical="center" wrapText="1"/>
    </xf>
    <xf numFmtId="173" fontId="54" fillId="0" borderId="98" xfId="0" applyNumberFormat="1" applyFont="1" applyBorder="1" applyAlignment="1">
      <alignment horizontal="center" vertical="center" wrapText="1"/>
    </xf>
    <xf numFmtId="173" fontId="54" fillId="0" borderId="100" xfId="0" applyNumberFormat="1" applyFont="1" applyBorder="1" applyAlignment="1">
      <alignment horizontal="center" vertical="center" wrapText="1"/>
    </xf>
    <xf numFmtId="3" fontId="54" fillId="0" borderId="102" xfId="0" applyNumberFormat="1" applyFont="1" applyBorder="1" applyAlignment="1">
      <alignment horizontal="center" vertical="center" wrapText="1"/>
    </xf>
    <xf numFmtId="0" fontId="78" fillId="0" borderId="8" xfId="0" applyFont="1" applyFill="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81" fillId="10" borderId="10" xfId="0" applyFont="1" applyFill="1" applyBorder="1" applyAlignment="1">
      <alignment horizontal="center" vertical="center"/>
    </xf>
    <xf numFmtId="0" fontId="81" fillId="10" borderId="1" xfId="0" applyFont="1" applyFill="1" applyBorder="1" applyAlignment="1">
      <alignment horizontal="center" vertical="center"/>
    </xf>
    <xf numFmtId="0" fontId="0" fillId="10" borderId="11" xfId="0" applyFill="1" applyBorder="1" applyAlignment="1">
      <alignment horizontal="center" vertical="center"/>
    </xf>
    <xf numFmtId="0" fontId="83" fillId="0" borderId="0" xfId="0" applyFont="1" applyFill="1" applyAlignment="1">
      <alignment horizontal="center" vertical="center"/>
    </xf>
    <xf numFmtId="0" fontId="84" fillId="0" borderId="0" xfId="0" applyFont="1" applyFill="1" applyAlignment="1">
      <alignment horizontal="center" vertical="center"/>
    </xf>
    <xf numFmtId="0" fontId="85" fillId="0" borderId="12" xfId="0" applyFont="1" applyFill="1" applyBorder="1" applyAlignment="1">
      <alignment horizontal="left" vertical="top"/>
    </xf>
    <xf numFmtId="0" fontId="86" fillId="0" borderId="12" xfId="0" applyFont="1" applyFill="1" applyBorder="1" applyAlignment="1">
      <alignment horizontal="left" vertical="top"/>
    </xf>
    <xf numFmtId="0" fontId="79" fillId="0" borderId="0" xfId="0" applyFont="1" applyFill="1" applyAlignment="1">
      <alignment horizontal="center" vertical="center"/>
    </xf>
    <xf numFmtId="0" fontId="80" fillId="0" borderId="0" xfId="0" applyFont="1" applyFill="1" applyAlignment="1">
      <alignment horizontal="center" vertical="center"/>
    </xf>
    <xf numFmtId="0" fontId="86" fillId="0" borderId="0" xfId="0" applyFont="1" applyFill="1" applyAlignment="1">
      <alignment vertical="top" wrapText="1"/>
    </xf>
    <xf numFmtId="0" fontId="81" fillId="7" borderId="0" xfId="0" applyFont="1" applyFill="1" applyAlignment="1">
      <alignment horizontal="center" vertical="center"/>
    </xf>
    <xf numFmtId="0" fontId="87" fillId="7" borderId="0" xfId="0" applyFont="1" applyFill="1" applyAlignment="1">
      <alignment horizontal="center" vertical="center"/>
    </xf>
    <xf numFmtId="0" fontId="81" fillId="6" borderId="0" xfId="0" applyFont="1" applyFill="1" applyAlignment="1">
      <alignment horizontal="center" vertical="center"/>
    </xf>
    <xf numFmtId="0" fontId="82" fillId="0" borderId="0" xfId="0" applyFont="1" applyAlignment="1">
      <alignment horizontal="center" vertical="center"/>
    </xf>
    <xf numFmtId="0" fontId="78" fillId="0" borderId="8" xfId="0" applyFont="1" applyFill="1" applyBorder="1" applyAlignment="1">
      <alignment horizontal="left" vertical="center"/>
    </xf>
    <xf numFmtId="0" fontId="78" fillId="0" borderId="7" xfId="0" applyFont="1" applyFill="1" applyBorder="1" applyAlignment="1">
      <alignment horizontal="left" vertical="center"/>
    </xf>
    <xf numFmtId="0" fontId="0" fillId="0" borderId="7" xfId="0" applyFill="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36" fillId="0" borderId="13" xfId="0" applyFont="1" applyFill="1" applyBorder="1" applyAlignment="1">
      <alignment horizontal="left" vertical="center" wrapText="1"/>
    </xf>
    <xf numFmtId="0" fontId="0" fillId="0" borderId="0" xfId="0" applyFill="1" applyAlignment="1">
      <alignment horizontal="left" vertical="center"/>
    </xf>
    <xf numFmtId="0" fontId="89" fillId="0" borderId="8" xfId="0" applyFont="1" applyFill="1" applyBorder="1" applyAlignment="1">
      <alignment horizontal="left" vertical="center"/>
    </xf>
    <xf numFmtId="0" fontId="88" fillId="0" borderId="8" xfId="0" applyFont="1" applyFill="1" applyBorder="1" applyAlignment="1">
      <alignment horizontal="left" vertical="center" wrapText="1"/>
    </xf>
    <xf numFmtId="0" fontId="88" fillId="0" borderId="7" xfId="0" applyFont="1" applyFill="1" applyBorder="1" applyAlignment="1">
      <alignment horizontal="left" vertical="center"/>
    </xf>
    <xf numFmtId="0" fontId="88" fillId="0" borderId="9" xfId="0" applyFont="1" applyFill="1" applyBorder="1" applyAlignment="1">
      <alignment horizontal="left" vertical="center"/>
    </xf>
    <xf numFmtId="0" fontId="81" fillId="4" borderId="1" xfId="0" applyFont="1" applyFill="1" applyBorder="1" applyAlignment="1">
      <alignment horizontal="center" vertical="center"/>
    </xf>
    <xf numFmtId="0" fontId="0" fillId="0" borderId="1" xfId="0" applyBorder="1" applyAlignment="1">
      <alignment horizontal="center" vertical="center"/>
    </xf>
    <xf numFmtId="0" fontId="101" fillId="0" borderId="8" xfId="0" applyFont="1" applyFill="1" applyBorder="1" applyAlignment="1">
      <alignment horizontal="left" vertical="center"/>
    </xf>
    <xf numFmtId="0" fontId="38" fillId="0" borderId="7" xfId="0" applyFont="1" applyBorder="1" applyAlignment="1">
      <alignment horizontal="left" vertical="center"/>
    </xf>
    <xf numFmtId="0" fontId="38" fillId="0" borderId="7" xfId="0" applyFont="1" applyBorder="1" applyAlignment="1"/>
    <xf numFmtId="0" fontId="38" fillId="0" borderId="9" xfId="0" applyFont="1" applyBorder="1" applyAlignment="1"/>
    <xf numFmtId="0" fontId="81" fillId="8" borderId="10" xfId="0" applyFont="1" applyFill="1" applyBorder="1" applyAlignment="1">
      <alignment horizontal="center" vertical="center"/>
    </xf>
    <xf numFmtId="0" fontId="81" fillId="8" borderId="1" xfId="0" applyFont="1" applyFill="1" applyBorder="1" applyAlignment="1">
      <alignment horizontal="center" vertical="center"/>
    </xf>
    <xf numFmtId="0" fontId="0" fillId="8" borderId="11" xfId="0" applyFill="1" applyBorder="1" applyAlignment="1">
      <alignment horizontal="center" vertical="center"/>
    </xf>
    <xf numFmtId="0" fontId="81" fillId="5" borderId="0" xfId="0" applyFont="1" applyFill="1" applyAlignment="1">
      <alignment horizontal="center" vertical="center" wrapText="1"/>
    </xf>
    <xf numFmtId="0" fontId="20" fillId="5" borderId="0" xfId="0" applyFont="1" applyFill="1" applyAlignment="1">
      <alignment horizontal="center" vertical="center"/>
    </xf>
    <xf numFmtId="0" fontId="36" fillId="0" borderId="0" xfId="0" applyFont="1" applyFill="1" applyBorder="1" applyAlignment="1">
      <alignment horizontal="left" vertical="center" wrapText="1"/>
    </xf>
    <xf numFmtId="0" fontId="0" fillId="0" borderId="0" xfId="0" applyAlignment="1">
      <alignment horizontal="left"/>
    </xf>
    <xf numFmtId="0" fontId="88" fillId="0" borderId="9" xfId="0" applyFont="1" applyFill="1" applyBorder="1" applyAlignment="1">
      <alignment horizontal="left" vertical="center" wrapText="1"/>
    </xf>
    <xf numFmtId="0" fontId="36" fillId="0" borderId="8" xfId="0" applyFont="1" applyFill="1" applyBorder="1" applyAlignment="1">
      <alignment vertical="center"/>
    </xf>
    <xf numFmtId="0" fontId="36" fillId="0" borderId="7" xfId="0" applyFont="1" applyFill="1" applyBorder="1" applyAlignment="1">
      <alignment vertical="center"/>
    </xf>
    <xf numFmtId="0" fontId="36" fillId="0" borderId="9" xfId="0" applyFont="1" applyFill="1" applyBorder="1" applyAlignment="1">
      <alignment vertical="center"/>
    </xf>
    <xf numFmtId="0" fontId="36" fillId="0" borderId="8" xfId="0" applyFont="1" applyFill="1" applyBorder="1" applyAlignment="1">
      <alignment vertical="center" wrapText="1"/>
    </xf>
    <xf numFmtId="0" fontId="37" fillId="0" borderId="7" xfId="0" applyFont="1" applyFill="1" applyBorder="1" applyAlignment="1"/>
    <xf numFmtId="0" fontId="37" fillId="0" borderId="9" xfId="0" applyFont="1" applyFill="1" applyBorder="1" applyAlignment="1"/>
    <xf numFmtId="0" fontId="30" fillId="0" borderId="15" xfId="0" applyFont="1" applyFill="1" applyBorder="1" applyAlignment="1">
      <alignment horizontal="center" vertical="center"/>
    </xf>
    <xf numFmtId="0" fontId="90" fillId="0" borderId="15" xfId="0" applyFont="1" applyBorder="1" applyAlignment="1">
      <alignment horizontal="center" vertical="center"/>
    </xf>
    <xf numFmtId="0" fontId="90" fillId="0" borderId="17" xfId="0" applyFont="1" applyBorder="1" applyAlignment="1">
      <alignment horizontal="center" vertical="center"/>
    </xf>
    <xf numFmtId="0" fontId="30" fillId="0" borderId="27" xfId="0" applyFont="1" applyBorder="1" applyAlignment="1">
      <alignment horizontal="justify" vertical="center"/>
    </xf>
    <xf numFmtId="0" fontId="30" fillId="0" borderId="27" xfId="0" applyFont="1" applyBorder="1" applyAlignment="1">
      <alignment horizontal="left" vertical="center" wrapText="1"/>
    </xf>
    <xf numFmtId="49" fontId="30" fillId="2" borderId="7" xfId="0" applyNumberFormat="1" applyFont="1" applyFill="1" applyBorder="1" applyAlignment="1">
      <alignment horizontal="center"/>
    </xf>
    <xf numFmtId="49" fontId="30" fillId="2" borderId="0" xfId="0" applyNumberFormat="1" applyFont="1" applyFill="1" applyBorder="1" applyAlignment="1">
      <alignment horizontal="center"/>
    </xf>
    <xf numFmtId="0" fontId="30" fillId="0" borderId="27" xfId="0" applyFont="1" applyBorder="1" applyAlignment="1">
      <alignment vertical="center" wrapText="1"/>
    </xf>
    <xf numFmtId="0" fontId="59" fillId="0" borderId="70"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27" xfId="0" applyBorder="1" applyAlignment="1">
      <alignment vertical="center" wrapText="1"/>
    </xf>
    <xf numFmtId="0" fontId="4" fillId="0" borderId="54" xfId="1" applyFont="1" applyFill="1" applyBorder="1" applyAlignment="1">
      <alignment horizontal="justify" vertical="center" wrapText="1"/>
    </xf>
    <xf numFmtId="0" fontId="30" fillId="0" borderId="40" xfId="0" applyFont="1" applyBorder="1" applyAlignment="1">
      <alignment horizontal="center" vertical="top" wrapText="1"/>
    </xf>
    <xf numFmtId="0" fontId="120" fillId="0" borderId="40" xfId="0" applyFont="1" applyBorder="1" applyAlignment="1">
      <alignment horizontal="center" vertical="top" wrapText="1"/>
    </xf>
    <xf numFmtId="0" fontId="24" fillId="0" borderId="54" xfId="0" applyFont="1" applyFill="1" applyBorder="1" applyAlignment="1">
      <alignment vertical="center"/>
    </xf>
    <xf numFmtId="0" fontId="0" fillId="0" borderId="0" xfId="0" applyAlignment="1">
      <alignment vertical="center"/>
    </xf>
    <xf numFmtId="0" fontId="0" fillId="0" borderId="0" xfId="0" applyBorder="1" applyAlignment="1">
      <alignment vertical="center"/>
    </xf>
    <xf numFmtId="0" fontId="24" fillId="0" borderId="53" xfId="0" applyFont="1" applyFill="1" applyBorder="1" applyAlignment="1">
      <alignment vertical="center"/>
    </xf>
    <xf numFmtId="0" fontId="0" fillId="0" borderId="51" xfId="0" applyBorder="1" applyAlignment="1">
      <alignment vertical="center"/>
    </xf>
    <xf numFmtId="0" fontId="59" fillId="0" borderId="40" xfId="0" applyFont="1" applyBorder="1" applyAlignment="1">
      <alignment horizontal="center" vertical="center" wrapText="1"/>
    </xf>
    <xf numFmtId="0" fontId="24" fillId="0" borderId="54" xfId="0" applyFont="1"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24" fillId="0" borderId="0" xfId="0" applyFont="1" applyBorder="1" applyAlignment="1">
      <alignment horizontal="left" vertical="center" wrapText="1"/>
    </xf>
    <xf numFmtId="0" fontId="0" fillId="0" borderId="19" xfId="0" applyBorder="1" applyAlignment="1">
      <alignment horizontal="left" vertical="center" wrapText="1"/>
    </xf>
    <xf numFmtId="0" fontId="30" fillId="0" borderId="40" xfId="0" applyFont="1" applyFill="1" applyBorder="1" applyAlignment="1">
      <alignment horizontal="center" wrapText="1"/>
    </xf>
    <xf numFmtId="0" fontId="24" fillId="0" borderId="40" xfId="0" applyFont="1" applyFill="1" applyBorder="1" applyAlignment="1"/>
    <xf numFmtId="0" fontId="0" fillId="0" borderId="40" xfId="0" applyBorder="1" applyAlignment="1"/>
    <xf numFmtId="0" fontId="57" fillId="0" borderId="40" xfId="0" applyFont="1" applyBorder="1" applyAlignment="1"/>
    <xf numFmtId="3" fontId="30" fillId="0" borderId="0" xfId="0" applyNumberFormat="1" applyFont="1" applyBorder="1" applyAlignment="1">
      <alignment horizontal="center" vertical="center"/>
    </xf>
    <xf numFmtId="3" fontId="30" fillId="0" borderId="53" xfId="0" applyNumberFormat="1" applyFont="1" applyBorder="1" applyAlignment="1">
      <alignment horizontal="center" vertical="center"/>
    </xf>
    <xf numFmtId="0" fontId="54" fillId="0" borderId="0" xfId="0" applyFont="1" applyAlignment="1">
      <alignment horizontal="left" vertical="center" wrapText="1"/>
    </xf>
    <xf numFmtId="0" fontId="30" fillId="0" borderId="40" xfId="0" applyFont="1" applyBorder="1" applyAlignment="1">
      <alignment horizontal="center" vertical="center"/>
    </xf>
    <xf numFmtId="167" fontId="25" fillId="0" borderId="53" xfId="18" applyNumberFormat="1" applyFont="1" applyBorder="1" applyAlignment="1">
      <alignment horizontal="center" vertical="center" wrapText="1"/>
    </xf>
    <xf numFmtId="167" fontId="25" fillId="0" borderId="51" xfId="18" applyNumberFormat="1" applyFont="1" applyBorder="1" applyAlignment="1">
      <alignment horizontal="center" vertical="center"/>
    </xf>
    <xf numFmtId="0" fontId="111" fillId="0" borderId="0" xfId="0" applyFont="1" applyBorder="1" applyAlignment="1">
      <alignment horizontal="left"/>
    </xf>
    <xf numFmtId="0" fontId="59" fillId="0" borderId="19" xfId="0" applyFont="1" applyBorder="1" applyAlignment="1">
      <alignment horizontal="center" vertical="center" wrapText="1"/>
    </xf>
    <xf numFmtId="0" fontId="0" fillId="0" borderId="40" xfId="0" applyBorder="1" applyAlignment="1">
      <alignment horizontal="center" vertical="center" wrapText="1"/>
    </xf>
    <xf numFmtId="0" fontId="30" fillId="0" borderId="54" xfId="0" applyFont="1" applyBorder="1" applyAlignment="1">
      <alignment horizontal="center" vertical="center"/>
    </xf>
    <xf numFmtId="0" fontId="54" fillId="0" borderId="54" xfId="0"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24" fillId="0" borderId="86" xfId="0" applyFont="1" applyFill="1" applyBorder="1" applyAlignment="1">
      <alignment horizontal="center" vertical="center" wrapText="1"/>
    </xf>
    <xf numFmtId="0" fontId="24" fillId="0" borderId="87" xfId="0" applyFont="1" applyFill="1" applyBorder="1" applyAlignment="1">
      <alignment horizontal="center" vertical="center" wrapText="1"/>
    </xf>
    <xf numFmtId="0" fontId="24" fillId="0" borderId="88"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0" fillId="0" borderId="40" xfId="0" applyBorder="1" applyAlignment="1">
      <alignment horizontal="center" vertical="center"/>
    </xf>
    <xf numFmtId="0" fontId="46" fillId="0" borderId="0" xfId="0" applyFont="1" applyAlignment="1">
      <alignment horizontal="justify" vertical="center"/>
    </xf>
    <xf numFmtId="0" fontId="0" fillId="0" borderId="0" xfId="0" applyAlignment="1"/>
    <xf numFmtId="0" fontId="24" fillId="0" borderId="54" xfId="0" applyFont="1" applyBorder="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24" fillId="0" borderId="19" xfId="0" applyFont="1" applyBorder="1" applyAlignment="1">
      <alignment horizontal="center" vertical="center"/>
    </xf>
    <xf numFmtId="0" fontId="24" fillId="0" borderId="13" xfId="0" applyFont="1" applyFill="1" applyBorder="1" applyAlignment="1">
      <alignment vertical="center" wrapText="1"/>
    </xf>
    <xf numFmtId="0" fontId="0" fillId="0" borderId="6" xfId="0" applyBorder="1" applyAlignment="1">
      <alignment vertical="center" wrapText="1"/>
    </xf>
    <xf numFmtId="0" fontId="24" fillId="0" borderId="74" xfId="0" applyFont="1" applyBorder="1" applyAlignment="1">
      <alignment wrapText="1"/>
    </xf>
    <xf numFmtId="0" fontId="0" fillId="0" borderId="75" xfId="0" applyBorder="1" applyAlignment="1">
      <alignment wrapText="1"/>
    </xf>
    <xf numFmtId="0" fontId="24" fillId="0" borderId="74"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75" xfId="0" applyFont="1" applyBorder="1" applyAlignment="1">
      <alignment horizontal="justify" vertical="center" wrapText="1"/>
    </xf>
    <xf numFmtId="0" fontId="24" fillId="0" borderId="74" xfId="0" applyFont="1" applyBorder="1" applyAlignment="1">
      <alignment vertical="center" wrapText="1"/>
    </xf>
    <xf numFmtId="0" fontId="24" fillId="0" borderId="0" xfId="0" applyFont="1" applyBorder="1" applyAlignment="1">
      <alignment vertical="center" wrapText="1"/>
    </xf>
    <xf numFmtId="0" fontId="24" fillId="0" borderId="75" xfId="0" applyFont="1" applyBorder="1" applyAlignment="1">
      <alignment vertical="center" wrapText="1"/>
    </xf>
    <xf numFmtId="0" fontId="24" fillId="0" borderId="0" xfId="0" applyFont="1" applyBorder="1" applyAlignment="1"/>
    <xf numFmtId="0" fontId="24" fillId="0" borderId="75" xfId="0" applyFont="1" applyBorder="1" applyAlignment="1"/>
    <xf numFmtId="0" fontId="24" fillId="0" borderId="74" xfId="0" applyFont="1" applyBorder="1" applyAlignment="1">
      <alignment horizontal="left" vertical="center"/>
    </xf>
    <xf numFmtId="0" fontId="0" fillId="0" borderId="75" xfId="0" applyBorder="1" applyAlignment="1">
      <alignment horizontal="left" vertical="center"/>
    </xf>
    <xf numFmtId="0" fontId="95" fillId="0" borderId="103" xfId="0" applyFont="1" applyBorder="1" applyAlignment="1">
      <alignment horizontal="center" vertical="center" wrapText="1"/>
    </xf>
    <xf numFmtId="0" fontId="95" fillId="0" borderId="104" xfId="0" applyFont="1" applyBorder="1" applyAlignment="1">
      <alignment horizontal="center" vertical="center" wrapText="1"/>
    </xf>
    <xf numFmtId="0" fontId="95" fillId="0" borderId="74" xfId="0" applyFont="1" applyBorder="1" applyAlignment="1">
      <alignment horizontal="center" vertical="center" wrapText="1"/>
    </xf>
    <xf numFmtId="0" fontId="95" fillId="0" borderId="75" xfId="0" applyFont="1" applyBorder="1" applyAlignment="1">
      <alignment horizontal="center" vertical="center" wrapText="1"/>
    </xf>
    <xf numFmtId="0" fontId="24" fillId="0" borderId="71" xfId="0" applyFont="1" applyBorder="1" applyAlignment="1">
      <alignment horizontal="center" vertical="center" textRotation="90" wrapText="1"/>
    </xf>
    <xf numFmtId="0" fontId="24" fillId="0" borderId="72" xfId="0" applyFont="1" applyBorder="1" applyAlignment="1">
      <alignment horizontal="center" vertical="center" textRotation="90" wrapText="1"/>
    </xf>
    <xf numFmtId="0" fontId="24" fillId="0" borderId="73" xfId="0" applyFont="1" applyBorder="1" applyAlignment="1">
      <alignment horizontal="center" vertical="center" textRotation="90" wrapText="1"/>
    </xf>
    <xf numFmtId="0" fontId="54" fillId="0" borderId="95" xfId="0" applyFont="1" applyBorder="1" applyAlignment="1">
      <alignment horizontal="center" vertical="center" wrapText="1"/>
    </xf>
    <xf numFmtId="0" fontId="54" fillId="0" borderId="99" xfId="0" applyFont="1" applyBorder="1" applyAlignment="1">
      <alignment horizontal="center" vertical="center" wrapText="1"/>
    </xf>
    <xf numFmtId="0" fontId="54" fillId="0" borderId="76" xfId="0" applyFont="1" applyBorder="1" applyAlignment="1">
      <alignment horizontal="center" vertical="center" wrapText="1"/>
    </xf>
    <xf numFmtId="0" fontId="54" fillId="0" borderId="77" xfId="0" applyFont="1" applyBorder="1" applyAlignment="1">
      <alignment horizontal="center" vertical="center" wrapText="1"/>
    </xf>
    <xf numFmtId="0" fontId="54" fillId="0" borderId="97" xfId="0" applyFont="1" applyBorder="1" applyAlignment="1">
      <alignment horizontal="center" vertical="center" wrapText="1"/>
    </xf>
    <xf numFmtId="0" fontId="45" fillId="0" borderId="76" xfId="0" applyFont="1" applyBorder="1" applyAlignment="1">
      <alignment horizontal="center" vertical="center" wrapText="1"/>
    </xf>
    <xf numFmtId="0" fontId="45" fillId="0" borderId="79" xfId="0" applyFont="1" applyBorder="1" applyAlignment="1">
      <alignment horizontal="center" vertical="center" wrapText="1"/>
    </xf>
    <xf numFmtId="0" fontId="45" fillId="0" borderId="77" xfId="0" applyFont="1" applyBorder="1" applyAlignment="1">
      <alignment horizontal="center" vertical="center" wrapText="1"/>
    </xf>
    <xf numFmtId="0" fontId="45" fillId="0" borderId="95" xfId="0" applyFont="1" applyBorder="1" applyAlignment="1">
      <alignment horizontal="center" vertical="center" wrapText="1"/>
    </xf>
    <xf numFmtId="0" fontId="45" fillId="0" borderId="99" xfId="0" applyFont="1" applyBorder="1" applyAlignment="1">
      <alignment horizontal="center" vertical="center" wrapText="1"/>
    </xf>
    <xf numFmtId="0" fontId="45" fillId="0" borderId="0" xfId="0" applyFont="1" applyAlignment="1">
      <alignment horizontal="justify" vertical="center"/>
    </xf>
    <xf numFmtId="0" fontId="95" fillId="0" borderId="105" xfId="0" applyFont="1" applyBorder="1" applyAlignment="1">
      <alignment horizontal="center" vertical="center" wrapText="1"/>
    </xf>
    <xf numFmtId="0" fontId="54" fillId="0" borderId="80" xfId="0" applyFont="1" applyBorder="1" applyAlignment="1">
      <alignment horizontal="center" vertical="center" wrapText="1"/>
    </xf>
    <xf numFmtId="0" fontId="0" fillId="0" borderId="82" xfId="0" applyBorder="1" applyAlignment="1">
      <alignment horizontal="center" vertical="center" wrapText="1"/>
    </xf>
    <xf numFmtId="0" fontId="0" fillId="0" borderId="81" xfId="0" applyBorder="1" applyAlignment="1">
      <alignment horizontal="center" vertical="center" wrapText="1"/>
    </xf>
    <xf numFmtId="0" fontId="54" fillId="0" borderId="84" xfId="0" applyFont="1" applyBorder="1" applyAlignment="1">
      <alignment horizontal="left" vertical="center" wrapText="1" indent="1"/>
    </xf>
    <xf numFmtId="0" fontId="54" fillId="0" borderId="79" xfId="0" applyFont="1" applyBorder="1" applyAlignment="1">
      <alignment horizontal="left" vertical="center" wrapText="1" indent="1"/>
    </xf>
    <xf numFmtId="0" fontId="54" fillId="0" borderId="77" xfId="0" applyFont="1" applyBorder="1" applyAlignment="1">
      <alignment horizontal="left" vertical="center" wrapText="1" indent="1"/>
    </xf>
    <xf numFmtId="0" fontId="54" fillId="0" borderId="84" xfId="0" applyFont="1" applyBorder="1" applyAlignment="1">
      <alignment horizontal="center" vertical="center" wrapText="1"/>
    </xf>
    <xf numFmtId="0" fontId="30" fillId="0" borderId="103" xfId="0" applyFont="1" applyBorder="1" applyAlignment="1">
      <alignment horizontal="center" vertical="center" wrapText="1"/>
    </xf>
    <xf numFmtId="0" fontId="30" fillId="0" borderId="105" xfId="0" applyFont="1" applyBorder="1" applyAlignment="1">
      <alignment horizontal="center" vertical="center" wrapText="1"/>
    </xf>
    <xf numFmtId="0" fontId="95" fillId="0" borderId="0" xfId="0" applyFont="1" applyBorder="1" applyAlignment="1">
      <alignment horizontal="center" vertical="center" wrapText="1"/>
    </xf>
    <xf numFmtId="0" fontId="24" fillId="0" borderId="106" xfId="0" applyFont="1" applyBorder="1" applyAlignment="1">
      <alignment horizontal="center" vertical="center" textRotation="90" wrapText="1"/>
    </xf>
    <xf numFmtId="0" fontId="24" fillId="0" borderId="107" xfId="0" applyFont="1" applyBorder="1" applyAlignment="1">
      <alignment horizontal="center" vertical="center" textRotation="90" wrapText="1"/>
    </xf>
    <xf numFmtId="0" fontId="24" fillId="0" borderId="108" xfId="0" applyFont="1" applyBorder="1" applyAlignment="1">
      <alignment horizontal="center" vertical="center" textRotation="90" wrapText="1"/>
    </xf>
    <xf numFmtId="0" fontId="54" fillId="0" borderId="79" xfId="0" applyFont="1" applyBorder="1" applyAlignment="1">
      <alignment horizontal="center" vertical="center" wrapText="1"/>
    </xf>
    <xf numFmtId="0" fontId="54" fillId="0" borderId="82" xfId="0" applyFont="1" applyBorder="1" applyAlignment="1">
      <alignment horizontal="center" vertical="center" wrapText="1"/>
    </xf>
    <xf numFmtId="0" fontId="93" fillId="0" borderId="79" xfId="0" applyFont="1" applyBorder="1" applyAlignment="1">
      <alignment vertical="center" wrapText="1"/>
    </xf>
    <xf numFmtId="0" fontId="93" fillId="0" borderId="77" xfId="0" applyFont="1" applyBorder="1" applyAlignment="1">
      <alignment vertical="center" wrapText="1"/>
    </xf>
    <xf numFmtId="0" fontId="54" fillId="0" borderId="98" xfId="0" applyFont="1" applyBorder="1" applyAlignment="1">
      <alignment horizontal="center" vertical="center" wrapText="1"/>
    </xf>
    <xf numFmtId="0" fontId="54" fillId="0" borderId="83" xfId="0" applyFont="1" applyBorder="1" applyAlignment="1">
      <alignment horizontal="center" vertical="center" wrapText="1"/>
    </xf>
    <xf numFmtId="0" fontId="54" fillId="0" borderId="81" xfId="0" applyFont="1" applyBorder="1" applyAlignment="1">
      <alignment horizontal="center" vertical="center" wrapText="1"/>
    </xf>
  </cellXfs>
  <cellStyles count="27">
    <cellStyle name="%" xfId="1"/>
    <cellStyle name="% 2" xfId="2"/>
    <cellStyle name="Collegamento ipertestuale" xfId="3" builtinId="8"/>
    <cellStyle name="Euro" xfId="4"/>
    <cellStyle name="Migliaia" xfId="5" builtinId="3"/>
    <cellStyle name="Migliaia 2" xfId="6"/>
    <cellStyle name="Migliaia 3" xfId="7"/>
    <cellStyle name="Normale" xfId="0" builtinId="0"/>
    <cellStyle name="Normale 10" xfId="25"/>
    <cellStyle name="Normale 2" xfId="8"/>
    <cellStyle name="Normale 2 2" xfId="9"/>
    <cellStyle name="Normale 2 2 2" xfId="10"/>
    <cellStyle name="Normale 2 2 3" xfId="11"/>
    <cellStyle name="Normale 3" xfId="12"/>
    <cellStyle name="Normale 4" xfId="13"/>
    <cellStyle name="Normale 4 2" xfId="14"/>
    <cellStyle name="Normale 4 3" xfId="15"/>
    <cellStyle name="Normale 8" xfId="26"/>
    <cellStyle name="Normale_Foglio1" xfId="16"/>
    <cellStyle name="Normale_q11_1" xfId="17"/>
    <cellStyle name="Percentuale" xfId="18" builtinId="5"/>
    <cellStyle name="Percentuale 2" xfId="19"/>
    <cellStyle name="Percentuale 2 2" xfId="20"/>
    <cellStyle name="Percentuale 2 2 2" xfId="21"/>
    <cellStyle name="Percentuale 3" xfId="22"/>
    <cellStyle name="Percentuale 4" xfId="23"/>
    <cellStyle name="Valuta" xfId="24" builtinId="4"/>
  </cellStyles>
  <dxfs count="0"/>
  <tableStyles count="0" defaultTableStyle="TableStyleMedium9" defaultPivotStyle="PivotStyleLight16"/>
  <colors>
    <mruColors>
      <color rgb="FF0000FF"/>
      <color rgb="FF008000"/>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styles" Target="styles.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customXml" Target="../customXml/item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62390570743899"/>
          <c:y val="7.6253691599758006E-2"/>
          <c:w val="0.71719343287493298"/>
          <c:h val="0.72336844751827201"/>
        </c:manualLayout>
      </c:layout>
      <c:barChart>
        <c:barDir val="col"/>
        <c:grouping val="percentStacked"/>
        <c:varyColors val="0"/>
        <c:ser>
          <c:idx val="1"/>
          <c:order val="0"/>
          <c:spPr>
            <a:solidFill>
              <a:schemeClr val="lt1"/>
            </a:solidFill>
            <a:ln w="3810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Concessionaria Servizio Pubblico</c:v>
              </c:pt>
              <c:pt idx="1">
                <c:v>Altre emittenti</c:v>
              </c:pt>
            </c:strLit>
          </c:cat>
          <c:val>
            <c:numLit>
              <c:formatCode>General</c:formatCode>
              <c:ptCount val="2"/>
              <c:pt idx="0">
                <c:v>0.26419893743178402</c:v>
              </c:pt>
              <c:pt idx="1">
                <c:v>0.97652195612649095</c:v>
              </c:pt>
            </c:numLit>
          </c:val>
          <c:extLst>
            <c:ext xmlns:c16="http://schemas.microsoft.com/office/drawing/2014/chart" uri="{C3380CC4-5D6E-409C-BE32-E72D297353CC}">
              <c16:uniqueId val="{00000000-8228-4918-8DFB-B79DB8FB4943}"/>
            </c:ext>
          </c:extLst>
        </c:ser>
        <c:ser>
          <c:idx val="0"/>
          <c:order val="1"/>
          <c:spPr>
            <a:solidFill>
              <a:schemeClr val="lt1"/>
            </a:solidFill>
            <a:ln w="38100" cap="flat" cmpd="sng" algn="ctr">
              <a:solidFill>
                <a:schemeClr val="accent1"/>
              </a:solidFill>
              <a:prstDash val="solid"/>
              <a:miter lim="800000"/>
            </a:ln>
            <a:effectLst/>
          </c:spPr>
          <c:invertIfNegative val="0"/>
          <c:dLbls>
            <c:dLbl>
              <c:idx val="1"/>
              <c:layout>
                <c:manualLayout>
                  <c:x val="0"/>
                  <c:y val="-4.68188812532348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28-4918-8DFB-B79DB8FB4943}"/>
                </c:ext>
              </c:extLst>
            </c:dLbl>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Concessionaria Servizio Pubblico</c:v>
              </c:pt>
              <c:pt idx="1">
                <c:v>Altre emittenti</c:v>
              </c:pt>
            </c:strLit>
          </c:cat>
          <c:val>
            <c:numLit>
              <c:formatCode>General</c:formatCode>
              <c:ptCount val="2"/>
              <c:pt idx="0">
                <c:v>0.73580106256821598</c:v>
              </c:pt>
              <c:pt idx="1">
                <c:v>2.3478043873508801E-2</c:v>
              </c:pt>
            </c:numLit>
          </c:val>
          <c:extLst>
            <c:ext xmlns:c16="http://schemas.microsoft.com/office/drawing/2014/chart" uri="{C3380CC4-5D6E-409C-BE32-E72D297353CC}">
              <c16:uniqueId val="{00000002-8228-4918-8DFB-B79DB8FB4943}"/>
            </c:ext>
          </c:extLst>
        </c:ser>
        <c:dLbls>
          <c:showLegendKey val="0"/>
          <c:showVal val="0"/>
          <c:showCatName val="0"/>
          <c:showSerName val="0"/>
          <c:showPercent val="0"/>
          <c:showBubbleSize val="0"/>
        </c:dLbls>
        <c:gapWidth val="79"/>
        <c:overlap val="100"/>
        <c:axId val="2096327352"/>
        <c:axId val="2096323768"/>
      </c:barChart>
      <c:catAx>
        <c:axId val="209632735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ysClr val="windowText" lastClr="000000"/>
                </a:solidFill>
                <a:latin typeface="Times New Roman" panose="02020603050405020304" pitchFamily="18" charset="0"/>
                <a:ea typeface="+mn-ea"/>
                <a:cs typeface="Times New Roman" panose="02020603050405020304" pitchFamily="18" charset="0"/>
              </a:defRPr>
            </a:pPr>
            <a:endParaRPr lang="it-IT"/>
          </a:p>
        </c:txPr>
        <c:crossAx val="2096323768"/>
        <c:crosses val="autoZero"/>
        <c:auto val="1"/>
        <c:lblAlgn val="ctr"/>
        <c:lblOffset val="100"/>
        <c:noMultiLvlLbl val="0"/>
      </c:catAx>
      <c:valAx>
        <c:axId val="2096323768"/>
        <c:scaling>
          <c:orientation val="minMax"/>
        </c:scaling>
        <c:delete val="1"/>
        <c:axPos val="l"/>
        <c:numFmt formatCode="0%" sourceLinked="1"/>
        <c:majorTickMark val="out"/>
        <c:minorTickMark val="none"/>
        <c:tickLblPos val="nextTo"/>
        <c:crossAx val="2096327352"/>
        <c:crosses val="autoZero"/>
        <c:crossBetween val="between"/>
      </c:valAx>
      <c:spPr>
        <a:noFill/>
        <a:ln w="25400">
          <a:noFill/>
        </a:ln>
      </c:spPr>
    </c:plotArea>
    <c:plotVisOnly val="1"/>
    <c:dispBlanksAs val="gap"/>
    <c:showDLblsOverMax val="0"/>
  </c:chart>
  <c:spPr>
    <a:noFill/>
    <a:ln w="9525">
      <a:noFill/>
    </a:ln>
  </c:spPr>
  <c:txPr>
    <a:bodyPr/>
    <a:lstStyle/>
    <a:p>
      <a:pPr>
        <a:defRPr/>
      </a:pPr>
      <a:endParaRPr lang="it-I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1" Type="http://schemas.openxmlformats.org/officeDocument/2006/relationships/hyperlink" Target="#INDICE!C19"/></Relationships>
</file>

<file path=xl/drawings/_rels/drawing100.xml.rels><?xml version="1.0" encoding="UTF-8" standalone="yes"?>
<Relationships xmlns="http://schemas.openxmlformats.org/package/2006/relationships"><Relationship Id="rId1" Type="http://schemas.openxmlformats.org/officeDocument/2006/relationships/hyperlink" Target="#INDICE!C111"/></Relationships>
</file>

<file path=xl/drawings/_rels/drawing101.xml.rels><?xml version="1.0" encoding="UTF-8" standalone="yes"?>
<Relationships xmlns="http://schemas.openxmlformats.org/package/2006/relationships"><Relationship Id="rId1" Type="http://schemas.openxmlformats.org/officeDocument/2006/relationships/hyperlink" Target="#INDICE!C112"/></Relationships>
</file>

<file path=xl/drawings/_rels/drawing102.xml.rels><?xml version="1.0" encoding="UTF-8" standalone="yes"?>
<Relationships xmlns="http://schemas.openxmlformats.org/package/2006/relationships"><Relationship Id="rId1" Type="http://schemas.openxmlformats.org/officeDocument/2006/relationships/hyperlink" Target="#INDICE!C113"/></Relationships>
</file>

<file path=xl/drawings/_rels/drawing103.xml.rels><?xml version="1.0" encoding="UTF-8" standalone="yes"?>
<Relationships xmlns="http://schemas.openxmlformats.org/package/2006/relationships"><Relationship Id="rId1" Type="http://schemas.openxmlformats.org/officeDocument/2006/relationships/hyperlink" Target="#INDICE!C114"/></Relationships>
</file>

<file path=xl/drawings/_rels/drawing104.xml.rels><?xml version="1.0" encoding="UTF-8" standalone="yes"?>
<Relationships xmlns="http://schemas.openxmlformats.org/package/2006/relationships"><Relationship Id="rId1" Type="http://schemas.openxmlformats.org/officeDocument/2006/relationships/hyperlink" Target="#INDICE!C115"/></Relationships>
</file>

<file path=xl/drawings/_rels/drawing105.xml.rels><?xml version="1.0" encoding="UTF-8" standalone="yes"?>
<Relationships xmlns="http://schemas.openxmlformats.org/package/2006/relationships"><Relationship Id="rId1" Type="http://schemas.openxmlformats.org/officeDocument/2006/relationships/hyperlink" Target="#INDICE!C116"/></Relationships>
</file>

<file path=xl/drawings/_rels/drawing106.xml.rels><?xml version="1.0" encoding="UTF-8" standalone="yes"?>
<Relationships xmlns="http://schemas.openxmlformats.org/package/2006/relationships"><Relationship Id="rId1" Type="http://schemas.openxmlformats.org/officeDocument/2006/relationships/hyperlink" Target="#INDICE!C117"/></Relationships>
</file>

<file path=xl/drawings/_rels/drawing107.xml.rels><?xml version="1.0" encoding="UTF-8" standalone="yes"?>
<Relationships xmlns="http://schemas.openxmlformats.org/package/2006/relationships"><Relationship Id="rId1" Type="http://schemas.openxmlformats.org/officeDocument/2006/relationships/hyperlink" Target="#INDICE!C118"/></Relationships>
</file>

<file path=xl/drawings/_rels/drawing108.xml.rels><?xml version="1.0" encoding="UTF-8" standalone="yes"?>
<Relationships xmlns="http://schemas.openxmlformats.org/package/2006/relationships"><Relationship Id="rId1" Type="http://schemas.openxmlformats.org/officeDocument/2006/relationships/hyperlink" Target="#INDICE!C119"/></Relationships>
</file>

<file path=xl/drawings/_rels/drawing109.xml.rels><?xml version="1.0" encoding="UTF-8" standalone="yes"?>
<Relationships xmlns="http://schemas.openxmlformats.org/package/2006/relationships"><Relationship Id="rId1" Type="http://schemas.openxmlformats.org/officeDocument/2006/relationships/hyperlink" Target="#INDICE!C120"/></Relationships>
</file>

<file path=xl/drawings/_rels/drawing11.xml.rels><?xml version="1.0" encoding="UTF-8" standalone="yes"?>
<Relationships xmlns="http://schemas.openxmlformats.org/package/2006/relationships"><Relationship Id="rId1" Type="http://schemas.openxmlformats.org/officeDocument/2006/relationships/hyperlink" Target="#INDICE!C20"/></Relationships>
</file>

<file path=xl/drawings/_rels/drawing110.xml.rels><?xml version="1.0" encoding="UTF-8" standalone="yes"?>
<Relationships xmlns="http://schemas.openxmlformats.org/package/2006/relationships"><Relationship Id="rId1" Type="http://schemas.openxmlformats.org/officeDocument/2006/relationships/hyperlink" Target="#INDICE!C121"/></Relationships>
</file>

<file path=xl/drawings/_rels/drawing111.xml.rels><?xml version="1.0" encoding="UTF-8" standalone="yes"?>
<Relationships xmlns="http://schemas.openxmlformats.org/package/2006/relationships"><Relationship Id="rId1" Type="http://schemas.openxmlformats.org/officeDocument/2006/relationships/hyperlink" Target="#INDICE!C122"/></Relationships>
</file>

<file path=xl/drawings/_rels/drawing112.xml.rels><?xml version="1.0" encoding="UTF-8" standalone="yes"?>
<Relationships xmlns="http://schemas.openxmlformats.org/package/2006/relationships"><Relationship Id="rId1" Type="http://schemas.openxmlformats.org/officeDocument/2006/relationships/hyperlink" Target="#INDICE!C123"/></Relationships>
</file>

<file path=xl/drawings/_rels/drawing113.xml.rels><?xml version="1.0" encoding="UTF-8" standalone="yes"?>
<Relationships xmlns="http://schemas.openxmlformats.org/package/2006/relationships"><Relationship Id="rId1" Type="http://schemas.openxmlformats.org/officeDocument/2006/relationships/hyperlink" Target="#INDICE!C124"/></Relationships>
</file>

<file path=xl/drawings/_rels/drawing114.xml.rels><?xml version="1.0" encoding="UTF-8" standalone="yes"?>
<Relationships xmlns="http://schemas.openxmlformats.org/package/2006/relationships"><Relationship Id="rId1" Type="http://schemas.openxmlformats.org/officeDocument/2006/relationships/hyperlink" Target="#INDICE!C125"/></Relationships>
</file>

<file path=xl/drawings/_rels/drawing115.xml.rels><?xml version="1.0" encoding="UTF-8" standalone="yes"?>
<Relationships xmlns="http://schemas.openxmlformats.org/package/2006/relationships"><Relationship Id="rId1" Type="http://schemas.openxmlformats.org/officeDocument/2006/relationships/hyperlink" Target="#INDICE!C126"/></Relationships>
</file>

<file path=xl/drawings/_rels/drawing116.xml.rels><?xml version="1.0" encoding="UTF-8" standalone="yes"?>
<Relationships xmlns="http://schemas.openxmlformats.org/package/2006/relationships"><Relationship Id="rId1" Type="http://schemas.openxmlformats.org/officeDocument/2006/relationships/hyperlink" Target="#INDICE!C127"/></Relationships>
</file>

<file path=xl/drawings/_rels/drawing117.xml.rels><?xml version="1.0" encoding="UTF-8" standalone="yes"?>
<Relationships xmlns="http://schemas.openxmlformats.org/package/2006/relationships"><Relationship Id="rId1" Type="http://schemas.openxmlformats.org/officeDocument/2006/relationships/hyperlink" Target="#INDICE!C128"/></Relationships>
</file>

<file path=xl/drawings/_rels/drawing118.xml.rels><?xml version="1.0" encoding="UTF-8" standalone="yes"?>
<Relationships xmlns="http://schemas.openxmlformats.org/package/2006/relationships"><Relationship Id="rId1" Type="http://schemas.openxmlformats.org/officeDocument/2006/relationships/hyperlink" Target="#INDICE!C129"/></Relationships>
</file>

<file path=xl/drawings/_rels/drawing119.xml.rels><?xml version="1.0" encoding="UTF-8" standalone="yes"?>
<Relationships xmlns="http://schemas.openxmlformats.org/package/2006/relationships"><Relationship Id="rId1" Type="http://schemas.openxmlformats.org/officeDocument/2006/relationships/hyperlink" Target="#INDICE!C130"/></Relationships>
</file>

<file path=xl/drawings/_rels/drawing12.xml.rels><?xml version="1.0" encoding="UTF-8" standalone="yes"?>
<Relationships xmlns="http://schemas.openxmlformats.org/package/2006/relationships"><Relationship Id="rId1" Type="http://schemas.openxmlformats.org/officeDocument/2006/relationships/hyperlink" Target="#INDICE!C21"/></Relationships>
</file>

<file path=xl/drawings/_rels/drawing120.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INDICE!C131"/></Relationships>
</file>

<file path=xl/drawings/_rels/drawing121.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hyperlink" Target="#INDICE!C133"/></Relationships>
</file>

<file path=xl/drawings/_rels/drawing122.xml.rels><?xml version="1.0" encoding="UTF-8" standalone="yes"?>
<Relationships xmlns="http://schemas.openxmlformats.org/package/2006/relationships"><Relationship Id="rId1" Type="http://schemas.openxmlformats.org/officeDocument/2006/relationships/hyperlink" Target="#INDICE!C134"/></Relationships>
</file>

<file path=xl/drawings/_rels/drawing123.xml.rels><?xml version="1.0" encoding="UTF-8" standalone="yes"?>
<Relationships xmlns="http://schemas.openxmlformats.org/package/2006/relationships"><Relationship Id="rId1" Type="http://schemas.openxmlformats.org/officeDocument/2006/relationships/hyperlink" Target="#INDICE!C135"/></Relationships>
</file>

<file path=xl/drawings/_rels/drawing124.xml.rels><?xml version="1.0" encoding="UTF-8" standalone="yes"?>
<Relationships xmlns="http://schemas.openxmlformats.org/package/2006/relationships"><Relationship Id="rId1" Type="http://schemas.openxmlformats.org/officeDocument/2006/relationships/hyperlink" Target="#INDICE!C136"/></Relationships>
</file>

<file path=xl/drawings/_rels/drawing125.xml.rels><?xml version="1.0" encoding="UTF-8" standalone="yes"?>
<Relationships xmlns="http://schemas.openxmlformats.org/package/2006/relationships"><Relationship Id="rId1" Type="http://schemas.openxmlformats.org/officeDocument/2006/relationships/hyperlink" Target="#INDICE!C137"/></Relationships>
</file>

<file path=xl/drawings/_rels/drawing126.xml.rels><?xml version="1.0" encoding="UTF-8" standalone="yes"?>
<Relationships xmlns="http://schemas.openxmlformats.org/package/2006/relationships"><Relationship Id="rId2" Type="http://schemas.openxmlformats.org/officeDocument/2006/relationships/hyperlink" Target="#INDICE!C140"/><Relationship Id="rId1" Type="http://schemas.openxmlformats.org/officeDocument/2006/relationships/image" Target="../media/image5.png"/></Relationships>
</file>

<file path=xl/drawings/_rels/drawing127.xml.rels><?xml version="1.0" encoding="UTF-8" standalone="yes"?>
<Relationships xmlns="http://schemas.openxmlformats.org/package/2006/relationships"><Relationship Id="rId1" Type="http://schemas.openxmlformats.org/officeDocument/2006/relationships/hyperlink" Target="#INDICE!C141"/></Relationships>
</file>

<file path=xl/drawings/_rels/drawing128.xml.rels><?xml version="1.0" encoding="UTF-8" standalone="yes"?>
<Relationships xmlns="http://schemas.openxmlformats.org/package/2006/relationships"><Relationship Id="rId1" Type="http://schemas.openxmlformats.org/officeDocument/2006/relationships/hyperlink" Target="#INDICE!C142"/></Relationships>
</file>

<file path=xl/drawings/_rels/drawing129.xml.rels><?xml version="1.0" encoding="UTF-8" standalone="yes"?>
<Relationships xmlns="http://schemas.openxmlformats.org/package/2006/relationships"><Relationship Id="rId1" Type="http://schemas.openxmlformats.org/officeDocument/2006/relationships/hyperlink" Target="#INDICE!C143"/></Relationships>
</file>

<file path=xl/drawings/_rels/drawing13.xml.rels><?xml version="1.0" encoding="UTF-8" standalone="yes"?>
<Relationships xmlns="http://schemas.openxmlformats.org/package/2006/relationships"><Relationship Id="rId1" Type="http://schemas.openxmlformats.org/officeDocument/2006/relationships/hyperlink" Target="#INDICE!C22"/></Relationships>
</file>

<file path=xl/drawings/_rels/drawing130.xml.rels><?xml version="1.0" encoding="UTF-8" standalone="yes"?>
<Relationships xmlns="http://schemas.openxmlformats.org/package/2006/relationships"><Relationship Id="rId1" Type="http://schemas.openxmlformats.org/officeDocument/2006/relationships/hyperlink" Target="#INDICE!C144"/></Relationships>
</file>

<file path=xl/drawings/_rels/drawing131.xml.rels><?xml version="1.0" encoding="UTF-8" standalone="yes"?>
<Relationships xmlns="http://schemas.openxmlformats.org/package/2006/relationships"><Relationship Id="rId1" Type="http://schemas.openxmlformats.org/officeDocument/2006/relationships/hyperlink" Target="#INDICE!C145"/></Relationships>
</file>

<file path=xl/drawings/_rels/drawing132.xml.rels><?xml version="1.0" encoding="UTF-8" standalone="yes"?>
<Relationships xmlns="http://schemas.openxmlformats.org/package/2006/relationships"><Relationship Id="rId1" Type="http://schemas.openxmlformats.org/officeDocument/2006/relationships/hyperlink" Target="#INDICE!C146"/></Relationships>
</file>

<file path=xl/drawings/_rels/drawing133.xml.rels><?xml version="1.0" encoding="UTF-8" standalone="yes"?>
<Relationships xmlns="http://schemas.openxmlformats.org/package/2006/relationships"><Relationship Id="rId1" Type="http://schemas.openxmlformats.org/officeDocument/2006/relationships/hyperlink" Target="#INDICE!C147"/></Relationships>
</file>

<file path=xl/drawings/_rels/drawing134.xml.rels><?xml version="1.0" encoding="UTF-8" standalone="yes"?>
<Relationships xmlns="http://schemas.openxmlformats.org/package/2006/relationships"><Relationship Id="rId1" Type="http://schemas.openxmlformats.org/officeDocument/2006/relationships/hyperlink" Target="#INDICE!C148"/></Relationships>
</file>

<file path=xl/drawings/_rels/drawing13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C149"/></Relationships>
</file>

<file path=xl/drawings/_rels/drawing14.xml.rels><?xml version="1.0" encoding="UTF-8" standalone="yes"?>
<Relationships xmlns="http://schemas.openxmlformats.org/package/2006/relationships"><Relationship Id="rId1" Type="http://schemas.openxmlformats.org/officeDocument/2006/relationships/hyperlink" Target="#INDICE!C23"/></Relationships>
</file>

<file path=xl/drawings/_rels/drawing15.xml.rels><?xml version="1.0" encoding="UTF-8" standalone="yes"?>
<Relationships xmlns="http://schemas.openxmlformats.org/package/2006/relationships"><Relationship Id="rId1" Type="http://schemas.openxmlformats.org/officeDocument/2006/relationships/hyperlink" Target="#INDICE!C24"/></Relationships>
</file>

<file path=xl/drawings/_rels/drawing16.xml.rels><?xml version="1.0" encoding="UTF-8" standalone="yes"?>
<Relationships xmlns="http://schemas.openxmlformats.org/package/2006/relationships"><Relationship Id="rId1" Type="http://schemas.openxmlformats.org/officeDocument/2006/relationships/hyperlink" Target="#INDICE!C25"/></Relationships>
</file>

<file path=xl/drawings/_rels/drawing17.xml.rels><?xml version="1.0" encoding="UTF-8" standalone="yes"?>
<Relationships xmlns="http://schemas.openxmlformats.org/package/2006/relationships"><Relationship Id="rId1" Type="http://schemas.openxmlformats.org/officeDocument/2006/relationships/hyperlink" Target="#INDICE!C26"/></Relationships>
</file>

<file path=xl/drawings/_rels/drawing18.xml.rels><?xml version="1.0" encoding="UTF-8" standalone="yes"?>
<Relationships xmlns="http://schemas.openxmlformats.org/package/2006/relationships"><Relationship Id="rId1" Type="http://schemas.openxmlformats.org/officeDocument/2006/relationships/hyperlink" Target="#INDICE!C27"/></Relationships>
</file>

<file path=xl/drawings/_rels/drawing19.xml.rels><?xml version="1.0" encoding="UTF-8" standalone="yes"?>
<Relationships xmlns="http://schemas.openxmlformats.org/package/2006/relationships"><Relationship Id="rId1" Type="http://schemas.openxmlformats.org/officeDocument/2006/relationships/hyperlink" Target="#INDICE!C28"/></Relationships>
</file>

<file path=xl/drawings/_rels/drawing2.xml.rels><?xml version="1.0" encoding="UTF-8" standalone="yes"?>
<Relationships xmlns="http://schemas.openxmlformats.org/package/2006/relationships"><Relationship Id="rId1" Type="http://schemas.openxmlformats.org/officeDocument/2006/relationships/hyperlink" Target="#INDICE!C11"/></Relationships>
</file>

<file path=xl/drawings/_rels/drawing20.xml.rels><?xml version="1.0" encoding="UTF-8" standalone="yes"?>
<Relationships xmlns="http://schemas.openxmlformats.org/package/2006/relationships"><Relationship Id="rId1" Type="http://schemas.openxmlformats.org/officeDocument/2006/relationships/hyperlink" Target="#INDICE!C30"/></Relationships>
</file>

<file path=xl/drawings/_rels/drawing21.xml.rels><?xml version="1.0" encoding="UTF-8" standalone="yes"?>
<Relationships xmlns="http://schemas.openxmlformats.org/package/2006/relationships"><Relationship Id="rId1" Type="http://schemas.openxmlformats.org/officeDocument/2006/relationships/hyperlink" Target="#INDICE!C31"/></Relationships>
</file>

<file path=xl/drawings/_rels/drawing22.xml.rels><?xml version="1.0" encoding="UTF-8" standalone="yes"?>
<Relationships xmlns="http://schemas.openxmlformats.org/package/2006/relationships"><Relationship Id="rId1" Type="http://schemas.openxmlformats.org/officeDocument/2006/relationships/hyperlink" Target="#INDICE!C32"/></Relationships>
</file>

<file path=xl/drawings/_rels/drawing23.xml.rels><?xml version="1.0" encoding="UTF-8" standalone="yes"?>
<Relationships xmlns="http://schemas.openxmlformats.org/package/2006/relationships"><Relationship Id="rId1" Type="http://schemas.openxmlformats.org/officeDocument/2006/relationships/hyperlink" Target="#INDICE!C33"/></Relationships>
</file>

<file path=xl/drawings/_rels/drawing24.xml.rels><?xml version="1.0" encoding="UTF-8" standalone="yes"?>
<Relationships xmlns="http://schemas.openxmlformats.org/package/2006/relationships"><Relationship Id="rId1" Type="http://schemas.openxmlformats.org/officeDocument/2006/relationships/hyperlink" Target="#INDICE!C34"/></Relationships>
</file>

<file path=xl/drawings/_rels/drawing2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DICE!C35"/></Relationships>
</file>

<file path=xl/drawings/_rels/drawing26.xml.rels><?xml version="1.0" encoding="UTF-8" standalone="yes"?>
<Relationships xmlns="http://schemas.openxmlformats.org/package/2006/relationships"><Relationship Id="rId1" Type="http://schemas.openxmlformats.org/officeDocument/2006/relationships/hyperlink" Target="#INDICE!C36"/></Relationships>
</file>

<file path=xl/drawings/_rels/drawing27.xml.rels><?xml version="1.0" encoding="UTF-8" standalone="yes"?>
<Relationships xmlns="http://schemas.openxmlformats.org/package/2006/relationships"><Relationship Id="rId1" Type="http://schemas.openxmlformats.org/officeDocument/2006/relationships/hyperlink" Target="#INDICE!C37"/></Relationships>
</file>

<file path=xl/drawings/_rels/drawing28.xml.rels><?xml version="1.0" encoding="UTF-8" standalone="yes"?>
<Relationships xmlns="http://schemas.openxmlformats.org/package/2006/relationships"><Relationship Id="rId1" Type="http://schemas.openxmlformats.org/officeDocument/2006/relationships/hyperlink" Target="#INDICE!C39"/></Relationships>
</file>

<file path=xl/drawings/_rels/drawing29.xml.rels><?xml version="1.0" encoding="UTF-8" standalone="yes"?>
<Relationships xmlns="http://schemas.openxmlformats.org/package/2006/relationships"><Relationship Id="rId1" Type="http://schemas.openxmlformats.org/officeDocument/2006/relationships/hyperlink" Target="#INDICE!C40"/></Relationships>
</file>

<file path=xl/drawings/_rels/drawing3.xml.rels><?xml version="1.0" encoding="UTF-8" standalone="yes"?>
<Relationships xmlns="http://schemas.openxmlformats.org/package/2006/relationships"><Relationship Id="rId1" Type="http://schemas.openxmlformats.org/officeDocument/2006/relationships/hyperlink" Target="#INDICE!C12"/></Relationships>
</file>

<file path=xl/drawings/_rels/drawing30.xml.rels><?xml version="1.0" encoding="UTF-8" standalone="yes"?>
<Relationships xmlns="http://schemas.openxmlformats.org/package/2006/relationships"><Relationship Id="rId1" Type="http://schemas.openxmlformats.org/officeDocument/2006/relationships/hyperlink" Target="#INDICE!C41"/></Relationships>
</file>

<file path=xl/drawings/_rels/drawing31.xml.rels><?xml version="1.0" encoding="UTF-8" standalone="yes"?>
<Relationships xmlns="http://schemas.openxmlformats.org/package/2006/relationships"><Relationship Id="rId1" Type="http://schemas.openxmlformats.org/officeDocument/2006/relationships/hyperlink" Target="#INDICE!C39"/></Relationships>
</file>

<file path=xl/drawings/_rels/drawing32.xml.rels><?xml version="1.0" encoding="UTF-8" standalone="yes"?>
<Relationships xmlns="http://schemas.openxmlformats.org/package/2006/relationships"><Relationship Id="rId1" Type="http://schemas.openxmlformats.org/officeDocument/2006/relationships/hyperlink" Target="#INDICE!C43"/></Relationships>
</file>

<file path=xl/drawings/_rels/drawing33.xml.rels><?xml version="1.0" encoding="UTF-8" standalone="yes"?>
<Relationships xmlns="http://schemas.openxmlformats.org/package/2006/relationships"><Relationship Id="rId1" Type="http://schemas.openxmlformats.org/officeDocument/2006/relationships/hyperlink" Target="#INDICE!C44"/></Relationships>
</file>

<file path=xl/drawings/_rels/drawing34.xml.rels><?xml version="1.0" encoding="UTF-8" standalone="yes"?>
<Relationships xmlns="http://schemas.openxmlformats.org/package/2006/relationships"><Relationship Id="rId1" Type="http://schemas.openxmlformats.org/officeDocument/2006/relationships/hyperlink" Target="#INDICE!C45"/></Relationships>
</file>

<file path=xl/drawings/_rels/drawing35.xml.rels><?xml version="1.0" encoding="UTF-8" standalone="yes"?>
<Relationships xmlns="http://schemas.openxmlformats.org/package/2006/relationships"><Relationship Id="rId1" Type="http://schemas.openxmlformats.org/officeDocument/2006/relationships/hyperlink" Target="#INDICE!C46"/></Relationships>
</file>

<file path=xl/drawings/_rels/drawing36.xml.rels><?xml version="1.0" encoding="UTF-8" standalone="yes"?>
<Relationships xmlns="http://schemas.openxmlformats.org/package/2006/relationships"><Relationship Id="rId1" Type="http://schemas.openxmlformats.org/officeDocument/2006/relationships/hyperlink" Target="#INDICE!C47"/></Relationships>
</file>

<file path=xl/drawings/_rels/drawing37.xml.rels><?xml version="1.0" encoding="UTF-8" standalone="yes"?>
<Relationships xmlns="http://schemas.openxmlformats.org/package/2006/relationships"><Relationship Id="rId1" Type="http://schemas.openxmlformats.org/officeDocument/2006/relationships/hyperlink" Target="#INDICE!C48"/></Relationships>
</file>

<file path=xl/drawings/_rels/drawing38.xml.rels><?xml version="1.0" encoding="UTF-8" standalone="yes"?>
<Relationships xmlns="http://schemas.openxmlformats.org/package/2006/relationships"><Relationship Id="rId1" Type="http://schemas.openxmlformats.org/officeDocument/2006/relationships/hyperlink" Target="#INDICE!C49"/></Relationships>
</file>

<file path=xl/drawings/_rels/drawing39.xml.rels><?xml version="1.0" encoding="UTF-8" standalone="yes"?>
<Relationships xmlns="http://schemas.openxmlformats.org/package/2006/relationships"><Relationship Id="rId1" Type="http://schemas.openxmlformats.org/officeDocument/2006/relationships/hyperlink" Target="#INDICE!C50"/></Relationships>
</file>

<file path=xl/drawings/_rels/drawing4.xml.rels><?xml version="1.0" encoding="UTF-8" standalone="yes"?>
<Relationships xmlns="http://schemas.openxmlformats.org/package/2006/relationships"><Relationship Id="rId1" Type="http://schemas.openxmlformats.org/officeDocument/2006/relationships/hyperlink" Target="#INDICE!C13"/></Relationships>
</file>

<file path=xl/drawings/_rels/drawing40.xml.rels><?xml version="1.0" encoding="UTF-8" standalone="yes"?>
<Relationships xmlns="http://schemas.openxmlformats.org/package/2006/relationships"><Relationship Id="rId1" Type="http://schemas.openxmlformats.org/officeDocument/2006/relationships/hyperlink" Target="#INDICE!C51"/></Relationships>
</file>

<file path=xl/drawings/_rels/drawing41.xml.rels><?xml version="1.0" encoding="UTF-8" standalone="yes"?>
<Relationships xmlns="http://schemas.openxmlformats.org/package/2006/relationships"><Relationship Id="rId1" Type="http://schemas.openxmlformats.org/officeDocument/2006/relationships/hyperlink" Target="#INDICE!C52"/></Relationships>
</file>

<file path=xl/drawings/_rels/drawing42.xml.rels><?xml version="1.0" encoding="UTF-8" standalone="yes"?>
<Relationships xmlns="http://schemas.openxmlformats.org/package/2006/relationships"><Relationship Id="rId1" Type="http://schemas.openxmlformats.org/officeDocument/2006/relationships/hyperlink" Target="#INDICE!C53"/></Relationships>
</file>

<file path=xl/drawings/_rels/drawing43.xml.rels><?xml version="1.0" encoding="UTF-8" standalone="yes"?>
<Relationships xmlns="http://schemas.openxmlformats.org/package/2006/relationships"><Relationship Id="rId1" Type="http://schemas.openxmlformats.org/officeDocument/2006/relationships/hyperlink" Target="#INDICE!C54"/></Relationships>
</file>

<file path=xl/drawings/_rels/drawing44.xml.rels><?xml version="1.0" encoding="UTF-8" standalone="yes"?>
<Relationships xmlns="http://schemas.openxmlformats.org/package/2006/relationships"><Relationship Id="rId1" Type="http://schemas.openxmlformats.org/officeDocument/2006/relationships/hyperlink" Target="#INDICE!C55"/></Relationships>
</file>

<file path=xl/drawings/_rels/drawing45.xml.rels><?xml version="1.0" encoding="UTF-8" standalone="yes"?>
<Relationships xmlns="http://schemas.openxmlformats.org/package/2006/relationships"><Relationship Id="rId1" Type="http://schemas.openxmlformats.org/officeDocument/2006/relationships/hyperlink" Target="#INDICE!C56"/></Relationships>
</file>

<file path=xl/drawings/_rels/drawing46.xml.rels><?xml version="1.0" encoding="UTF-8" standalone="yes"?>
<Relationships xmlns="http://schemas.openxmlformats.org/package/2006/relationships"><Relationship Id="rId1" Type="http://schemas.openxmlformats.org/officeDocument/2006/relationships/hyperlink" Target="#INDICE!C57"/></Relationships>
</file>

<file path=xl/drawings/_rels/drawing47.xml.rels><?xml version="1.0" encoding="UTF-8" standalone="yes"?>
<Relationships xmlns="http://schemas.openxmlformats.org/package/2006/relationships"><Relationship Id="rId1" Type="http://schemas.openxmlformats.org/officeDocument/2006/relationships/hyperlink" Target="#INDICE!C58"/></Relationships>
</file>

<file path=xl/drawings/_rels/drawing48.xml.rels><?xml version="1.0" encoding="UTF-8" standalone="yes"?>
<Relationships xmlns="http://schemas.openxmlformats.org/package/2006/relationships"><Relationship Id="rId1" Type="http://schemas.openxmlformats.org/officeDocument/2006/relationships/hyperlink" Target="#INDICE!C59"/></Relationships>
</file>

<file path=xl/drawings/_rels/drawing49.xml.rels><?xml version="1.0" encoding="UTF-8" standalone="yes"?>
<Relationships xmlns="http://schemas.openxmlformats.org/package/2006/relationships"><Relationship Id="rId2" Type="http://schemas.openxmlformats.org/officeDocument/2006/relationships/hyperlink" Target="#INDICE!C60"/><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hyperlink" Target="#INDICE!C14"/></Relationships>
</file>

<file path=xl/drawings/_rels/drawing50.xml.rels><?xml version="1.0" encoding="UTF-8" standalone="yes"?>
<Relationships xmlns="http://schemas.openxmlformats.org/package/2006/relationships"><Relationship Id="rId1" Type="http://schemas.openxmlformats.org/officeDocument/2006/relationships/hyperlink" Target="#INDICE!C61"/></Relationships>
</file>

<file path=xl/drawings/_rels/drawing51.xml.rels><?xml version="1.0" encoding="UTF-8" standalone="yes"?>
<Relationships xmlns="http://schemas.openxmlformats.org/package/2006/relationships"><Relationship Id="rId1" Type="http://schemas.openxmlformats.org/officeDocument/2006/relationships/hyperlink" Target="#INDICE!C62"/></Relationships>
</file>

<file path=xl/drawings/_rels/drawing52.xml.rels><?xml version="1.0" encoding="UTF-8" standalone="yes"?>
<Relationships xmlns="http://schemas.openxmlformats.org/package/2006/relationships"><Relationship Id="rId1" Type="http://schemas.openxmlformats.org/officeDocument/2006/relationships/hyperlink" Target="#INDICE!C63"/></Relationships>
</file>

<file path=xl/drawings/_rels/drawing53.xml.rels><?xml version="1.0" encoding="UTF-8" standalone="yes"?>
<Relationships xmlns="http://schemas.openxmlformats.org/package/2006/relationships"><Relationship Id="rId1" Type="http://schemas.openxmlformats.org/officeDocument/2006/relationships/hyperlink" Target="#INDICE!C64"/></Relationships>
</file>

<file path=xl/drawings/_rels/drawing54.xml.rels><?xml version="1.0" encoding="UTF-8" standalone="yes"?>
<Relationships xmlns="http://schemas.openxmlformats.org/package/2006/relationships"><Relationship Id="rId1" Type="http://schemas.openxmlformats.org/officeDocument/2006/relationships/hyperlink" Target="#INDICE!C65"/></Relationships>
</file>

<file path=xl/drawings/_rels/drawing55.xml.rels><?xml version="1.0" encoding="UTF-8" standalone="yes"?>
<Relationships xmlns="http://schemas.openxmlformats.org/package/2006/relationships"><Relationship Id="rId1" Type="http://schemas.openxmlformats.org/officeDocument/2006/relationships/hyperlink" Target="#INDICE!C66"/></Relationships>
</file>

<file path=xl/drawings/_rels/drawing56.xml.rels><?xml version="1.0" encoding="UTF-8" standalone="yes"?>
<Relationships xmlns="http://schemas.openxmlformats.org/package/2006/relationships"><Relationship Id="rId1" Type="http://schemas.openxmlformats.org/officeDocument/2006/relationships/hyperlink" Target="#INDICE!C67"/></Relationships>
</file>

<file path=xl/drawings/_rels/drawing57.xml.rels><?xml version="1.0" encoding="UTF-8" standalone="yes"?>
<Relationships xmlns="http://schemas.openxmlformats.org/package/2006/relationships"><Relationship Id="rId1" Type="http://schemas.openxmlformats.org/officeDocument/2006/relationships/hyperlink" Target="#INDICE!C68"/></Relationships>
</file>

<file path=xl/drawings/_rels/drawing58.xml.rels><?xml version="1.0" encoding="UTF-8" standalone="yes"?>
<Relationships xmlns="http://schemas.openxmlformats.org/package/2006/relationships"><Relationship Id="rId1" Type="http://schemas.openxmlformats.org/officeDocument/2006/relationships/hyperlink" Target="#INDICE!C69"/></Relationships>
</file>

<file path=xl/drawings/_rels/drawing59.xml.rels><?xml version="1.0" encoding="UTF-8" standalone="yes"?>
<Relationships xmlns="http://schemas.openxmlformats.org/package/2006/relationships"><Relationship Id="rId1" Type="http://schemas.openxmlformats.org/officeDocument/2006/relationships/hyperlink" Target="#INDICE!C70"/></Relationships>
</file>

<file path=xl/drawings/_rels/drawing6.xml.rels><?xml version="1.0" encoding="UTF-8" standalone="yes"?>
<Relationships xmlns="http://schemas.openxmlformats.org/package/2006/relationships"><Relationship Id="rId1" Type="http://schemas.openxmlformats.org/officeDocument/2006/relationships/hyperlink" Target="#INDICE!C15"/></Relationships>
</file>

<file path=xl/drawings/_rels/drawing60.xml.rels><?xml version="1.0" encoding="UTF-8" standalone="yes"?>
<Relationships xmlns="http://schemas.openxmlformats.org/package/2006/relationships"><Relationship Id="rId1" Type="http://schemas.openxmlformats.org/officeDocument/2006/relationships/hyperlink" Target="#INDICE!C71"/></Relationships>
</file>

<file path=xl/drawings/_rels/drawing61.xml.rels><?xml version="1.0" encoding="UTF-8" standalone="yes"?>
<Relationships xmlns="http://schemas.openxmlformats.org/package/2006/relationships"><Relationship Id="rId1" Type="http://schemas.openxmlformats.org/officeDocument/2006/relationships/hyperlink" Target="#INDICE!C72"/></Relationships>
</file>

<file path=xl/drawings/_rels/drawing62.xml.rels><?xml version="1.0" encoding="UTF-8" standalone="yes"?>
<Relationships xmlns="http://schemas.openxmlformats.org/package/2006/relationships"><Relationship Id="rId1" Type="http://schemas.openxmlformats.org/officeDocument/2006/relationships/hyperlink" Target="#INDICE!C73"/></Relationships>
</file>

<file path=xl/drawings/_rels/drawing63.xml.rels><?xml version="1.0" encoding="UTF-8" standalone="yes"?>
<Relationships xmlns="http://schemas.openxmlformats.org/package/2006/relationships"><Relationship Id="rId1" Type="http://schemas.openxmlformats.org/officeDocument/2006/relationships/hyperlink" Target="#INDICE!C74"/></Relationships>
</file>

<file path=xl/drawings/_rels/drawing64.xml.rels><?xml version="1.0" encoding="UTF-8" standalone="yes"?>
<Relationships xmlns="http://schemas.openxmlformats.org/package/2006/relationships"><Relationship Id="rId1" Type="http://schemas.openxmlformats.org/officeDocument/2006/relationships/hyperlink" Target="#INDICE!C75"/></Relationships>
</file>

<file path=xl/drawings/_rels/drawing65.xml.rels><?xml version="1.0" encoding="UTF-8" standalone="yes"?>
<Relationships xmlns="http://schemas.openxmlformats.org/package/2006/relationships"><Relationship Id="rId1" Type="http://schemas.openxmlformats.org/officeDocument/2006/relationships/hyperlink" Target="#INDICE!C76"/></Relationships>
</file>

<file path=xl/drawings/_rels/drawing66.xml.rels><?xml version="1.0" encoding="UTF-8" standalone="yes"?>
<Relationships xmlns="http://schemas.openxmlformats.org/package/2006/relationships"><Relationship Id="rId1" Type="http://schemas.openxmlformats.org/officeDocument/2006/relationships/hyperlink" Target="#INDICE!C77"/></Relationships>
</file>

<file path=xl/drawings/_rels/drawing67.xml.rels><?xml version="1.0" encoding="UTF-8" standalone="yes"?>
<Relationships xmlns="http://schemas.openxmlformats.org/package/2006/relationships"><Relationship Id="rId1" Type="http://schemas.openxmlformats.org/officeDocument/2006/relationships/hyperlink" Target="#INDICE!C78"/></Relationships>
</file>

<file path=xl/drawings/_rels/drawing68.xml.rels><?xml version="1.0" encoding="UTF-8" standalone="yes"?>
<Relationships xmlns="http://schemas.openxmlformats.org/package/2006/relationships"><Relationship Id="rId1" Type="http://schemas.openxmlformats.org/officeDocument/2006/relationships/hyperlink" Target="#INDICE!C79"/></Relationships>
</file>

<file path=xl/drawings/_rels/drawing69.xml.rels><?xml version="1.0" encoding="UTF-8" standalone="yes"?>
<Relationships xmlns="http://schemas.openxmlformats.org/package/2006/relationships"><Relationship Id="rId1" Type="http://schemas.openxmlformats.org/officeDocument/2006/relationships/hyperlink" Target="#INDICE!C80"/></Relationships>
</file>

<file path=xl/drawings/_rels/drawing7.xml.rels><?xml version="1.0" encoding="UTF-8" standalone="yes"?>
<Relationships xmlns="http://schemas.openxmlformats.org/package/2006/relationships"><Relationship Id="rId1" Type="http://schemas.openxmlformats.org/officeDocument/2006/relationships/hyperlink" Target="#INDICE!C16"/></Relationships>
</file>

<file path=xl/drawings/_rels/drawing70.xml.rels><?xml version="1.0" encoding="UTF-8" standalone="yes"?>
<Relationships xmlns="http://schemas.openxmlformats.org/package/2006/relationships"><Relationship Id="rId1" Type="http://schemas.openxmlformats.org/officeDocument/2006/relationships/hyperlink" Target="#INDICE!C81"/></Relationships>
</file>

<file path=xl/drawings/_rels/drawing71.xml.rels><?xml version="1.0" encoding="UTF-8" standalone="yes"?>
<Relationships xmlns="http://schemas.openxmlformats.org/package/2006/relationships"><Relationship Id="rId1" Type="http://schemas.openxmlformats.org/officeDocument/2006/relationships/hyperlink" Target="#INDICE!C82"/></Relationships>
</file>

<file path=xl/drawings/_rels/drawing72.xml.rels><?xml version="1.0" encoding="UTF-8" standalone="yes"?>
<Relationships xmlns="http://schemas.openxmlformats.org/package/2006/relationships"><Relationship Id="rId1" Type="http://schemas.openxmlformats.org/officeDocument/2006/relationships/hyperlink" Target="#INDICE!C83"/></Relationships>
</file>

<file path=xl/drawings/_rels/drawing73.xml.rels><?xml version="1.0" encoding="UTF-8" standalone="yes"?>
<Relationships xmlns="http://schemas.openxmlformats.org/package/2006/relationships"><Relationship Id="rId1" Type="http://schemas.openxmlformats.org/officeDocument/2006/relationships/hyperlink" Target="#INDICE!C84"/></Relationships>
</file>

<file path=xl/drawings/_rels/drawing74.xml.rels><?xml version="1.0" encoding="UTF-8" standalone="yes"?>
<Relationships xmlns="http://schemas.openxmlformats.org/package/2006/relationships"><Relationship Id="rId1" Type="http://schemas.openxmlformats.org/officeDocument/2006/relationships/hyperlink" Target="#INDICE!C85"/></Relationships>
</file>

<file path=xl/drawings/_rels/drawing75.xml.rels><?xml version="1.0" encoding="UTF-8" standalone="yes"?>
<Relationships xmlns="http://schemas.openxmlformats.org/package/2006/relationships"><Relationship Id="rId1" Type="http://schemas.openxmlformats.org/officeDocument/2006/relationships/hyperlink" Target="#INDICE!C86"/></Relationships>
</file>

<file path=xl/drawings/_rels/drawing76.xml.rels><?xml version="1.0" encoding="UTF-8" standalone="yes"?>
<Relationships xmlns="http://schemas.openxmlformats.org/package/2006/relationships"><Relationship Id="rId1" Type="http://schemas.openxmlformats.org/officeDocument/2006/relationships/hyperlink" Target="#INDICE!C87"/></Relationships>
</file>

<file path=xl/drawings/_rels/drawing77.xml.rels><?xml version="1.0" encoding="UTF-8" standalone="yes"?>
<Relationships xmlns="http://schemas.openxmlformats.org/package/2006/relationships"><Relationship Id="rId1" Type="http://schemas.openxmlformats.org/officeDocument/2006/relationships/hyperlink" Target="#INDICE!C88"/></Relationships>
</file>

<file path=xl/drawings/_rels/drawing78.xml.rels><?xml version="1.0" encoding="UTF-8" standalone="yes"?>
<Relationships xmlns="http://schemas.openxmlformats.org/package/2006/relationships"><Relationship Id="rId1" Type="http://schemas.openxmlformats.org/officeDocument/2006/relationships/hyperlink" Target="#INDICE!C89"/></Relationships>
</file>

<file path=xl/drawings/_rels/drawing79.xml.rels><?xml version="1.0" encoding="UTF-8" standalone="yes"?>
<Relationships xmlns="http://schemas.openxmlformats.org/package/2006/relationships"><Relationship Id="rId1" Type="http://schemas.openxmlformats.org/officeDocument/2006/relationships/hyperlink" Target="#INDICE!C90"/></Relationships>
</file>

<file path=xl/drawings/_rels/drawing8.xml.rels><?xml version="1.0" encoding="UTF-8" standalone="yes"?>
<Relationships xmlns="http://schemas.openxmlformats.org/package/2006/relationships"><Relationship Id="rId1" Type="http://schemas.openxmlformats.org/officeDocument/2006/relationships/hyperlink" Target="#INDICE!C17"/></Relationships>
</file>

<file path=xl/drawings/_rels/drawing80.xml.rels><?xml version="1.0" encoding="UTF-8" standalone="yes"?>
<Relationships xmlns="http://schemas.openxmlformats.org/package/2006/relationships"><Relationship Id="rId1" Type="http://schemas.openxmlformats.org/officeDocument/2006/relationships/hyperlink" Target="#INDICE!C91"/></Relationships>
</file>

<file path=xl/drawings/_rels/drawing81.xml.rels><?xml version="1.0" encoding="UTF-8" standalone="yes"?>
<Relationships xmlns="http://schemas.openxmlformats.org/package/2006/relationships"><Relationship Id="rId1" Type="http://schemas.openxmlformats.org/officeDocument/2006/relationships/hyperlink" Target="#INDICE!C92"/></Relationships>
</file>

<file path=xl/drawings/_rels/drawing82.xml.rels><?xml version="1.0" encoding="UTF-8" standalone="yes"?>
<Relationships xmlns="http://schemas.openxmlformats.org/package/2006/relationships"><Relationship Id="rId1" Type="http://schemas.openxmlformats.org/officeDocument/2006/relationships/hyperlink" Target="#INDICE!C93"/></Relationships>
</file>

<file path=xl/drawings/_rels/drawing83.xml.rels><?xml version="1.0" encoding="UTF-8" standalone="yes"?>
<Relationships xmlns="http://schemas.openxmlformats.org/package/2006/relationships"><Relationship Id="rId1" Type="http://schemas.openxmlformats.org/officeDocument/2006/relationships/hyperlink" Target="#INDICE!C94"/></Relationships>
</file>

<file path=xl/drawings/_rels/drawing84.xml.rels><?xml version="1.0" encoding="UTF-8" standalone="yes"?>
<Relationships xmlns="http://schemas.openxmlformats.org/package/2006/relationships"><Relationship Id="rId1" Type="http://schemas.openxmlformats.org/officeDocument/2006/relationships/hyperlink" Target="#INDICE!C95"/></Relationships>
</file>

<file path=xl/drawings/_rels/drawing85.xml.rels><?xml version="1.0" encoding="UTF-8" standalone="yes"?>
<Relationships xmlns="http://schemas.openxmlformats.org/package/2006/relationships"><Relationship Id="rId1" Type="http://schemas.openxmlformats.org/officeDocument/2006/relationships/hyperlink" Target="#INDICE!C96"/></Relationships>
</file>

<file path=xl/drawings/_rels/drawing86.xml.rels><?xml version="1.0" encoding="UTF-8" standalone="yes"?>
<Relationships xmlns="http://schemas.openxmlformats.org/package/2006/relationships"><Relationship Id="rId1" Type="http://schemas.openxmlformats.org/officeDocument/2006/relationships/hyperlink" Target="#INDICE!C97"/></Relationships>
</file>

<file path=xl/drawings/_rels/drawing87.xml.rels><?xml version="1.0" encoding="UTF-8" standalone="yes"?>
<Relationships xmlns="http://schemas.openxmlformats.org/package/2006/relationships"><Relationship Id="rId1" Type="http://schemas.openxmlformats.org/officeDocument/2006/relationships/hyperlink" Target="#INDICE!C98"/></Relationships>
</file>

<file path=xl/drawings/_rels/drawing88.xml.rels><?xml version="1.0" encoding="UTF-8" standalone="yes"?>
<Relationships xmlns="http://schemas.openxmlformats.org/package/2006/relationships"><Relationship Id="rId1" Type="http://schemas.openxmlformats.org/officeDocument/2006/relationships/hyperlink" Target="#INDICE!C99"/></Relationships>
</file>

<file path=xl/drawings/_rels/drawing89.xml.rels><?xml version="1.0" encoding="UTF-8" standalone="yes"?>
<Relationships xmlns="http://schemas.openxmlformats.org/package/2006/relationships"><Relationship Id="rId1" Type="http://schemas.openxmlformats.org/officeDocument/2006/relationships/hyperlink" Target="#INDICE!C100"/></Relationships>
</file>

<file path=xl/drawings/_rels/drawing9.xml.rels><?xml version="1.0" encoding="UTF-8" standalone="yes"?>
<Relationships xmlns="http://schemas.openxmlformats.org/package/2006/relationships"><Relationship Id="rId1" Type="http://schemas.openxmlformats.org/officeDocument/2006/relationships/hyperlink" Target="#INDICE!C18"/></Relationships>
</file>

<file path=xl/drawings/_rels/drawing90.xml.rels><?xml version="1.0" encoding="UTF-8" standalone="yes"?>
<Relationships xmlns="http://schemas.openxmlformats.org/package/2006/relationships"><Relationship Id="rId1" Type="http://schemas.openxmlformats.org/officeDocument/2006/relationships/hyperlink" Target="#INDICE!C101"/></Relationships>
</file>

<file path=xl/drawings/_rels/drawing91.xml.rels><?xml version="1.0" encoding="UTF-8" standalone="yes"?>
<Relationships xmlns="http://schemas.openxmlformats.org/package/2006/relationships"><Relationship Id="rId1" Type="http://schemas.openxmlformats.org/officeDocument/2006/relationships/hyperlink" Target="#INDICE!C102"/></Relationships>
</file>

<file path=xl/drawings/_rels/drawing92.xml.rels><?xml version="1.0" encoding="UTF-8" standalone="yes"?>
<Relationships xmlns="http://schemas.openxmlformats.org/package/2006/relationships"><Relationship Id="rId1" Type="http://schemas.openxmlformats.org/officeDocument/2006/relationships/hyperlink" Target="#INDICE!C103"/></Relationships>
</file>

<file path=xl/drawings/_rels/drawing93.xml.rels><?xml version="1.0" encoding="UTF-8" standalone="yes"?>
<Relationships xmlns="http://schemas.openxmlformats.org/package/2006/relationships"><Relationship Id="rId1" Type="http://schemas.openxmlformats.org/officeDocument/2006/relationships/hyperlink" Target="#INDICE!C104"/></Relationships>
</file>

<file path=xl/drawings/_rels/drawing94.xml.rels><?xml version="1.0" encoding="UTF-8" standalone="yes"?>
<Relationships xmlns="http://schemas.openxmlformats.org/package/2006/relationships"><Relationship Id="rId1" Type="http://schemas.openxmlformats.org/officeDocument/2006/relationships/hyperlink" Target="#INDICE!C105"/></Relationships>
</file>

<file path=xl/drawings/_rels/drawing95.xml.rels><?xml version="1.0" encoding="UTF-8" standalone="yes"?>
<Relationships xmlns="http://schemas.openxmlformats.org/package/2006/relationships"><Relationship Id="rId1" Type="http://schemas.openxmlformats.org/officeDocument/2006/relationships/hyperlink" Target="#INDICE!C106"/></Relationships>
</file>

<file path=xl/drawings/_rels/drawing96.xml.rels><?xml version="1.0" encoding="UTF-8" standalone="yes"?>
<Relationships xmlns="http://schemas.openxmlformats.org/package/2006/relationships"><Relationship Id="rId1" Type="http://schemas.openxmlformats.org/officeDocument/2006/relationships/hyperlink" Target="#INDICE!C107"/></Relationships>
</file>

<file path=xl/drawings/_rels/drawing97.xml.rels><?xml version="1.0" encoding="UTF-8" standalone="yes"?>
<Relationships xmlns="http://schemas.openxmlformats.org/package/2006/relationships"><Relationship Id="rId1" Type="http://schemas.openxmlformats.org/officeDocument/2006/relationships/hyperlink" Target="#INDICE!C108"/></Relationships>
</file>

<file path=xl/drawings/_rels/drawing98.xml.rels><?xml version="1.0" encoding="UTF-8" standalone="yes"?>
<Relationships xmlns="http://schemas.openxmlformats.org/package/2006/relationships"><Relationship Id="rId1" Type="http://schemas.openxmlformats.org/officeDocument/2006/relationships/hyperlink" Target="#INDICE!C109"/></Relationships>
</file>

<file path=xl/drawings/_rels/drawing99.xml.rels><?xml version="1.0" encoding="UTF-8" standalone="yes"?>
<Relationships xmlns="http://schemas.openxmlformats.org/package/2006/relationships"><Relationship Id="rId1" Type="http://schemas.openxmlformats.org/officeDocument/2006/relationships/hyperlink" Target="#INDICE!C110"/></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118110</xdr:rowOff>
    </xdr:from>
    <xdr:to>
      <xdr:col>1</xdr:col>
      <xdr:colOff>369580</xdr:colOff>
      <xdr:row>19</xdr:row>
      <xdr:rowOff>88209</xdr:rowOff>
    </xdr:to>
    <xdr:sp macro="" textlink="">
      <xdr:nvSpPr>
        <xdr:cNvPr id="9" name="Freccia a destra 8">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609600" y="3926205"/>
          <a:ext cx="371475" cy="352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twoCellAnchor editAs="oneCell">
    <xdr:from>
      <xdr:col>0</xdr:col>
      <xdr:colOff>538480</xdr:colOff>
      <xdr:row>2</xdr:row>
      <xdr:rowOff>86360</xdr:rowOff>
    </xdr:from>
    <xdr:to>
      <xdr:col>9</xdr:col>
      <xdr:colOff>152400</xdr:colOff>
      <xdr:row>8</xdr:row>
      <xdr:rowOff>139437</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38480" y="452120"/>
          <a:ext cx="5054600" cy="11503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0</xdr:colOff>
      <xdr:row>0</xdr:row>
      <xdr:rowOff>0</xdr:rowOff>
    </xdr:from>
    <xdr:ext cx="1390650" cy="604525"/>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877300" y="0"/>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0.xml><?xml version="1.0" encoding="utf-8"?>
<xdr:wsDr xmlns:xdr="http://schemas.openxmlformats.org/drawingml/2006/spreadsheetDrawing" xmlns:a="http://schemas.openxmlformats.org/drawingml/2006/main">
  <xdr:oneCellAnchor>
    <xdr:from>
      <xdr:col>8</xdr:col>
      <xdr:colOff>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6400-000003000000}"/>
            </a:ext>
          </a:extLst>
        </xdr:cNvPr>
        <xdr:cNvSpPr/>
      </xdr:nvSpPr>
      <xdr:spPr>
        <a:xfrm>
          <a:off x="86391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1.xml><?xml version="1.0" encoding="utf-8"?>
<xdr:wsDr xmlns:xdr="http://schemas.openxmlformats.org/drawingml/2006/spreadsheetDrawing" xmlns:a="http://schemas.openxmlformats.org/drawingml/2006/main">
  <xdr:oneCellAnchor>
    <xdr:from>
      <xdr:col>8</xdr:col>
      <xdr:colOff>0</xdr:colOff>
      <xdr:row>0</xdr:row>
      <xdr:rowOff>9525</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6500-000002000000}"/>
            </a:ext>
          </a:extLst>
        </xdr:cNvPr>
        <xdr:cNvSpPr/>
      </xdr:nvSpPr>
      <xdr:spPr>
        <a:xfrm>
          <a:off x="8020050" y="9525"/>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2.xml><?xml version="1.0" encoding="utf-8"?>
<xdr:wsDr xmlns:xdr="http://schemas.openxmlformats.org/drawingml/2006/spreadsheetDrawing" xmlns:a="http://schemas.openxmlformats.org/drawingml/2006/main">
  <xdr:oneCellAnchor>
    <xdr:from>
      <xdr:col>7</xdr:col>
      <xdr:colOff>571500</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6600-000002000000}"/>
            </a:ext>
          </a:extLst>
        </xdr:cNvPr>
        <xdr:cNvSpPr/>
      </xdr:nvSpPr>
      <xdr:spPr>
        <a:xfrm>
          <a:off x="60864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3.xml><?xml version="1.0" encoding="utf-8"?>
<xdr:wsDr xmlns:xdr="http://schemas.openxmlformats.org/drawingml/2006/spreadsheetDrawing" xmlns:a="http://schemas.openxmlformats.org/drawingml/2006/main">
  <xdr:oneCellAnchor>
    <xdr:from>
      <xdr:col>3</xdr:col>
      <xdr:colOff>514350</xdr:colOff>
      <xdr:row>0</xdr:row>
      <xdr:rowOff>0</xdr:rowOff>
    </xdr:from>
    <xdr:ext cx="1390650"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6700-000004000000}"/>
            </a:ext>
          </a:extLst>
        </xdr:cNvPr>
        <xdr:cNvSpPr/>
      </xdr:nvSpPr>
      <xdr:spPr>
        <a:xfrm>
          <a:off x="41338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4.xml><?xml version="1.0" encoding="utf-8"?>
<xdr:wsDr xmlns:xdr="http://schemas.openxmlformats.org/drawingml/2006/spreadsheetDrawing" xmlns:a="http://schemas.openxmlformats.org/drawingml/2006/main">
  <xdr:oneCellAnchor>
    <xdr:from>
      <xdr:col>4</xdr:col>
      <xdr:colOff>466725</xdr:colOff>
      <xdr:row>0</xdr:row>
      <xdr:rowOff>0</xdr:rowOff>
    </xdr:from>
    <xdr:ext cx="1390650"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6800-000004000000}"/>
            </a:ext>
          </a:extLst>
        </xdr:cNvPr>
        <xdr:cNvSpPr/>
      </xdr:nvSpPr>
      <xdr:spPr>
        <a:xfrm>
          <a:off x="54387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5.xml><?xml version="1.0" encoding="utf-8"?>
<xdr:wsDr xmlns:xdr="http://schemas.openxmlformats.org/drawingml/2006/spreadsheetDrawing" xmlns:a="http://schemas.openxmlformats.org/drawingml/2006/main">
  <xdr:oneCellAnchor>
    <xdr:from>
      <xdr:col>4</xdr:col>
      <xdr:colOff>466725</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6900-000002000000}"/>
            </a:ext>
          </a:extLst>
        </xdr:cNvPr>
        <xdr:cNvSpPr/>
      </xdr:nvSpPr>
      <xdr:spPr>
        <a:xfrm>
          <a:off x="57721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6.xml><?xml version="1.0" encoding="utf-8"?>
<xdr:wsDr xmlns:xdr="http://schemas.openxmlformats.org/drawingml/2006/spreadsheetDrawing" xmlns:a="http://schemas.openxmlformats.org/drawingml/2006/main">
  <xdr:oneCellAnchor>
    <xdr:from>
      <xdr:col>8</xdr:col>
      <xdr:colOff>0</xdr:colOff>
      <xdr:row>0</xdr:row>
      <xdr:rowOff>0</xdr:rowOff>
    </xdr:from>
    <xdr:ext cx="1390650" cy="602807"/>
    <xdr:sp macro="" textlink="">
      <xdr:nvSpPr>
        <xdr:cNvPr id="5" name="Rettangolo 4">
          <a:hlinkClick xmlns:r="http://schemas.openxmlformats.org/officeDocument/2006/relationships" r:id="rId1"/>
          <a:extLst>
            <a:ext uri="{FF2B5EF4-FFF2-40B4-BE49-F238E27FC236}">
              <a16:creationId xmlns:a16="http://schemas.microsoft.com/office/drawing/2014/main" id="{00000000-0008-0000-6A00-000005000000}"/>
            </a:ext>
          </a:extLst>
        </xdr:cNvPr>
        <xdr:cNvSpPr/>
      </xdr:nvSpPr>
      <xdr:spPr>
        <a:xfrm>
          <a:off x="736282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7.xml><?xml version="1.0" encoding="utf-8"?>
<xdr:wsDr xmlns:xdr="http://schemas.openxmlformats.org/drawingml/2006/spreadsheetDrawing" xmlns:a="http://schemas.openxmlformats.org/drawingml/2006/main">
  <xdr:oneCellAnchor>
    <xdr:from>
      <xdr:col>4</xdr:col>
      <xdr:colOff>0</xdr:colOff>
      <xdr:row>0</xdr:row>
      <xdr:rowOff>0</xdr:rowOff>
    </xdr:from>
    <xdr:ext cx="1390650" cy="602807"/>
    <xdr:sp macro="" textlink="">
      <xdr:nvSpPr>
        <xdr:cNvPr id="6" name="Rettangolo 5">
          <a:hlinkClick xmlns:r="http://schemas.openxmlformats.org/officeDocument/2006/relationships" r:id="rId1"/>
          <a:extLst>
            <a:ext uri="{FF2B5EF4-FFF2-40B4-BE49-F238E27FC236}">
              <a16:creationId xmlns:a16="http://schemas.microsoft.com/office/drawing/2014/main" id="{00000000-0008-0000-6B00-000006000000}"/>
            </a:ext>
          </a:extLst>
        </xdr:cNvPr>
        <xdr:cNvSpPr/>
      </xdr:nvSpPr>
      <xdr:spPr>
        <a:xfrm>
          <a:off x="778192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8.xml><?xml version="1.0" encoding="utf-8"?>
<xdr:wsDr xmlns:xdr="http://schemas.openxmlformats.org/drawingml/2006/spreadsheetDrawing" xmlns:a="http://schemas.openxmlformats.org/drawingml/2006/main">
  <xdr:oneCellAnchor>
    <xdr:from>
      <xdr:col>7</xdr:col>
      <xdr:colOff>209550</xdr:colOff>
      <xdr:row>0</xdr:row>
      <xdr:rowOff>9525</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6C00-000002000000}"/>
            </a:ext>
          </a:extLst>
        </xdr:cNvPr>
        <xdr:cNvSpPr/>
      </xdr:nvSpPr>
      <xdr:spPr>
        <a:xfrm>
          <a:off x="8877300" y="9525"/>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09.xml><?xml version="1.0" encoding="utf-8"?>
<xdr:wsDr xmlns:xdr="http://schemas.openxmlformats.org/drawingml/2006/spreadsheetDrawing" xmlns:a="http://schemas.openxmlformats.org/drawingml/2006/main">
  <xdr:oneCellAnchor>
    <xdr:from>
      <xdr:col>6</xdr:col>
      <xdr:colOff>19050</xdr:colOff>
      <xdr:row>0</xdr:row>
      <xdr:rowOff>9525</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6D00-000002000000}"/>
            </a:ext>
          </a:extLst>
        </xdr:cNvPr>
        <xdr:cNvSpPr/>
      </xdr:nvSpPr>
      <xdr:spPr>
        <a:xfrm>
          <a:off x="7658100" y="9525"/>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561975</xdr:colOff>
      <xdr:row>0</xdr:row>
      <xdr:rowOff>0</xdr:rowOff>
    </xdr:from>
    <xdr:ext cx="1390650" cy="604525"/>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9439275" y="0"/>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0.xml><?xml version="1.0" encoding="utf-8"?>
<xdr:wsDr xmlns:xdr="http://schemas.openxmlformats.org/drawingml/2006/spreadsheetDrawing" xmlns:a="http://schemas.openxmlformats.org/drawingml/2006/main">
  <xdr:oneCellAnchor>
    <xdr:from>
      <xdr:col>5</xdr:col>
      <xdr:colOff>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6E00-000003000000}"/>
            </a:ext>
          </a:extLst>
        </xdr:cNvPr>
        <xdr:cNvSpPr/>
      </xdr:nvSpPr>
      <xdr:spPr>
        <a:xfrm>
          <a:off x="56769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1.xml><?xml version="1.0" encoding="utf-8"?>
<xdr:wsDr xmlns:xdr="http://schemas.openxmlformats.org/drawingml/2006/spreadsheetDrawing" xmlns:a="http://schemas.openxmlformats.org/drawingml/2006/main">
  <xdr:oneCellAnchor>
    <xdr:from>
      <xdr:col>5</xdr:col>
      <xdr:colOff>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6F00-000003000000}"/>
            </a:ext>
          </a:extLst>
        </xdr:cNvPr>
        <xdr:cNvSpPr/>
      </xdr:nvSpPr>
      <xdr:spPr>
        <a:xfrm>
          <a:off x="51244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2.xml><?xml version="1.0" encoding="utf-8"?>
<xdr:wsDr xmlns:xdr="http://schemas.openxmlformats.org/drawingml/2006/spreadsheetDrawing" xmlns:a="http://schemas.openxmlformats.org/drawingml/2006/main">
  <xdr:oneCellAnchor>
    <xdr:from>
      <xdr:col>7</xdr:col>
      <xdr:colOff>0</xdr:colOff>
      <xdr:row>0</xdr:row>
      <xdr:rowOff>0</xdr:rowOff>
    </xdr:from>
    <xdr:ext cx="1390650" cy="602807"/>
    <xdr:sp macro="" textlink="">
      <xdr:nvSpPr>
        <xdr:cNvPr id="5" name="Rettangolo 4">
          <a:hlinkClick xmlns:r="http://schemas.openxmlformats.org/officeDocument/2006/relationships" r:id="rId1"/>
          <a:extLst>
            <a:ext uri="{FF2B5EF4-FFF2-40B4-BE49-F238E27FC236}">
              <a16:creationId xmlns:a16="http://schemas.microsoft.com/office/drawing/2014/main" id="{00000000-0008-0000-7000-000005000000}"/>
            </a:ext>
          </a:extLst>
        </xdr:cNvPr>
        <xdr:cNvSpPr/>
      </xdr:nvSpPr>
      <xdr:spPr>
        <a:xfrm>
          <a:off x="72771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3.xml><?xml version="1.0" encoding="utf-8"?>
<xdr:wsDr xmlns:xdr="http://schemas.openxmlformats.org/drawingml/2006/spreadsheetDrawing" xmlns:a="http://schemas.openxmlformats.org/drawingml/2006/main">
  <xdr:oneCellAnchor>
    <xdr:from>
      <xdr:col>4</xdr:col>
      <xdr:colOff>0</xdr:colOff>
      <xdr:row>0</xdr:row>
      <xdr:rowOff>0</xdr:rowOff>
    </xdr:from>
    <xdr:ext cx="1390650"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7100-000004000000}"/>
            </a:ext>
          </a:extLst>
        </xdr:cNvPr>
        <xdr:cNvSpPr/>
      </xdr:nvSpPr>
      <xdr:spPr>
        <a:xfrm>
          <a:off x="507682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4.xml><?xml version="1.0" encoding="utf-8"?>
<xdr:wsDr xmlns:xdr="http://schemas.openxmlformats.org/drawingml/2006/spreadsheetDrawing" xmlns:a="http://schemas.openxmlformats.org/drawingml/2006/main">
  <xdr:oneCellAnchor>
    <xdr:from>
      <xdr:col>4</xdr:col>
      <xdr:colOff>514350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7200-000003000000}"/>
            </a:ext>
          </a:extLst>
        </xdr:cNvPr>
        <xdr:cNvSpPr/>
      </xdr:nvSpPr>
      <xdr:spPr>
        <a:xfrm>
          <a:off x="53149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5.xml><?xml version="1.0" encoding="utf-8"?>
<xdr:wsDr xmlns:xdr="http://schemas.openxmlformats.org/drawingml/2006/spreadsheetDrawing" xmlns:a="http://schemas.openxmlformats.org/drawingml/2006/main">
  <xdr:oneCellAnchor>
    <xdr:from>
      <xdr:col>10</xdr:col>
      <xdr:colOff>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7300-000003000000}"/>
            </a:ext>
          </a:extLst>
        </xdr:cNvPr>
        <xdr:cNvSpPr/>
      </xdr:nvSpPr>
      <xdr:spPr>
        <a:xfrm>
          <a:off x="77247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6.xml><?xml version="1.0" encoding="utf-8"?>
<xdr:wsDr xmlns:xdr="http://schemas.openxmlformats.org/drawingml/2006/spreadsheetDrawing" xmlns:a="http://schemas.openxmlformats.org/drawingml/2006/main">
  <xdr:oneCellAnchor>
    <xdr:from>
      <xdr:col>10</xdr:col>
      <xdr:colOff>0</xdr:colOff>
      <xdr:row>0</xdr:row>
      <xdr:rowOff>0</xdr:rowOff>
    </xdr:from>
    <xdr:ext cx="1390650" cy="602807"/>
    <xdr:sp macro="" textlink="">
      <xdr:nvSpPr>
        <xdr:cNvPr id="5" name="Rettangolo 4">
          <a:hlinkClick xmlns:r="http://schemas.openxmlformats.org/officeDocument/2006/relationships" r:id="rId1"/>
          <a:extLst>
            <a:ext uri="{FF2B5EF4-FFF2-40B4-BE49-F238E27FC236}">
              <a16:creationId xmlns:a16="http://schemas.microsoft.com/office/drawing/2014/main" id="{00000000-0008-0000-7400-000005000000}"/>
            </a:ext>
          </a:extLst>
        </xdr:cNvPr>
        <xdr:cNvSpPr/>
      </xdr:nvSpPr>
      <xdr:spPr>
        <a:xfrm>
          <a:off x="73437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7.xml><?xml version="1.0" encoding="utf-8"?>
<xdr:wsDr xmlns:xdr="http://schemas.openxmlformats.org/drawingml/2006/spreadsheetDrawing" xmlns:a="http://schemas.openxmlformats.org/drawingml/2006/main">
  <xdr:oneCellAnchor>
    <xdr:from>
      <xdr:col>4</xdr:col>
      <xdr:colOff>209550</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7500-000002000000}"/>
            </a:ext>
          </a:extLst>
        </xdr:cNvPr>
        <xdr:cNvSpPr/>
      </xdr:nvSpPr>
      <xdr:spPr>
        <a:xfrm>
          <a:off x="50101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8.xml><?xml version="1.0" encoding="utf-8"?>
<xdr:wsDr xmlns:xdr="http://schemas.openxmlformats.org/drawingml/2006/spreadsheetDrawing" xmlns:a="http://schemas.openxmlformats.org/drawingml/2006/main">
  <xdr:oneCellAnchor>
    <xdr:from>
      <xdr:col>9</xdr:col>
      <xdr:colOff>266700</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7600-000002000000}"/>
            </a:ext>
          </a:extLst>
        </xdr:cNvPr>
        <xdr:cNvSpPr/>
      </xdr:nvSpPr>
      <xdr:spPr>
        <a:xfrm>
          <a:off x="747712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19.xml><?xml version="1.0" encoding="utf-8"?>
<xdr:wsDr xmlns:xdr="http://schemas.openxmlformats.org/drawingml/2006/spreadsheetDrawing" xmlns:a="http://schemas.openxmlformats.org/drawingml/2006/main">
  <xdr:oneCellAnchor>
    <xdr:from>
      <xdr:col>10</xdr:col>
      <xdr:colOff>323850</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7700-000002000000}"/>
            </a:ext>
          </a:extLst>
        </xdr:cNvPr>
        <xdr:cNvSpPr/>
      </xdr:nvSpPr>
      <xdr:spPr>
        <a:xfrm>
          <a:off x="86487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38100</xdr:colOff>
      <xdr:row>0</xdr:row>
      <xdr:rowOff>0</xdr:rowOff>
    </xdr:from>
    <xdr:ext cx="1390650" cy="604525"/>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8572500" y="0"/>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20.xml><?xml version="1.0" encoding="utf-8"?>
<xdr:wsDr xmlns:xdr="http://schemas.openxmlformats.org/drawingml/2006/spreadsheetDrawing" xmlns:a="http://schemas.openxmlformats.org/drawingml/2006/main">
  <xdr:oneCellAnchor>
    <xdr:from>
      <xdr:col>2</xdr:col>
      <xdr:colOff>1828800</xdr:colOff>
      <xdr:row>0</xdr:row>
      <xdr:rowOff>0</xdr:rowOff>
    </xdr:from>
    <xdr:ext cx="1390650"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7800-000004000000}"/>
            </a:ext>
          </a:extLst>
        </xdr:cNvPr>
        <xdr:cNvSpPr/>
      </xdr:nvSpPr>
      <xdr:spPr>
        <a:xfrm>
          <a:off x="42672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twoCellAnchor editAs="oneCell">
    <xdr:from>
      <xdr:col>0</xdr:col>
      <xdr:colOff>0</xdr:colOff>
      <xdr:row>6</xdr:row>
      <xdr:rowOff>5189</xdr:rowOff>
    </xdr:from>
    <xdr:to>
      <xdr:col>8</xdr:col>
      <xdr:colOff>638175</xdr:colOff>
      <xdr:row>27</xdr:row>
      <xdr:rowOff>66674</xdr:rowOff>
    </xdr:to>
    <xdr:pic>
      <xdr:nvPicPr>
        <xdr:cNvPr id="5" name="Immagine 4">
          <a:extLst>
            <a:ext uri="{FF2B5EF4-FFF2-40B4-BE49-F238E27FC236}">
              <a16:creationId xmlns:a16="http://schemas.microsoft.com/office/drawing/2014/main" id="{00000000-0008-0000-7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48214"/>
          <a:ext cx="10182225" cy="4061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1.xml><?xml version="1.0" encoding="utf-8"?>
<xdr:wsDr xmlns:xdr="http://schemas.openxmlformats.org/drawingml/2006/spreadsheetDrawing" xmlns:a="http://schemas.openxmlformats.org/drawingml/2006/main">
  <xdr:oneCellAnchor>
    <xdr:from>
      <xdr:col>14</xdr:col>
      <xdr:colOff>0</xdr:colOff>
      <xdr:row>0</xdr:row>
      <xdr:rowOff>0</xdr:rowOff>
    </xdr:from>
    <xdr:ext cx="1388197"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7900-000004000000}"/>
            </a:ext>
          </a:extLst>
        </xdr:cNvPr>
        <xdr:cNvSpPr/>
      </xdr:nvSpPr>
      <xdr:spPr>
        <a:xfrm>
          <a:off x="8534400" y="0"/>
          <a:ext cx="1388197"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twoCellAnchor editAs="oneCell">
    <xdr:from>
      <xdr:col>0</xdr:col>
      <xdr:colOff>0</xdr:colOff>
      <xdr:row>4</xdr:row>
      <xdr:rowOff>25400</xdr:rowOff>
    </xdr:from>
    <xdr:to>
      <xdr:col>14</xdr:col>
      <xdr:colOff>243840</xdr:colOff>
      <xdr:row>46</xdr:row>
      <xdr:rowOff>114300</xdr:rowOff>
    </xdr:to>
    <xdr:pic>
      <xdr:nvPicPr>
        <xdr:cNvPr id="56" name="Immagine 55" descr="Figura 4.1.1.emf">
          <a:extLst>
            <a:ext uri="{FF2B5EF4-FFF2-40B4-BE49-F238E27FC236}">
              <a16:creationId xmlns:a16="http://schemas.microsoft.com/office/drawing/2014/main" id="{00000000-0008-0000-7900-00003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606" r="22822"/>
        <a:stretch/>
      </xdr:blipFill>
      <xdr:spPr>
        <a:xfrm>
          <a:off x="0" y="886460"/>
          <a:ext cx="8671560" cy="840994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oneCellAnchor>
    <xdr:from>
      <xdr:col>5</xdr:col>
      <xdr:colOff>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7A00-000003000000}"/>
            </a:ext>
          </a:extLst>
        </xdr:cNvPr>
        <xdr:cNvSpPr/>
      </xdr:nvSpPr>
      <xdr:spPr>
        <a:xfrm>
          <a:off x="409194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23.xml><?xml version="1.0" encoding="utf-8"?>
<xdr:wsDr xmlns:xdr="http://schemas.openxmlformats.org/drawingml/2006/spreadsheetDrawing" xmlns:a="http://schemas.openxmlformats.org/drawingml/2006/main">
  <xdr:oneCellAnchor>
    <xdr:from>
      <xdr:col>6</xdr:col>
      <xdr:colOff>0</xdr:colOff>
      <xdr:row>0</xdr:row>
      <xdr:rowOff>0</xdr:rowOff>
    </xdr:from>
    <xdr:ext cx="1390650"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7B00-000004000000}"/>
            </a:ext>
          </a:extLst>
        </xdr:cNvPr>
        <xdr:cNvSpPr/>
      </xdr:nvSpPr>
      <xdr:spPr>
        <a:xfrm>
          <a:off x="69723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24.xml><?xml version="1.0" encoding="utf-8"?>
<xdr:wsDr xmlns:xdr="http://schemas.openxmlformats.org/drawingml/2006/spreadsheetDrawing" xmlns:a="http://schemas.openxmlformats.org/drawingml/2006/main">
  <xdr:oneCellAnchor>
    <xdr:from>
      <xdr:col>4</xdr:col>
      <xdr:colOff>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7C00-000003000000}"/>
            </a:ext>
          </a:extLst>
        </xdr:cNvPr>
        <xdr:cNvSpPr/>
      </xdr:nvSpPr>
      <xdr:spPr>
        <a:xfrm>
          <a:off x="39433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25.xml><?xml version="1.0" encoding="utf-8"?>
<xdr:wsDr xmlns:xdr="http://schemas.openxmlformats.org/drawingml/2006/spreadsheetDrawing" xmlns:a="http://schemas.openxmlformats.org/drawingml/2006/main">
  <xdr:oneCellAnchor>
    <xdr:from>
      <xdr:col>3</xdr:col>
      <xdr:colOff>558165</xdr:colOff>
      <xdr:row>0</xdr:row>
      <xdr:rowOff>0</xdr:rowOff>
    </xdr:from>
    <xdr:ext cx="1405713"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7D00-000003000000}"/>
            </a:ext>
          </a:extLst>
        </xdr:cNvPr>
        <xdr:cNvSpPr/>
      </xdr:nvSpPr>
      <xdr:spPr>
        <a:xfrm>
          <a:off x="7511415"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26.xml><?xml version="1.0" encoding="utf-8"?>
<xdr:wsDr xmlns:xdr="http://schemas.openxmlformats.org/drawingml/2006/spreadsheetDrawing" xmlns:a="http://schemas.openxmlformats.org/drawingml/2006/main">
  <xdr:twoCellAnchor editAs="oneCell">
    <xdr:from>
      <xdr:col>0</xdr:col>
      <xdr:colOff>0</xdr:colOff>
      <xdr:row>5</xdr:row>
      <xdr:rowOff>85724</xdr:rowOff>
    </xdr:from>
    <xdr:to>
      <xdr:col>9</xdr:col>
      <xdr:colOff>247650</xdr:colOff>
      <xdr:row>28</xdr:row>
      <xdr:rowOff>156016</xdr:rowOff>
    </xdr:to>
    <xdr:pic>
      <xdr:nvPicPr>
        <xdr:cNvPr id="3" name="Immagine 2">
          <a:extLst>
            <a:ext uri="{FF2B5EF4-FFF2-40B4-BE49-F238E27FC236}">
              <a16:creationId xmlns:a16="http://schemas.microsoft.com/office/drawing/2014/main" id="{00000000-0008-0000-7E00-000003000000}"/>
            </a:ext>
          </a:extLst>
        </xdr:cNvPr>
        <xdr:cNvPicPr>
          <a:picLocks noChangeAspect="1"/>
        </xdr:cNvPicPr>
      </xdr:nvPicPr>
      <xdr:blipFill>
        <a:blip xmlns:r="http://schemas.openxmlformats.org/officeDocument/2006/relationships" r:embed="rId1"/>
        <a:stretch>
          <a:fillRect/>
        </a:stretch>
      </xdr:blipFill>
      <xdr:spPr>
        <a:xfrm>
          <a:off x="0" y="1104899"/>
          <a:ext cx="5476875" cy="4451792"/>
        </a:xfrm>
        <a:prstGeom prst="rect">
          <a:avLst/>
        </a:prstGeom>
      </xdr:spPr>
    </xdr:pic>
    <xdr:clientData/>
  </xdr:twoCellAnchor>
  <xdr:oneCellAnchor>
    <xdr:from>
      <xdr:col>9</xdr:col>
      <xdr:colOff>0</xdr:colOff>
      <xdr:row>0</xdr:row>
      <xdr:rowOff>0</xdr:rowOff>
    </xdr:from>
    <xdr:ext cx="1405713" cy="602807"/>
    <xdr:sp macro="" textlink="">
      <xdr:nvSpPr>
        <xdr:cNvPr id="4" name="Rettangolo 3">
          <a:hlinkClick xmlns:r="http://schemas.openxmlformats.org/officeDocument/2006/relationships" r:id="rId2"/>
          <a:extLst>
            <a:ext uri="{FF2B5EF4-FFF2-40B4-BE49-F238E27FC236}">
              <a16:creationId xmlns:a16="http://schemas.microsoft.com/office/drawing/2014/main" id="{00000000-0008-0000-7E00-000004000000}"/>
            </a:ext>
          </a:extLst>
        </xdr:cNvPr>
        <xdr:cNvSpPr/>
      </xdr:nvSpPr>
      <xdr:spPr>
        <a:xfrm>
          <a:off x="5486400"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27.xml><?xml version="1.0" encoding="utf-8"?>
<xdr:wsDr xmlns:xdr="http://schemas.openxmlformats.org/drawingml/2006/spreadsheetDrawing" xmlns:a="http://schemas.openxmlformats.org/drawingml/2006/main">
  <xdr:oneCellAnchor>
    <xdr:from>
      <xdr:col>1</xdr:col>
      <xdr:colOff>1571625</xdr:colOff>
      <xdr:row>0</xdr:row>
      <xdr:rowOff>0</xdr:rowOff>
    </xdr:from>
    <xdr:ext cx="140571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7F00-000002000000}"/>
            </a:ext>
          </a:extLst>
        </xdr:cNvPr>
        <xdr:cNvSpPr/>
      </xdr:nvSpPr>
      <xdr:spPr>
        <a:xfrm>
          <a:off x="5591175"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28.xml><?xml version="1.0" encoding="utf-8"?>
<xdr:wsDr xmlns:xdr="http://schemas.openxmlformats.org/drawingml/2006/spreadsheetDrawing" xmlns:a="http://schemas.openxmlformats.org/drawingml/2006/main">
  <xdr:oneCellAnchor>
    <xdr:from>
      <xdr:col>8</xdr:col>
      <xdr:colOff>638175</xdr:colOff>
      <xdr:row>0</xdr:row>
      <xdr:rowOff>0</xdr:rowOff>
    </xdr:from>
    <xdr:ext cx="140571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8000-000002000000}"/>
            </a:ext>
          </a:extLst>
        </xdr:cNvPr>
        <xdr:cNvSpPr/>
      </xdr:nvSpPr>
      <xdr:spPr>
        <a:xfrm>
          <a:off x="7677150"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29.xml><?xml version="1.0" encoding="utf-8"?>
<xdr:wsDr xmlns:xdr="http://schemas.openxmlformats.org/drawingml/2006/spreadsheetDrawing" xmlns:a="http://schemas.openxmlformats.org/drawingml/2006/main">
  <xdr:oneCellAnchor>
    <xdr:from>
      <xdr:col>8</xdr:col>
      <xdr:colOff>19050</xdr:colOff>
      <xdr:row>0</xdr:row>
      <xdr:rowOff>0</xdr:rowOff>
    </xdr:from>
    <xdr:ext cx="140571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8100-000002000000}"/>
            </a:ext>
          </a:extLst>
        </xdr:cNvPr>
        <xdr:cNvSpPr/>
      </xdr:nvSpPr>
      <xdr:spPr>
        <a:xfrm>
          <a:off x="6534150"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9</xdr:col>
      <xdr:colOff>571500</xdr:colOff>
      <xdr:row>0</xdr:row>
      <xdr:rowOff>0</xdr:rowOff>
    </xdr:from>
    <xdr:ext cx="1390650" cy="604525"/>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8324850" y="0"/>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30.xml><?xml version="1.0" encoding="utf-8"?>
<xdr:wsDr xmlns:xdr="http://schemas.openxmlformats.org/drawingml/2006/spreadsheetDrawing" xmlns:a="http://schemas.openxmlformats.org/drawingml/2006/main">
  <xdr:oneCellAnchor>
    <xdr:from>
      <xdr:col>9</xdr:col>
      <xdr:colOff>0</xdr:colOff>
      <xdr:row>0</xdr:row>
      <xdr:rowOff>0</xdr:rowOff>
    </xdr:from>
    <xdr:ext cx="140571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8200-000002000000}"/>
            </a:ext>
          </a:extLst>
        </xdr:cNvPr>
        <xdr:cNvSpPr/>
      </xdr:nvSpPr>
      <xdr:spPr>
        <a:xfrm>
          <a:off x="5486400"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31.xml><?xml version="1.0" encoding="utf-8"?>
<xdr:wsDr xmlns:xdr="http://schemas.openxmlformats.org/drawingml/2006/spreadsheetDrawing" xmlns:a="http://schemas.openxmlformats.org/drawingml/2006/main">
  <xdr:oneCellAnchor>
    <xdr:from>
      <xdr:col>9</xdr:col>
      <xdr:colOff>352425</xdr:colOff>
      <xdr:row>0</xdr:row>
      <xdr:rowOff>0</xdr:rowOff>
    </xdr:from>
    <xdr:ext cx="140571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8300-000002000000}"/>
            </a:ext>
          </a:extLst>
        </xdr:cNvPr>
        <xdr:cNvSpPr/>
      </xdr:nvSpPr>
      <xdr:spPr>
        <a:xfrm>
          <a:off x="9448800"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32.xml><?xml version="1.0" encoding="utf-8"?>
<xdr:wsDr xmlns:xdr="http://schemas.openxmlformats.org/drawingml/2006/spreadsheetDrawing" xmlns:a="http://schemas.openxmlformats.org/drawingml/2006/main">
  <xdr:oneCellAnchor>
    <xdr:from>
      <xdr:col>6</xdr:col>
      <xdr:colOff>533400</xdr:colOff>
      <xdr:row>0</xdr:row>
      <xdr:rowOff>0</xdr:rowOff>
    </xdr:from>
    <xdr:ext cx="140571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8400-000002000000}"/>
            </a:ext>
          </a:extLst>
        </xdr:cNvPr>
        <xdr:cNvSpPr/>
      </xdr:nvSpPr>
      <xdr:spPr>
        <a:xfrm>
          <a:off x="7458075"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33.xml><?xml version="1.0" encoding="utf-8"?>
<xdr:wsDr xmlns:xdr="http://schemas.openxmlformats.org/drawingml/2006/spreadsheetDrawing" xmlns:a="http://schemas.openxmlformats.org/drawingml/2006/main">
  <xdr:oneCellAnchor>
    <xdr:from>
      <xdr:col>8</xdr:col>
      <xdr:colOff>571500</xdr:colOff>
      <xdr:row>0</xdr:row>
      <xdr:rowOff>0</xdr:rowOff>
    </xdr:from>
    <xdr:ext cx="140571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8500-000002000000}"/>
            </a:ext>
          </a:extLst>
        </xdr:cNvPr>
        <xdr:cNvSpPr/>
      </xdr:nvSpPr>
      <xdr:spPr>
        <a:xfrm>
          <a:off x="9839325"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34.xml><?xml version="1.0" encoding="utf-8"?>
<xdr:wsDr xmlns:xdr="http://schemas.openxmlformats.org/drawingml/2006/spreadsheetDrawing" xmlns:a="http://schemas.openxmlformats.org/drawingml/2006/main">
  <xdr:oneCellAnchor>
    <xdr:from>
      <xdr:col>8</xdr:col>
      <xdr:colOff>0</xdr:colOff>
      <xdr:row>0</xdr:row>
      <xdr:rowOff>0</xdr:rowOff>
    </xdr:from>
    <xdr:ext cx="140571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8600-000002000000}"/>
            </a:ext>
          </a:extLst>
        </xdr:cNvPr>
        <xdr:cNvSpPr/>
      </xdr:nvSpPr>
      <xdr:spPr>
        <a:xfrm>
          <a:off x="6705600"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35.xml><?xml version="1.0" encoding="utf-8"?>
<xdr:wsDr xmlns:xdr="http://schemas.openxmlformats.org/drawingml/2006/spreadsheetDrawing" xmlns:a="http://schemas.openxmlformats.org/drawingml/2006/main">
  <xdr:oneCellAnchor>
    <xdr:from>
      <xdr:col>11</xdr:col>
      <xdr:colOff>0</xdr:colOff>
      <xdr:row>0</xdr:row>
      <xdr:rowOff>0</xdr:rowOff>
    </xdr:from>
    <xdr:ext cx="140571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8700-000002000000}"/>
            </a:ext>
          </a:extLst>
        </xdr:cNvPr>
        <xdr:cNvSpPr/>
      </xdr:nvSpPr>
      <xdr:spPr>
        <a:xfrm>
          <a:off x="6705600" y="0"/>
          <a:ext cx="14057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twoCellAnchor editAs="oneCell">
    <xdr:from>
      <xdr:col>0</xdr:col>
      <xdr:colOff>276225</xdr:colOff>
      <xdr:row>3</xdr:row>
      <xdr:rowOff>152400</xdr:rowOff>
    </xdr:from>
    <xdr:to>
      <xdr:col>14</xdr:col>
      <xdr:colOff>393201</xdr:colOff>
      <xdr:row>34</xdr:row>
      <xdr:rowOff>93980</xdr:rowOff>
    </xdr:to>
    <xdr:pic>
      <xdr:nvPicPr>
        <xdr:cNvPr id="3" name="Immagine 2">
          <a:extLst>
            <a:ext uri="{FF2B5EF4-FFF2-40B4-BE49-F238E27FC236}">
              <a16:creationId xmlns:a16="http://schemas.microsoft.com/office/drawing/2014/main" id="{00000000-0008-0000-8700-000003000000}"/>
            </a:ext>
          </a:extLst>
        </xdr:cNvPr>
        <xdr:cNvPicPr>
          <a:picLocks noChangeAspect="1"/>
        </xdr:cNvPicPr>
      </xdr:nvPicPr>
      <xdr:blipFill>
        <a:blip xmlns:r="http://schemas.openxmlformats.org/officeDocument/2006/relationships" r:embed="rId2"/>
        <a:stretch>
          <a:fillRect/>
        </a:stretch>
      </xdr:blipFill>
      <xdr:spPr>
        <a:xfrm>
          <a:off x="276225" y="790575"/>
          <a:ext cx="8251326" cy="591375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10</xdr:col>
      <xdr:colOff>19050</xdr:colOff>
      <xdr:row>0</xdr:row>
      <xdr:rowOff>0</xdr:rowOff>
    </xdr:from>
    <xdr:ext cx="1390650" cy="604525"/>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8972550" y="0"/>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10</xdr:col>
      <xdr:colOff>19050</xdr:colOff>
      <xdr:row>0</xdr:row>
      <xdr:rowOff>0</xdr:rowOff>
    </xdr:from>
    <xdr:ext cx="1390650"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84963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4</xdr:col>
      <xdr:colOff>238125</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58959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5</xdr:col>
      <xdr:colOff>180975</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13422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oneCellAnchor>
    <xdr:from>
      <xdr:col>0</xdr:col>
      <xdr:colOff>733425</xdr:colOff>
      <xdr:row>23</xdr:row>
      <xdr:rowOff>161925</xdr:rowOff>
    </xdr:from>
    <xdr:ext cx="184731" cy="264560"/>
    <xdr:sp macro="" textlink="">
      <xdr:nvSpPr>
        <xdr:cNvPr id="3" name="CasellaDiTesto 2">
          <a:extLst>
            <a:ext uri="{FF2B5EF4-FFF2-40B4-BE49-F238E27FC236}">
              <a16:creationId xmlns:a16="http://schemas.microsoft.com/office/drawing/2014/main" id="{00000000-0008-0000-1100-000003000000}"/>
            </a:ext>
          </a:extLst>
        </xdr:cNvPr>
        <xdr:cNvSpPr txBox="1"/>
      </xdr:nvSpPr>
      <xdr:spPr>
        <a:xfrm>
          <a:off x="733425" y="398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4</xdr:col>
      <xdr:colOff>285750</xdr:colOff>
      <xdr:row>0</xdr:row>
      <xdr:rowOff>0</xdr:rowOff>
    </xdr:from>
    <xdr:ext cx="139306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5448300" y="0"/>
          <a:ext cx="139306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2</xdr:col>
      <xdr:colOff>571500</xdr:colOff>
      <xdr:row>0</xdr:row>
      <xdr:rowOff>0</xdr:rowOff>
    </xdr:from>
    <xdr:ext cx="1393063"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038850" y="0"/>
          <a:ext cx="139306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312420</xdr:colOff>
      <xdr:row>0</xdr:row>
      <xdr:rowOff>0</xdr:rowOff>
    </xdr:from>
    <xdr:ext cx="1390650" cy="59517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7914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2</xdr:col>
      <xdr:colOff>0</xdr:colOff>
      <xdr:row>0</xdr:row>
      <xdr:rowOff>0</xdr:rowOff>
    </xdr:from>
    <xdr:ext cx="1390650" cy="604525"/>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6372225" y="0"/>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2</xdr:col>
      <xdr:colOff>981075</xdr:colOff>
      <xdr:row>0</xdr:row>
      <xdr:rowOff>9525</xdr:rowOff>
    </xdr:from>
    <xdr:ext cx="1390650" cy="604525"/>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477125" y="9525"/>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4</xdr:col>
      <xdr:colOff>695325</xdr:colOff>
      <xdr:row>0</xdr:row>
      <xdr:rowOff>9525</xdr:rowOff>
    </xdr:from>
    <xdr:ext cx="1390650" cy="60477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6181725" y="9525"/>
          <a:ext cx="1390650" cy="60477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11</xdr:col>
      <xdr:colOff>428625</xdr:colOff>
      <xdr:row>0</xdr:row>
      <xdr:rowOff>0</xdr:rowOff>
    </xdr:from>
    <xdr:ext cx="1390650" cy="604525"/>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8258175" y="0"/>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10</xdr:col>
      <xdr:colOff>476250</xdr:colOff>
      <xdr:row>0</xdr:row>
      <xdr:rowOff>0</xdr:rowOff>
    </xdr:from>
    <xdr:ext cx="1390650" cy="604525"/>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8067675" y="0"/>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7</xdr:col>
      <xdr:colOff>321945</xdr:colOff>
      <xdr:row>0</xdr:row>
      <xdr:rowOff>0</xdr:rowOff>
    </xdr:from>
    <xdr:ext cx="1390650" cy="604777"/>
    <xdr:sp macro="" textlink="">
      <xdr:nvSpPr>
        <xdr:cNvPr id="5" name="Rettangolo 4">
          <a:hlinkClick xmlns:r="http://schemas.openxmlformats.org/officeDocument/2006/relationships" r:id="rId1"/>
          <a:extLst>
            <a:ext uri="{FF2B5EF4-FFF2-40B4-BE49-F238E27FC236}">
              <a16:creationId xmlns:a16="http://schemas.microsoft.com/office/drawing/2014/main" id="{00000000-0008-0000-1900-000005000000}"/>
            </a:ext>
          </a:extLst>
        </xdr:cNvPr>
        <xdr:cNvSpPr/>
      </xdr:nvSpPr>
      <xdr:spPr>
        <a:xfrm>
          <a:off x="6341745" y="0"/>
          <a:ext cx="1390650" cy="60477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twoCellAnchor editAs="oneCell">
    <xdr:from>
      <xdr:col>0</xdr:col>
      <xdr:colOff>381000</xdr:colOff>
      <xdr:row>3</xdr:row>
      <xdr:rowOff>123825</xdr:rowOff>
    </xdr:from>
    <xdr:to>
      <xdr:col>3</xdr:col>
      <xdr:colOff>190500</xdr:colOff>
      <xdr:row>26</xdr:row>
      <xdr:rowOff>142875</xdr:rowOff>
    </xdr:to>
    <xdr:pic>
      <xdr:nvPicPr>
        <xdr:cNvPr id="3" name="Immagine 2">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828675"/>
          <a:ext cx="3505200" cy="461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oneCellAnchor>
    <xdr:from>
      <xdr:col>2</xdr:col>
      <xdr:colOff>981075</xdr:colOff>
      <xdr:row>0</xdr:row>
      <xdr:rowOff>9525</xdr:rowOff>
    </xdr:from>
    <xdr:ext cx="1390650" cy="604525"/>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7477125" y="9525"/>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11</xdr:col>
      <xdr:colOff>461010</xdr:colOff>
      <xdr:row>0</xdr:row>
      <xdr:rowOff>1905</xdr:rowOff>
    </xdr:from>
    <xdr:ext cx="1390650" cy="59517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11300460" y="1905"/>
          <a:ext cx="1390650" cy="59517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7</xdr:col>
      <xdr:colOff>0</xdr:colOff>
      <xdr:row>0</xdr:row>
      <xdr:rowOff>0</xdr:rowOff>
    </xdr:from>
    <xdr:ext cx="1345419" cy="593239"/>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5838825"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29.xml><?xml version="1.0" encoding="utf-8"?>
<xdr:wsDr xmlns:xdr="http://schemas.openxmlformats.org/drawingml/2006/spreadsheetDrawing" xmlns:a="http://schemas.openxmlformats.org/drawingml/2006/main">
  <xdr:oneCellAnchor>
    <xdr:from>
      <xdr:col>7</xdr:col>
      <xdr:colOff>0</xdr:colOff>
      <xdr:row>0</xdr:row>
      <xdr:rowOff>0</xdr:rowOff>
    </xdr:from>
    <xdr:ext cx="1345419" cy="593239"/>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8096250" y="0"/>
          <a:ext cx="1345419"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226695</xdr:colOff>
      <xdr:row>0</xdr:row>
      <xdr:rowOff>0</xdr:rowOff>
    </xdr:from>
    <xdr:ext cx="1393063" cy="60477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572452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0.xml><?xml version="1.0" encoding="utf-8"?>
<xdr:wsDr xmlns:xdr="http://schemas.openxmlformats.org/drawingml/2006/spreadsheetDrawing" xmlns:a="http://schemas.openxmlformats.org/drawingml/2006/main">
  <xdr:oneCellAnchor>
    <xdr:from>
      <xdr:col>8</xdr:col>
      <xdr:colOff>0</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785622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1.xml><?xml version="1.0" encoding="utf-8"?>
<xdr:wsDr xmlns:xdr="http://schemas.openxmlformats.org/drawingml/2006/spreadsheetDrawing" xmlns:a="http://schemas.openxmlformats.org/drawingml/2006/main">
  <xdr:oneCellAnchor>
    <xdr:from>
      <xdr:col>6</xdr:col>
      <xdr:colOff>0</xdr:colOff>
      <xdr:row>0</xdr:row>
      <xdr:rowOff>0</xdr:rowOff>
    </xdr:from>
    <xdr:ext cx="1393822" cy="593239"/>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5840731" y="0"/>
          <a:ext cx="138849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2.xml><?xml version="1.0" encoding="utf-8"?>
<xdr:wsDr xmlns:xdr="http://schemas.openxmlformats.org/drawingml/2006/spreadsheetDrawing" xmlns:a="http://schemas.openxmlformats.org/drawingml/2006/main">
  <xdr:oneCellAnchor>
    <xdr:from>
      <xdr:col>8</xdr:col>
      <xdr:colOff>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2000-000003000000}"/>
            </a:ext>
          </a:extLst>
        </xdr:cNvPr>
        <xdr:cNvSpPr/>
      </xdr:nvSpPr>
      <xdr:spPr>
        <a:xfrm>
          <a:off x="69246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3.xml><?xml version="1.0" encoding="utf-8"?>
<xdr:wsDr xmlns:xdr="http://schemas.openxmlformats.org/drawingml/2006/spreadsheetDrawing" xmlns:a="http://schemas.openxmlformats.org/drawingml/2006/main">
  <xdr:oneCellAnchor>
    <xdr:from>
      <xdr:col>8</xdr:col>
      <xdr:colOff>0</xdr:colOff>
      <xdr:row>0</xdr:row>
      <xdr:rowOff>0</xdr:rowOff>
    </xdr:from>
    <xdr:ext cx="1390650" cy="606094"/>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707898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4.xml><?xml version="1.0" encoding="utf-8"?>
<xdr:wsDr xmlns:xdr="http://schemas.openxmlformats.org/drawingml/2006/spreadsheetDrawing" xmlns:a="http://schemas.openxmlformats.org/drawingml/2006/main">
  <xdr:oneCellAnchor>
    <xdr:from>
      <xdr:col>8</xdr:col>
      <xdr:colOff>0</xdr:colOff>
      <xdr:row>0</xdr:row>
      <xdr:rowOff>0</xdr:rowOff>
    </xdr:from>
    <xdr:ext cx="1392773" cy="593239"/>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810375"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5.xml><?xml version="1.0" encoding="utf-8"?>
<xdr:wsDr xmlns:xdr="http://schemas.openxmlformats.org/drawingml/2006/spreadsheetDrawing" xmlns:a="http://schemas.openxmlformats.org/drawingml/2006/main">
  <xdr:oneCellAnchor>
    <xdr:from>
      <xdr:col>9</xdr:col>
      <xdr:colOff>0</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835914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6.xml><?xml version="1.0" encoding="utf-8"?>
<xdr:wsDr xmlns:xdr="http://schemas.openxmlformats.org/drawingml/2006/spreadsheetDrawing" xmlns:a="http://schemas.openxmlformats.org/drawingml/2006/main">
  <xdr:oneCellAnchor>
    <xdr:from>
      <xdr:col>9</xdr:col>
      <xdr:colOff>0</xdr:colOff>
      <xdr:row>0</xdr:row>
      <xdr:rowOff>0</xdr:rowOff>
    </xdr:from>
    <xdr:ext cx="1379549"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9006840" y="0"/>
          <a:ext cx="1389264"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7.xml><?xml version="1.0" encoding="utf-8"?>
<xdr:wsDr xmlns:xdr="http://schemas.openxmlformats.org/drawingml/2006/spreadsheetDrawing" xmlns:a="http://schemas.openxmlformats.org/drawingml/2006/main">
  <xdr:oneCellAnchor>
    <xdr:from>
      <xdr:col>9</xdr:col>
      <xdr:colOff>0</xdr:colOff>
      <xdr:row>0</xdr:row>
      <xdr:rowOff>0</xdr:rowOff>
    </xdr:from>
    <xdr:ext cx="1390650" cy="602508"/>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8696325"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8.xml><?xml version="1.0" encoding="utf-8"?>
<xdr:wsDr xmlns:xdr="http://schemas.openxmlformats.org/drawingml/2006/spreadsheetDrawing" xmlns:a="http://schemas.openxmlformats.org/drawingml/2006/main">
  <xdr:oneCellAnchor>
    <xdr:from>
      <xdr:col>9</xdr:col>
      <xdr:colOff>0</xdr:colOff>
      <xdr:row>0</xdr:row>
      <xdr:rowOff>0</xdr:rowOff>
    </xdr:from>
    <xdr:ext cx="1379549"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8961120" y="0"/>
          <a:ext cx="1389264"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39.xml><?xml version="1.0" encoding="utf-8"?>
<xdr:wsDr xmlns:xdr="http://schemas.openxmlformats.org/drawingml/2006/spreadsheetDrawing" xmlns:a="http://schemas.openxmlformats.org/drawingml/2006/main">
  <xdr:oneCellAnchor>
    <xdr:from>
      <xdr:col>7</xdr:col>
      <xdr:colOff>0</xdr:colOff>
      <xdr:row>0</xdr:row>
      <xdr:rowOff>0</xdr:rowOff>
    </xdr:from>
    <xdr:ext cx="1390650" cy="602508"/>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2700-000003000000}"/>
            </a:ext>
          </a:extLst>
        </xdr:cNvPr>
        <xdr:cNvSpPr/>
      </xdr:nvSpPr>
      <xdr:spPr>
        <a:xfrm>
          <a:off x="6143625"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266700</xdr:colOff>
      <xdr:row>0</xdr:row>
      <xdr:rowOff>0</xdr:rowOff>
    </xdr:from>
    <xdr:ext cx="1398127"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0791825" y="0"/>
          <a:ext cx="1398127"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0.xml><?xml version="1.0" encoding="utf-8"?>
<xdr:wsDr xmlns:xdr="http://schemas.openxmlformats.org/drawingml/2006/spreadsheetDrawing" xmlns:a="http://schemas.openxmlformats.org/drawingml/2006/main">
  <xdr:oneCellAnchor>
    <xdr:from>
      <xdr:col>9</xdr:col>
      <xdr:colOff>0</xdr:colOff>
      <xdr:row>0</xdr:row>
      <xdr:rowOff>0</xdr:rowOff>
    </xdr:from>
    <xdr:ext cx="1390650" cy="602508"/>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2800-000003000000}"/>
            </a:ext>
          </a:extLst>
        </xdr:cNvPr>
        <xdr:cNvSpPr/>
      </xdr:nvSpPr>
      <xdr:spPr>
        <a:xfrm>
          <a:off x="727710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1.xml><?xml version="1.0" encoding="utf-8"?>
<xdr:wsDr xmlns:xdr="http://schemas.openxmlformats.org/drawingml/2006/spreadsheetDrawing" xmlns:a="http://schemas.openxmlformats.org/drawingml/2006/main">
  <xdr:oneCellAnchor>
    <xdr:from>
      <xdr:col>8</xdr:col>
      <xdr:colOff>571500</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815340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2.xml><?xml version="1.0" encoding="utf-8"?>
<xdr:wsDr xmlns:xdr="http://schemas.openxmlformats.org/drawingml/2006/spreadsheetDrawing" xmlns:a="http://schemas.openxmlformats.org/drawingml/2006/main">
  <xdr:oneCellAnchor>
    <xdr:from>
      <xdr:col>8</xdr:col>
      <xdr:colOff>0</xdr:colOff>
      <xdr:row>0</xdr:row>
      <xdr:rowOff>0</xdr:rowOff>
    </xdr:from>
    <xdr:ext cx="1390650" cy="602508"/>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2A00-000004000000}"/>
            </a:ext>
          </a:extLst>
        </xdr:cNvPr>
        <xdr:cNvSpPr/>
      </xdr:nvSpPr>
      <xdr:spPr>
        <a:xfrm>
          <a:off x="619125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3.xml><?xml version="1.0" encoding="utf-8"?>
<xdr:wsDr xmlns:xdr="http://schemas.openxmlformats.org/drawingml/2006/spreadsheetDrawing" xmlns:a="http://schemas.openxmlformats.org/drawingml/2006/main">
  <xdr:oneCellAnchor>
    <xdr:from>
      <xdr:col>11</xdr:col>
      <xdr:colOff>0</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861822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4.xml><?xml version="1.0" encoding="utf-8"?>
<xdr:wsDr xmlns:xdr="http://schemas.openxmlformats.org/drawingml/2006/spreadsheetDrawing" xmlns:a="http://schemas.openxmlformats.org/drawingml/2006/main">
  <xdr:oneCellAnchor>
    <xdr:from>
      <xdr:col>8</xdr:col>
      <xdr:colOff>9525</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5495925"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5.xml><?xml version="1.0" encoding="utf-8"?>
<xdr:wsDr xmlns:xdr="http://schemas.openxmlformats.org/drawingml/2006/spreadsheetDrawing" xmlns:a="http://schemas.openxmlformats.org/drawingml/2006/main">
  <xdr:oneCellAnchor>
    <xdr:from>
      <xdr:col>7</xdr:col>
      <xdr:colOff>9525</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518160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6.xml><?xml version="1.0" encoding="utf-8"?>
<xdr:wsDr xmlns:xdr="http://schemas.openxmlformats.org/drawingml/2006/spreadsheetDrawing" xmlns:a="http://schemas.openxmlformats.org/drawingml/2006/main">
  <xdr:oneCellAnchor>
    <xdr:from>
      <xdr:col>7</xdr:col>
      <xdr:colOff>971550</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2E00-000002000000}"/>
            </a:ext>
          </a:extLst>
        </xdr:cNvPr>
        <xdr:cNvSpPr/>
      </xdr:nvSpPr>
      <xdr:spPr>
        <a:xfrm>
          <a:off x="6372225"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7.xml><?xml version="1.0" encoding="utf-8"?>
<xdr:wsDr xmlns:xdr="http://schemas.openxmlformats.org/drawingml/2006/spreadsheetDrawing" xmlns:a="http://schemas.openxmlformats.org/drawingml/2006/main">
  <xdr:oneCellAnchor>
    <xdr:from>
      <xdr:col>7</xdr:col>
      <xdr:colOff>504825</xdr:colOff>
      <xdr:row>0</xdr:row>
      <xdr:rowOff>0</xdr:rowOff>
    </xdr:from>
    <xdr:ext cx="1390650" cy="602508"/>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2F00-000004000000}"/>
            </a:ext>
          </a:extLst>
        </xdr:cNvPr>
        <xdr:cNvSpPr/>
      </xdr:nvSpPr>
      <xdr:spPr>
        <a:xfrm>
          <a:off x="8143875"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8.xml><?xml version="1.0" encoding="utf-8"?>
<xdr:wsDr xmlns:xdr="http://schemas.openxmlformats.org/drawingml/2006/spreadsheetDrawing" xmlns:a="http://schemas.openxmlformats.org/drawingml/2006/main">
  <xdr:oneCellAnchor>
    <xdr:from>
      <xdr:col>9</xdr:col>
      <xdr:colOff>19050</xdr:colOff>
      <xdr:row>0</xdr:row>
      <xdr:rowOff>0</xdr:rowOff>
    </xdr:from>
    <xdr:ext cx="1390650" cy="602508"/>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3000-000003000000}"/>
            </a:ext>
          </a:extLst>
        </xdr:cNvPr>
        <xdr:cNvSpPr/>
      </xdr:nvSpPr>
      <xdr:spPr>
        <a:xfrm>
          <a:off x="8810625"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49.xml><?xml version="1.0" encoding="utf-8"?>
<xdr:wsDr xmlns:xdr="http://schemas.openxmlformats.org/drawingml/2006/spreadsheetDrawing" xmlns:a="http://schemas.openxmlformats.org/drawingml/2006/main">
  <xdr:twoCellAnchor>
    <xdr:from>
      <xdr:col>0</xdr:col>
      <xdr:colOff>1419225</xdr:colOff>
      <xdr:row>0</xdr:row>
      <xdr:rowOff>0</xdr:rowOff>
    </xdr:from>
    <xdr:to>
      <xdr:col>0</xdr:col>
      <xdr:colOff>1190625</xdr:colOff>
      <xdr:row>0</xdr:row>
      <xdr:rowOff>38100</xdr:rowOff>
    </xdr:to>
    <xdr:graphicFrame macro="">
      <xdr:nvGraphicFramePr>
        <xdr:cNvPr id="5129226" name="Grafico 4">
          <a:extLst>
            <a:ext uri="{FF2B5EF4-FFF2-40B4-BE49-F238E27FC236}">
              <a16:creationId xmlns:a16="http://schemas.microsoft.com/office/drawing/2014/main" id="{00000000-0008-0000-3100-00000A44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314325</xdr:colOff>
      <xdr:row>0</xdr:row>
      <xdr:rowOff>0</xdr:rowOff>
    </xdr:from>
    <xdr:ext cx="1386189" cy="602508"/>
    <xdr:sp macro="" textlink="">
      <xdr:nvSpPr>
        <xdr:cNvPr id="5" name="Rettangolo 4">
          <a:hlinkClick xmlns:r="http://schemas.openxmlformats.org/officeDocument/2006/relationships" r:id="rId2"/>
          <a:extLst>
            <a:ext uri="{FF2B5EF4-FFF2-40B4-BE49-F238E27FC236}">
              <a16:creationId xmlns:a16="http://schemas.microsoft.com/office/drawing/2014/main" id="{00000000-0008-0000-3100-000005000000}"/>
            </a:ext>
          </a:extLst>
        </xdr:cNvPr>
        <xdr:cNvSpPr/>
      </xdr:nvSpPr>
      <xdr:spPr>
        <a:xfrm>
          <a:off x="6848475" y="0"/>
          <a:ext cx="1386189"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0</xdr:colOff>
      <xdr:row>0</xdr:row>
      <xdr:rowOff>0</xdr:rowOff>
    </xdr:from>
    <xdr:ext cx="1400513" cy="602807"/>
    <xdr:sp macro="" textlink="">
      <xdr:nvSpPr>
        <xdr:cNvPr id="5" name="Rettangolo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7800975" y="0"/>
          <a:ext cx="140051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0.xml><?xml version="1.0" encoding="utf-8"?>
<xdr:wsDr xmlns:xdr="http://schemas.openxmlformats.org/drawingml/2006/spreadsheetDrawing" xmlns:a="http://schemas.openxmlformats.org/drawingml/2006/main">
  <xdr:oneCellAnchor>
    <xdr:from>
      <xdr:col>6</xdr:col>
      <xdr:colOff>0</xdr:colOff>
      <xdr:row>0</xdr:row>
      <xdr:rowOff>0</xdr:rowOff>
    </xdr:from>
    <xdr:ext cx="1386189" cy="593239"/>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7248525" y="0"/>
          <a:ext cx="1386189"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1.xml><?xml version="1.0" encoding="utf-8"?>
<xdr:wsDr xmlns:xdr="http://schemas.openxmlformats.org/drawingml/2006/spreadsheetDrawing" xmlns:a="http://schemas.openxmlformats.org/drawingml/2006/main">
  <xdr:oneCellAnchor>
    <xdr:from>
      <xdr:col>7</xdr:col>
      <xdr:colOff>0</xdr:colOff>
      <xdr:row>0</xdr:row>
      <xdr:rowOff>0</xdr:rowOff>
    </xdr:from>
    <xdr:ext cx="1386189" cy="593239"/>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3300-000003000000}"/>
            </a:ext>
          </a:extLst>
        </xdr:cNvPr>
        <xdr:cNvSpPr/>
      </xdr:nvSpPr>
      <xdr:spPr>
        <a:xfrm>
          <a:off x="7581900" y="0"/>
          <a:ext cx="1386189"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2.xml><?xml version="1.0" encoding="utf-8"?>
<xdr:wsDr xmlns:xdr="http://schemas.openxmlformats.org/drawingml/2006/spreadsheetDrawing" xmlns:a="http://schemas.openxmlformats.org/drawingml/2006/main">
  <xdr:oneCellAnchor>
    <xdr:from>
      <xdr:col>8</xdr:col>
      <xdr:colOff>304800</xdr:colOff>
      <xdr:row>0</xdr:row>
      <xdr:rowOff>0</xdr:rowOff>
    </xdr:from>
    <xdr:ext cx="1390650" cy="602508"/>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3400-000004000000}"/>
            </a:ext>
          </a:extLst>
        </xdr:cNvPr>
        <xdr:cNvSpPr/>
      </xdr:nvSpPr>
      <xdr:spPr>
        <a:xfrm>
          <a:off x="746760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3.xml><?xml version="1.0" encoding="utf-8"?>
<xdr:wsDr xmlns:xdr="http://schemas.openxmlformats.org/drawingml/2006/spreadsheetDrawing" xmlns:a="http://schemas.openxmlformats.org/drawingml/2006/main">
  <xdr:oneCellAnchor>
    <xdr:from>
      <xdr:col>8</xdr:col>
      <xdr:colOff>19050</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651510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4.xml><?xml version="1.0" encoding="utf-8"?>
<xdr:wsDr xmlns:xdr="http://schemas.openxmlformats.org/drawingml/2006/spreadsheetDrawing" xmlns:a="http://schemas.openxmlformats.org/drawingml/2006/main">
  <xdr:oneCellAnchor>
    <xdr:from>
      <xdr:col>8</xdr:col>
      <xdr:colOff>0</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689610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5.xml><?xml version="1.0" encoding="utf-8"?>
<xdr:wsDr xmlns:xdr="http://schemas.openxmlformats.org/drawingml/2006/spreadsheetDrawing" xmlns:a="http://schemas.openxmlformats.org/drawingml/2006/main">
  <xdr:oneCellAnchor>
    <xdr:from>
      <xdr:col>6</xdr:col>
      <xdr:colOff>0</xdr:colOff>
      <xdr:row>0</xdr:row>
      <xdr:rowOff>0</xdr:rowOff>
    </xdr:from>
    <xdr:ext cx="1390650" cy="602508"/>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3700-000003000000}"/>
            </a:ext>
          </a:extLst>
        </xdr:cNvPr>
        <xdr:cNvSpPr/>
      </xdr:nvSpPr>
      <xdr:spPr>
        <a:xfrm>
          <a:off x="577215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6.xml><?xml version="1.0" encoding="utf-8"?>
<xdr:wsDr xmlns:xdr="http://schemas.openxmlformats.org/drawingml/2006/spreadsheetDrawing" xmlns:a="http://schemas.openxmlformats.org/drawingml/2006/main">
  <xdr:oneCellAnchor>
    <xdr:from>
      <xdr:col>6</xdr:col>
      <xdr:colOff>561975</xdr:colOff>
      <xdr:row>0</xdr:row>
      <xdr:rowOff>0</xdr:rowOff>
    </xdr:from>
    <xdr:ext cx="1386189" cy="593239"/>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3800-000003000000}"/>
            </a:ext>
          </a:extLst>
        </xdr:cNvPr>
        <xdr:cNvSpPr/>
      </xdr:nvSpPr>
      <xdr:spPr>
        <a:xfrm>
          <a:off x="7458075" y="0"/>
          <a:ext cx="1386189"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7.xml><?xml version="1.0" encoding="utf-8"?>
<xdr:wsDr xmlns:xdr="http://schemas.openxmlformats.org/drawingml/2006/spreadsheetDrawing" xmlns:a="http://schemas.openxmlformats.org/drawingml/2006/main">
  <xdr:oneCellAnchor>
    <xdr:from>
      <xdr:col>7</xdr:col>
      <xdr:colOff>0</xdr:colOff>
      <xdr:row>0</xdr:row>
      <xdr:rowOff>0</xdr:rowOff>
    </xdr:from>
    <xdr:ext cx="1386189" cy="593239"/>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3900-000003000000}"/>
            </a:ext>
          </a:extLst>
        </xdr:cNvPr>
        <xdr:cNvSpPr/>
      </xdr:nvSpPr>
      <xdr:spPr>
        <a:xfrm>
          <a:off x="5972175" y="0"/>
          <a:ext cx="1386189"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8.xml><?xml version="1.0" encoding="utf-8"?>
<xdr:wsDr xmlns:xdr="http://schemas.openxmlformats.org/drawingml/2006/spreadsheetDrawing" xmlns:a="http://schemas.openxmlformats.org/drawingml/2006/main">
  <xdr:oneCellAnchor>
    <xdr:from>
      <xdr:col>9</xdr:col>
      <xdr:colOff>249555</xdr:colOff>
      <xdr:row>0</xdr:row>
      <xdr:rowOff>0</xdr:rowOff>
    </xdr:from>
    <xdr:ext cx="1386189" cy="593239"/>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3A00-000004000000}"/>
            </a:ext>
          </a:extLst>
        </xdr:cNvPr>
        <xdr:cNvSpPr/>
      </xdr:nvSpPr>
      <xdr:spPr>
        <a:xfrm>
          <a:off x="7469505" y="0"/>
          <a:ext cx="1386189"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59.xml><?xml version="1.0" encoding="utf-8"?>
<xdr:wsDr xmlns:xdr="http://schemas.openxmlformats.org/drawingml/2006/spreadsheetDrawing" xmlns:a="http://schemas.openxmlformats.org/drawingml/2006/main">
  <xdr:oneCellAnchor>
    <xdr:from>
      <xdr:col>5</xdr:col>
      <xdr:colOff>0</xdr:colOff>
      <xdr:row>0</xdr:row>
      <xdr:rowOff>0</xdr:rowOff>
    </xdr:from>
    <xdr:ext cx="1386189" cy="593239"/>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3B00-000003000000}"/>
            </a:ext>
          </a:extLst>
        </xdr:cNvPr>
        <xdr:cNvSpPr/>
      </xdr:nvSpPr>
      <xdr:spPr>
        <a:xfrm>
          <a:off x="4752975" y="0"/>
          <a:ext cx="1386189"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600075</xdr:colOff>
      <xdr:row>0</xdr:row>
      <xdr:rowOff>0</xdr:rowOff>
    </xdr:from>
    <xdr:ext cx="1393063"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8086725" y="0"/>
          <a:ext cx="1393063"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0.xml><?xml version="1.0" encoding="utf-8"?>
<xdr:wsDr xmlns:xdr="http://schemas.openxmlformats.org/drawingml/2006/spreadsheetDrawing" xmlns:a="http://schemas.openxmlformats.org/drawingml/2006/main">
  <xdr:oneCellAnchor>
    <xdr:from>
      <xdr:col>8</xdr:col>
      <xdr:colOff>47625</xdr:colOff>
      <xdr:row>0</xdr:row>
      <xdr:rowOff>0</xdr:rowOff>
    </xdr:from>
    <xdr:ext cx="1398127"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3C00-000004000000}"/>
            </a:ext>
          </a:extLst>
        </xdr:cNvPr>
        <xdr:cNvSpPr/>
      </xdr:nvSpPr>
      <xdr:spPr>
        <a:xfrm>
          <a:off x="6667500" y="0"/>
          <a:ext cx="1398127"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1.xml><?xml version="1.0" encoding="utf-8"?>
<xdr:wsDr xmlns:xdr="http://schemas.openxmlformats.org/drawingml/2006/spreadsheetDrawing" xmlns:a="http://schemas.openxmlformats.org/drawingml/2006/main">
  <xdr:oneCellAnchor>
    <xdr:from>
      <xdr:col>10</xdr:col>
      <xdr:colOff>0</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3D00-000002000000}"/>
            </a:ext>
          </a:extLst>
        </xdr:cNvPr>
        <xdr:cNvSpPr/>
      </xdr:nvSpPr>
      <xdr:spPr>
        <a:xfrm>
          <a:off x="800100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2.xml><?xml version="1.0" encoding="utf-8"?>
<xdr:wsDr xmlns:xdr="http://schemas.openxmlformats.org/drawingml/2006/spreadsheetDrawing" xmlns:a="http://schemas.openxmlformats.org/drawingml/2006/main">
  <xdr:oneCellAnchor>
    <xdr:from>
      <xdr:col>10</xdr:col>
      <xdr:colOff>0</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3E00-000002000000}"/>
            </a:ext>
          </a:extLst>
        </xdr:cNvPr>
        <xdr:cNvSpPr/>
      </xdr:nvSpPr>
      <xdr:spPr>
        <a:xfrm>
          <a:off x="775716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3.xml><?xml version="1.0" encoding="utf-8"?>
<xdr:wsDr xmlns:xdr="http://schemas.openxmlformats.org/drawingml/2006/spreadsheetDrawing" xmlns:a="http://schemas.openxmlformats.org/drawingml/2006/main">
  <xdr:oneCellAnchor>
    <xdr:from>
      <xdr:col>10</xdr:col>
      <xdr:colOff>0</xdr:colOff>
      <xdr:row>0</xdr:row>
      <xdr:rowOff>0</xdr:rowOff>
    </xdr:from>
    <xdr:ext cx="1390650"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3F00-000004000000}"/>
            </a:ext>
          </a:extLst>
        </xdr:cNvPr>
        <xdr:cNvSpPr/>
      </xdr:nvSpPr>
      <xdr:spPr>
        <a:xfrm>
          <a:off x="67818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4.xml><?xml version="1.0" encoding="utf-8"?>
<xdr:wsDr xmlns:xdr="http://schemas.openxmlformats.org/drawingml/2006/spreadsheetDrawing" xmlns:a="http://schemas.openxmlformats.org/drawingml/2006/main">
  <xdr:oneCellAnchor>
    <xdr:from>
      <xdr:col>11</xdr:col>
      <xdr:colOff>0</xdr:colOff>
      <xdr:row>0</xdr:row>
      <xdr:rowOff>0</xdr:rowOff>
    </xdr:from>
    <xdr:ext cx="1390650" cy="602508"/>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4000-000003000000}"/>
            </a:ext>
          </a:extLst>
        </xdr:cNvPr>
        <xdr:cNvSpPr/>
      </xdr:nvSpPr>
      <xdr:spPr>
        <a:xfrm>
          <a:off x="923925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5.xml><?xml version="1.0" encoding="utf-8"?>
<xdr:wsDr xmlns:xdr="http://schemas.openxmlformats.org/drawingml/2006/spreadsheetDrawing" xmlns:a="http://schemas.openxmlformats.org/drawingml/2006/main">
  <xdr:oneCellAnchor>
    <xdr:from>
      <xdr:col>8</xdr:col>
      <xdr:colOff>0</xdr:colOff>
      <xdr:row>0</xdr:row>
      <xdr:rowOff>0</xdr:rowOff>
    </xdr:from>
    <xdr:ext cx="1391313" cy="602508"/>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4100-000004000000}"/>
            </a:ext>
          </a:extLst>
        </xdr:cNvPr>
        <xdr:cNvSpPr/>
      </xdr:nvSpPr>
      <xdr:spPr>
        <a:xfrm>
          <a:off x="7267575" y="0"/>
          <a:ext cx="1391313"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6.xml><?xml version="1.0" encoding="utf-8"?>
<xdr:wsDr xmlns:xdr="http://schemas.openxmlformats.org/drawingml/2006/spreadsheetDrawing" xmlns:a="http://schemas.openxmlformats.org/drawingml/2006/main">
  <xdr:oneCellAnchor>
    <xdr:from>
      <xdr:col>8</xdr:col>
      <xdr:colOff>0</xdr:colOff>
      <xdr:row>0</xdr:row>
      <xdr:rowOff>0</xdr:rowOff>
    </xdr:from>
    <xdr:ext cx="1391313"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4200-000002000000}"/>
            </a:ext>
          </a:extLst>
        </xdr:cNvPr>
        <xdr:cNvSpPr/>
      </xdr:nvSpPr>
      <xdr:spPr>
        <a:xfrm>
          <a:off x="6657975" y="0"/>
          <a:ext cx="1391313"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7.xml><?xml version="1.0" encoding="utf-8"?>
<xdr:wsDr xmlns:xdr="http://schemas.openxmlformats.org/drawingml/2006/spreadsheetDrawing" xmlns:a="http://schemas.openxmlformats.org/drawingml/2006/main">
  <xdr:oneCellAnchor>
    <xdr:from>
      <xdr:col>9</xdr:col>
      <xdr:colOff>409575</xdr:colOff>
      <xdr:row>0</xdr:row>
      <xdr:rowOff>0</xdr:rowOff>
    </xdr:from>
    <xdr:ext cx="1391313"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4300-000002000000}"/>
            </a:ext>
          </a:extLst>
        </xdr:cNvPr>
        <xdr:cNvSpPr/>
      </xdr:nvSpPr>
      <xdr:spPr>
        <a:xfrm>
          <a:off x="7067550" y="0"/>
          <a:ext cx="1391313"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8.xml><?xml version="1.0" encoding="utf-8"?>
<xdr:wsDr xmlns:xdr="http://schemas.openxmlformats.org/drawingml/2006/spreadsheetDrawing" xmlns:a="http://schemas.openxmlformats.org/drawingml/2006/main">
  <xdr:oneCellAnchor>
    <xdr:from>
      <xdr:col>8</xdr:col>
      <xdr:colOff>400050</xdr:colOff>
      <xdr:row>0</xdr:row>
      <xdr:rowOff>0</xdr:rowOff>
    </xdr:from>
    <xdr:ext cx="1390650" cy="602508"/>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4400-000002000000}"/>
            </a:ext>
          </a:extLst>
        </xdr:cNvPr>
        <xdr:cNvSpPr/>
      </xdr:nvSpPr>
      <xdr:spPr>
        <a:xfrm>
          <a:off x="6191250"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69.xml><?xml version="1.0" encoding="utf-8"?>
<xdr:wsDr xmlns:xdr="http://schemas.openxmlformats.org/drawingml/2006/spreadsheetDrawing" xmlns:a="http://schemas.openxmlformats.org/drawingml/2006/main">
  <xdr:oneCellAnchor>
    <xdr:from>
      <xdr:col>13</xdr:col>
      <xdr:colOff>0</xdr:colOff>
      <xdr:row>0</xdr:row>
      <xdr:rowOff>0</xdr:rowOff>
    </xdr:from>
    <xdr:ext cx="1380993" cy="602508"/>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4500-000003000000}"/>
            </a:ext>
          </a:extLst>
        </xdr:cNvPr>
        <xdr:cNvSpPr/>
      </xdr:nvSpPr>
      <xdr:spPr>
        <a:xfrm>
          <a:off x="7315200" y="0"/>
          <a:ext cx="1380993"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9</xdr:col>
      <xdr:colOff>0</xdr:colOff>
      <xdr:row>0</xdr:row>
      <xdr:rowOff>0</xdr:rowOff>
    </xdr:from>
    <xdr:ext cx="1390650" cy="604525"/>
    <xdr:sp macro="" textlink="">
      <xdr:nvSpPr>
        <xdr:cNvPr id="5" name="Rettangolo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7715250" y="0"/>
          <a:ext cx="1390650" cy="604525"/>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0.xml><?xml version="1.0" encoding="utf-8"?>
<xdr:wsDr xmlns:xdr="http://schemas.openxmlformats.org/drawingml/2006/spreadsheetDrawing" xmlns:a="http://schemas.openxmlformats.org/drawingml/2006/main">
  <xdr:oneCellAnchor>
    <xdr:from>
      <xdr:col>5</xdr:col>
      <xdr:colOff>0</xdr:colOff>
      <xdr:row>0</xdr:row>
      <xdr:rowOff>0</xdr:rowOff>
    </xdr:from>
    <xdr:ext cx="1390650" cy="593239"/>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4600-000003000000}"/>
            </a:ext>
          </a:extLst>
        </xdr:cNvPr>
        <xdr:cNvSpPr/>
      </xdr:nvSpPr>
      <xdr:spPr>
        <a:xfrm>
          <a:off x="666750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1.xml><?xml version="1.0" encoding="utf-8"?>
<xdr:wsDr xmlns:xdr="http://schemas.openxmlformats.org/drawingml/2006/spreadsheetDrawing" xmlns:a="http://schemas.openxmlformats.org/drawingml/2006/main">
  <xdr:oneCellAnchor>
    <xdr:from>
      <xdr:col>6</xdr:col>
      <xdr:colOff>0</xdr:colOff>
      <xdr:row>0</xdr:row>
      <xdr:rowOff>0</xdr:rowOff>
    </xdr:from>
    <xdr:ext cx="1390650" cy="593239"/>
    <xdr:sp macro="" textlink="">
      <xdr:nvSpPr>
        <xdr:cNvPr id="5" name="Rettangolo 4">
          <a:hlinkClick xmlns:r="http://schemas.openxmlformats.org/officeDocument/2006/relationships" r:id="rId1"/>
          <a:extLst>
            <a:ext uri="{FF2B5EF4-FFF2-40B4-BE49-F238E27FC236}">
              <a16:creationId xmlns:a16="http://schemas.microsoft.com/office/drawing/2014/main" id="{00000000-0008-0000-4700-000005000000}"/>
            </a:ext>
          </a:extLst>
        </xdr:cNvPr>
        <xdr:cNvSpPr/>
      </xdr:nvSpPr>
      <xdr:spPr>
        <a:xfrm>
          <a:off x="6600825"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2.xml><?xml version="1.0" encoding="utf-8"?>
<xdr:wsDr xmlns:xdr="http://schemas.openxmlformats.org/drawingml/2006/spreadsheetDrawing" xmlns:a="http://schemas.openxmlformats.org/drawingml/2006/main">
  <xdr:oneCellAnchor>
    <xdr:from>
      <xdr:col>5</xdr:col>
      <xdr:colOff>0</xdr:colOff>
      <xdr:row>0</xdr:row>
      <xdr:rowOff>0</xdr:rowOff>
    </xdr:from>
    <xdr:ext cx="1390650" cy="593239"/>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4800-000003000000}"/>
            </a:ext>
          </a:extLst>
        </xdr:cNvPr>
        <xdr:cNvSpPr/>
      </xdr:nvSpPr>
      <xdr:spPr>
        <a:xfrm>
          <a:off x="6105525"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3.xml><?xml version="1.0" encoding="utf-8"?>
<xdr:wsDr xmlns:xdr="http://schemas.openxmlformats.org/drawingml/2006/spreadsheetDrawing" xmlns:a="http://schemas.openxmlformats.org/drawingml/2006/main">
  <xdr:oneCellAnchor>
    <xdr:from>
      <xdr:col>10</xdr:col>
      <xdr:colOff>0</xdr:colOff>
      <xdr:row>0</xdr:row>
      <xdr:rowOff>0</xdr:rowOff>
    </xdr:from>
    <xdr:ext cx="1390650" cy="593239"/>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4900-000003000000}"/>
            </a:ext>
          </a:extLst>
        </xdr:cNvPr>
        <xdr:cNvSpPr/>
      </xdr:nvSpPr>
      <xdr:spPr>
        <a:xfrm>
          <a:off x="765810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4.xml><?xml version="1.0" encoding="utf-8"?>
<xdr:wsDr xmlns:xdr="http://schemas.openxmlformats.org/drawingml/2006/spreadsheetDrawing" xmlns:a="http://schemas.openxmlformats.org/drawingml/2006/main">
  <xdr:oneCellAnchor>
    <xdr:from>
      <xdr:col>7</xdr:col>
      <xdr:colOff>0</xdr:colOff>
      <xdr:row>0</xdr:row>
      <xdr:rowOff>0</xdr:rowOff>
    </xdr:from>
    <xdr:ext cx="1390650" cy="593239"/>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4A00-000004000000}"/>
            </a:ext>
          </a:extLst>
        </xdr:cNvPr>
        <xdr:cNvSpPr/>
      </xdr:nvSpPr>
      <xdr:spPr>
        <a:xfrm>
          <a:off x="6334125"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5.xml><?xml version="1.0" encoding="utf-8"?>
<xdr:wsDr xmlns:xdr="http://schemas.openxmlformats.org/drawingml/2006/spreadsheetDrawing" xmlns:a="http://schemas.openxmlformats.org/drawingml/2006/main">
  <xdr:oneCellAnchor>
    <xdr:from>
      <xdr:col>6</xdr:col>
      <xdr:colOff>0</xdr:colOff>
      <xdr:row>0</xdr:row>
      <xdr:rowOff>0</xdr:rowOff>
    </xdr:from>
    <xdr:ext cx="1390650" cy="593239"/>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4B00-000003000000}"/>
            </a:ext>
          </a:extLst>
        </xdr:cNvPr>
        <xdr:cNvSpPr/>
      </xdr:nvSpPr>
      <xdr:spPr>
        <a:xfrm>
          <a:off x="6181725"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6.xml><?xml version="1.0" encoding="utf-8"?>
<xdr:wsDr xmlns:xdr="http://schemas.openxmlformats.org/drawingml/2006/spreadsheetDrawing" xmlns:a="http://schemas.openxmlformats.org/drawingml/2006/main">
  <xdr:oneCellAnchor>
    <xdr:from>
      <xdr:col>5</xdr:col>
      <xdr:colOff>0</xdr:colOff>
      <xdr:row>0</xdr:row>
      <xdr:rowOff>0</xdr:rowOff>
    </xdr:from>
    <xdr:ext cx="1390650" cy="593239"/>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4C00-000004000000}"/>
            </a:ext>
          </a:extLst>
        </xdr:cNvPr>
        <xdr:cNvSpPr/>
      </xdr:nvSpPr>
      <xdr:spPr>
        <a:xfrm>
          <a:off x="5114925"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7.xml><?xml version="1.0" encoding="utf-8"?>
<xdr:wsDr xmlns:xdr="http://schemas.openxmlformats.org/drawingml/2006/spreadsheetDrawing" xmlns:a="http://schemas.openxmlformats.org/drawingml/2006/main">
  <xdr:oneCellAnchor>
    <xdr:from>
      <xdr:col>11</xdr:col>
      <xdr:colOff>400050</xdr:colOff>
      <xdr:row>0</xdr:row>
      <xdr:rowOff>0</xdr:rowOff>
    </xdr:from>
    <xdr:ext cx="1390650" cy="593239"/>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4D00-000004000000}"/>
            </a:ext>
          </a:extLst>
        </xdr:cNvPr>
        <xdr:cNvSpPr/>
      </xdr:nvSpPr>
      <xdr:spPr>
        <a:xfrm>
          <a:off x="9915525"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8.xml><?xml version="1.0" encoding="utf-8"?>
<xdr:wsDr xmlns:xdr="http://schemas.openxmlformats.org/drawingml/2006/spreadsheetDrawing" xmlns:a="http://schemas.openxmlformats.org/drawingml/2006/main">
  <xdr:oneCellAnchor>
    <xdr:from>
      <xdr:col>5</xdr:col>
      <xdr:colOff>0</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4E00-000002000000}"/>
            </a:ext>
          </a:extLst>
        </xdr:cNvPr>
        <xdr:cNvSpPr/>
      </xdr:nvSpPr>
      <xdr:spPr>
        <a:xfrm>
          <a:off x="626364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79.xml><?xml version="1.0" encoding="utf-8"?>
<xdr:wsDr xmlns:xdr="http://schemas.openxmlformats.org/drawingml/2006/spreadsheetDrawing" xmlns:a="http://schemas.openxmlformats.org/drawingml/2006/main">
  <xdr:oneCellAnchor>
    <xdr:from>
      <xdr:col>8</xdr:col>
      <xdr:colOff>285750</xdr:colOff>
      <xdr:row>0</xdr:row>
      <xdr:rowOff>0</xdr:rowOff>
    </xdr:from>
    <xdr:ext cx="1395842"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4F00-000002000000}"/>
            </a:ext>
          </a:extLst>
        </xdr:cNvPr>
        <xdr:cNvSpPr/>
      </xdr:nvSpPr>
      <xdr:spPr>
        <a:xfrm>
          <a:off x="58864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57150</xdr:colOff>
      <xdr:row>0</xdr:row>
      <xdr:rowOff>0</xdr:rowOff>
    </xdr:from>
    <xdr:ext cx="1390650" cy="59517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9705975" y="0"/>
          <a:ext cx="1390650" cy="59517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0.xml><?xml version="1.0" encoding="utf-8"?>
<xdr:wsDr xmlns:xdr="http://schemas.openxmlformats.org/drawingml/2006/spreadsheetDrawing" xmlns:a="http://schemas.openxmlformats.org/drawingml/2006/main">
  <xdr:oneCellAnchor>
    <xdr:from>
      <xdr:col>10</xdr:col>
      <xdr:colOff>1243</xdr:colOff>
      <xdr:row>0</xdr:row>
      <xdr:rowOff>0</xdr:rowOff>
    </xdr:from>
    <xdr:ext cx="1390650"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5000-000004000000}"/>
            </a:ext>
          </a:extLst>
        </xdr:cNvPr>
        <xdr:cNvSpPr/>
      </xdr:nvSpPr>
      <xdr:spPr>
        <a:xfrm>
          <a:off x="875596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1.xml><?xml version="1.0" encoding="utf-8"?>
<xdr:wsDr xmlns:xdr="http://schemas.openxmlformats.org/drawingml/2006/spreadsheetDrawing" xmlns:a="http://schemas.openxmlformats.org/drawingml/2006/main">
  <xdr:oneCellAnchor>
    <xdr:from>
      <xdr:col>5</xdr:col>
      <xdr:colOff>209550</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5100-000002000000}"/>
            </a:ext>
          </a:extLst>
        </xdr:cNvPr>
        <xdr:cNvSpPr/>
      </xdr:nvSpPr>
      <xdr:spPr>
        <a:xfrm>
          <a:off x="45720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2.xml><?xml version="1.0" encoding="utf-8"?>
<xdr:wsDr xmlns:xdr="http://schemas.openxmlformats.org/drawingml/2006/spreadsheetDrawing" xmlns:a="http://schemas.openxmlformats.org/drawingml/2006/main">
  <xdr:oneCellAnchor>
    <xdr:from>
      <xdr:col>6</xdr:col>
      <xdr:colOff>657225</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5200-000003000000}"/>
            </a:ext>
          </a:extLst>
        </xdr:cNvPr>
        <xdr:cNvSpPr/>
      </xdr:nvSpPr>
      <xdr:spPr>
        <a:xfrm>
          <a:off x="68389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3.xml><?xml version="1.0" encoding="utf-8"?>
<xdr:wsDr xmlns:xdr="http://schemas.openxmlformats.org/drawingml/2006/spreadsheetDrawing" xmlns:a="http://schemas.openxmlformats.org/drawingml/2006/main">
  <xdr:oneCellAnchor>
    <xdr:from>
      <xdr:col>12</xdr:col>
      <xdr:colOff>409575</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5300-000002000000}"/>
            </a:ext>
          </a:extLst>
        </xdr:cNvPr>
        <xdr:cNvSpPr/>
      </xdr:nvSpPr>
      <xdr:spPr>
        <a:xfrm>
          <a:off x="81153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4.xml><?xml version="1.0" encoding="utf-8"?>
<xdr:wsDr xmlns:xdr="http://schemas.openxmlformats.org/drawingml/2006/spreadsheetDrawing" xmlns:a="http://schemas.openxmlformats.org/drawingml/2006/main">
  <xdr:oneCellAnchor>
    <xdr:from>
      <xdr:col>11</xdr:col>
      <xdr:colOff>74295</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5400-000002000000}"/>
            </a:ext>
          </a:extLst>
        </xdr:cNvPr>
        <xdr:cNvSpPr/>
      </xdr:nvSpPr>
      <xdr:spPr>
        <a:xfrm>
          <a:off x="662749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5.xml><?xml version="1.0" encoding="utf-8"?>
<xdr:wsDr xmlns:xdr="http://schemas.openxmlformats.org/drawingml/2006/spreadsheetDrawing" xmlns:a="http://schemas.openxmlformats.org/drawingml/2006/main">
  <xdr:oneCellAnchor>
    <xdr:from>
      <xdr:col>12</xdr:col>
      <xdr:colOff>0</xdr:colOff>
      <xdr:row>0</xdr:row>
      <xdr:rowOff>0</xdr:rowOff>
    </xdr:from>
    <xdr:ext cx="1388418"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5500-000002000000}"/>
            </a:ext>
          </a:extLst>
        </xdr:cNvPr>
        <xdr:cNvSpPr/>
      </xdr:nvSpPr>
      <xdr:spPr>
        <a:xfrm>
          <a:off x="10391775" y="0"/>
          <a:ext cx="1388418"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6.xml><?xml version="1.0" encoding="utf-8"?>
<xdr:wsDr xmlns:xdr="http://schemas.openxmlformats.org/drawingml/2006/spreadsheetDrawing" xmlns:a="http://schemas.openxmlformats.org/drawingml/2006/main">
  <xdr:oneCellAnchor>
    <xdr:from>
      <xdr:col>12</xdr:col>
      <xdr:colOff>114300</xdr:colOff>
      <xdr:row>0</xdr:row>
      <xdr:rowOff>0</xdr:rowOff>
    </xdr:from>
    <xdr:ext cx="1398127"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5600-000002000000}"/>
            </a:ext>
          </a:extLst>
        </xdr:cNvPr>
        <xdr:cNvSpPr/>
      </xdr:nvSpPr>
      <xdr:spPr>
        <a:xfrm>
          <a:off x="8505825" y="0"/>
          <a:ext cx="1398127"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7.xml><?xml version="1.0" encoding="utf-8"?>
<xdr:wsDr xmlns:xdr="http://schemas.openxmlformats.org/drawingml/2006/spreadsheetDrawing" xmlns:a="http://schemas.openxmlformats.org/drawingml/2006/main">
  <xdr:oneCellAnchor>
    <xdr:from>
      <xdr:col>10</xdr:col>
      <xdr:colOff>381000</xdr:colOff>
      <xdr:row>0</xdr:row>
      <xdr:rowOff>9525</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5700-000002000000}"/>
            </a:ext>
          </a:extLst>
        </xdr:cNvPr>
        <xdr:cNvSpPr/>
      </xdr:nvSpPr>
      <xdr:spPr>
        <a:xfrm>
          <a:off x="6829425" y="9525"/>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8.xml><?xml version="1.0" encoding="utf-8"?>
<xdr:wsDr xmlns:xdr="http://schemas.openxmlformats.org/drawingml/2006/spreadsheetDrawing" xmlns:a="http://schemas.openxmlformats.org/drawingml/2006/main">
  <xdr:oneCellAnchor>
    <xdr:from>
      <xdr:col>11</xdr:col>
      <xdr:colOff>19050</xdr:colOff>
      <xdr:row>0</xdr:row>
      <xdr:rowOff>9525</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5800-000002000000}"/>
            </a:ext>
          </a:extLst>
        </xdr:cNvPr>
        <xdr:cNvSpPr/>
      </xdr:nvSpPr>
      <xdr:spPr>
        <a:xfrm>
          <a:off x="7858125" y="9525"/>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89.xml><?xml version="1.0" encoding="utf-8"?>
<xdr:wsDr xmlns:xdr="http://schemas.openxmlformats.org/drawingml/2006/spreadsheetDrawing" xmlns:a="http://schemas.openxmlformats.org/drawingml/2006/main">
  <xdr:oneCellAnchor>
    <xdr:from>
      <xdr:col>8</xdr:col>
      <xdr:colOff>676275</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5900-000003000000}"/>
            </a:ext>
          </a:extLst>
        </xdr:cNvPr>
        <xdr:cNvSpPr/>
      </xdr:nvSpPr>
      <xdr:spPr>
        <a:xfrm>
          <a:off x="690562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152400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86010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0.xml><?xml version="1.0" encoding="utf-8"?>
<xdr:wsDr xmlns:xdr="http://schemas.openxmlformats.org/drawingml/2006/spreadsheetDrawing" xmlns:a="http://schemas.openxmlformats.org/drawingml/2006/main">
  <xdr:oneCellAnchor>
    <xdr:from>
      <xdr:col>7</xdr:col>
      <xdr:colOff>438150</xdr:colOff>
      <xdr:row>0</xdr:row>
      <xdr:rowOff>0</xdr:rowOff>
    </xdr:from>
    <xdr:ext cx="1390650" cy="602807"/>
    <xdr:sp macro="" textlink="">
      <xdr:nvSpPr>
        <xdr:cNvPr id="5" name="Rettangolo 4">
          <a:hlinkClick xmlns:r="http://schemas.openxmlformats.org/officeDocument/2006/relationships" r:id="rId1"/>
          <a:extLst>
            <a:ext uri="{FF2B5EF4-FFF2-40B4-BE49-F238E27FC236}">
              <a16:creationId xmlns:a16="http://schemas.microsoft.com/office/drawing/2014/main" id="{00000000-0008-0000-5A00-000005000000}"/>
            </a:ext>
          </a:extLst>
        </xdr:cNvPr>
        <xdr:cNvSpPr/>
      </xdr:nvSpPr>
      <xdr:spPr>
        <a:xfrm>
          <a:off x="59436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1.xml><?xml version="1.0" encoding="utf-8"?>
<xdr:wsDr xmlns:xdr="http://schemas.openxmlformats.org/drawingml/2006/spreadsheetDrawing" xmlns:a="http://schemas.openxmlformats.org/drawingml/2006/main">
  <xdr:oneCellAnchor>
    <xdr:from>
      <xdr:col>4</xdr:col>
      <xdr:colOff>9525</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5B00-000003000000}"/>
            </a:ext>
          </a:extLst>
        </xdr:cNvPr>
        <xdr:cNvSpPr/>
      </xdr:nvSpPr>
      <xdr:spPr>
        <a:xfrm>
          <a:off x="404812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2.xml><?xml version="1.0" encoding="utf-8"?>
<xdr:wsDr xmlns:xdr="http://schemas.openxmlformats.org/drawingml/2006/spreadsheetDrawing" xmlns:a="http://schemas.openxmlformats.org/drawingml/2006/main">
  <xdr:oneCellAnchor>
    <xdr:from>
      <xdr:col>6</xdr:col>
      <xdr:colOff>381000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5C00-000003000000}"/>
            </a:ext>
          </a:extLst>
        </xdr:cNvPr>
        <xdr:cNvSpPr/>
      </xdr:nvSpPr>
      <xdr:spPr>
        <a:xfrm>
          <a:off x="613410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3.xml><?xml version="1.0" encoding="utf-8"?>
<xdr:wsDr xmlns:xdr="http://schemas.openxmlformats.org/drawingml/2006/spreadsheetDrawing" xmlns:a="http://schemas.openxmlformats.org/drawingml/2006/main">
  <xdr:oneCellAnchor>
    <xdr:from>
      <xdr:col>5</xdr:col>
      <xdr:colOff>133350</xdr:colOff>
      <xdr:row>0</xdr:row>
      <xdr:rowOff>0</xdr:rowOff>
    </xdr:from>
    <xdr:ext cx="1390650" cy="602807"/>
    <xdr:sp macro="" textlink="">
      <xdr:nvSpPr>
        <xdr:cNvPr id="4" name="Rettangolo 3">
          <a:hlinkClick xmlns:r="http://schemas.openxmlformats.org/officeDocument/2006/relationships" r:id="rId1"/>
          <a:extLst>
            <a:ext uri="{FF2B5EF4-FFF2-40B4-BE49-F238E27FC236}">
              <a16:creationId xmlns:a16="http://schemas.microsoft.com/office/drawing/2014/main" id="{00000000-0008-0000-5D00-000004000000}"/>
            </a:ext>
          </a:extLst>
        </xdr:cNvPr>
        <xdr:cNvSpPr/>
      </xdr:nvSpPr>
      <xdr:spPr>
        <a:xfrm>
          <a:off x="74104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4.xml><?xml version="1.0" encoding="utf-8"?>
<xdr:wsDr xmlns:xdr="http://schemas.openxmlformats.org/drawingml/2006/spreadsheetDrawing" xmlns:a="http://schemas.openxmlformats.org/drawingml/2006/main">
  <xdr:oneCellAnchor>
    <xdr:from>
      <xdr:col>11</xdr:col>
      <xdr:colOff>104775</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5E00-000002000000}"/>
            </a:ext>
          </a:extLst>
        </xdr:cNvPr>
        <xdr:cNvSpPr/>
      </xdr:nvSpPr>
      <xdr:spPr>
        <a:xfrm>
          <a:off x="85629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5.xml><?xml version="1.0" encoding="utf-8"?>
<xdr:wsDr xmlns:xdr="http://schemas.openxmlformats.org/drawingml/2006/spreadsheetDrawing" xmlns:a="http://schemas.openxmlformats.org/drawingml/2006/main">
  <xdr:oneCellAnchor>
    <xdr:from>
      <xdr:col>4</xdr:col>
      <xdr:colOff>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5F00-000003000000}"/>
            </a:ext>
          </a:extLst>
        </xdr:cNvPr>
        <xdr:cNvSpPr/>
      </xdr:nvSpPr>
      <xdr:spPr>
        <a:xfrm>
          <a:off x="5314950"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6.xml><?xml version="1.0" encoding="utf-8"?>
<xdr:wsDr xmlns:xdr="http://schemas.openxmlformats.org/drawingml/2006/spreadsheetDrawing" xmlns:a="http://schemas.openxmlformats.org/drawingml/2006/main">
  <xdr:oneCellAnchor>
    <xdr:from>
      <xdr:col>15</xdr:col>
      <xdr:colOff>438150</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6000-000002000000}"/>
            </a:ext>
          </a:extLst>
        </xdr:cNvPr>
        <xdr:cNvSpPr/>
      </xdr:nvSpPr>
      <xdr:spPr>
        <a:xfrm>
          <a:off x="955357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7.xml><?xml version="1.0" encoding="utf-8"?>
<xdr:wsDr xmlns:xdr="http://schemas.openxmlformats.org/drawingml/2006/spreadsheetDrawing" xmlns:a="http://schemas.openxmlformats.org/drawingml/2006/main">
  <xdr:oneCellAnchor>
    <xdr:from>
      <xdr:col>9</xdr:col>
      <xdr:colOff>0</xdr:colOff>
      <xdr:row>0</xdr:row>
      <xdr:rowOff>0</xdr:rowOff>
    </xdr:from>
    <xdr:ext cx="1390650" cy="602807"/>
    <xdr:sp macro="" textlink="">
      <xdr:nvSpPr>
        <xdr:cNvPr id="2" name="Rettangolo 1">
          <a:hlinkClick xmlns:r="http://schemas.openxmlformats.org/officeDocument/2006/relationships" r:id="rId1"/>
          <a:extLst>
            <a:ext uri="{FF2B5EF4-FFF2-40B4-BE49-F238E27FC236}">
              <a16:creationId xmlns:a16="http://schemas.microsoft.com/office/drawing/2014/main" id="{00000000-0008-0000-6100-000002000000}"/>
            </a:ext>
          </a:extLst>
        </xdr:cNvPr>
        <xdr:cNvSpPr/>
      </xdr:nvSpPr>
      <xdr:spPr>
        <a:xfrm>
          <a:off x="7703820" y="0"/>
          <a:ext cx="1390650" cy="593239"/>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8.xml><?xml version="1.0" encoding="utf-8"?>
<xdr:wsDr xmlns:xdr="http://schemas.openxmlformats.org/drawingml/2006/spreadsheetDrawing" xmlns:a="http://schemas.openxmlformats.org/drawingml/2006/main">
  <xdr:oneCellAnchor>
    <xdr:from>
      <xdr:col>8</xdr:col>
      <xdr:colOff>0</xdr:colOff>
      <xdr:row>0</xdr:row>
      <xdr:rowOff>0</xdr:rowOff>
    </xdr:from>
    <xdr:ext cx="1390650" cy="602508"/>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6200-000003000000}"/>
            </a:ext>
          </a:extLst>
        </xdr:cNvPr>
        <xdr:cNvSpPr/>
      </xdr:nvSpPr>
      <xdr:spPr>
        <a:xfrm>
          <a:off x="8486775" y="0"/>
          <a:ext cx="1390650" cy="602508"/>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drawings/drawing99.xml><?xml version="1.0" encoding="utf-8"?>
<xdr:wsDr xmlns:xdr="http://schemas.openxmlformats.org/drawingml/2006/spreadsheetDrawing" xmlns:a="http://schemas.openxmlformats.org/drawingml/2006/main">
  <xdr:oneCellAnchor>
    <xdr:from>
      <xdr:col>6</xdr:col>
      <xdr:colOff>0</xdr:colOff>
      <xdr:row>0</xdr:row>
      <xdr:rowOff>0</xdr:rowOff>
    </xdr:from>
    <xdr:ext cx="1390650" cy="602807"/>
    <xdr:sp macro="" textlink="">
      <xdr:nvSpPr>
        <xdr:cNvPr id="3" name="Rettangolo 2">
          <a:hlinkClick xmlns:r="http://schemas.openxmlformats.org/officeDocument/2006/relationships" r:id="rId1"/>
          <a:extLst>
            <a:ext uri="{FF2B5EF4-FFF2-40B4-BE49-F238E27FC236}">
              <a16:creationId xmlns:a16="http://schemas.microsoft.com/office/drawing/2014/main" id="{00000000-0008-0000-6300-000003000000}"/>
            </a:ext>
          </a:extLst>
        </xdr:cNvPr>
        <xdr:cNvSpPr/>
      </xdr:nvSpPr>
      <xdr:spPr>
        <a:xfrm>
          <a:off x="7972425" y="0"/>
          <a:ext cx="1390650" cy="602807"/>
        </a:xfrm>
        <a:prstGeom prst="rect">
          <a:avLst/>
        </a:prstGeom>
        <a:solidFill>
          <a:schemeClr val="accent1">
            <a:alpha val="55000"/>
          </a:schemeClr>
        </a:solidFill>
      </xdr:spPr>
      <xdr:txBody>
        <a:bodyPr wrap="square" lIns="91440" tIns="45720" rIns="91440" bIns="45720">
          <a:spAutoFit/>
        </a:bodyPr>
        <a:lstStyle/>
        <a:p>
          <a:pPr algn="ctr"/>
          <a:r>
            <a:rPr lang="it-IT" sz="1600" b="1" cap="none" spc="0">
              <a:ln w="12700">
                <a:solidFill>
                  <a:schemeClr val="accent3">
                    <a:lumMod val="50000"/>
                  </a:schemeClr>
                </a:solidFill>
                <a:prstDash val="solid"/>
              </a:ln>
              <a:solidFill>
                <a:srgbClr val="00B050"/>
              </a:solidFill>
              <a:effectLst>
                <a:innerShdw blurRad="177800">
                  <a:schemeClr val="accent3">
                    <a:lumMod val="50000"/>
                  </a:schemeClr>
                </a:innerShdw>
              </a:effectLst>
            </a:rPr>
            <a:t>Torna all'indice</a:t>
          </a: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99.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8.bin"/></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20.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21.bin"/></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2.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22.bin"/></Relationships>
</file>

<file path=xl/worksheets/_rels/sheet124.xml.rels><?xml version="1.0" encoding="UTF-8" standalone="yes"?>
<Relationships xmlns="http://schemas.openxmlformats.org/package/2006/relationships"><Relationship Id="rId1" Type="http://schemas.openxmlformats.org/officeDocument/2006/relationships/drawing" Target="../drawings/drawing123.xml"/></Relationships>
</file>

<file path=xl/worksheets/_rels/sheet125.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126.xml.rels><?xml version="1.0" encoding="UTF-8" standalone="yes"?>
<Relationships xmlns="http://schemas.openxmlformats.org/package/2006/relationships"><Relationship Id="rId1" Type="http://schemas.openxmlformats.org/officeDocument/2006/relationships/drawing" Target="../drawings/drawing125.xml"/></Relationships>
</file>

<file path=xl/worksheets/_rels/sheet127.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128.xml.rels><?xml version="1.0" encoding="UTF-8" standalone="yes"?>
<Relationships xmlns="http://schemas.openxmlformats.org/package/2006/relationships"><Relationship Id="rId1" Type="http://schemas.openxmlformats.org/officeDocument/2006/relationships/drawing" Target="../drawings/drawing127.xml"/></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0.xml.rels><?xml version="1.0" encoding="UTF-8" standalone="yes"?>
<Relationships xmlns="http://schemas.openxmlformats.org/package/2006/relationships"><Relationship Id="rId1" Type="http://schemas.openxmlformats.org/officeDocument/2006/relationships/drawing" Target="../drawings/drawing129.xml"/></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24.bin"/></Relationships>
</file>

<file path=xl/worksheets/_rels/sheet132.xml.rels><?xml version="1.0" encoding="UTF-8" standalone="yes"?>
<Relationships xmlns="http://schemas.openxmlformats.org/package/2006/relationships"><Relationship Id="rId1" Type="http://schemas.openxmlformats.org/officeDocument/2006/relationships/drawing" Target="../drawings/drawing131.xml"/></Relationships>
</file>

<file path=xl/worksheets/_rels/sheet133.xml.rels><?xml version="1.0" encoding="UTF-8" standalone="yes"?>
<Relationships xmlns="http://schemas.openxmlformats.org/package/2006/relationships"><Relationship Id="rId1" Type="http://schemas.openxmlformats.org/officeDocument/2006/relationships/drawing" Target="../drawings/drawing132.xml"/></Relationships>
</file>

<file path=xl/worksheets/_rels/sheet134.xml.rels><?xml version="1.0" encoding="UTF-8" standalone="yes"?>
<Relationships xmlns="http://schemas.openxmlformats.org/package/2006/relationships"><Relationship Id="rId1" Type="http://schemas.openxmlformats.org/officeDocument/2006/relationships/drawing" Target="../drawings/drawing133.xml"/></Relationships>
</file>

<file path=xl/worksheets/_rels/sheet135.xml.rels><?xml version="1.0" encoding="UTF-8" standalone="yes"?>
<Relationships xmlns="http://schemas.openxmlformats.org/package/2006/relationships"><Relationship Id="rId1" Type="http://schemas.openxmlformats.org/officeDocument/2006/relationships/drawing" Target="../drawings/drawing134.xml"/></Relationships>
</file>

<file path=xl/worksheets/_rels/sheet136.xml.rels><?xml version="1.0" encoding="UTF-8" standalone="yes"?>
<Relationships xmlns="http://schemas.openxmlformats.org/package/2006/relationships"><Relationship Id="rId1" Type="http://schemas.openxmlformats.org/officeDocument/2006/relationships/drawing" Target="../drawings/drawing13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0.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2.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3.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4.bin"/></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5.bin"/></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16.bin"/></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17.bin"/></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1:T19"/>
  <sheetViews>
    <sheetView showGridLines="0" tabSelected="1" zoomScale="115" zoomScaleNormal="115" zoomScalePageLayoutView="150" workbookViewId="0"/>
  </sheetViews>
  <sheetFormatPr defaultColWidth="8.7109375" defaultRowHeight="15" x14ac:dyDescent="0.25"/>
  <cols>
    <col min="1" max="19" width="8.7109375" style="21"/>
    <col min="20" max="20" width="9.140625" style="22" customWidth="1"/>
    <col min="21" max="16384" width="8.7109375" style="21"/>
  </cols>
  <sheetData>
    <row r="11" spans="2:2" ht="30.75" x14ac:dyDescent="0.25">
      <c r="B11" s="527" t="s">
        <v>1343</v>
      </c>
    </row>
    <row r="12" spans="2:2" ht="28.5" x14ac:dyDescent="0.25">
      <c r="B12" s="528" t="s">
        <v>442</v>
      </c>
    </row>
    <row r="13" spans="2:2" ht="21" x14ac:dyDescent="0.25">
      <c r="B13" s="529" t="s">
        <v>445</v>
      </c>
    </row>
    <row r="19" spans="1:1" x14ac:dyDescent="0.25">
      <c r="A19" s="21" t="s">
        <v>242</v>
      </c>
    </row>
  </sheetData>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C26"/>
  <sheetViews>
    <sheetView showGridLines="0" zoomScaleNormal="100" workbookViewId="0"/>
  </sheetViews>
  <sheetFormatPr defaultColWidth="8.7109375" defaultRowHeight="15.75" x14ac:dyDescent="0.25"/>
  <cols>
    <col min="1" max="1" width="80.140625" style="24" customWidth="1"/>
    <col min="2" max="2" width="8.42578125" style="26" customWidth="1"/>
    <col min="3" max="16384" width="8.7109375" style="24"/>
  </cols>
  <sheetData>
    <row r="1" spans="1:3" ht="20.25" x14ac:dyDescent="0.3">
      <c r="A1" s="23" t="s">
        <v>764</v>
      </c>
    </row>
    <row r="2" spans="1:3" ht="20.25" x14ac:dyDescent="0.3">
      <c r="A2" s="23"/>
    </row>
    <row r="3" spans="1:3" ht="20.25" x14ac:dyDescent="0.3">
      <c r="A3" s="23"/>
    </row>
    <row r="4" spans="1:3" ht="16.5" thickBot="1" x14ac:dyDescent="0.3">
      <c r="A4" s="147"/>
      <c r="B4" s="160"/>
    </row>
    <row r="5" spans="1:3" s="69" customFormat="1" ht="18" customHeight="1" thickBot="1" x14ac:dyDescent="0.3">
      <c r="A5" s="161" t="s">
        <v>426</v>
      </c>
      <c r="B5" s="161"/>
    </row>
    <row r="6" spans="1:3" s="69" customFormat="1" ht="18" customHeight="1" x14ac:dyDescent="0.25">
      <c r="A6" s="187" t="s">
        <v>421</v>
      </c>
      <c r="B6" s="186">
        <v>0.61699999999999999</v>
      </c>
      <c r="C6" s="535"/>
    </row>
    <row r="7" spans="1:3" s="69" customFormat="1" ht="18" customHeight="1" x14ac:dyDescent="0.25">
      <c r="A7" s="154" t="s">
        <v>423</v>
      </c>
      <c r="B7" s="227">
        <v>0.193</v>
      </c>
    </row>
    <row r="8" spans="1:3" s="69" customFormat="1" ht="18" customHeight="1" x14ac:dyDescent="0.25">
      <c r="A8" s="154" t="s">
        <v>425</v>
      </c>
      <c r="B8" s="227">
        <v>5.2999999999999999E-2</v>
      </c>
    </row>
    <row r="9" spans="1:3" s="69" customFormat="1" ht="18" customHeight="1" x14ac:dyDescent="0.25">
      <c r="A9" s="154" t="s">
        <v>454</v>
      </c>
      <c r="B9" s="227">
        <v>4.9000000000000002E-2</v>
      </c>
    </row>
    <row r="10" spans="1:3" s="69" customFormat="1" ht="18" customHeight="1" x14ac:dyDescent="0.25">
      <c r="A10" s="154" t="s">
        <v>424</v>
      </c>
      <c r="B10" s="227">
        <v>4.4999999999999998E-2</v>
      </c>
    </row>
    <row r="11" spans="1:3" s="69" customFormat="1" ht="18" customHeight="1" x14ac:dyDescent="0.25">
      <c r="A11" s="154" t="s">
        <v>422</v>
      </c>
      <c r="B11" s="227">
        <v>3.5000000000000003E-2</v>
      </c>
    </row>
    <row r="12" spans="1:3" s="69" customFormat="1" ht="18" customHeight="1" x14ac:dyDescent="0.25">
      <c r="A12" s="154" t="s">
        <v>671</v>
      </c>
      <c r="B12" s="227">
        <v>6.0000000000000001E-3</v>
      </c>
    </row>
    <row r="13" spans="1:3" s="69" customFormat="1" ht="18" customHeight="1" thickBot="1" x14ac:dyDescent="0.3">
      <c r="A13" s="154" t="s">
        <v>765</v>
      </c>
      <c r="B13" s="227">
        <v>2E-3</v>
      </c>
    </row>
    <row r="14" spans="1:3" s="69" customFormat="1" ht="18" customHeight="1" thickBot="1" x14ac:dyDescent="0.3">
      <c r="A14" s="163" t="s">
        <v>256</v>
      </c>
      <c r="B14" s="172">
        <v>26</v>
      </c>
    </row>
    <row r="15" spans="1:3" s="69" customFormat="1" ht="18" customHeight="1" thickBot="1" x14ac:dyDescent="0.3">
      <c r="A15" s="163" t="s">
        <v>427</v>
      </c>
      <c r="B15" s="172">
        <v>4</v>
      </c>
    </row>
    <row r="16" spans="1:3" s="69" customFormat="1" ht="18" customHeight="1" x14ac:dyDescent="0.25">
      <c r="A16" s="517" t="s">
        <v>257</v>
      </c>
      <c r="B16" s="530">
        <v>256</v>
      </c>
    </row>
    <row r="17" spans="1:2" s="69" customFormat="1" ht="18" customHeight="1" x14ac:dyDescent="0.25">
      <c r="A17" s="531" t="s">
        <v>258</v>
      </c>
      <c r="B17" s="532">
        <v>0.18</v>
      </c>
    </row>
    <row r="18" spans="1:2" s="69" customFormat="1" ht="18" customHeight="1" thickBot="1" x14ac:dyDescent="0.3">
      <c r="A18" s="533" t="s">
        <v>259</v>
      </c>
      <c r="B18" s="534">
        <v>0.82</v>
      </c>
    </row>
    <row r="19" spans="1:2" s="69" customFormat="1" ht="18" customHeight="1" x14ac:dyDescent="0.25">
      <c r="A19" s="863" t="s">
        <v>260</v>
      </c>
      <c r="B19" s="186">
        <v>4.0000000000000001E-3</v>
      </c>
    </row>
    <row r="20" spans="1:2" s="69" customFormat="1" ht="18" customHeight="1" x14ac:dyDescent="0.25">
      <c r="A20" s="871" t="s">
        <v>261</v>
      </c>
      <c r="B20" s="227">
        <v>0.18099999999999999</v>
      </c>
    </row>
    <row r="21" spans="1:2" s="69" customFormat="1" ht="18" customHeight="1" x14ac:dyDescent="0.25">
      <c r="A21" s="871" t="s">
        <v>262</v>
      </c>
      <c r="B21" s="227">
        <v>4.1000000000000002E-2</v>
      </c>
    </row>
    <row r="22" spans="1:2" s="69" customFormat="1" ht="18" customHeight="1" thickBot="1" x14ac:dyDescent="0.3">
      <c r="A22" s="872" t="s">
        <v>263</v>
      </c>
      <c r="B22" s="228">
        <v>0.77400000000000002</v>
      </c>
    </row>
    <row r="23" spans="1:2" x14ac:dyDescent="0.25">
      <c r="A23" s="863" t="s">
        <v>766</v>
      </c>
      <c r="B23" s="530">
        <v>385</v>
      </c>
    </row>
    <row r="24" spans="1:2" x14ac:dyDescent="0.25">
      <c r="A24" s="531" t="s">
        <v>767</v>
      </c>
      <c r="B24" s="532">
        <v>0.48799999999999999</v>
      </c>
    </row>
    <row r="25" spans="1:2" x14ac:dyDescent="0.25">
      <c r="A25" s="531" t="s">
        <v>768</v>
      </c>
      <c r="B25" s="532">
        <v>4.9000000000000002E-2</v>
      </c>
    </row>
    <row r="26" spans="1:2" ht="16.5" thickBot="1" x14ac:dyDescent="0.3">
      <c r="A26" s="533" t="s">
        <v>769</v>
      </c>
      <c r="B26" s="534">
        <v>0.46200000000000002</v>
      </c>
    </row>
  </sheetData>
  <pageMargins left="0.7" right="0.7" top="0.75" bottom="0.75" header="0.3" footer="0.3"/>
  <drawing r:id="rId1"/>
  <extLst>
    <ext xmlns:mx="http://schemas.microsoft.com/office/mac/excel/2008/main" uri="{64002731-A6B0-56B0-2670-7721B7C09600}">
      <mx:PLV Mode="0" OnePage="0" WScale="0"/>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13"/>
  <sheetViews>
    <sheetView showGridLines="0" workbookViewId="0"/>
  </sheetViews>
  <sheetFormatPr defaultColWidth="8.7109375" defaultRowHeight="15.75" x14ac:dyDescent="0.25"/>
  <cols>
    <col min="1" max="1" width="42" style="24" customWidth="1"/>
    <col min="2" max="2" width="21.7109375" style="24" customWidth="1"/>
    <col min="3" max="3" width="19.140625" style="24" customWidth="1"/>
    <col min="4" max="4" width="8.7109375" style="24"/>
    <col min="5" max="5" width="18.28515625" style="24" customWidth="1"/>
    <col min="6" max="16384" width="8.7109375" style="24"/>
  </cols>
  <sheetData>
    <row r="1" spans="1:5" ht="20.25" x14ac:dyDescent="0.25">
      <c r="A1" s="29" t="s">
        <v>1340</v>
      </c>
      <c r="B1" s="29"/>
      <c r="C1" s="47"/>
      <c r="D1" s="47"/>
      <c r="E1" s="47"/>
    </row>
    <row r="4" spans="1:5" ht="16.5" thickBot="1" x14ac:dyDescent="0.3">
      <c r="B4" s="194"/>
      <c r="C4" s="194"/>
    </row>
    <row r="5" spans="1:5" ht="32.25" thickBot="1" x14ac:dyDescent="0.3">
      <c r="A5" s="120"/>
      <c r="B5" s="292">
        <v>2018</v>
      </c>
      <c r="C5" s="674" t="s">
        <v>1142</v>
      </c>
    </row>
    <row r="6" spans="1:5" x14ac:dyDescent="0.25">
      <c r="A6" s="600" t="s">
        <v>457</v>
      </c>
      <c r="B6" s="293">
        <v>47.3018337907125</v>
      </c>
      <c r="C6" s="294">
        <v>-0.80621525502512981</v>
      </c>
    </row>
    <row r="7" spans="1:5" s="48" customFormat="1" ht="15.75" customHeight="1" x14ac:dyDescent="0.25">
      <c r="A7" s="295" t="s">
        <v>279</v>
      </c>
      <c r="B7" s="296">
        <v>34.313961334214831</v>
      </c>
      <c r="C7" s="235">
        <v>0.50434342328397719</v>
      </c>
    </row>
    <row r="8" spans="1:5" x14ac:dyDescent="0.25">
      <c r="A8" s="297" t="s">
        <v>280</v>
      </c>
      <c r="B8" s="296">
        <v>4.2606173285822102</v>
      </c>
      <c r="C8" s="235">
        <v>-0.10095667421113497</v>
      </c>
    </row>
    <row r="9" spans="1:5" x14ac:dyDescent="0.25">
      <c r="A9" s="295" t="s">
        <v>141</v>
      </c>
      <c r="B9" s="296">
        <v>2.6329853220299846</v>
      </c>
      <c r="C9" s="235">
        <v>0.20296056460882195</v>
      </c>
    </row>
    <row r="10" spans="1:5" x14ac:dyDescent="0.25">
      <c r="A10" s="295" t="s">
        <v>1040</v>
      </c>
      <c r="B10" s="296">
        <v>1.9975891413571139</v>
      </c>
      <c r="C10" s="235">
        <v>0.12765045132767461</v>
      </c>
    </row>
    <row r="11" spans="1:5" ht="16.5" thickBot="1" x14ac:dyDescent="0.3">
      <c r="A11" s="298" t="s">
        <v>281</v>
      </c>
      <c r="B11" s="471">
        <v>9.4930130831033637</v>
      </c>
      <c r="C11" s="266">
        <v>7.2217490015802355E-2</v>
      </c>
    </row>
    <row r="12" spans="1:5" ht="16.5" thickBot="1" x14ac:dyDescent="0.3">
      <c r="A12" s="468" t="s">
        <v>3</v>
      </c>
      <c r="B12" s="837">
        <v>100</v>
      </c>
      <c r="C12" s="138"/>
    </row>
    <row r="13" spans="1:5" ht="16.5" thickBot="1" x14ac:dyDescent="0.3">
      <c r="A13" s="299" t="s">
        <v>143</v>
      </c>
      <c r="B13" s="300">
        <v>3445</v>
      </c>
      <c r="C13" s="138"/>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13"/>
  <sheetViews>
    <sheetView showGridLines="0" workbookViewId="0"/>
  </sheetViews>
  <sheetFormatPr defaultColWidth="8.7109375" defaultRowHeight="15" x14ac:dyDescent="0.25"/>
  <cols>
    <col min="1" max="1" width="30.28515625" customWidth="1"/>
    <col min="2" max="7" width="15" customWidth="1"/>
    <col min="8" max="8" width="9.28515625" customWidth="1"/>
    <col min="9" max="10" width="14.7109375" customWidth="1"/>
  </cols>
  <sheetData>
    <row r="1" spans="1:10" ht="20.25" x14ac:dyDescent="0.25">
      <c r="A1" s="29" t="s">
        <v>1036</v>
      </c>
      <c r="B1" s="29"/>
    </row>
    <row r="2" spans="1:10" ht="20.25" x14ac:dyDescent="0.25">
      <c r="A2" s="29"/>
      <c r="B2" s="29"/>
    </row>
    <row r="3" spans="1:10" ht="20.25" x14ac:dyDescent="0.25">
      <c r="A3" s="29"/>
      <c r="B3" s="29"/>
    </row>
    <row r="4" spans="1:10" ht="21" thickBot="1" x14ac:dyDescent="0.3">
      <c r="A4" s="347"/>
      <c r="B4" s="29"/>
    </row>
    <row r="5" spans="1:10" ht="16.5" thickBot="1" x14ac:dyDescent="0.3">
      <c r="A5" s="136"/>
      <c r="B5" s="389">
        <v>2013</v>
      </c>
      <c r="C5" s="389">
        <v>2014</v>
      </c>
      <c r="D5" s="981">
        <v>2015</v>
      </c>
      <c r="E5" s="981">
        <v>2016</v>
      </c>
      <c r="F5" s="981">
        <v>2017</v>
      </c>
      <c r="G5" s="981">
        <v>2018</v>
      </c>
      <c r="H5" s="128"/>
      <c r="I5" s="128"/>
      <c r="J5" s="128"/>
    </row>
    <row r="6" spans="1:10" ht="15.75" x14ac:dyDescent="0.25">
      <c r="A6" s="348" t="s">
        <v>703</v>
      </c>
      <c r="B6" s="375">
        <v>2984.1274831399996</v>
      </c>
      <c r="C6" s="375">
        <v>3022.5472976200003</v>
      </c>
      <c r="D6" s="375">
        <v>2950.8700892500001</v>
      </c>
      <c r="E6" s="375">
        <v>3047.9819028699999</v>
      </c>
      <c r="F6" s="375">
        <v>3113.2918511299999</v>
      </c>
      <c r="G6" s="375">
        <v>3117.2606577211691</v>
      </c>
      <c r="H6" s="128"/>
      <c r="I6" s="128"/>
      <c r="J6" s="128"/>
    </row>
    <row r="7" spans="1:10" ht="15.75" x14ac:dyDescent="0.25">
      <c r="A7" s="342" t="s">
        <v>139</v>
      </c>
      <c r="B7" s="234">
        <v>339.52812089999998</v>
      </c>
      <c r="C7" s="234">
        <v>351.87362557</v>
      </c>
      <c r="D7" s="234">
        <v>341.57863718999999</v>
      </c>
      <c r="E7" s="234">
        <v>336.95764951000001</v>
      </c>
      <c r="F7" s="234">
        <v>319.67686487999998</v>
      </c>
      <c r="G7" s="234">
        <v>303.03363085295734</v>
      </c>
      <c r="H7" s="128"/>
    </row>
    <row r="8" spans="1:10" ht="15" customHeight="1" thickBot="1" x14ac:dyDescent="0.3">
      <c r="A8" s="346" t="s">
        <v>343</v>
      </c>
      <c r="B8" s="376">
        <v>0.44949153999999997</v>
      </c>
      <c r="C8" s="376">
        <v>0.76643700000000003</v>
      </c>
      <c r="D8" s="376">
        <v>1.3416076100000001</v>
      </c>
      <c r="E8" s="376">
        <v>2.3480349999999999</v>
      </c>
      <c r="F8" s="376">
        <v>0.1107558</v>
      </c>
      <c r="G8" s="376">
        <v>0.1107558</v>
      </c>
      <c r="H8" s="136"/>
    </row>
    <row r="9" spans="1:10" ht="15" customHeight="1" thickBot="1" x14ac:dyDescent="0.3">
      <c r="A9" s="373" t="s">
        <v>3</v>
      </c>
      <c r="B9" s="798">
        <f>SUM(B6:B8)</f>
        <v>3324.1050955799997</v>
      </c>
      <c r="C9" s="798">
        <f t="shared" ref="C9:G9" si="0">SUM(C6:C8)</f>
        <v>3375.1873601900006</v>
      </c>
      <c r="D9" s="798">
        <f t="shared" si="0"/>
        <v>3293.7903340500002</v>
      </c>
      <c r="E9" s="798">
        <f t="shared" si="0"/>
        <v>3387.2875873799999</v>
      </c>
      <c r="F9" s="798">
        <f t="shared" si="0"/>
        <v>3433.0794718099996</v>
      </c>
      <c r="G9" s="798">
        <f t="shared" si="0"/>
        <v>3420.4050443741262</v>
      </c>
      <c r="H9" s="137"/>
    </row>
    <row r="10" spans="1:10" ht="16.5" thickBot="1" x14ac:dyDescent="0.3">
      <c r="A10" s="121"/>
      <c r="B10" s="121"/>
      <c r="C10" s="121"/>
      <c r="D10" s="121"/>
      <c r="E10" s="121"/>
      <c r="F10" s="121"/>
      <c r="G10" s="121"/>
      <c r="H10" s="121"/>
      <c r="J10" s="121"/>
    </row>
    <row r="11" spans="1:10" ht="16.5" thickBot="1" x14ac:dyDescent="0.3">
      <c r="A11" s="674" t="s">
        <v>529</v>
      </c>
      <c r="B11" s="1251">
        <v>2017</v>
      </c>
      <c r="C11" s="1251"/>
    </row>
    <row r="12" spans="1:10" ht="15.75" x14ac:dyDescent="0.25">
      <c r="A12" s="348" t="s">
        <v>703</v>
      </c>
      <c r="B12" s="1252">
        <v>0.91100000000000003</v>
      </c>
      <c r="C12" s="1252"/>
      <c r="D12" s="81"/>
      <c r="E12" s="81"/>
      <c r="F12" s="81"/>
      <c r="G12" s="81"/>
      <c r="H12" s="11"/>
      <c r="I12" s="11"/>
    </row>
    <row r="13" spans="1:10" ht="16.5" thickBot="1" x14ac:dyDescent="0.3">
      <c r="A13" s="346" t="s">
        <v>139</v>
      </c>
      <c r="B13" s="1253">
        <v>8.8999999999999996E-2</v>
      </c>
      <c r="C13" s="1253"/>
      <c r="D13" s="81"/>
      <c r="E13" s="81"/>
      <c r="F13" s="81"/>
      <c r="G13" s="81"/>
      <c r="H13" s="11"/>
      <c r="I13" s="11"/>
    </row>
  </sheetData>
  <mergeCells count="3">
    <mergeCell ref="B11:C11"/>
    <mergeCell ref="B12:C12"/>
    <mergeCell ref="B13:C13"/>
  </mergeCells>
  <pageMargins left="0.7" right="0.7" top="0.75" bottom="0.75" header="0.3" footer="0.3"/>
  <ignoredErrors>
    <ignoredError sqref="B9:G9" formulaRange="1"/>
  </ignoredErrors>
  <drawing r:id="rId1"/>
  <extLst>
    <ext xmlns:mx="http://schemas.microsoft.com/office/mac/excel/2008/main" uri="{64002731-A6B0-56B0-2670-7721B7C09600}">
      <mx:PLV Mode="0" OnePage="0" WScale="0"/>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12"/>
  <sheetViews>
    <sheetView showGridLines="0" workbookViewId="0"/>
  </sheetViews>
  <sheetFormatPr defaultColWidth="8.7109375" defaultRowHeight="15.75" x14ac:dyDescent="0.25"/>
  <cols>
    <col min="1" max="1" width="42" style="24" customWidth="1"/>
    <col min="2" max="2" width="17.42578125" style="24" customWidth="1"/>
    <col min="3" max="3" width="24" style="24" customWidth="1"/>
    <col min="4" max="16384" width="8.7109375" style="24"/>
  </cols>
  <sheetData>
    <row r="1" spans="1:4" ht="20.25" x14ac:dyDescent="0.25">
      <c r="A1" s="29" t="s">
        <v>1341</v>
      </c>
      <c r="B1" s="47"/>
      <c r="C1" s="47"/>
      <c r="D1" s="47"/>
    </row>
    <row r="4" spans="1:4" ht="16.5" thickBot="1" x14ac:dyDescent="0.3">
      <c r="A4" s="28"/>
    </row>
    <row r="5" spans="1:4" ht="21" customHeight="1" thickBot="1" x14ac:dyDescent="0.3">
      <c r="A5" s="352"/>
      <c r="B5" s="427">
        <v>2018</v>
      </c>
      <c r="C5" s="427" t="s">
        <v>1142</v>
      </c>
    </row>
    <row r="6" spans="1:4" x14ac:dyDescent="0.25">
      <c r="A6" s="603" t="s">
        <v>1040</v>
      </c>
      <c r="B6" s="469">
        <v>80.327882974104071</v>
      </c>
      <c r="C6" s="426">
        <v>5.3891930697422152</v>
      </c>
    </row>
    <row r="7" spans="1:4" x14ac:dyDescent="0.25">
      <c r="A7" s="349" t="s">
        <v>279</v>
      </c>
      <c r="B7" s="296">
        <v>12.379678123106064</v>
      </c>
      <c r="C7" s="235">
        <v>-7.0983994014857776</v>
      </c>
    </row>
    <row r="8" spans="1:4" ht="16.5" thickBot="1" x14ac:dyDescent="0.3">
      <c r="A8" s="475" t="s">
        <v>281</v>
      </c>
      <c r="B8" s="471">
        <v>7.2924389027898666</v>
      </c>
      <c r="C8" s="266">
        <v>1.7092063317435624</v>
      </c>
    </row>
    <row r="9" spans="1:4" ht="16.5" thickBot="1" x14ac:dyDescent="0.3">
      <c r="A9" s="350" t="s">
        <v>3</v>
      </c>
      <c r="B9" s="838">
        <v>100</v>
      </c>
      <c r="C9" s="292"/>
    </row>
    <row r="10" spans="1:4" ht="16.5" thickBot="1" x14ac:dyDescent="0.3">
      <c r="A10" s="350" t="s">
        <v>143</v>
      </c>
      <c r="B10" s="351">
        <v>6626</v>
      </c>
      <c r="C10" s="388"/>
    </row>
    <row r="11" spans="1:4" x14ac:dyDescent="0.25">
      <c r="A11" s="28"/>
      <c r="B11" s="28"/>
      <c r="C11" s="28"/>
    </row>
    <row r="12" spans="1:4" x14ac:dyDescent="0.25">
      <c r="A12" s="28"/>
      <c r="B12" s="82"/>
      <c r="C12" s="28"/>
    </row>
  </sheetData>
  <pageMargins left="0.7" right="0.7" top="0.75" bottom="0.75" header="0.3" footer="0.3"/>
  <drawing r:id="rId1"/>
  <extLst>
    <ext xmlns:mx="http://schemas.microsoft.com/office/mac/excel/2008/main" uri="{64002731-A6B0-56B0-2670-7721B7C09600}">
      <mx:PLV Mode="0" OnePage="0" WScale="0"/>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G15"/>
  <sheetViews>
    <sheetView showGridLines="0" workbookViewId="0"/>
  </sheetViews>
  <sheetFormatPr defaultColWidth="8.7109375" defaultRowHeight="15" x14ac:dyDescent="0.25"/>
  <cols>
    <col min="1" max="1" width="27.7109375" customWidth="1"/>
  </cols>
  <sheetData>
    <row r="1" spans="1:7" ht="20.25" x14ac:dyDescent="0.25">
      <c r="A1" s="29" t="s">
        <v>1037</v>
      </c>
    </row>
    <row r="4" spans="1:7" ht="15.75" thickBot="1" x14ac:dyDescent="0.3"/>
    <row r="5" spans="1:7" ht="16.5" thickBot="1" x14ac:dyDescent="0.3">
      <c r="A5" s="10"/>
      <c r="B5" s="427">
        <v>2013</v>
      </c>
      <c r="C5" s="427">
        <v>2014</v>
      </c>
      <c r="D5" s="427">
        <v>2015</v>
      </c>
      <c r="E5" s="427">
        <v>2016</v>
      </c>
      <c r="F5" s="427">
        <v>2017</v>
      </c>
      <c r="G5" s="427">
        <v>2018</v>
      </c>
    </row>
    <row r="6" spans="1:7" ht="15.75" x14ac:dyDescent="0.25">
      <c r="A6" s="566" t="s">
        <v>457</v>
      </c>
      <c r="B6" s="296">
        <v>38.619999999999997</v>
      </c>
      <c r="C6" s="296">
        <v>37.54</v>
      </c>
      <c r="D6" s="296">
        <v>37.24</v>
      </c>
      <c r="E6" s="296">
        <v>36.68</v>
      </c>
      <c r="F6" s="296">
        <v>36.479999999999997</v>
      </c>
      <c r="G6" s="296">
        <v>36.25</v>
      </c>
    </row>
    <row r="7" spans="1:7" ht="15.75" x14ac:dyDescent="0.25">
      <c r="A7" s="257" t="s">
        <v>279</v>
      </c>
      <c r="B7" s="296">
        <v>31.94</v>
      </c>
      <c r="C7" s="296">
        <v>32.76</v>
      </c>
      <c r="D7" s="296">
        <v>32.42</v>
      </c>
      <c r="E7" s="296">
        <v>31.56</v>
      </c>
      <c r="F7" s="296">
        <v>31.34</v>
      </c>
      <c r="G7" s="296">
        <v>31.23</v>
      </c>
    </row>
    <row r="8" spans="1:7" ht="15.75" x14ac:dyDescent="0.25">
      <c r="A8" s="257" t="s">
        <v>1040</v>
      </c>
      <c r="B8" s="296">
        <v>6.09</v>
      </c>
      <c r="C8" s="296">
        <v>6.61</v>
      </c>
      <c r="D8" s="296">
        <v>6.6800000000000006</v>
      </c>
      <c r="E8" s="296">
        <v>7.89</v>
      </c>
      <c r="F8" s="296">
        <v>8.36</v>
      </c>
      <c r="G8" s="296">
        <v>6.99</v>
      </c>
    </row>
    <row r="9" spans="1:7" ht="15.75" x14ac:dyDescent="0.25">
      <c r="A9" s="257" t="s">
        <v>141</v>
      </c>
      <c r="B9" s="296">
        <v>4.3099999999999996</v>
      </c>
      <c r="C9" s="296">
        <v>3.73</v>
      </c>
      <c r="D9" s="296">
        <v>3.55</v>
      </c>
      <c r="E9" s="296">
        <v>3.68</v>
      </c>
      <c r="F9" s="296">
        <v>3.41</v>
      </c>
      <c r="G9" s="296">
        <v>4.1900000000000004</v>
      </c>
    </row>
    <row r="10" spans="1:7" ht="15.75" x14ac:dyDescent="0.25">
      <c r="A10" s="257" t="s">
        <v>344</v>
      </c>
      <c r="B10" s="296">
        <v>5.47</v>
      </c>
      <c r="C10" s="296">
        <v>5.8</v>
      </c>
      <c r="D10" s="296">
        <v>6.25</v>
      </c>
      <c r="E10" s="296">
        <v>6.66</v>
      </c>
      <c r="F10" s="296">
        <v>6.87</v>
      </c>
      <c r="G10" s="296">
        <v>6.72</v>
      </c>
    </row>
    <row r="11" spans="1:7" ht="15.75" x14ac:dyDescent="0.25">
      <c r="A11" s="257" t="s">
        <v>345</v>
      </c>
      <c r="B11" s="296">
        <v>1.18</v>
      </c>
      <c r="C11" s="296">
        <v>1.25</v>
      </c>
      <c r="D11" s="296">
        <v>1.1100000000000001</v>
      </c>
      <c r="E11" s="296">
        <v>0.9</v>
      </c>
      <c r="F11" s="296">
        <v>1.35</v>
      </c>
      <c r="G11" s="296">
        <v>1.51</v>
      </c>
    </row>
    <row r="12" spans="1:7" ht="16.5" thickBot="1" x14ac:dyDescent="0.3">
      <c r="A12" s="258" t="s">
        <v>8</v>
      </c>
      <c r="B12" s="471">
        <v>12.389999999999986</v>
      </c>
      <c r="C12" s="471">
        <v>12.310000000000002</v>
      </c>
      <c r="D12" s="471">
        <v>12.75</v>
      </c>
      <c r="E12" s="471">
        <v>12.629999999999995</v>
      </c>
      <c r="F12" s="471">
        <v>12.190000000000012</v>
      </c>
      <c r="G12" s="471">
        <v>13.11</v>
      </c>
    </row>
    <row r="13" spans="1:7" ht="16.5" thickBot="1" x14ac:dyDescent="0.3">
      <c r="A13" s="10"/>
      <c r="B13" s="427">
        <v>100</v>
      </c>
      <c r="C13" s="427">
        <v>100</v>
      </c>
      <c r="D13" s="427">
        <v>100</v>
      </c>
      <c r="E13" s="427">
        <v>100</v>
      </c>
      <c r="F13" s="427">
        <v>100</v>
      </c>
      <c r="G13" s="427">
        <v>100</v>
      </c>
    </row>
    <row r="15" spans="1:7" x14ac:dyDescent="0.25">
      <c r="A15" s="1254" t="s">
        <v>737</v>
      </c>
      <c r="B15" s="1254"/>
    </row>
  </sheetData>
  <mergeCells count="1">
    <mergeCell ref="A15:B15"/>
  </mergeCells>
  <pageMargins left="0.7" right="0.7" top="0.75" bottom="0.75" header="0.3" footer="0.3"/>
  <drawing r:id="rId1"/>
  <extLst>
    <ext xmlns:mx="http://schemas.microsoft.com/office/mac/excel/2008/main" uri="{64002731-A6B0-56B0-2670-7721B7C09600}">
      <mx:PLV Mode="0" OnePage="0" WScale="0"/>
    </ext>
  </extLs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O23"/>
  <sheetViews>
    <sheetView showGridLines="0" workbookViewId="0"/>
  </sheetViews>
  <sheetFormatPr defaultColWidth="8.7109375" defaultRowHeight="15" x14ac:dyDescent="0.25"/>
  <cols>
    <col min="1" max="1" width="16.42578125" customWidth="1"/>
    <col min="2" max="2" width="19.42578125" customWidth="1"/>
    <col min="3" max="3" width="18.42578125" customWidth="1"/>
    <col min="4" max="9" width="12.140625" customWidth="1"/>
    <col min="10" max="10" width="12.42578125" customWidth="1"/>
    <col min="11" max="11" width="11.42578125" customWidth="1"/>
    <col min="12" max="15" width="10.140625" customWidth="1"/>
  </cols>
  <sheetData>
    <row r="1" spans="1:15" ht="20.25" x14ac:dyDescent="0.3">
      <c r="A1" s="84" t="s">
        <v>705</v>
      </c>
      <c r="B1" s="84"/>
    </row>
    <row r="4" spans="1:15" ht="15.75" thickBot="1" x14ac:dyDescent="0.3">
      <c r="D4" s="269"/>
      <c r="E4" s="269"/>
      <c r="F4" s="269"/>
      <c r="G4" s="269"/>
      <c r="H4" s="269"/>
      <c r="I4" s="269"/>
    </row>
    <row r="5" spans="1:15" ht="16.5" thickBot="1" x14ac:dyDescent="0.3">
      <c r="D5" s="1255">
        <v>2013</v>
      </c>
      <c r="E5" s="1255"/>
      <c r="F5" s="1238">
        <v>2014</v>
      </c>
      <c r="G5" s="1256"/>
      <c r="H5" s="1255">
        <v>2015</v>
      </c>
      <c r="I5" s="1255"/>
      <c r="J5" s="1238">
        <v>2016</v>
      </c>
      <c r="K5" s="1238"/>
      <c r="L5" s="1238">
        <v>2017</v>
      </c>
      <c r="M5" s="1238"/>
      <c r="N5" s="1238">
        <v>2018</v>
      </c>
      <c r="O5" s="1238"/>
    </row>
    <row r="6" spans="1:15" ht="48" thickBot="1" x14ac:dyDescent="0.3">
      <c r="A6" s="372" t="s">
        <v>346</v>
      </c>
      <c r="B6" s="492" t="s">
        <v>347</v>
      </c>
      <c r="C6" s="492" t="s">
        <v>348</v>
      </c>
      <c r="D6" s="371" t="s">
        <v>706</v>
      </c>
      <c r="E6" s="371" t="s">
        <v>349</v>
      </c>
      <c r="F6" s="748" t="s">
        <v>706</v>
      </c>
      <c r="G6" s="371" t="s">
        <v>349</v>
      </c>
      <c r="H6" s="748" t="s">
        <v>706</v>
      </c>
      <c r="I6" s="371" t="s">
        <v>349</v>
      </c>
      <c r="J6" s="748" t="s">
        <v>706</v>
      </c>
      <c r="K6" s="675" t="s">
        <v>349</v>
      </c>
      <c r="L6" s="948" t="s">
        <v>706</v>
      </c>
      <c r="M6" s="948" t="s">
        <v>349</v>
      </c>
      <c r="N6" s="948" t="s">
        <v>706</v>
      </c>
      <c r="O6" s="948" t="s">
        <v>349</v>
      </c>
    </row>
    <row r="7" spans="1:15" ht="15.75" x14ac:dyDescent="0.25">
      <c r="A7" s="359" t="s">
        <v>350</v>
      </c>
      <c r="B7" s="357" t="s">
        <v>351</v>
      </c>
      <c r="C7" s="357" t="s">
        <v>352</v>
      </c>
      <c r="D7" s="605">
        <v>23.28</v>
      </c>
      <c r="E7" s="358">
        <v>4189</v>
      </c>
      <c r="F7" s="605">
        <v>22.96</v>
      </c>
      <c r="G7" s="358">
        <v>3972</v>
      </c>
      <c r="H7" s="605">
        <v>22.84</v>
      </c>
      <c r="I7" s="358">
        <v>3847</v>
      </c>
      <c r="J7" s="605">
        <v>22.18</v>
      </c>
      <c r="K7" s="358">
        <v>3569.5970000000002</v>
      </c>
      <c r="L7" s="605">
        <v>22.07</v>
      </c>
      <c r="M7" s="358">
        <v>3470.7280000000001</v>
      </c>
      <c r="N7" s="605">
        <v>22.55</v>
      </c>
      <c r="O7" s="358">
        <v>3528.2620000000002</v>
      </c>
    </row>
    <row r="8" spans="1:15" ht="15.75" x14ac:dyDescent="0.25">
      <c r="A8" s="301" t="s">
        <v>353</v>
      </c>
      <c r="B8" s="302" t="s">
        <v>354</v>
      </c>
      <c r="C8" s="302" t="s">
        <v>352</v>
      </c>
      <c r="D8" s="354">
        <v>17.46</v>
      </c>
      <c r="E8" s="304">
        <v>2897</v>
      </c>
      <c r="F8" s="354">
        <v>16.600000000000001</v>
      </c>
      <c r="G8" s="304">
        <v>2641</v>
      </c>
      <c r="H8" s="354">
        <v>16.7</v>
      </c>
      <c r="I8" s="304">
        <v>2619</v>
      </c>
      <c r="J8" s="354">
        <v>16</v>
      </c>
      <c r="K8" s="304">
        <v>2359.69</v>
      </c>
      <c r="L8" s="354">
        <v>14.92</v>
      </c>
      <c r="M8" s="304">
        <v>2161.7220000000002</v>
      </c>
      <c r="N8" s="354">
        <v>14.82</v>
      </c>
      <c r="O8" s="304">
        <v>2155.415</v>
      </c>
    </row>
    <row r="9" spans="1:15" ht="15.75" x14ac:dyDescent="0.25">
      <c r="A9" s="301" t="s">
        <v>355</v>
      </c>
      <c r="B9" s="302" t="s">
        <v>356</v>
      </c>
      <c r="C9" s="302" t="s">
        <v>352</v>
      </c>
      <c r="D9" s="354">
        <v>12.24</v>
      </c>
      <c r="E9" s="303">
        <v>2003</v>
      </c>
      <c r="F9" s="354">
        <v>10.1</v>
      </c>
      <c r="G9" s="303">
        <v>988</v>
      </c>
      <c r="H9" s="354">
        <v>10</v>
      </c>
      <c r="I9" s="303">
        <v>997</v>
      </c>
      <c r="J9" s="354">
        <v>9.69</v>
      </c>
      <c r="K9" s="304">
        <v>886.74</v>
      </c>
      <c r="L9" s="354">
        <v>9.15</v>
      </c>
      <c r="M9" s="304">
        <v>836</v>
      </c>
      <c r="N9" s="354">
        <v>9.18</v>
      </c>
      <c r="O9" s="304">
        <v>889.61199999999997</v>
      </c>
    </row>
    <row r="10" spans="1:15" ht="15.75" x14ac:dyDescent="0.25">
      <c r="A10" s="301" t="s">
        <v>355</v>
      </c>
      <c r="B10" s="302" t="s">
        <v>357</v>
      </c>
      <c r="C10" s="302" t="s">
        <v>352</v>
      </c>
      <c r="D10" s="354">
        <v>16.5</v>
      </c>
      <c r="E10" s="304">
        <v>2910</v>
      </c>
      <c r="F10" s="354">
        <v>16.8</v>
      </c>
      <c r="G10" s="304">
        <v>2857</v>
      </c>
      <c r="H10" s="354">
        <v>15.8</v>
      </c>
      <c r="I10" s="304">
        <v>2620</v>
      </c>
      <c r="J10" s="354">
        <v>14.68</v>
      </c>
      <c r="K10" s="304">
        <v>2373.3960000000002</v>
      </c>
      <c r="L10" s="354">
        <v>15.29</v>
      </c>
      <c r="M10" s="304">
        <v>2396.3960000000002</v>
      </c>
      <c r="N10" s="354">
        <v>15.72</v>
      </c>
      <c r="O10" s="304">
        <v>2431.4</v>
      </c>
    </row>
    <row r="11" spans="1:15" ht="15.75" x14ac:dyDescent="0.25">
      <c r="A11" s="301" t="s">
        <v>358</v>
      </c>
      <c r="B11" s="302" t="s">
        <v>359</v>
      </c>
      <c r="C11" s="302" t="s">
        <v>352</v>
      </c>
      <c r="D11" s="354">
        <v>4.07</v>
      </c>
      <c r="E11" s="303">
        <v>712</v>
      </c>
      <c r="F11" s="235">
        <v>6.93</v>
      </c>
      <c r="G11" s="305">
        <v>494</v>
      </c>
      <c r="H11" s="354">
        <v>6.43</v>
      </c>
      <c r="I11" s="303">
        <v>471</v>
      </c>
      <c r="J11" s="354">
        <v>5.42</v>
      </c>
      <c r="K11" s="304">
        <v>369.19900000000001</v>
      </c>
      <c r="L11" s="354">
        <v>4.97</v>
      </c>
      <c r="M11" s="304">
        <v>341.73700000000002</v>
      </c>
      <c r="N11" s="354">
        <v>4.32</v>
      </c>
      <c r="O11" s="304">
        <v>345.78399999999999</v>
      </c>
    </row>
    <row r="12" spans="1:15" ht="15.75" x14ac:dyDescent="0.25">
      <c r="A12" s="301" t="s">
        <v>360</v>
      </c>
      <c r="B12" s="302" t="s">
        <v>361</v>
      </c>
      <c r="C12" s="302" t="s">
        <v>352</v>
      </c>
      <c r="D12" s="354">
        <v>19.510000000000002</v>
      </c>
      <c r="E12" s="304">
        <v>3265</v>
      </c>
      <c r="F12" s="354">
        <v>19.23</v>
      </c>
      <c r="G12" s="304">
        <v>3098</v>
      </c>
      <c r="H12" s="354">
        <v>19.04</v>
      </c>
      <c r="I12" s="304">
        <v>3018</v>
      </c>
      <c r="J12" s="354">
        <v>19.36</v>
      </c>
      <c r="K12" s="304">
        <v>2892.13</v>
      </c>
      <c r="L12" s="354">
        <v>19.420000000000002</v>
      </c>
      <c r="M12" s="304">
        <v>2847.5709999999999</v>
      </c>
      <c r="N12" s="354">
        <v>18.850000000000001</v>
      </c>
      <c r="O12" s="304">
        <v>2771.085</v>
      </c>
    </row>
    <row r="13" spans="1:15" ht="15.75" x14ac:dyDescent="0.25">
      <c r="A13" s="301" t="s">
        <v>362</v>
      </c>
      <c r="B13" s="302" t="s">
        <v>363</v>
      </c>
      <c r="C13" s="302" t="s">
        <v>352</v>
      </c>
      <c r="D13" s="354">
        <v>17.11</v>
      </c>
      <c r="E13" s="304">
        <v>2262</v>
      </c>
      <c r="F13" s="354">
        <v>16.04</v>
      </c>
      <c r="G13" s="304">
        <v>2061</v>
      </c>
      <c r="H13" s="354">
        <v>14.46</v>
      </c>
      <c r="I13" s="304">
        <v>1841</v>
      </c>
      <c r="J13" s="354">
        <v>13.25</v>
      </c>
      <c r="K13" s="304">
        <v>1556.91</v>
      </c>
      <c r="L13" s="354">
        <v>12.57</v>
      </c>
      <c r="M13" s="304">
        <v>1461</v>
      </c>
      <c r="N13" s="354">
        <v>11.51</v>
      </c>
      <c r="O13" s="304">
        <v>1376.546</v>
      </c>
    </row>
    <row r="14" spans="1:15" ht="15.75" x14ac:dyDescent="0.25">
      <c r="A14" s="301" t="s">
        <v>1041</v>
      </c>
      <c r="B14" s="302" t="s">
        <v>1042</v>
      </c>
      <c r="C14" s="302" t="s">
        <v>352</v>
      </c>
      <c r="D14" s="354">
        <v>4.5199999999999996</v>
      </c>
      <c r="E14" s="303">
        <v>814</v>
      </c>
      <c r="F14" s="354">
        <v>3.79</v>
      </c>
      <c r="G14" s="303">
        <v>655</v>
      </c>
      <c r="H14" s="354">
        <v>3.33</v>
      </c>
      <c r="I14" s="303">
        <v>556</v>
      </c>
      <c r="J14" s="354">
        <v>3.3</v>
      </c>
      <c r="K14" s="304">
        <v>532.45899999999995</v>
      </c>
      <c r="L14" s="354">
        <v>3.53</v>
      </c>
      <c r="M14" s="304">
        <v>555.35599999999999</v>
      </c>
      <c r="N14" s="354">
        <v>4.08</v>
      </c>
      <c r="O14" s="304">
        <v>632.67899999999997</v>
      </c>
    </row>
    <row r="15" spans="1:15" ht="15.75" x14ac:dyDescent="0.25">
      <c r="A15" s="301" t="s">
        <v>350</v>
      </c>
      <c r="B15" s="302" t="s">
        <v>351</v>
      </c>
      <c r="C15" s="302" t="s">
        <v>364</v>
      </c>
      <c r="D15" s="354">
        <v>23.1</v>
      </c>
      <c r="E15" s="303">
        <v>5239</v>
      </c>
      <c r="F15" s="354">
        <v>23.75</v>
      </c>
      <c r="G15" s="303">
        <v>5302</v>
      </c>
      <c r="H15" s="354">
        <v>24.72</v>
      </c>
      <c r="I15" s="303">
        <v>5424</v>
      </c>
      <c r="J15" s="354">
        <v>24.01</v>
      </c>
      <c r="K15" s="304">
        <v>5060.7790000000005</v>
      </c>
      <c r="L15" s="354">
        <v>24.3</v>
      </c>
      <c r="M15" s="304">
        <v>5030.0029999999997</v>
      </c>
      <c r="N15" s="354">
        <v>23.57</v>
      </c>
      <c r="O15" s="304">
        <v>4919.6390000000001</v>
      </c>
    </row>
    <row r="16" spans="1:15" ht="15.75" x14ac:dyDescent="0.25">
      <c r="A16" s="301" t="s">
        <v>353</v>
      </c>
      <c r="B16" s="302" t="s">
        <v>354</v>
      </c>
      <c r="C16" s="302" t="s">
        <v>364</v>
      </c>
      <c r="D16" s="354">
        <v>8.7100000000000009</v>
      </c>
      <c r="E16" s="304">
        <v>2088</v>
      </c>
      <c r="F16" s="354">
        <v>8.5299999999999994</v>
      </c>
      <c r="G16" s="304">
        <v>2025</v>
      </c>
      <c r="H16" s="354">
        <v>8.42</v>
      </c>
      <c r="I16" s="304">
        <v>1959</v>
      </c>
      <c r="J16" s="354">
        <v>8.1</v>
      </c>
      <c r="K16" s="304">
        <v>1851</v>
      </c>
      <c r="L16" s="354">
        <v>7.77</v>
      </c>
      <c r="M16" s="304">
        <v>1773</v>
      </c>
      <c r="N16" s="354">
        <v>7.63</v>
      </c>
      <c r="O16" s="304">
        <v>1747.816</v>
      </c>
    </row>
    <row r="17" spans="1:15" ht="15.75" x14ac:dyDescent="0.25">
      <c r="A17" s="301" t="s">
        <v>355</v>
      </c>
      <c r="B17" s="302" t="s">
        <v>356</v>
      </c>
      <c r="C17" s="302" t="s">
        <v>364</v>
      </c>
      <c r="D17" s="354">
        <v>12.33</v>
      </c>
      <c r="E17" s="304">
        <v>2077</v>
      </c>
      <c r="F17" s="354">
        <v>10.56</v>
      </c>
      <c r="G17" s="304">
        <v>1781</v>
      </c>
      <c r="H17" s="354">
        <v>10.42</v>
      </c>
      <c r="I17" s="304">
        <v>1741</v>
      </c>
      <c r="J17" s="354">
        <v>10.119999999999999</v>
      </c>
      <c r="K17" s="304">
        <v>1608.2380000000001</v>
      </c>
      <c r="L17" s="354">
        <v>10.28</v>
      </c>
      <c r="M17" s="304">
        <v>1624.4559999999999</v>
      </c>
      <c r="N17" s="354">
        <v>10.95</v>
      </c>
      <c r="O17" s="304">
        <v>1779.732</v>
      </c>
    </row>
    <row r="18" spans="1:15" ht="15.75" x14ac:dyDescent="0.25">
      <c r="A18" s="301" t="s">
        <v>355</v>
      </c>
      <c r="B18" s="302" t="s">
        <v>357</v>
      </c>
      <c r="C18" s="302" t="s">
        <v>364</v>
      </c>
      <c r="D18" s="354">
        <v>14</v>
      </c>
      <c r="E18" s="304">
        <v>2774</v>
      </c>
      <c r="F18" s="354">
        <v>12.5</v>
      </c>
      <c r="G18" s="304">
        <v>2487</v>
      </c>
      <c r="H18" s="354">
        <v>12.33</v>
      </c>
      <c r="I18" s="304">
        <v>2414</v>
      </c>
      <c r="J18" s="354">
        <v>11.42</v>
      </c>
      <c r="K18" s="304">
        <v>2135.172</v>
      </c>
      <c r="L18" s="354">
        <v>11.73</v>
      </c>
      <c r="M18" s="304">
        <v>2153.1930000000002</v>
      </c>
      <c r="N18" s="354">
        <v>12.36</v>
      </c>
      <c r="O18" s="304">
        <v>2298.6509999999998</v>
      </c>
    </row>
    <row r="19" spans="1:15" ht="15.75" x14ac:dyDescent="0.25">
      <c r="A19" s="301" t="s">
        <v>358</v>
      </c>
      <c r="B19" s="302" t="s">
        <v>359</v>
      </c>
      <c r="C19" s="302" t="s">
        <v>364</v>
      </c>
      <c r="D19" s="354">
        <v>5.05</v>
      </c>
      <c r="E19" s="304">
        <v>845</v>
      </c>
      <c r="F19" s="354">
        <v>4.5199999999999996</v>
      </c>
      <c r="G19" s="304">
        <v>762</v>
      </c>
      <c r="H19" s="354">
        <v>4.42</v>
      </c>
      <c r="I19" s="304">
        <v>726</v>
      </c>
      <c r="J19" s="354">
        <v>3.58</v>
      </c>
      <c r="K19" s="304">
        <v>555.53499999999997</v>
      </c>
      <c r="L19" s="354">
        <v>3.87</v>
      </c>
      <c r="M19" s="304">
        <v>619</v>
      </c>
      <c r="N19" s="354">
        <v>3.94</v>
      </c>
      <c r="O19" s="304">
        <v>637.98099999999999</v>
      </c>
    </row>
    <row r="20" spans="1:15" ht="15.75" x14ac:dyDescent="0.25">
      <c r="A20" s="301" t="s">
        <v>360</v>
      </c>
      <c r="B20" s="302" t="s">
        <v>361</v>
      </c>
      <c r="C20" s="302" t="s">
        <v>364</v>
      </c>
      <c r="D20" s="354">
        <v>18.899999999999999</v>
      </c>
      <c r="E20" s="303">
        <v>4293</v>
      </c>
      <c r="F20" s="354">
        <v>19.440000000000001</v>
      </c>
      <c r="G20" s="303">
        <v>4351</v>
      </c>
      <c r="H20" s="354">
        <v>18.23</v>
      </c>
      <c r="I20" s="303">
        <v>4054</v>
      </c>
      <c r="J20" s="354">
        <v>18.54</v>
      </c>
      <c r="K20" s="304">
        <v>3953.2220000000002</v>
      </c>
      <c r="L20" s="354">
        <v>18.45</v>
      </c>
      <c r="M20" s="304">
        <v>3870.924</v>
      </c>
      <c r="N20" s="354">
        <v>18.02</v>
      </c>
      <c r="O20" s="304">
        <v>3821.5650000000001</v>
      </c>
    </row>
    <row r="21" spans="1:15" ht="15.75" x14ac:dyDescent="0.25">
      <c r="A21" s="301" t="s">
        <v>362</v>
      </c>
      <c r="B21" s="302" t="s">
        <v>363</v>
      </c>
      <c r="C21" s="302" t="s">
        <v>364</v>
      </c>
      <c r="D21" s="354">
        <v>7.03</v>
      </c>
      <c r="E21" s="304">
        <v>1005</v>
      </c>
      <c r="F21" s="354">
        <v>6.95</v>
      </c>
      <c r="G21" s="304">
        <v>962</v>
      </c>
      <c r="H21" s="354">
        <v>5.99</v>
      </c>
      <c r="I21" s="304">
        <v>843</v>
      </c>
      <c r="J21" s="354">
        <v>5</v>
      </c>
      <c r="K21" s="304">
        <v>692.35599999999999</v>
      </c>
      <c r="L21" s="354">
        <v>5.28</v>
      </c>
      <c r="M21" s="304">
        <v>709.50400000000002</v>
      </c>
      <c r="N21" s="354">
        <v>5.28</v>
      </c>
      <c r="O21" s="304">
        <v>736.10500000000002</v>
      </c>
    </row>
    <row r="22" spans="1:15" ht="16.5" thickBot="1" x14ac:dyDescent="0.3">
      <c r="A22" s="374" t="s">
        <v>1041</v>
      </c>
      <c r="B22" s="982" t="s">
        <v>1042</v>
      </c>
      <c r="C22" s="982" t="s">
        <v>364</v>
      </c>
      <c r="D22" s="983">
        <v>7.21</v>
      </c>
      <c r="E22" s="984">
        <v>1645</v>
      </c>
      <c r="F22" s="983">
        <v>5.73</v>
      </c>
      <c r="G22" s="984">
        <v>1291</v>
      </c>
      <c r="H22" s="983">
        <v>5.05</v>
      </c>
      <c r="I22" s="984">
        <v>1119</v>
      </c>
      <c r="J22" s="983">
        <v>5.41</v>
      </c>
      <c r="K22" s="985">
        <v>1150.442</v>
      </c>
      <c r="L22" s="983">
        <v>5.05</v>
      </c>
      <c r="M22" s="985">
        <v>1056.3610000000001</v>
      </c>
      <c r="N22" s="983">
        <v>5.49</v>
      </c>
      <c r="O22" s="985">
        <v>1159.1769999999999</v>
      </c>
    </row>
    <row r="23" spans="1:15" x14ac:dyDescent="0.25">
      <c r="A23" s="853" t="s">
        <v>738</v>
      </c>
      <c r="B23" s="3"/>
      <c r="C23" s="3"/>
      <c r="D23" s="3"/>
      <c r="E23" s="3"/>
      <c r="F23" s="3"/>
      <c r="G23" s="3"/>
      <c r="H23" s="3"/>
      <c r="I23" s="3"/>
      <c r="J23" s="107"/>
    </row>
  </sheetData>
  <mergeCells count="6">
    <mergeCell ref="N5:O5"/>
    <mergeCell ref="H5:I5"/>
    <mergeCell ref="F5:G5"/>
    <mergeCell ref="D5:E5"/>
    <mergeCell ref="J5:K5"/>
    <mergeCell ref="L5:M5"/>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M25"/>
  <sheetViews>
    <sheetView showGridLines="0" workbookViewId="0">
      <selection activeCell="B16" sqref="B16"/>
    </sheetView>
  </sheetViews>
  <sheetFormatPr defaultColWidth="8.7109375" defaultRowHeight="15" x14ac:dyDescent="0.25"/>
  <cols>
    <col min="1" max="1" width="18" customWidth="1"/>
    <col min="2" max="2" width="26.7109375" customWidth="1"/>
    <col min="3" max="8" width="17.42578125" customWidth="1"/>
    <col min="9" max="9" width="13" customWidth="1"/>
    <col min="10" max="10" width="14" customWidth="1"/>
  </cols>
  <sheetData>
    <row r="1" spans="1:12" ht="21" x14ac:dyDescent="0.35">
      <c r="A1" s="84" t="s">
        <v>707</v>
      </c>
      <c r="B1" s="83"/>
      <c r="C1" s="83"/>
      <c r="D1" s="83"/>
      <c r="E1" s="83"/>
    </row>
    <row r="3" spans="1:12" x14ac:dyDescent="0.25">
      <c r="D3" s="3"/>
    </row>
    <row r="4" spans="1:12" ht="15.75" thickBot="1" x14ac:dyDescent="0.3">
      <c r="A4" s="78"/>
      <c r="B4" s="78"/>
      <c r="C4" s="78"/>
      <c r="D4" s="78"/>
      <c r="E4" s="78"/>
      <c r="F4" s="78"/>
      <c r="G4" s="78"/>
      <c r="H4" s="78"/>
    </row>
    <row r="5" spans="1:12" ht="16.5" thickBot="1" x14ac:dyDescent="0.3">
      <c r="C5" s="1257">
        <v>2014</v>
      </c>
      <c r="D5" s="1257"/>
      <c r="E5" s="1257">
        <v>2015</v>
      </c>
      <c r="F5" s="1257"/>
      <c r="G5" s="1257">
        <v>2016</v>
      </c>
      <c r="H5" s="1257"/>
      <c r="I5" s="1257">
        <v>2017</v>
      </c>
      <c r="J5" s="1257"/>
      <c r="K5" s="1257">
        <v>2017</v>
      </c>
      <c r="L5" s="1257"/>
    </row>
    <row r="6" spans="1:12" ht="48" thickBot="1" x14ac:dyDescent="0.3">
      <c r="A6" s="790" t="s">
        <v>346</v>
      </c>
      <c r="B6" s="790" t="s">
        <v>365</v>
      </c>
      <c r="C6" s="437" t="s">
        <v>708</v>
      </c>
      <c r="D6" s="437" t="s">
        <v>349</v>
      </c>
      <c r="E6" s="437" t="s">
        <v>708</v>
      </c>
      <c r="F6" s="437" t="s">
        <v>349</v>
      </c>
      <c r="G6" s="437" t="s">
        <v>708</v>
      </c>
      <c r="H6" s="437" t="s">
        <v>349</v>
      </c>
      <c r="I6" s="437" t="s">
        <v>708</v>
      </c>
      <c r="J6" s="437" t="s">
        <v>349</v>
      </c>
      <c r="K6" s="437" t="s">
        <v>708</v>
      </c>
      <c r="L6" s="437" t="s">
        <v>349</v>
      </c>
    </row>
    <row r="7" spans="1:12" ht="15.75" x14ac:dyDescent="0.25">
      <c r="A7" s="277" t="s">
        <v>366</v>
      </c>
      <c r="B7" s="277" t="s">
        <v>735</v>
      </c>
      <c r="C7" s="606">
        <v>0.34</v>
      </c>
      <c r="D7" s="445">
        <v>35.655999999999999</v>
      </c>
      <c r="E7" s="272">
        <v>0.4</v>
      </c>
      <c r="F7" s="272">
        <v>40.981999999999999</v>
      </c>
      <c r="G7" s="272">
        <v>0.55999999999999994</v>
      </c>
      <c r="H7" s="272">
        <v>55.854999999999997</v>
      </c>
      <c r="I7" s="272">
        <v>0.59</v>
      </c>
      <c r="J7" s="272">
        <v>64.971000000000004</v>
      </c>
      <c r="K7" s="272">
        <v>0.72</v>
      </c>
      <c r="L7" s="272">
        <v>72.867999999999995</v>
      </c>
    </row>
    <row r="8" spans="1:12" ht="15.75" x14ac:dyDescent="0.25">
      <c r="A8" s="342" t="s">
        <v>736</v>
      </c>
      <c r="B8" s="342" t="s">
        <v>709</v>
      </c>
      <c r="C8" s="305">
        <v>0.56999999999999995</v>
      </c>
      <c r="D8" s="238">
        <v>58.991999999999997</v>
      </c>
      <c r="E8" s="305">
        <v>0.52</v>
      </c>
      <c r="F8" s="267">
        <v>53.869</v>
      </c>
      <c r="G8" s="305">
        <v>0.51</v>
      </c>
      <c r="H8" s="267">
        <v>51.222000000000001</v>
      </c>
      <c r="I8" s="305">
        <v>0.53</v>
      </c>
      <c r="J8" s="267">
        <v>57.518999999999998</v>
      </c>
      <c r="K8" s="305">
        <v>0.64</v>
      </c>
      <c r="L8" s="267">
        <v>64.786000000000001</v>
      </c>
    </row>
    <row r="9" spans="1:12" ht="16.5" thickBot="1" x14ac:dyDescent="0.3">
      <c r="A9" s="346" t="s">
        <v>367</v>
      </c>
      <c r="B9" s="346" t="s">
        <v>368</v>
      </c>
      <c r="C9" s="355">
        <v>0.27</v>
      </c>
      <c r="D9" s="356">
        <v>28.420999999999999</v>
      </c>
      <c r="E9" s="355">
        <v>0.31</v>
      </c>
      <c r="F9" s="268">
        <v>32.398000000000003</v>
      </c>
      <c r="G9" s="355">
        <v>0.28000000000000003</v>
      </c>
      <c r="H9" s="268">
        <v>28.402999999999999</v>
      </c>
      <c r="I9" s="268">
        <v>0.3</v>
      </c>
      <c r="J9" s="268">
        <v>32.661999999999999</v>
      </c>
      <c r="K9" s="268">
        <v>0.37</v>
      </c>
      <c r="L9" s="268">
        <v>36.997</v>
      </c>
    </row>
    <row r="10" spans="1:12" ht="16.5" customHeight="1" x14ac:dyDescent="0.25">
      <c r="A10" s="1258" t="s">
        <v>1043</v>
      </c>
      <c r="B10" s="1258"/>
      <c r="C10" s="1258"/>
      <c r="D10" s="1258"/>
      <c r="E10" s="1258"/>
      <c r="F10" s="1258"/>
      <c r="G10" s="1258"/>
      <c r="H10" s="1258"/>
      <c r="I10" s="1258"/>
      <c r="J10" s="1258"/>
      <c r="K10" s="1258"/>
      <c r="L10" s="1258"/>
    </row>
    <row r="11" spans="1:12" x14ac:dyDescent="0.25">
      <c r="A11" s="1254" t="s">
        <v>737</v>
      </c>
      <c r="B11" s="1254"/>
      <c r="C11" s="851"/>
      <c r="D11" s="852"/>
      <c r="E11" s="851"/>
      <c r="F11" s="851"/>
      <c r="G11" s="851"/>
      <c r="H11" s="851"/>
    </row>
    <row r="12" spans="1:12" x14ac:dyDescent="0.25">
      <c r="A12" s="11"/>
      <c r="B12" s="11"/>
      <c r="C12" s="11"/>
      <c r="D12" s="11"/>
      <c r="E12" s="11"/>
      <c r="F12" s="11"/>
      <c r="G12" s="11"/>
      <c r="H12" s="11"/>
    </row>
    <row r="25" spans="13:13" x14ac:dyDescent="0.25">
      <c r="M25" s="3"/>
    </row>
  </sheetData>
  <mergeCells count="7">
    <mergeCell ref="K5:L5"/>
    <mergeCell ref="I5:J5"/>
    <mergeCell ref="A11:B11"/>
    <mergeCell ref="C5:D5"/>
    <mergeCell ref="E5:F5"/>
    <mergeCell ref="G5:H5"/>
    <mergeCell ref="A10:L10"/>
  </mergeCells>
  <pageMargins left="0.7" right="0.7" top="0.75" bottom="0.75" header="0.3" footer="0.3"/>
  <drawing r:id="rId1"/>
  <extLst>
    <ext xmlns:mx="http://schemas.microsoft.com/office/mac/excel/2008/main" uri="{64002731-A6B0-56B0-2670-7721B7C09600}">
      <mx:PLV Mode="0" OnePage="0" WScale="0"/>
    </ext>
  </extLs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G53"/>
  <sheetViews>
    <sheetView showGridLines="0" workbookViewId="0"/>
  </sheetViews>
  <sheetFormatPr defaultColWidth="8.7109375" defaultRowHeight="15" x14ac:dyDescent="0.25"/>
  <cols>
    <col min="1" max="1" width="18" customWidth="1"/>
    <col min="2" max="2" width="26.7109375" customWidth="1"/>
    <col min="3" max="3" width="17.42578125" customWidth="1"/>
    <col min="4" max="5" width="23" customWidth="1"/>
    <col min="6" max="6" width="30.5703125" customWidth="1"/>
  </cols>
  <sheetData>
    <row r="1" spans="1:7" ht="21" x14ac:dyDescent="0.35">
      <c r="A1" s="84" t="s">
        <v>1373</v>
      </c>
      <c r="B1" s="83"/>
      <c r="C1" s="83"/>
      <c r="D1" s="83"/>
      <c r="E1" s="83"/>
    </row>
    <row r="3" spans="1:7" x14ac:dyDescent="0.25">
      <c r="D3" s="3"/>
    </row>
    <row r="4" spans="1:7" ht="15.75" thickBot="1" x14ac:dyDescent="0.3">
      <c r="A4" s="958"/>
      <c r="B4" s="958"/>
      <c r="C4" s="958"/>
      <c r="D4" s="958"/>
      <c r="E4" s="958"/>
      <c r="F4" s="958"/>
    </row>
    <row r="5" spans="1:7" ht="16.5" thickBot="1" x14ac:dyDescent="0.3">
      <c r="A5" s="949" t="s">
        <v>1135</v>
      </c>
      <c r="B5" s="1251" t="s">
        <v>1136</v>
      </c>
      <c r="C5" s="1272"/>
      <c r="D5" s="949" t="s">
        <v>1137</v>
      </c>
      <c r="E5" s="949" t="s">
        <v>1138</v>
      </c>
      <c r="F5" s="949" t="s">
        <v>1139</v>
      </c>
    </row>
    <row r="6" spans="1:7" ht="15.75" x14ac:dyDescent="0.25">
      <c r="A6" s="1261" t="s">
        <v>1044</v>
      </c>
      <c r="B6" s="1264" t="s">
        <v>1045</v>
      </c>
      <c r="C6" s="1264"/>
      <c r="D6" s="986" t="s">
        <v>1046</v>
      </c>
      <c r="E6" s="986" t="s">
        <v>1047</v>
      </c>
      <c r="F6" s="987" t="s">
        <v>161</v>
      </c>
    </row>
    <row r="7" spans="1:7" ht="15.75" x14ac:dyDescent="0.25">
      <c r="A7" s="1262"/>
      <c r="B7" s="1265"/>
      <c r="C7" s="1265"/>
      <c r="D7" s="988" t="s">
        <v>1048</v>
      </c>
      <c r="E7" s="988" t="s">
        <v>1047</v>
      </c>
      <c r="F7" s="1262" t="s">
        <v>1049</v>
      </c>
    </row>
    <row r="8" spans="1:7" ht="15.75" x14ac:dyDescent="0.25">
      <c r="A8" s="1262"/>
      <c r="B8" s="1265"/>
      <c r="C8" s="1265"/>
      <c r="D8" s="988" t="s">
        <v>1050</v>
      </c>
      <c r="E8" s="988" t="s">
        <v>1047</v>
      </c>
      <c r="F8" s="1262"/>
    </row>
    <row r="9" spans="1:7" ht="15.75" x14ac:dyDescent="0.25">
      <c r="A9" s="1262"/>
      <c r="B9" s="1265"/>
      <c r="C9" s="1265"/>
      <c r="D9" s="988" t="s">
        <v>1051</v>
      </c>
      <c r="E9" s="988" t="s">
        <v>1047</v>
      </c>
      <c r="F9" s="1262"/>
    </row>
    <row r="10" spans="1:7" ht="15.75" x14ac:dyDescent="0.25">
      <c r="A10" s="1262"/>
      <c r="B10" s="1265"/>
      <c r="C10" s="1265"/>
      <c r="D10" s="988" t="s">
        <v>1052</v>
      </c>
      <c r="E10" s="988" t="s">
        <v>1047</v>
      </c>
      <c r="F10" s="1262"/>
    </row>
    <row r="11" spans="1:7" ht="15.75" x14ac:dyDescent="0.25">
      <c r="A11" s="1262"/>
      <c r="B11" s="1265"/>
      <c r="C11" s="1265"/>
      <c r="D11" s="989" t="s">
        <v>1053</v>
      </c>
      <c r="E11" s="988" t="s">
        <v>1047</v>
      </c>
      <c r="F11" s="1262"/>
    </row>
    <row r="12" spans="1:7" ht="15.75" x14ac:dyDescent="0.25">
      <c r="A12" s="1262"/>
      <c r="B12" s="1265"/>
      <c r="C12" s="1265"/>
      <c r="D12" s="989" t="s">
        <v>1054</v>
      </c>
      <c r="E12" s="988" t="s">
        <v>1047</v>
      </c>
      <c r="F12" s="1262"/>
    </row>
    <row r="13" spans="1:7" ht="15.75" x14ac:dyDescent="0.25">
      <c r="A13" s="1262"/>
      <c r="B13" s="1265"/>
      <c r="C13" s="1265"/>
      <c r="D13" s="989" t="s">
        <v>1055</v>
      </c>
      <c r="E13" s="988" t="s">
        <v>1047</v>
      </c>
      <c r="F13" s="1262"/>
    </row>
    <row r="14" spans="1:7" ht="15.75" x14ac:dyDescent="0.25">
      <c r="A14" s="1262"/>
      <c r="B14" s="1265"/>
      <c r="C14" s="1265"/>
      <c r="D14" s="989" t="s">
        <v>1056</v>
      </c>
      <c r="E14" s="988" t="s">
        <v>1047</v>
      </c>
      <c r="F14" s="1262"/>
    </row>
    <row r="15" spans="1:7" ht="15.75" x14ac:dyDescent="0.25">
      <c r="A15" s="1262"/>
      <c r="B15" s="1265"/>
      <c r="C15" s="1265"/>
      <c r="D15" s="989" t="s">
        <v>1057</v>
      </c>
      <c r="E15" s="988" t="s">
        <v>1047</v>
      </c>
      <c r="F15" s="1262"/>
    </row>
    <row r="16" spans="1:7" ht="15.75" x14ac:dyDescent="0.25">
      <c r="A16" s="1262"/>
      <c r="B16" s="1265"/>
      <c r="C16" s="1265"/>
      <c r="D16" s="989" t="s">
        <v>1058</v>
      </c>
      <c r="E16" s="988" t="s">
        <v>1047</v>
      </c>
      <c r="F16" s="1262"/>
      <c r="G16" s="3"/>
    </row>
    <row r="17" spans="1:6" ht="16.5" thickBot="1" x14ac:dyDescent="0.3">
      <c r="A17" s="1263"/>
      <c r="B17" s="1266"/>
      <c r="C17" s="1266"/>
      <c r="D17" s="990" t="s">
        <v>1059</v>
      </c>
      <c r="E17" s="991" t="s">
        <v>1047</v>
      </c>
      <c r="F17" s="1263"/>
    </row>
    <row r="18" spans="1:6" ht="31.5" x14ac:dyDescent="0.25">
      <c r="A18" s="1261" t="s">
        <v>340</v>
      </c>
      <c r="B18" s="1261" t="s">
        <v>1124</v>
      </c>
      <c r="C18" s="1261"/>
      <c r="D18" s="992" t="s">
        <v>1060</v>
      </c>
      <c r="E18" s="992" t="s">
        <v>1047</v>
      </c>
      <c r="F18" s="992" t="s">
        <v>1061</v>
      </c>
    </row>
    <row r="19" spans="1:6" ht="15.75" x14ac:dyDescent="0.25">
      <c r="A19" s="1262"/>
      <c r="B19" s="1267"/>
      <c r="C19" s="1267"/>
      <c r="D19" s="993" t="s">
        <v>1062</v>
      </c>
      <c r="E19" s="993" t="s">
        <v>1047</v>
      </c>
      <c r="F19" s="993" t="s">
        <v>161</v>
      </c>
    </row>
    <row r="20" spans="1:6" ht="31.5" x14ac:dyDescent="0.25">
      <c r="A20" s="1262"/>
      <c r="B20" s="1268" t="s">
        <v>1063</v>
      </c>
      <c r="C20" s="994" t="s">
        <v>1064</v>
      </c>
      <c r="D20" s="994" t="s">
        <v>1065</v>
      </c>
      <c r="E20" s="994" t="s">
        <v>1047</v>
      </c>
      <c r="F20" s="994" t="s">
        <v>1061</v>
      </c>
    </row>
    <row r="21" spans="1:6" ht="31.5" x14ac:dyDescent="0.25">
      <c r="A21" s="1262"/>
      <c r="B21" s="1262"/>
      <c r="C21" s="994" t="s">
        <v>1066</v>
      </c>
      <c r="D21" s="994" t="s">
        <v>1067</v>
      </c>
      <c r="E21" s="994" t="s">
        <v>1047</v>
      </c>
      <c r="F21" s="994" t="s">
        <v>1061</v>
      </c>
    </row>
    <row r="22" spans="1:6" ht="47.25" x14ac:dyDescent="0.25">
      <c r="A22" s="1262"/>
      <c r="B22" s="1262"/>
      <c r="C22" s="995" t="s">
        <v>1125</v>
      </c>
      <c r="D22" s="996" t="s">
        <v>1068</v>
      </c>
      <c r="E22" s="995" t="s">
        <v>1047</v>
      </c>
      <c r="F22" s="995" t="s">
        <v>1069</v>
      </c>
    </row>
    <row r="23" spans="1:6" ht="15.75" x14ac:dyDescent="0.25">
      <c r="A23" s="1262"/>
      <c r="B23" s="1262"/>
      <c r="C23" s="1269" t="s">
        <v>1070</v>
      </c>
      <c r="D23" s="998" t="s">
        <v>1071</v>
      </c>
      <c r="E23" s="998" t="s">
        <v>1072</v>
      </c>
      <c r="F23" s="1269" t="s">
        <v>1073</v>
      </c>
    </row>
    <row r="24" spans="1:6" ht="15.75" x14ac:dyDescent="0.25">
      <c r="A24" s="1262"/>
      <c r="B24" s="1262"/>
      <c r="C24" s="1267"/>
      <c r="D24" s="993" t="s">
        <v>1074</v>
      </c>
      <c r="E24" s="993" t="s">
        <v>1072</v>
      </c>
      <c r="F24" s="1267"/>
    </row>
    <row r="25" spans="1:6" ht="48" thickBot="1" x14ac:dyDescent="0.3">
      <c r="A25" s="1263"/>
      <c r="B25" s="1263"/>
      <c r="C25" s="997" t="s">
        <v>1075</v>
      </c>
      <c r="D25" s="997" t="s">
        <v>1076</v>
      </c>
      <c r="E25" s="997" t="s">
        <v>1072</v>
      </c>
      <c r="F25" s="997" t="s">
        <v>1069</v>
      </c>
    </row>
    <row r="26" spans="1:6" ht="15.75" x14ac:dyDescent="0.25">
      <c r="A26" s="1271" t="s">
        <v>1077</v>
      </c>
      <c r="B26" s="1271" t="s">
        <v>1126</v>
      </c>
      <c r="C26" s="1271"/>
      <c r="D26" s="999" t="s">
        <v>1078</v>
      </c>
      <c r="E26" s="999" t="s">
        <v>1047</v>
      </c>
      <c r="F26" s="999" t="s">
        <v>1079</v>
      </c>
    </row>
    <row r="27" spans="1:6" ht="15.75" x14ac:dyDescent="0.25">
      <c r="A27" s="1259"/>
      <c r="B27" s="1259" t="s">
        <v>1080</v>
      </c>
      <c r="C27" s="1259"/>
      <c r="D27" s="994" t="s">
        <v>1081</v>
      </c>
      <c r="E27" s="994" t="s">
        <v>1072</v>
      </c>
      <c r="F27" s="994" t="s">
        <v>1082</v>
      </c>
    </row>
    <row r="28" spans="1:6" ht="15.75" x14ac:dyDescent="0.25">
      <c r="A28" s="1259"/>
      <c r="B28" s="1259" t="s">
        <v>1083</v>
      </c>
      <c r="C28" s="1259"/>
      <c r="D28" s="998" t="s">
        <v>1084</v>
      </c>
      <c r="E28" s="998" t="s">
        <v>1072</v>
      </c>
      <c r="F28" s="1259" t="s">
        <v>1082</v>
      </c>
    </row>
    <row r="29" spans="1:6" ht="15.75" x14ac:dyDescent="0.25">
      <c r="A29" s="1259"/>
      <c r="B29" s="1259"/>
      <c r="C29" s="1259"/>
      <c r="D29" s="989" t="s">
        <v>1085</v>
      </c>
      <c r="E29" s="989" t="s">
        <v>1072</v>
      </c>
      <c r="F29" s="1259"/>
    </row>
    <row r="30" spans="1:6" ht="15.75" x14ac:dyDescent="0.25">
      <c r="A30" s="1259"/>
      <c r="B30" s="1259"/>
      <c r="C30" s="1259"/>
      <c r="D30" s="993" t="s">
        <v>1086</v>
      </c>
      <c r="E30" s="993" t="s">
        <v>1072</v>
      </c>
      <c r="F30" s="1259"/>
    </row>
    <row r="31" spans="1:6" ht="16.5" thickBot="1" x14ac:dyDescent="0.3">
      <c r="A31" s="1260"/>
      <c r="B31" s="1260" t="s">
        <v>1087</v>
      </c>
      <c r="C31" s="1260"/>
      <c r="D31" s="1000" t="s">
        <v>1088</v>
      </c>
      <c r="E31" s="1000" t="s">
        <v>1072</v>
      </c>
      <c r="F31" s="1000" t="s">
        <v>1082</v>
      </c>
    </row>
    <row r="32" spans="1:6" ht="15.75" x14ac:dyDescent="0.25">
      <c r="A32" s="1261" t="s">
        <v>1089</v>
      </c>
      <c r="B32" s="1261" t="s">
        <v>1090</v>
      </c>
      <c r="C32" s="1261"/>
      <c r="D32" s="992" t="s">
        <v>1091</v>
      </c>
      <c r="E32" s="992" t="s">
        <v>1047</v>
      </c>
      <c r="F32" s="1261" t="s">
        <v>1092</v>
      </c>
    </row>
    <row r="33" spans="1:6" ht="15.75" x14ac:dyDescent="0.25">
      <c r="A33" s="1262"/>
      <c r="B33" s="1262"/>
      <c r="C33" s="1262"/>
      <c r="D33" s="989" t="s">
        <v>1093</v>
      </c>
      <c r="E33" s="989" t="s">
        <v>1047</v>
      </c>
      <c r="F33" s="1262"/>
    </row>
    <row r="34" spans="1:6" ht="16.5" thickBot="1" x14ac:dyDescent="0.3">
      <c r="A34" s="1263"/>
      <c r="B34" s="1263"/>
      <c r="C34" s="1263"/>
      <c r="D34" s="990" t="s">
        <v>1094</v>
      </c>
      <c r="E34" s="990" t="s">
        <v>1047</v>
      </c>
      <c r="F34" s="1263"/>
    </row>
    <row r="35" spans="1:6" ht="32.25" thickBot="1" x14ac:dyDescent="0.3">
      <c r="A35" s="1001" t="s">
        <v>161</v>
      </c>
      <c r="B35" s="1270" t="s">
        <v>1095</v>
      </c>
      <c r="C35" s="1270"/>
      <c r="D35" s="1001" t="s">
        <v>1096</v>
      </c>
      <c r="E35" s="1001" t="s">
        <v>1047</v>
      </c>
      <c r="F35" s="1001" t="s">
        <v>1092</v>
      </c>
    </row>
    <row r="36" spans="1:6" ht="31.5" x14ac:dyDescent="0.25">
      <c r="A36" s="1271" t="s">
        <v>1097</v>
      </c>
      <c r="B36" s="1271" t="s">
        <v>1098</v>
      </c>
      <c r="C36" s="1271"/>
      <c r="D36" s="999" t="s">
        <v>1099</v>
      </c>
      <c r="E36" s="999" t="s">
        <v>1047</v>
      </c>
      <c r="F36" s="999" t="s">
        <v>1100</v>
      </c>
    </row>
    <row r="37" spans="1:6" ht="31.5" x14ac:dyDescent="0.25">
      <c r="A37" s="1259"/>
      <c r="B37" s="1259" t="s">
        <v>1101</v>
      </c>
      <c r="C37" s="1259"/>
      <c r="D37" s="994" t="s">
        <v>1127</v>
      </c>
      <c r="E37" s="994" t="s">
        <v>1047</v>
      </c>
      <c r="F37" s="994" t="s">
        <v>1100</v>
      </c>
    </row>
    <row r="38" spans="1:6" ht="32.25" thickBot="1" x14ac:dyDescent="0.3">
      <c r="A38" s="1260"/>
      <c r="B38" s="1260" t="s">
        <v>1102</v>
      </c>
      <c r="C38" s="1260"/>
      <c r="D38" s="1000" t="s">
        <v>1103</v>
      </c>
      <c r="E38" s="1002" t="s">
        <v>1072</v>
      </c>
      <c r="F38" s="1000" t="s">
        <v>1100</v>
      </c>
    </row>
    <row r="39" spans="1:6" ht="31.5" x14ac:dyDescent="0.25">
      <c r="A39" s="1271" t="s">
        <v>1104</v>
      </c>
      <c r="B39" s="999" t="s">
        <v>1105</v>
      </c>
      <c r="C39" s="999" t="s">
        <v>1106</v>
      </c>
      <c r="D39" s="999" t="s">
        <v>1107</v>
      </c>
      <c r="E39" s="999" t="s">
        <v>1047</v>
      </c>
      <c r="F39" s="999" t="s">
        <v>1108</v>
      </c>
    </row>
    <row r="40" spans="1:6" ht="31.5" x14ac:dyDescent="0.25">
      <c r="A40" s="1259"/>
      <c r="B40" s="1259" t="s">
        <v>1109</v>
      </c>
      <c r="C40" s="1259"/>
      <c r="D40" s="998" t="s">
        <v>1110</v>
      </c>
      <c r="E40" s="998" t="s">
        <v>1072</v>
      </c>
      <c r="F40" s="1259" t="s">
        <v>1111</v>
      </c>
    </row>
    <row r="41" spans="1:6" ht="31.5" x14ac:dyDescent="0.25">
      <c r="A41" s="1259"/>
      <c r="B41" s="1259"/>
      <c r="C41" s="1259"/>
      <c r="D41" s="993" t="s">
        <v>1112</v>
      </c>
      <c r="E41" s="993" t="s">
        <v>1072</v>
      </c>
      <c r="F41" s="1259"/>
    </row>
    <row r="42" spans="1:6" ht="15.75" x14ac:dyDescent="0.25">
      <c r="A42" s="1259"/>
      <c r="B42" s="1259" t="s">
        <v>1113</v>
      </c>
      <c r="C42" s="1259"/>
      <c r="D42" s="998" t="s">
        <v>1114</v>
      </c>
      <c r="E42" s="998" t="s">
        <v>1072</v>
      </c>
      <c r="F42" s="1259" t="s">
        <v>1111</v>
      </c>
    </row>
    <row r="43" spans="1:6" ht="16.5" thickBot="1" x14ac:dyDescent="0.3">
      <c r="A43" s="1260"/>
      <c r="B43" s="1260"/>
      <c r="C43" s="1260"/>
      <c r="D43" s="990" t="s">
        <v>1115</v>
      </c>
      <c r="E43" s="990" t="s">
        <v>1072</v>
      </c>
      <c r="F43" s="1260"/>
    </row>
    <row r="44" spans="1:6" ht="35.25" thickBot="1" x14ac:dyDescent="0.3">
      <c r="A44" s="1001" t="s">
        <v>1128</v>
      </c>
      <c r="B44" s="1270" t="s">
        <v>1116</v>
      </c>
      <c r="C44" s="1270"/>
      <c r="D44" s="1001" t="s">
        <v>1117</v>
      </c>
      <c r="E44" s="1001" t="s">
        <v>1047</v>
      </c>
      <c r="F44" s="1003" t="s">
        <v>1118</v>
      </c>
    </row>
    <row r="45" spans="1:6" ht="16.5" thickBot="1" x14ac:dyDescent="0.3">
      <c r="A45" s="1001" t="s">
        <v>161</v>
      </c>
      <c r="B45" s="1270" t="s">
        <v>1119</v>
      </c>
      <c r="C45" s="1270"/>
      <c r="D45" s="1001" t="s">
        <v>1120</v>
      </c>
      <c r="E45" s="1001" t="s">
        <v>1047</v>
      </c>
      <c r="F45" s="1003" t="s">
        <v>161</v>
      </c>
    </row>
    <row r="46" spans="1:6" ht="63.75" thickBot="1" x14ac:dyDescent="0.3">
      <c r="A46" s="1001" t="s">
        <v>1121</v>
      </c>
      <c r="B46" s="1270" t="s">
        <v>1122</v>
      </c>
      <c r="C46" s="1270"/>
      <c r="D46" s="1001" t="s">
        <v>1123</v>
      </c>
      <c r="E46" s="1001" t="s">
        <v>1047</v>
      </c>
      <c r="F46" s="1003" t="s">
        <v>161</v>
      </c>
    </row>
    <row r="48" spans="1:6" x14ac:dyDescent="0.25">
      <c r="A48" s="1004" t="s">
        <v>1134</v>
      </c>
    </row>
    <row r="49" spans="1:6" x14ac:dyDescent="0.25">
      <c r="A49" s="858" t="s">
        <v>1133</v>
      </c>
      <c r="B49" s="858"/>
      <c r="C49" s="858"/>
      <c r="D49" s="858"/>
      <c r="E49" s="858"/>
      <c r="F49" s="858"/>
    </row>
    <row r="50" spans="1:6" x14ac:dyDescent="0.25">
      <c r="A50" s="858" t="s">
        <v>1129</v>
      </c>
      <c r="B50" s="858"/>
      <c r="C50" s="858"/>
      <c r="D50" s="858"/>
      <c r="E50" s="858"/>
      <c r="F50" s="858"/>
    </row>
    <row r="51" spans="1:6" x14ac:dyDescent="0.25">
      <c r="A51" s="858" t="s">
        <v>1130</v>
      </c>
      <c r="B51" s="858"/>
      <c r="C51" s="858"/>
      <c r="D51" s="858"/>
      <c r="E51" s="858"/>
      <c r="F51" s="858"/>
    </row>
    <row r="52" spans="1:6" x14ac:dyDescent="0.25">
      <c r="A52" s="858" t="s">
        <v>1131</v>
      </c>
      <c r="B52" s="858"/>
      <c r="C52" s="858"/>
      <c r="D52" s="858"/>
      <c r="E52" s="858"/>
      <c r="F52" s="858"/>
    </row>
    <row r="53" spans="1:6" x14ac:dyDescent="0.25">
      <c r="A53" s="858" t="s">
        <v>1132</v>
      </c>
      <c r="B53" s="858"/>
      <c r="C53" s="858"/>
      <c r="D53" s="858"/>
      <c r="E53" s="858"/>
      <c r="F53" s="858"/>
    </row>
  </sheetData>
  <mergeCells count="31">
    <mergeCell ref="B45:C45"/>
    <mergeCell ref="B46:C46"/>
    <mergeCell ref="B5:C5"/>
    <mergeCell ref="A39:A43"/>
    <mergeCell ref="B40:C41"/>
    <mergeCell ref="A26:A31"/>
    <mergeCell ref="B26:C26"/>
    <mergeCell ref="B27:C27"/>
    <mergeCell ref="B28:C30"/>
    <mergeCell ref="F40:F41"/>
    <mergeCell ref="B42:C43"/>
    <mergeCell ref="F42:F43"/>
    <mergeCell ref="B44:C44"/>
    <mergeCell ref="A32:A34"/>
    <mergeCell ref="B32:C34"/>
    <mergeCell ref="F32:F34"/>
    <mergeCell ref="B35:C35"/>
    <mergeCell ref="A36:A38"/>
    <mergeCell ref="B36:C36"/>
    <mergeCell ref="B37:C37"/>
    <mergeCell ref="B38:C38"/>
    <mergeCell ref="F28:F30"/>
    <mergeCell ref="B31:C31"/>
    <mergeCell ref="A6:A17"/>
    <mergeCell ref="B6:C17"/>
    <mergeCell ref="F7:F17"/>
    <mergeCell ref="A18:A25"/>
    <mergeCell ref="B18:C19"/>
    <mergeCell ref="B20:B25"/>
    <mergeCell ref="C23:C24"/>
    <mergeCell ref="F23:F24"/>
  </mergeCells>
  <pageMargins left="0.7" right="0.7" top="0.75" bottom="0.75" header="0.3" footer="0.3"/>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22"/>
  <sheetViews>
    <sheetView showGridLines="0" workbookViewId="0"/>
  </sheetViews>
  <sheetFormatPr defaultColWidth="8.7109375" defaultRowHeight="15" x14ac:dyDescent="0.25"/>
  <cols>
    <col min="1" max="1" width="33.28515625" customWidth="1"/>
    <col min="6" max="6" width="9.140625" customWidth="1"/>
    <col min="8" max="9" width="22.28515625" customWidth="1"/>
  </cols>
  <sheetData>
    <row r="1" spans="1:10" ht="20.25" x14ac:dyDescent="0.25">
      <c r="A1" s="72" t="s">
        <v>530</v>
      </c>
      <c r="B1" s="73"/>
      <c r="C1" s="73"/>
      <c r="D1" s="19"/>
      <c r="E1" s="19"/>
      <c r="F1" s="19"/>
      <c r="G1" s="19"/>
    </row>
    <row r="2" spans="1:10" ht="20.25" x14ac:dyDescent="0.25">
      <c r="A2" s="72"/>
      <c r="B2" s="73"/>
      <c r="C2" s="73"/>
      <c r="D2" s="19"/>
      <c r="E2" s="19"/>
      <c r="F2" s="19"/>
      <c r="G2" s="19"/>
    </row>
    <row r="3" spans="1:10" ht="20.25" x14ac:dyDescent="0.25">
      <c r="A3" s="72"/>
      <c r="B3" s="73"/>
      <c r="C3" s="73"/>
      <c r="D3" s="19"/>
      <c r="E3" s="19"/>
      <c r="F3" s="19"/>
      <c r="G3" s="19"/>
    </row>
    <row r="4" spans="1:10" ht="16.5" thickBot="1" x14ac:dyDescent="0.3">
      <c r="A4" s="74"/>
      <c r="B4" s="74"/>
      <c r="C4" s="74"/>
      <c r="D4" s="74"/>
      <c r="E4" s="74"/>
      <c r="F4" s="74"/>
      <c r="G4" s="74"/>
    </row>
    <row r="5" spans="1:10" ht="16.5" thickBot="1" x14ac:dyDescent="0.3">
      <c r="A5" s="363"/>
      <c r="B5" s="464">
        <v>2013</v>
      </c>
      <c r="C5" s="464">
        <v>2014</v>
      </c>
      <c r="D5" s="464">
        <v>2015</v>
      </c>
      <c r="E5" s="464">
        <v>2016</v>
      </c>
      <c r="F5" s="464">
        <v>2017</v>
      </c>
      <c r="G5" s="464">
        <v>2018</v>
      </c>
    </row>
    <row r="6" spans="1:10" ht="15.75" x14ac:dyDescent="0.25">
      <c r="A6" s="607" t="s">
        <v>339</v>
      </c>
      <c r="B6" s="459">
        <v>112.860310749585</v>
      </c>
      <c r="C6" s="459">
        <v>95.586755444885</v>
      </c>
      <c r="D6" s="459">
        <v>96.727779856858106</v>
      </c>
      <c r="E6" s="476">
        <v>112.80097293241499</v>
      </c>
      <c r="F6" s="459">
        <v>101.25195426881898</v>
      </c>
      <c r="G6" s="459">
        <v>101.57710667082931</v>
      </c>
    </row>
    <row r="7" spans="1:10" ht="15.75" x14ac:dyDescent="0.25">
      <c r="A7" s="339" t="s">
        <v>139</v>
      </c>
      <c r="B7" s="333">
        <v>460.16594937000002</v>
      </c>
      <c r="C7" s="333">
        <v>450.92551914000001</v>
      </c>
      <c r="D7" s="333">
        <v>481.94229639000002</v>
      </c>
      <c r="E7" s="360">
        <v>479.62362949999999</v>
      </c>
      <c r="F7" s="333">
        <v>484.30451368000007</v>
      </c>
      <c r="G7" s="333">
        <v>497.8097495464001</v>
      </c>
    </row>
    <row r="8" spans="1:10" ht="16.5" thickBot="1" x14ac:dyDescent="0.3">
      <c r="A8" s="340" t="s">
        <v>343</v>
      </c>
      <c r="B8" s="361">
        <v>54.773599079999997</v>
      </c>
      <c r="C8" s="361">
        <v>44.822715079999995</v>
      </c>
      <c r="D8" s="361">
        <v>40.234096360000002</v>
      </c>
      <c r="E8" s="362">
        <v>37.686003329999998</v>
      </c>
      <c r="F8" s="361">
        <v>37.806452710000009</v>
      </c>
      <c r="G8" s="361">
        <v>37.806452710000009</v>
      </c>
    </row>
    <row r="9" spans="1:10" ht="16.5" thickBot="1" x14ac:dyDescent="0.3">
      <c r="A9" s="465" t="s">
        <v>3</v>
      </c>
      <c r="B9" s="461">
        <f>SUM(B6:B8)</f>
        <v>627.79985919958494</v>
      </c>
      <c r="C9" s="461">
        <f t="shared" ref="C9:G9" si="0">SUM(C6:C8)</f>
        <v>591.33498966488503</v>
      </c>
      <c r="D9" s="461">
        <f t="shared" si="0"/>
        <v>618.90417260685808</v>
      </c>
      <c r="E9" s="461">
        <f t="shared" si="0"/>
        <v>630.11060576241493</v>
      </c>
      <c r="F9" s="461">
        <f t="shared" si="0"/>
        <v>623.36292065881912</v>
      </c>
      <c r="G9" s="461">
        <f t="shared" si="0"/>
        <v>637.1933089272294</v>
      </c>
      <c r="J9" s="19"/>
    </row>
    <row r="10" spans="1:10" ht="15.75" x14ac:dyDescent="0.25">
      <c r="A10" s="108"/>
      <c r="B10" s="110"/>
      <c r="C10" s="110"/>
      <c r="D10" s="110"/>
      <c r="E10" s="111"/>
      <c r="F10" s="110"/>
      <c r="G10" s="110"/>
    </row>
    <row r="19" spans="8:9" x14ac:dyDescent="0.25">
      <c r="H19" s="112"/>
    </row>
    <row r="22" spans="8:9" x14ac:dyDescent="0.25">
      <c r="I22" s="109"/>
    </row>
  </sheetData>
  <pageMargins left="0.7" right="0.7" top="0.75" bottom="0.75" header="0.3" footer="0.3"/>
  <pageSetup paperSize="9" orientation="portrait"/>
  <ignoredErrors>
    <ignoredError sqref="B9:G9" formulaRange="1"/>
  </ignoredErrors>
  <drawing r:id="rId1"/>
  <extLst>
    <ext xmlns:mx="http://schemas.microsoft.com/office/mac/excel/2008/main" uri="{64002731-A6B0-56B0-2670-7721B7C09600}">
      <mx:PLV Mode="0" OnePage="0" WScale="0"/>
    </ext>
  </extLs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16"/>
  <sheetViews>
    <sheetView showGridLines="0" workbookViewId="0">
      <selection activeCell="I15" sqref="I15"/>
    </sheetView>
  </sheetViews>
  <sheetFormatPr defaultColWidth="8.7109375" defaultRowHeight="15.75" x14ac:dyDescent="0.25"/>
  <cols>
    <col min="1" max="1" width="38.28515625" style="24" customWidth="1"/>
    <col min="2" max="2" width="19" style="24" customWidth="1"/>
    <col min="3" max="3" width="24.140625" style="24" customWidth="1"/>
    <col min="4" max="4" width="26.140625" style="24" customWidth="1"/>
    <col min="5" max="16384" width="8.7109375" style="24"/>
  </cols>
  <sheetData>
    <row r="1" spans="1:4" ht="20.25" x14ac:dyDescent="0.25">
      <c r="A1" s="16" t="s">
        <v>1144</v>
      </c>
      <c r="B1" s="47"/>
      <c r="C1" s="47"/>
      <c r="D1" s="47"/>
    </row>
    <row r="3" spans="1:4" x14ac:dyDescent="0.25">
      <c r="A3" s="28"/>
      <c r="B3" s="28"/>
      <c r="C3" s="28"/>
    </row>
    <row r="4" spans="1:4" ht="16.5" thickBot="1" x14ac:dyDescent="0.3">
      <c r="A4" s="28"/>
      <c r="B4" s="28"/>
      <c r="C4" s="28"/>
    </row>
    <row r="5" spans="1:4" ht="16.5" thickBot="1" x14ac:dyDescent="0.3">
      <c r="A5" s="113"/>
      <c r="B5" s="427">
        <v>2018</v>
      </c>
      <c r="C5" s="427" t="s">
        <v>1142</v>
      </c>
    </row>
    <row r="6" spans="1:4" x14ac:dyDescent="0.25">
      <c r="A6" s="1005" t="s">
        <v>457</v>
      </c>
      <c r="B6" s="477">
        <v>23.035113459986455</v>
      </c>
      <c r="C6" s="477">
        <v>-0.67389558928768167</v>
      </c>
      <c r="D6" s="596"/>
    </row>
    <row r="7" spans="1:4" x14ac:dyDescent="0.25">
      <c r="A7" s="1006" t="s">
        <v>279</v>
      </c>
      <c r="B7" s="364">
        <v>13.893448899996272</v>
      </c>
      <c r="C7" s="364">
        <v>1.9487480311499148</v>
      </c>
      <c r="D7" s="596"/>
    </row>
    <row r="8" spans="1:4" x14ac:dyDescent="0.25">
      <c r="A8" s="1006" t="s">
        <v>531</v>
      </c>
      <c r="B8" s="364">
        <v>10.394804696162364</v>
      </c>
      <c r="C8" s="364">
        <v>0.45771861883640064</v>
      </c>
      <c r="D8" s="596"/>
    </row>
    <row r="9" spans="1:4" x14ac:dyDescent="0.25">
      <c r="A9" s="1007" t="s">
        <v>1141</v>
      </c>
      <c r="B9" s="364">
        <v>9.028254696655944</v>
      </c>
      <c r="C9" s="364">
        <v>-7.9248920285941438E-3</v>
      </c>
      <c r="D9" s="596"/>
    </row>
    <row r="10" spans="1:4" x14ac:dyDescent="0.25">
      <c r="A10" s="1006" t="s">
        <v>144</v>
      </c>
      <c r="B10" s="364">
        <v>8.212272047881175</v>
      </c>
      <c r="C10" s="364">
        <v>0.41702863676466961</v>
      </c>
      <c r="D10" s="596"/>
    </row>
    <row r="11" spans="1:4" x14ac:dyDescent="0.25">
      <c r="A11" s="1006" t="s">
        <v>1140</v>
      </c>
      <c r="B11" s="364">
        <v>3.4513858968521585</v>
      </c>
      <c r="C11" s="364">
        <v>0.2215636965324288</v>
      </c>
      <c r="D11" s="596"/>
    </row>
    <row r="12" spans="1:4" ht="16.5" thickBot="1" x14ac:dyDescent="0.3">
      <c r="A12" s="479" t="s">
        <v>8</v>
      </c>
      <c r="B12" s="387">
        <v>31.984720302465632</v>
      </c>
      <c r="C12" s="480">
        <v>-2.3632385019671318</v>
      </c>
      <c r="D12" s="596"/>
    </row>
    <row r="13" spans="1:4" ht="16.5" thickBot="1" x14ac:dyDescent="0.3">
      <c r="A13" s="478" t="s">
        <v>3</v>
      </c>
      <c r="B13" s="839">
        <f>+B6+B7+B8+B9+B10+B11+B12</f>
        <v>100</v>
      </c>
      <c r="C13" s="609"/>
    </row>
    <row r="14" spans="1:4" ht="16.5" thickBot="1" x14ac:dyDescent="0.3">
      <c r="A14" s="481" t="s">
        <v>143</v>
      </c>
      <c r="B14" s="351">
        <v>1032</v>
      </c>
      <c r="C14" s="608"/>
    </row>
    <row r="16" spans="1:4" ht="58.5" customHeight="1" x14ac:dyDescent="0.25">
      <c r="A16" s="1273" t="s">
        <v>1374</v>
      </c>
      <c r="B16" s="1274"/>
      <c r="C16" s="1274"/>
    </row>
  </sheetData>
  <mergeCells count="1">
    <mergeCell ref="A16:C16"/>
  </mergeCells>
  <pageMargins left="0.7" right="0.7" top="0.75" bottom="0.75" header="0.3" footer="0.3"/>
  <drawing r:id="rId1"/>
  <extLst>
    <ext xmlns:mx="http://schemas.microsoft.com/office/mac/excel/2008/main" uri="{64002731-A6B0-56B0-2670-7721B7C09600}">
      <mx:PLV Mode="0" OnePage="0" WScale="0"/>
    </ext>
  </extLs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17"/>
  <sheetViews>
    <sheetView showGridLines="0" workbookViewId="0">
      <selection activeCell="G12" sqref="G12"/>
    </sheetView>
  </sheetViews>
  <sheetFormatPr defaultColWidth="8.7109375" defaultRowHeight="15.75" x14ac:dyDescent="0.25"/>
  <cols>
    <col min="1" max="1" width="38.28515625" style="24" customWidth="1"/>
    <col min="2" max="20" width="15.28515625" style="24" customWidth="1"/>
    <col min="21" max="16384" width="8.7109375" style="24"/>
  </cols>
  <sheetData>
    <row r="1" spans="1:5" ht="20.25" x14ac:dyDescent="0.25">
      <c r="A1" s="16" t="s">
        <v>1376</v>
      </c>
      <c r="B1" s="950"/>
      <c r="C1" s="950"/>
      <c r="D1" s="950"/>
      <c r="E1" s="950"/>
    </row>
    <row r="3" spans="1:5" x14ac:dyDescent="0.25">
      <c r="A3" s="28"/>
      <c r="B3" s="28"/>
      <c r="C3" s="28"/>
    </row>
    <row r="4" spans="1:5" ht="16.5" thickBot="1" x14ac:dyDescent="0.3"/>
    <row r="5" spans="1:5" s="683" customFormat="1" ht="51.75" customHeight="1" thickBot="1" x14ac:dyDescent="0.3">
      <c r="B5" s="506" t="s">
        <v>1154</v>
      </c>
      <c r="C5" s="506" t="s">
        <v>1152</v>
      </c>
      <c r="D5" s="506" t="s">
        <v>1153</v>
      </c>
    </row>
    <row r="6" spans="1:5" x14ac:dyDescent="0.25">
      <c r="A6" s="600" t="s">
        <v>340</v>
      </c>
      <c r="B6" s="304">
        <v>7654</v>
      </c>
      <c r="C6" s="1059">
        <v>28.909200785617163</v>
      </c>
      <c r="D6" s="1059">
        <v>14.929390653038933</v>
      </c>
    </row>
    <row r="7" spans="1:5" x14ac:dyDescent="0.25">
      <c r="A7" s="295" t="s">
        <v>1145</v>
      </c>
      <c r="B7" s="304">
        <v>7182</v>
      </c>
      <c r="C7" s="1059">
        <v>27.126454147152142</v>
      </c>
      <c r="D7" s="1059">
        <v>14.008738394320044</v>
      </c>
    </row>
    <row r="8" spans="1:5" x14ac:dyDescent="0.25">
      <c r="A8" s="295" t="s">
        <v>531</v>
      </c>
      <c r="B8" s="304">
        <v>6367</v>
      </c>
      <c r="C8" s="1059">
        <v>24.048194591327995</v>
      </c>
      <c r="D8" s="1059">
        <v>12.419052820472809</v>
      </c>
    </row>
    <row r="9" spans="1:5" x14ac:dyDescent="0.25">
      <c r="A9" s="297" t="s">
        <v>457</v>
      </c>
      <c r="B9" s="304">
        <v>6167</v>
      </c>
      <c r="C9" s="1059">
        <v>23.292793473334342</v>
      </c>
      <c r="D9" s="1059">
        <v>12.028945931185145</v>
      </c>
    </row>
    <row r="10" spans="1:5" x14ac:dyDescent="0.25">
      <c r="A10" s="295" t="s">
        <v>144</v>
      </c>
      <c r="B10" s="304">
        <v>5127</v>
      </c>
      <c r="C10" s="1059">
        <v>19.364707659767337</v>
      </c>
      <c r="D10" s="1059">
        <v>10.000390106889286</v>
      </c>
    </row>
    <row r="11" spans="1:5" x14ac:dyDescent="0.25">
      <c r="A11" s="297" t="s">
        <v>1146</v>
      </c>
      <c r="B11" s="304">
        <v>4050</v>
      </c>
      <c r="C11" s="1059">
        <v>15.296872639371506</v>
      </c>
      <c r="D11" s="1059">
        <v>7.8996645080752135</v>
      </c>
    </row>
    <row r="12" spans="1:5" x14ac:dyDescent="0.25">
      <c r="A12" s="297" t="s">
        <v>1147</v>
      </c>
      <c r="B12" s="304">
        <v>1949</v>
      </c>
      <c r="C12" s="1059">
        <v>7.3613838948481645</v>
      </c>
      <c r="D12" s="1059">
        <v>3.8015916361082938</v>
      </c>
    </row>
    <row r="13" spans="1:5" x14ac:dyDescent="0.25">
      <c r="A13" s="297" t="s">
        <v>532</v>
      </c>
      <c r="B13" s="304">
        <v>1564</v>
      </c>
      <c r="C13" s="1059">
        <v>5.9072367427103787</v>
      </c>
      <c r="D13" s="1059">
        <v>3.0506358742295387</v>
      </c>
    </row>
    <row r="14" spans="1:5" x14ac:dyDescent="0.25">
      <c r="A14" s="297" t="s">
        <v>1148</v>
      </c>
      <c r="B14" s="304">
        <v>248</v>
      </c>
      <c r="C14" s="1059">
        <v>0.93669738631213184</v>
      </c>
      <c r="D14" s="1059">
        <v>0.48373254271670441</v>
      </c>
    </row>
    <row r="15" spans="1:5" ht="16.5" thickBot="1" x14ac:dyDescent="0.3">
      <c r="A15" s="297" t="s">
        <v>1149</v>
      </c>
      <c r="B15" s="304">
        <v>265</v>
      </c>
      <c r="C15" s="1060">
        <v>1.0009064813415924</v>
      </c>
      <c r="D15" s="1060">
        <v>0.51689162830615587</v>
      </c>
    </row>
    <row r="16" spans="1:5" ht="16.5" thickBot="1" x14ac:dyDescent="0.3">
      <c r="A16" s="1008" t="s">
        <v>1150</v>
      </c>
      <c r="B16" s="1009">
        <v>26476</v>
      </c>
      <c r="C16" s="1062"/>
      <c r="D16" s="1062"/>
    </row>
    <row r="17" spans="1:4" ht="16.5" thickBot="1" x14ac:dyDescent="0.3">
      <c r="A17" s="1008" t="s">
        <v>1151</v>
      </c>
      <c r="B17" s="1009">
        <f>51268</f>
        <v>51268</v>
      </c>
      <c r="C17" s="1061"/>
      <c r="D17" s="1061"/>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I16"/>
  <sheetViews>
    <sheetView showGridLines="0" workbookViewId="0"/>
  </sheetViews>
  <sheetFormatPr defaultColWidth="8.7109375" defaultRowHeight="15" x14ac:dyDescent="0.25"/>
  <cols>
    <col min="1" max="1" width="21.140625" customWidth="1"/>
    <col min="2" max="2" width="20.140625" bestFit="1" customWidth="1"/>
    <col min="3" max="3" width="22.140625" customWidth="1"/>
  </cols>
  <sheetData>
    <row r="1" spans="1:9" ht="20.25" x14ac:dyDescent="0.3">
      <c r="A1" s="23" t="s">
        <v>770</v>
      </c>
    </row>
    <row r="3" spans="1:9" ht="15.75" x14ac:dyDescent="0.25">
      <c r="A3" s="1224"/>
      <c r="B3" s="1225"/>
      <c r="C3" s="1225"/>
    </row>
    <row r="4" spans="1:9" s="641" customFormat="1" ht="13.5" customHeight="1" thickBot="1" x14ac:dyDescent="0.3">
      <c r="A4" s="796"/>
      <c r="B4" s="796"/>
      <c r="C4" s="796"/>
    </row>
    <row r="5" spans="1:9" ht="18.75" customHeight="1" thickBot="1" x14ac:dyDescent="0.3">
      <c r="A5" s="645" t="s">
        <v>365</v>
      </c>
      <c r="B5" s="645" t="s">
        <v>455</v>
      </c>
      <c r="C5" s="645" t="s">
        <v>456</v>
      </c>
      <c r="F5" s="643"/>
      <c r="G5" s="643"/>
      <c r="H5" s="643"/>
      <c r="I5" s="643"/>
    </row>
    <row r="6" spans="1:9" ht="15.75" x14ac:dyDescent="0.25">
      <c r="A6" s="173" t="s">
        <v>344</v>
      </c>
      <c r="B6" s="750">
        <v>85.8</v>
      </c>
      <c r="C6" s="750">
        <v>33</v>
      </c>
      <c r="F6" s="643"/>
      <c r="G6" s="643"/>
      <c r="H6" s="643"/>
      <c r="I6" s="643"/>
    </row>
    <row r="7" spans="1:9" ht="15.75" x14ac:dyDescent="0.25">
      <c r="A7" s="173" t="s">
        <v>458</v>
      </c>
      <c r="B7" s="750">
        <v>80.5</v>
      </c>
      <c r="C7" s="750">
        <v>67.7</v>
      </c>
      <c r="D7" s="107"/>
      <c r="F7" s="643"/>
      <c r="G7" s="643"/>
      <c r="H7" s="643"/>
      <c r="I7" s="643"/>
    </row>
    <row r="8" spans="1:9" ht="15.75" x14ac:dyDescent="0.25">
      <c r="A8" s="173" t="s">
        <v>457</v>
      </c>
      <c r="B8" s="750">
        <v>79.3</v>
      </c>
      <c r="C8" s="750">
        <v>44.1</v>
      </c>
      <c r="D8" s="107"/>
      <c r="F8" s="643"/>
      <c r="G8" s="643"/>
      <c r="H8" s="643"/>
      <c r="I8" s="643"/>
    </row>
    <row r="9" spans="1:9" ht="15.75" x14ac:dyDescent="0.25">
      <c r="A9" s="173" t="s">
        <v>264</v>
      </c>
      <c r="B9" s="750">
        <v>76.599999999999994</v>
      </c>
      <c r="C9" s="750">
        <v>57.9</v>
      </c>
      <c r="D9" s="107"/>
      <c r="F9" s="643"/>
      <c r="G9" s="643"/>
      <c r="H9" s="643"/>
      <c r="I9" s="643"/>
    </row>
    <row r="10" spans="1:9" ht="15.75" x14ac:dyDescent="0.25">
      <c r="A10" s="173" t="s">
        <v>461</v>
      </c>
      <c r="B10" s="750">
        <v>69.7</v>
      </c>
      <c r="C10" s="750">
        <v>35.5</v>
      </c>
      <c r="D10" s="107"/>
      <c r="F10" s="643"/>
      <c r="G10" s="643"/>
      <c r="H10" s="643"/>
      <c r="I10" s="643"/>
    </row>
    <row r="11" spans="1:9" ht="15.75" x14ac:dyDescent="0.25">
      <c r="A11" s="173" t="s">
        <v>459</v>
      </c>
      <c r="B11" s="750">
        <v>61.3</v>
      </c>
      <c r="C11" s="750">
        <v>68.400000000000006</v>
      </c>
      <c r="D11" s="107"/>
      <c r="F11" s="643"/>
      <c r="G11" s="643"/>
      <c r="H11" s="643"/>
      <c r="I11" s="643"/>
    </row>
    <row r="12" spans="1:9" ht="15.75" x14ac:dyDescent="0.25">
      <c r="A12" s="173" t="s">
        <v>462</v>
      </c>
      <c r="B12" s="750">
        <v>56.2</v>
      </c>
      <c r="C12" s="750">
        <v>35.5</v>
      </c>
      <c r="F12" s="643"/>
      <c r="G12" s="643"/>
      <c r="H12" s="643"/>
      <c r="I12" s="643"/>
    </row>
    <row r="13" spans="1:9" ht="15.75" x14ac:dyDescent="0.25">
      <c r="A13" s="173" t="s">
        <v>460</v>
      </c>
      <c r="B13" s="750">
        <v>54.9</v>
      </c>
      <c r="C13" s="750">
        <v>40</v>
      </c>
      <c r="D13" s="107"/>
      <c r="F13" s="643"/>
      <c r="G13" s="643"/>
      <c r="H13" s="643"/>
      <c r="I13" s="643"/>
    </row>
    <row r="14" spans="1:9" ht="15.75" x14ac:dyDescent="0.25">
      <c r="A14" s="173" t="s">
        <v>345</v>
      </c>
      <c r="B14" s="750">
        <v>54.6</v>
      </c>
      <c r="C14" s="750">
        <v>40.299999999999997</v>
      </c>
      <c r="D14" s="107"/>
      <c r="F14" s="643"/>
      <c r="G14" s="643"/>
      <c r="H14" s="643"/>
      <c r="I14" s="643"/>
    </row>
    <row r="15" spans="1:9" ht="16.5" thickBot="1" x14ac:dyDescent="0.3">
      <c r="A15" s="173" t="s">
        <v>463</v>
      </c>
      <c r="B15" s="750">
        <v>53.1</v>
      </c>
      <c r="C15" s="750">
        <v>29.3</v>
      </c>
      <c r="D15" s="107"/>
      <c r="G15" s="643"/>
      <c r="H15" s="643"/>
      <c r="I15" s="643"/>
    </row>
    <row r="16" spans="1:9" ht="16.5" thickBot="1" x14ac:dyDescent="0.3">
      <c r="A16" s="644" t="s">
        <v>3</v>
      </c>
      <c r="B16" s="751">
        <v>67.200000000000017</v>
      </c>
      <c r="C16" s="751">
        <v>45.17</v>
      </c>
    </row>
  </sheetData>
  <mergeCells count="1">
    <mergeCell ref="A3:C3"/>
  </mergeCells>
  <pageMargins left="0.7" right="0.7" top="0.75" bottom="0.75" header="0.3" footer="0.3"/>
  <drawing r:id="rId1"/>
  <extLst>
    <ext xmlns:mx="http://schemas.microsoft.com/office/mac/excel/2008/main" uri="{64002731-A6B0-56B0-2670-7721B7C09600}">
      <mx:PLV Mode="0" OnePage="0" WScale="0"/>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25"/>
  <sheetViews>
    <sheetView showGridLines="0" workbookViewId="0"/>
  </sheetViews>
  <sheetFormatPr defaultColWidth="8.7109375" defaultRowHeight="15.75" x14ac:dyDescent="0.25"/>
  <cols>
    <col min="1" max="2" width="20" style="24" customWidth="1"/>
    <col min="3" max="3" width="24.5703125" style="24" bestFit="1" customWidth="1"/>
    <col min="4" max="4" width="18" style="24" customWidth="1"/>
    <col min="5" max="5" width="18.85546875" style="24" customWidth="1"/>
    <col min="6" max="6" width="12.42578125" style="24" customWidth="1"/>
    <col min="7" max="16384" width="8.7109375" style="24"/>
  </cols>
  <sheetData>
    <row r="1" spans="1:5" ht="20.25" x14ac:dyDescent="0.25">
      <c r="A1" s="29" t="s">
        <v>1155</v>
      </c>
      <c r="B1" s="47"/>
      <c r="C1" s="47"/>
      <c r="D1" s="47"/>
    </row>
    <row r="4" spans="1:5" ht="16.5" thickBot="1" x14ac:dyDescent="0.3">
      <c r="A4" s="1011"/>
      <c r="B4" s="614"/>
      <c r="E4" s="28"/>
    </row>
    <row r="5" spans="1:5" ht="16.5" thickBot="1" x14ac:dyDescent="0.3">
      <c r="A5" s="1010"/>
      <c r="B5" s="949" t="s">
        <v>1156</v>
      </c>
      <c r="C5" s="949" t="s">
        <v>1157</v>
      </c>
    </row>
    <row r="6" spans="1:5" x14ac:dyDescent="0.25">
      <c r="A6" s="488">
        <v>1999</v>
      </c>
      <c r="B6" s="489">
        <v>3024.0842729999999</v>
      </c>
      <c r="C6" s="489">
        <v>2128.8650400000001</v>
      </c>
    </row>
    <row r="7" spans="1:5" x14ac:dyDescent="0.25">
      <c r="A7" s="367">
        <v>2000</v>
      </c>
      <c r="B7" s="489">
        <v>3067.977899</v>
      </c>
      <c r="C7" s="489">
        <v>2186.3368799999998</v>
      </c>
    </row>
    <row r="8" spans="1:5" x14ac:dyDescent="0.25">
      <c r="A8" s="488">
        <v>2001</v>
      </c>
      <c r="B8" s="489">
        <v>3369.708087</v>
      </c>
      <c r="C8" s="489">
        <v>2166.3230400000002</v>
      </c>
    </row>
    <row r="9" spans="1:5" x14ac:dyDescent="0.25">
      <c r="A9" s="367">
        <v>2002</v>
      </c>
      <c r="B9" s="489">
        <v>3433.4168650000001</v>
      </c>
      <c r="C9" s="489">
        <v>2098.98828</v>
      </c>
    </row>
    <row r="10" spans="1:5" x14ac:dyDescent="0.25">
      <c r="A10" s="488">
        <v>2003</v>
      </c>
      <c r="B10" s="489">
        <v>3393.6556420000002</v>
      </c>
      <c r="C10" s="489">
        <v>2055.9096</v>
      </c>
    </row>
    <row r="11" spans="1:5" x14ac:dyDescent="0.25">
      <c r="A11" s="488">
        <v>2004</v>
      </c>
      <c r="B11" s="489">
        <v>3428.5044600000001</v>
      </c>
      <c r="C11" s="489">
        <v>2022.3432</v>
      </c>
    </row>
    <row r="12" spans="1:5" x14ac:dyDescent="0.25">
      <c r="A12" s="367">
        <v>2005</v>
      </c>
      <c r="B12" s="489">
        <v>3497.5484059999999</v>
      </c>
      <c r="C12" s="489">
        <v>1966.2519600000001</v>
      </c>
    </row>
    <row r="13" spans="1:5" x14ac:dyDescent="0.25">
      <c r="A13" s="488">
        <v>2006</v>
      </c>
      <c r="B13" s="489">
        <v>3552.4283329999998</v>
      </c>
      <c r="C13" s="489">
        <v>1983.7170000000001</v>
      </c>
    </row>
    <row r="14" spans="1:5" x14ac:dyDescent="0.25">
      <c r="A14" s="367">
        <v>2007</v>
      </c>
      <c r="B14" s="489">
        <v>3681.932589</v>
      </c>
      <c r="C14" s="489">
        <v>1943.9654399999999</v>
      </c>
    </row>
    <row r="15" spans="1:5" x14ac:dyDescent="0.25">
      <c r="A15" s="488">
        <v>2008</v>
      </c>
      <c r="B15" s="489">
        <v>3593.8382929999998</v>
      </c>
      <c r="C15" s="489">
        <v>1850.9590800000001</v>
      </c>
    </row>
    <row r="16" spans="1:5" x14ac:dyDescent="0.25">
      <c r="A16" s="488">
        <v>2009</v>
      </c>
      <c r="B16" s="489">
        <v>3325</v>
      </c>
      <c r="C16" s="489">
        <v>1723.3045199999999</v>
      </c>
    </row>
    <row r="17" spans="1:3" x14ac:dyDescent="0.25">
      <c r="A17" s="367">
        <v>2010</v>
      </c>
      <c r="B17" s="489">
        <v>2992.0489640000001</v>
      </c>
      <c r="C17" s="489">
        <v>1714.2110399999999</v>
      </c>
    </row>
    <row r="18" spans="1:3" x14ac:dyDescent="0.25">
      <c r="A18" s="488">
        <v>2011</v>
      </c>
      <c r="B18" s="489">
        <v>2855.1518700000001</v>
      </c>
      <c r="C18" s="489">
        <v>1685.9319989999999</v>
      </c>
    </row>
    <row r="19" spans="1:3" x14ac:dyDescent="0.25">
      <c r="A19" s="367">
        <v>2012</v>
      </c>
      <c r="B19" s="489">
        <v>2468.7769539999999</v>
      </c>
      <c r="C19" s="489">
        <v>1527.4304910000001</v>
      </c>
    </row>
    <row r="20" spans="1:3" x14ac:dyDescent="0.25">
      <c r="A20" s="488">
        <v>2013</v>
      </c>
      <c r="B20" s="489">
        <v>2130.657952</v>
      </c>
      <c r="C20" s="489">
        <v>1323.369506</v>
      </c>
    </row>
    <row r="21" spans="1:3" x14ac:dyDescent="0.25">
      <c r="A21" s="488">
        <v>2014</v>
      </c>
      <c r="B21" s="489">
        <v>1915.5880360000001</v>
      </c>
      <c r="C21" s="489">
        <v>1196.2893919999999</v>
      </c>
    </row>
    <row r="22" spans="1:3" x14ac:dyDescent="0.25">
      <c r="A22" s="367">
        <v>2015</v>
      </c>
      <c r="B22" s="489">
        <v>1759.882973</v>
      </c>
      <c r="C22" s="489">
        <v>1095.2483050000001</v>
      </c>
    </row>
    <row r="23" spans="1:3" x14ac:dyDescent="0.25">
      <c r="A23" s="488">
        <v>2016</v>
      </c>
      <c r="B23" s="489">
        <v>1621.76668</v>
      </c>
      <c r="C23" s="489">
        <v>967.71998499999995</v>
      </c>
    </row>
    <row r="24" spans="1:3" x14ac:dyDescent="0.25">
      <c r="A24" s="367">
        <v>2017</v>
      </c>
      <c r="B24" s="489">
        <v>1487.10356</v>
      </c>
      <c r="C24" s="489">
        <v>885.63180999999997</v>
      </c>
    </row>
    <row r="25" spans="1:3" ht="16.5" thickBot="1" x14ac:dyDescent="0.3">
      <c r="A25" s="368">
        <v>2018</v>
      </c>
      <c r="B25" s="369">
        <v>1386.0428280000001</v>
      </c>
      <c r="C25" s="369">
        <v>741.41205422999997</v>
      </c>
    </row>
  </sheetData>
  <pageMargins left="0.7" right="0.7" top="0.75" bottom="0.75" header="0.3" footer="0.3"/>
  <drawing r:id="rId1"/>
  <extLst>
    <ext xmlns:mx="http://schemas.microsoft.com/office/mac/excel/2008/main" uri="{64002731-A6B0-56B0-2670-7721B7C09600}">
      <mx:PLV Mode="0" OnePage="0" WScale="0"/>
    </ext>
  </extLs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14"/>
  <sheetViews>
    <sheetView showGridLines="0" workbookViewId="0"/>
  </sheetViews>
  <sheetFormatPr defaultColWidth="8.7109375" defaultRowHeight="15.75" x14ac:dyDescent="0.25"/>
  <cols>
    <col min="1" max="1" width="20" style="24" customWidth="1"/>
    <col min="2" max="2" width="20.5703125" style="24" customWidth="1"/>
    <col min="3" max="3" width="18.5703125" style="24" customWidth="1"/>
    <col min="4" max="8" width="12.42578125" style="24" customWidth="1"/>
    <col min="9" max="16384" width="8.7109375" style="24"/>
  </cols>
  <sheetData>
    <row r="1" spans="1:5" ht="20.25" x14ac:dyDescent="0.25">
      <c r="A1" s="29" t="s">
        <v>1159</v>
      </c>
      <c r="B1" s="47"/>
      <c r="C1" s="47"/>
      <c r="D1" s="47"/>
    </row>
    <row r="4" spans="1:5" ht="16.5" thickBot="1" x14ac:dyDescent="0.3">
      <c r="A4" s="1011"/>
      <c r="B4" s="1012"/>
      <c r="E4" s="28"/>
    </row>
    <row r="5" spans="1:5" s="48" customFormat="1" ht="42.75" customHeight="1" thickBot="1" x14ac:dyDescent="0.3">
      <c r="A5" s="1013"/>
      <c r="B5" s="437" t="s">
        <v>711</v>
      </c>
      <c r="C5" s="437" t="s">
        <v>712</v>
      </c>
      <c r="E5" s="502"/>
    </row>
    <row r="6" spans="1:5" x14ac:dyDescent="0.25">
      <c r="A6" s="1056">
        <v>2010</v>
      </c>
      <c r="B6" s="1014">
        <v>100</v>
      </c>
      <c r="C6" s="1015">
        <v>100</v>
      </c>
      <c r="E6" s="28"/>
    </row>
    <row r="7" spans="1:5" x14ac:dyDescent="0.25">
      <c r="A7" s="1057">
        <v>2011</v>
      </c>
      <c r="B7" s="1015">
        <v>102.8</v>
      </c>
      <c r="C7" s="1015">
        <v>103.14166666666669</v>
      </c>
      <c r="E7" s="28"/>
    </row>
    <row r="8" spans="1:5" x14ac:dyDescent="0.25">
      <c r="A8" s="1057">
        <v>2012</v>
      </c>
      <c r="B8" s="1015">
        <v>105.9</v>
      </c>
      <c r="C8" s="1015">
        <v>107.96666666666668</v>
      </c>
      <c r="E8" s="28"/>
    </row>
    <row r="9" spans="1:5" x14ac:dyDescent="0.25">
      <c r="A9" s="1057">
        <v>2013</v>
      </c>
      <c r="B9" s="1015">
        <v>107.2</v>
      </c>
      <c r="C9" s="1015">
        <v>114.825</v>
      </c>
      <c r="E9" s="28"/>
    </row>
    <row r="10" spans="1:5" x14ac:dyDescent="0.25">
      <c r="A10" s="1057">
        <v>2014</v>
      </c>
      <c r="B10" s="1015">
        <v>107.4</v>
      </c>
      <c r="C10" s="1015">
        <v>122.39166666666667</v>
      </c>
      <c r="E10" s="28"/>
    </row>
    <row r="11" spans="1:5" x14ac:dyDescent="0.25">
      <c r="A11" s="1057">
        <v>2015</v>
      </c>
      <c r="B11" s="1015">
        <v>107.5</v>
      </c>
      <c r="C11" s="1015">
        <v>127.05833333333334</v>
      </c>
      <c r="E11" s="28"/>
    </row>
    <row r="12" spans="1:5" x14ac:dyDescent="0.25">
      <c r="A12" s="1057" t="s">
        <v>1160</v>
      </c>
      <c r="B12" s="1015">
        <v>107.375</v>
      </c>
      <c r="C12" s="1015">
        <v>130.15</v>
      </c>
    </row>
    <row r="13" spans="1:5" x14ac:dyDescent="0.25">
      <c r="A13" s="1057" t="s">
        <v>1161</v>
      </c>
      <c r="B13" s="1015">
        <v>108.74999999999999</v>
      </c>
      <c r="C13" s="1015">
        <v>132.99166666666667</v>
      </c>
    </row>
    <row r="14" spans="1:5" ht="16.5" thickBot="1" x14ac:dyDescent="0.3">
      <c r="A14" s="1058" t="s">
        <v>1162</v>
      </c>
      <c r="B14" s="1016">
        <v>110.02500000000001</v>
      </c>
      <c r="C14" s="1016">
        <v>136</v>
      </c>
    </row>
  </sheetData>
  <pageMargins left="0.7" right="0.7" top="0.75" bottom="0.75" header="0.3" footer="0.3"/>
  <ignoredErrors>
    <ignoredError sqref="A12:A14" numberStoredAsText="1"/>
  </ignoredErrors>
  <drawing r:id="rId1"/>
  <extLst>
    <ext xmlns:mx="http://schemas.microsoft.com/office/mac/excel/2008/main" uri="{64002731-A6B0-56B0-2670-7721B7C09600}">
      <mx:PLV Mode="0" OnePage="0" WScale="0"/>
    </ext>
  </extLs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16"/>
  <sheetViews>
    <sheetView showGridLines="0" workbookViewId="0"/>
  </sheetViews>
  <sheetFormatPr defaultColWidth="8.7109375" defaultRowHeight="15.75" x14ac:dyDescent="0.25"/>
  <cols>
    <col min="1" max="1" width="31.140625" style="24" customWidth="1"/>
    <col min="2" max="2" width="8.7109375" style="24"/>
    <col min="3" max="3" width="24.7109375" style="24" customWidth="1"/>
    <col min="4" max="4" width="16.28515625" style="24" bestFit="1" customWidth="1"/>
    <col min="5" max="5" width="16.28515625" style="24" customWidth="1"/>
    <col min="6" max="16384" width="8.7109375" style="24"/>
  </cols>
  <sheetData>
    <row r="1" spans="1:5" ht="20.25" x14ac:dyDescent="0.25">
      <c r="A1" s="29" t="s">
        <v>1163</v>
      </c>
      <c r="B1" s="47"/>
      <c r="C1" s="47"/>
      <c r="D1" s="47"/>
      <c r="E1" s="47"/>
    </row>
    <row r="2" spans="1:5" ht="20.25" x14ac:dyDescent="0.25">
      <c r="A2" s="29"/>
      <c r="B2" s="47"/>
      <c r="C2" s="47"/>
      <c r="D2" s="47"/>
      <c r="E2" s="47"/>
    </row>
    <row r="4" spans="1:5" ht="16.5" thickBot="1" x14ac:dyDescent="0.3">
      <c r="A4" s="28"/>
    </row>
    <row r="5" spans="1:5" ht="23.45" customHeight="1" thickBot="1" x14ac:dyDescent="0.3">
      <c r="A5" s="140"/>
      <c r="B5" s="506">
        <v>2018</v>
      </c>
      <c r="C5" s="506" t="s">
        <v>1142</v>
      </c>
    </row>
    <row r="6" spans="1:5" x14ac:dyDescent="0.25">
      <c r="A6" s="616" t="s">
        <v>531</v>
      </c>
      <c r="B6" s="505">
        <v>19.112106613779183</v>
      </c>
      <c r="C6" s="777">
        <v>-0.50612918682641705</v>
      </c>
    </row>
    <row r="7" spans="1:5" x14ac:dyDescent="0.25">
      <c r="A7" s="693" t="s">
        <v>370</v>
      </c>
      <c r="B7" s="505">
        <v>16.580533397486043</v>
      </c>
      <c r="C7" s="777">
        <v>0.32108896444333013</v>
      </c>
    </row>
    <row r="8" spans="1:5" x14ac:dyDescent="0.25">
      <c r="A8" s="377" t="s">
        <v>145</v>
      </c>
      <c r="B8" s="378">
        <v>8.7898390683783401</v>
      </c>
      <c r="C8" s="778">
        <v>-0.22946278844728774</v>
      </c>
    </row>
    <row r="9" spans="1:5" x14ac:dyDescent="0.25">
      <c r="A9" s="24" t="s">
        <v>535</v>
      </c>
      <c r="B9" s="378">
        <v>7.6371715117016574</v>
      </c>
      <c r="C9" s="778">
        <v>-0.48756305621236073</v>
      </c>
    </row>
    <row r="10" spans="1:5" x14ac:dyDescent="0.25">
      <c r="A10" s="377" t="s">
        <v>146</v>
      </c>
      <c r="B10" s="378">
        <v>7.5666758545501454</v>
      </c>
      <c r="C10" s="778">
        <v>0.13906012078107199</v>
      </c>
    </row>
    <row r="11" spans="1:5" x14ac:dyDescent="0.25">
      <c r="A11" s="377" t="s">
        <v>147</v>
      </c>
      <c r="B11" s="378">
        <v>3.1878244385677816</v>
      </c>
      <c r="C11" s="778">
        <v>4.7575819971239053E-2</v>
      </c>
    </row>
    <row r="12" spans="1:5" ht="16.5" thickBot="1" x14ac:dyDescent="0.3">
      <c r="A12" s="503" t="s">
        <v>8</v>
      </c>
      <c r="B12" s="504">
        <v>37.125849115536852</v>
      </c>
      <c r="C12" s="779">
        <v>0.71543012629039993</v>
      </c>
    </row>
    <row r="13" spans="1:5" ht="16.5" thickBot="1" x14ac:dyDescent="0.3">
      <c r="A13" s="482" t="s">
        <v>3</v>
      </c>
      <c r="B13" s="840">
        <v>100</v>
      </c>
      <c r="C13" s="615"/>
    </row>
    <row r="15" spans="1:5" x14ac:dyDescent="0.25">
      <c r="A15" s="28"/>
      <c r="B15" s="85"/>
      <c r="C15" s="85"/>
    </row>
    <row r="16" spans="1:5" x14ac:dyDescent="0.25">
      <c r="A16" s="28"/>
      <c r="B16" s="77"/>
      <c r="C16" s="86"/>
    </row>
  </sheetData>
  <pageMargins left="0.7" right="0.7" top="0.75" bottom="0.75" header="0.3" footer="0.3"/>
  <drawing r:id="rId1"/>
  <extLst>
    <ext xmlns:mx="http://schemas.microsoft.com/office/mac/excel/2008/main" uri="{64002731-A6B0-56B0-2670-7721B7C09600}">
      <mx:PLV Mode="0" OnePage="0" WScale="0"/>
    </ext>
  </extLs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F11"/>
  <sheetViews>
    <sheetView showGridLines="0" workbookViewId="0"/>
  </sheetViews>
  <sheetFormatPr defaultColWidth="8.7109375" defaultRowHeight="15" x14ac:dyDescent="0.25"/>
  <cols>
    <col min="1" max="1" width="30.7109375" customWidth="1"/>
    <col min="2" max="2" width="11.7109375" customWidth="1"/>
    <col min="4" max="5" width="14" customWidth="1"/>
    <col min="6" max="6" width="13.7109375" customWidth="1"/>
    <col min="7" max="7" width="17.140625" customWidth="1"/>
  </cols>
  <sheetData>
    <row r="1" spans="1:6" ht="20.25" x14ac:dyDescent="0.3">
      <c r="A1" s="84" t="s">
        <v>1164</v>
      </c>
    </row>
    <row r="4" spans="1:6" ht="16.5" thickBot="1" x14ac:dyDescent="0.3">
      <c r="A4" s="122"/>
      <c r="B4" s="121"/>
      <c r="C4" s="121"/>
      <c r="D4" s="122"/>
      <c r="E4" s="122"/>
      <c r="F4" s="121"/>
    </row>
    <row r="5" spans="1:6" ht="32.25" thickBot="1" x14ac:dyDescent="0.3">
      <c r="A5" s="139"/>
      <c r="B5" s="487">
        <v>2017</v>
      </c>
      <c r="C5" s="487">
        <v>2018</v>
      </c>
      <c r="D5" s="487" t="s">
        <v>533</v>
      </c>
      <c r="E5" s="487" t="s">
        <v>1165</v>
      </c>
      <c r="F5" s="460" t="s">
        <v>1166</v>
      </c>
    </row>
    <row r="6" spans="1:6" ht="15.75" x14ac:dyDescent="0.25">
      <c r="A6" s="613" t="s">
        <v>283</v>
      </c>
      <c r="B6" s="610">
        <v>1181.291448940822</v>
      </c>
      <c r="C6" s="486">
        <v>1084.5425259954566</v>
      </c>
      <c r="D6" s="463">
        <v>0.61505276878815318</v>
      </c>
      <c r="E6" s="463">
        <v>0.60714924363582068</v>
      </c>
      <c r="F6" s="463">
        <v>-8.1900976284991406E-2</v>
      </c>
    </row>
    <row r="7" spans="1:6" ht="15.75" x14ac:dyDescent="0.25">
      <c r="A7" s="365" t="s">
        <v>139</v>
      </c>
      <c r="B7" s="611">
        <v>695.65101012000002</v>
      </c>
      <c r="C7" s="366">
        <v>658.05217221582541</v>
      </c>
      <c r="D7" s="334">
        <v>0.36219857535429917</v>
      </c>
      <c r="E7" s="334">
        <v>0.36839115945871259</v>
      </c>
      <c r="F7" s="334">
        <v>-5.4048419907690215E-2</v>
      </c>
    </row>
    <row r="8" spans="1:6" ht="16.5" thickBot="1" x14ac:dyDescent="0.3">
      <c r="A8" s="483" t="s">
        <v>13</v>
      </c>
      <c r="B8" s="612">
        <v>43.691848899999997</v>
      </c>
      <c r="C8" s="484">
        <v>43.691848899999997</v>
      </c>
      <c r="D8" s="485">
        <v>2.2748655857547685E-2</v>
      </c>
      <c r="E8" s="335">
        <v>2.4459596905466747E-2</v>
      </c>
      <c r="F8" s="335">
        <v>0</v>
      </c>
    </row>
    <row r="9" spans="1:6" ht="16.5" thickBot="1" x14ac:dyDescent="0.3">
      <c r="A9" s="482" t="s">
        <v>447</v>
      </c>
      <c r="B9" s="854">
        <v>1920.6343079608218</v>
      </c>
      <c r="C9" s="854">
        <v>1786.2865471112818</v>
      </c>
      <c r="D9" s="855"/>
      <c r="E9" s="856"/>
      <c r="F9" s="857">
        <f>(C9-B9)/B9</f>
        <v>-6.994968292125317E-2</v>
      </c>
    </row>
    <row r="10" spans="1:6" ht="15.75" x14ac:dyDescent="0.25">
      <c r="A10" s="121"/>
      <c r="B10" s="121"/>
      <c r="C10" s="121"/>
      <c r="D10" s="121"/>
      <c r="E10" s="121"/>
      <c r="F10" s="121"/>
    </row>
    <row r="11" spans="1:6" ht="15.75" x14ac:dyDescent="0.25">
      <c r="A11" s="121"/>
      <c r="B11" s="121"/>
      <c r="C11" s="121"/>
      <c r="D11" s="121"/>
      <c r="E11" s="121"/>
      <c r="F11" s="121"/>
    </row>
  </sheetData>
  <pageMargins left="0.7" right="0.7" top="0.75" bottom="0.75" header="0.3" footer="0.3"/>
  <drawing r:id="rId1"/>
  <extLst>
    <ext xmlns:mx="http://schemas.microsoft.com/office/mac/excel/2008/main" uri="{64002731-A6B0-56B0-2670-7721B7C09600}">
      <mx:PLV Mode="0" OnePage="0" WScale="0"/>
    </ext>
  </extLs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F18"/>
  <sheetViews>
    <sheetView showGridLines="0" workbookViewId="0">
      <selection activeCell="C18" sqref="C18"/>
    </sheetView>
  </sheetViews>
  <sheetFormatPr defaultColWidth="8.7109375" defaultRowHeight="15" x14ac:dyDescent="0.25"/>
  <cols>
    <col min="1" max="1" width="31.140625" style="78" customWidth="1"/>
    <col min="2" max="2" width="18" style="78" customWidth="1"/>
    <col min="3" max="3" width="27.7109375" style="78" customWidth="1"/>
    <col min="4" max="4" width="11.7109375" style="78" customWidth="1"/>
    <col min="5" max="16384" width="8.7109375" style="78"/>
  </cols>
  <sheetData>
    <row r="1" spans="1:6" ht="20.25" x14ac:dyDescent="0.25">
      <c r="A1" s="617" t="s">
        <v>1377</v>
      </c>
    </row>
    <row r="2" spans="1:6" ht="20.25" x14ac:dyDescent="0.25">
      <c r="A2" s="617"/>
    </row>
    <row r="4" spans="1:6" ht="15.75" thickBot="1" x14ac:dyDescent="0.3">
      <c r="A4" s="518"/>
      <c r="C4" s="518"/>
    </row>
    <row r="5" spans="1:6" ht="16.5" thickBot="1" x14ac:dyDescent="0.3">
      <c r="A5" s="140"/>
      <c r="B5" s="506">
        <v>2018</v>
      </c>
      <c r="C5" s="506" t="s">
        <v>1142</v>
      </c>
    </row>
    <row r="6" spans="1:6" ht="16.5" customHeight="1" x14ac:dyDescent="0.25">
      <c r="A6" s="616" t="s">
        <v>531</v>
      </c>
      <c r="B6" s="507">
        <v>24.51986220846312</v>
      </c>
      <c r="C6" s="618">
        <v>-1.7113125608192341</v>
      </c>
    </row>
    <row r="7" spans="1:6" ht="16.5" customHeight="1" x14ac:dyDescent="0.25">
      <c r="A7" s="377" t="s">
        <v>370</v>
      </c>
      <c r="B7" s="508">
        <v>22.068945468884014</v>
      </c>
      <c r="C7" s="619">
        <v>1.1499220571007172</v>
      </c>
    </row>
    <row r="8" spans="1:6" ht="16.5" customHeight="1" x14ac:dyDescent="0.25">
      <c r="A8" s="128" t="s">
        <v>1167</v>
      </c>
      <c r="B8" s="508">
        <v>8.1375521880893587</v>
      </c>
      <c r="C8" s="619">
        <v>9.8738429528225424E-2</v>
      </c>
    </row>
    <row r="9" spans="1:6" ht="16.5" customHeight="1" x14ac:dyDescent="0.25">
      <c r="A9" s="377" t="s">
        <v>371</v>
      </c>
      <c r="B9" s="508">
        <v>7.0567625448363795</v>
      </c>
      <c r="C9" s="619">
        <v>-6.9400972864679389E-2</v>
      </c>
    </row>
    <row r="10" spans="1:6" ht="16.5" customHeight="1" x14ac:dyDescent="0.25">
      <c r="A10" s="377" t="s">
        <v>372</v>
      </c>
      <c r="B10" s="508">
        <v>5.3729341552288412</v>
      </c>
      <c r="C10" s="619">
        <v>0.25333649978564043</v>
      </c>
    </row>
    <row r="11" spans="1:6" ht="16.5" customHeight="1" x14ac:dyDescent="0.25">
      <c r="A11" s="128" t="s">
        <v>535</v>
      </c>
      <c r="B11" s="508">
        <v>3.5421117624436755</v>
      </c>
      <c r="C11" s="619">
        <v>8.1079648497080825E-2</v>
      </c>
    </row>
    <row r="12" spans="1:6" ht="16.5" customHeight="1" thickBot="1" x14ac:dyDescent="0.3">
      <c r="A12" s="503" t="s">
        <v>8</v>
      </c>
      <c r="B12" s="509">
        <v>29.301831672054611</v>
      </c>
      <c r="C12" s="620">
        <v>0.19763689877224522</v>
      </c>
    </row>
    <row r="13" spans="1:6" ht="16.5" thickBot="1" x14ac:dyDescent="0.3">
      <c r="A13" s="482" t="s">
        <v>3</v>
      </c>
      <c r="B13" s="841">
        <v>100</v>
      </c>
      <c r="C13" s="139"/>
    </row>
    <row r="14" spans="1:6" ht="16.5" thickBot="1" x14ac:dyDescent="0.3">
      <c r="A14" s="510" t="s">
        <v>143</v>
      </c>
      <c r="B14" s="511">
        <v>1275</v>
      </c>
      <c r="C14" s="139"/>
    </row>
    <row r="15" spans="1:6" ht="15.75" x14ac:dyDescent="0.25">
      <c r="A15" s="621"/>
      <c r="F15" s="518"/>
    </row>
    <row r="16" spans="1:6" ht="15.75" x14ac:dyDescent="0.25">
      <c r="A16" s="621"/>
    </row>
    <row r="17" spans="1:1" ht="15.75" x14ac:dyDescent="0.25">
      <c r="A17" s="621"/>
    </row>
    <row r="18" spans="1:1" ht="15.75" x14ac:dyDescent="0.25">
      <c r="A18" s="621"/>
    </row>
  </sheetData>
  <pageMargins left="0.7" right="0.7" top="0.75" bottom="0.75" header="0.3" footer="0.3"/>
  <drawing r:id="rId1"/>
  <extLst>
    <ext xmlns:mx="http://schemas.microsoft.com/office/mac/excel/2008/main" uri="{64002731-A6B0-56B0-2670-7721B7C09600}">
      <mx:PLV Mode="0" OnePage="0" WScale="0"/>
    </ext>
  </extLs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24"/>
  <sheetViews>
    <sheetView showGridLines="0" workbookViewId="0">
      <selection activeCell="E18" sqref="E18"/>
    </sheetView>
  </sheetViews>
  <sheetFormatPr defaultColWidth="8.7109375" defaultRowHeight="15.75" x14ac:dyDescent="0.25"/>
  <cols>
    <col min="1" max="1" width="34.7109375" style="24" customWidth="1"/>
    <col min="2" max="5" width="12.42578125" style="24" customWidth="1"/>
    <col min="6" max="6" width="15.140625" style="24" customWidth="1"/>
    <col min="7" max="7" width="14" style="24" customWidth="1"/>
    <col min="8" max="8" width="20.140625" style="24" customWidth="1"/>
    <col min="9" max="16384" width="8.7109375" style="24"/>
  </cols>
  <sheetData>
    <row r="1" spans="1:10" ht="20.25" x14ac:dyDescent="0.25">
      <c r="A1" s="29" t="s">
        <v>1168</v>
      </c>
      <c r="B1" s="47"/>
      <c r="C1" s="47"/>
      <c r="D1" s="47"/>
    </row>
    <row r="2" spans="1:10" ht="20.25" x14ac:dyDescent="0.25">
      <c r="A2" s="29"/>
      <c r="B2" s="47"/>
      <c r="C2" s="47"/>
      <c r="D2" s="47"/>
    </row>
    <row r="3" spans="1:10" ht="20.25" x14ac:dyDescent="0.25">
      <c r="A3" s="29"/>
      <c r="B3" s="47"/>
      <c r="C3" s="47"/>
      <c r="D3" s="47"/>
    </row>
    <row r="4" spans="1:10" ht="16.5" thickBot="1" x14ac:dyDescent="0.3">
      <c r="A4" s="28"/>
    </row>
    <row r="5" spans="1:10" x14ac:dyDescent="0.25">
      <c r="A5" s="1018" t="s">
        <v>1169</v>
      </c>
      <c r="B5" s="1018">
        <v>2</v>
      </c>
    </row>
    <row r="6" spans="1:10" ht="15.75" customHeight="1" x14ac:dyDescent="0.25">
      <c r="A6" s="1017" t="s">
        <v>1170</v>
      </c>
      <c r="B6" s="1017">
        <v>1</v>
      </c>
    </row>
    <row r="7" spans="1:10" x14ac:dyDescent="0.25">
      <c r="A7" s="1017" t="s">
        <v>1171</v>
      </c>
      <c r="B7" s="1017">
        <v>0</v>
      </c>
    </row>
    <row r="8" spans="1:10" x14ac:dyDescent="0.25">
      <c r="A8" s="1017" t="s">
        <v>1172</v>
      </c>
      <c r="B8" s="1017">
        <v>9</v>
      </c>
      <c r="I8" s="19"/>
      <c r="J8" s="19"/>
    </row>
    <row r="9" spans="1:10" x14ac:dyDescent="0.25">
      <c r="A9" s="1017" t="s">
        <v>1378</v>
      </c>
      <c r="B9" s="1017">
        <v>7</v>
      </c>
    </row>
    <row r="10" spans="1:10" x14ac:dyDescent="0.25">
      <c r="A10" s="1017" t="s">
        <v>1173</v>
      </c>
      <c r="B10" s="1017">
        <v>3</v>
      </c>
    </row>
    <row r="11" spans="1:10" x14ac:dyDescent="0.25">
      <c r="A11" s="1017" t="s">
        <v>1174</v>
      </c>
      <c r="B11" s="1017">
        <v>12</v>
      </c>
    </row>
    <row r="12" spans="1:10" x14ac:dyDescent="0.25">
      <c r="A12" s="1017" t="s">
        <v>1175</v>
      </c>
      <c r="B12" s="1017">
        <v>1</v>
      </c>
    </row>
    <row r="13" spans="1:10" x14ac:dyDescent="0.25">
      <c r="A13" s="1017" t="s">
        <v>1176</v>
      </c>
      <c r="B13" s="1017">
        <v>26</v>
      </c>
    </row>
    <row r="14" spans="1:10" x14ac:dyDescent="0.25">
      <c r="A14" s="1017" t="s">
        <v>1177</v>
      </c>
      <c r="B14" s="1017">
        <v>2</v>
      </c>
    </row>
    <row r="15" spans="1:10" x14ac:dyDescent="0.25">
      <c r="A15" s="1017" t="s">
        <v>1178</v>
      </c>
      <c r="B15" s="1017">
        <v>2</v>
      </c>
    </row>
    <row r="16" spans="1:10" x14ac:dyDescent="0.25">
      <c r="A16" s="1017" t="s">
        <v>1179</v>
      </c>
      <c r="B16" s="1017">
        <v>4</v>
      </c>
    </row>
    <row r="17" spans="1:7" x14ac:dyDescent="0.25">
      <c r="A17" s="1017" t="s">
        <v>1180</v>
      </c>
      <c r="B17" s="1017">
        <v>5</v>
      </c>
      <c r="G17" s="70"/>
    </row>
    <row r="18" spans="1:7" x14ac:dyDescent="0.25">
      <c r="A18" s="1017" t="s">
        <v>1181</v>
      </c>
      <c r="B18" s="1017">
        <v>2</v>
      </c>
    </row>
    <row r="19" spans="1:7" x14ac:dyDescent="0.25">
      <c r="A19" s="1017" t="s">
        <v>1182</v>
      </c>
      <c r="B19" s="1017">
        <v>5</v>
      </c>
    </row>
    <row r="20" spans="1:7" x14ac:dyDescent="0.25">
      <c r="A20" s="1017" t="s">
        <v>1183</v>
      </c>
      <c r="B20" s="1017">
        <v>3</v>
      </c>
    </row>
    <row r="21" spans="1:7" x14ac:dyDescent="0.25">
      <c r="A21" s="1017" t="s">
        <v>1379</v>
      </c>
      <c r="B21" s="1017">
        <v>5</v>
      </c>
    </row>
    <row r="22" spans="1:7" x14ac:dyDescent="0.25">
      <c r="A22" s="1017" t="s">
        <v>1184</v>
      </c>
      <c r="B22" s="1017">
        <v>1</v>
      </c>
    </row>
    <row r="23" spans="1:7" x14ac:dyDescent="0.25">
      <c r="A23" s="1017" t="s">
        <v>1185</v>
      </c>
      <c r="B23" s="1017">
        <v>0</v>
      </c>
    </row>
    <row r="24" spans="1:7" ht="16.5" thickBot="1" x14ac:dyDescent="0.3">
      <c r="A24" s="1019" t="s">
        <v>1186</v>
      </c>
      <c r="B24" s="1019">
        <v>9</v>
      </c>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26"/>
  <sheetViews>
    <sheetView showGridLines="0" workbookViewId="0">
      <selection activeCell="G10" sqref="G10"/>
    </sheetView>
  </sheetViews>
  <sheetFormatPr defaultColWidth="8.7109375" defaultRowHeight="15" x14ac:dyDescent="0.25"/>
  <cols>
    <col min="1" max="2" width="21.7109375" customWidth="1"/>
    <col min="3" max="3" width="26.28515625" customWidth="1"/>
    <col min="4" max="4" width="9.140625" customWidth="1"/>
  </cols>
  <sheetData>
    <row r="1" spans="1:9" ht="20.25" x14ac:dyDescent="0.3">
      <c r="A1" s="84" t="s">
        <v>1189</v>
      </c>
      <c r="C1" s="84"/>
      <c r="D1" s="84"/>
      <c r="E1" s="84"/>
      <c r="F1" s="84"/>
      <c r="G1" s="84"/>
      <c r="H1" s="84"/>
      <c r="I1" s="84"/>
    </row>
    <row r="4" spans="1:9" ht="15.75" thickBot="1" x14ac:dyDescent="0.3"/>
    <row r="5" spans="1:9" ht="16.5" thickBot="1" x14ac:dyDescent="0.3">
      <c r="A5" s="324" t="s">
        <v>713</v>
      </c>
      <c r="B5" s="622"/>
      <c r="C5" s="622"/>
      <c r="D5" s="124"/>
      <c r="E5" s="123"/>
    </row>
    <row r="6" spans="1:9" ht="25.35" customHeight="1" thickBot="1" x14ac:dyDescent="0.3">
      <c r="A6" s="141"/>
      <c r="B6" s="780">
        <v>2018</v>
      </c>
      <c r="C6" s="506" t="s">
        <v>1142</v>
      </c>
      <c r="D6" s="123"/>
      <c r="E6" s="123"/>
    </row>
    <row r="7" spans="1:9" ht="15.75" x14ac:dyDescent="0.25">
      <c r="A7" s="566" t="s">
        <v>404</v>
      </c>
      <c r="B7" s="380">
        <v>31.492345113750179</v>
      </c>
      <c r="C7" s="264">
        <v>-0.44559907068386906</v>
      </c>
      <c r="D7" s="123"/>
      <c r="E7" s="123"/>
    </row>
    <row r="8" spans="1:9" ht="15.75" x14ac:dyDescent="0.25">
      <c r="A8" s="257" t="s">
        <v>405</v>
      </c>
      <c r="B8" s="379">
        <v>19.473458291601087</v>
      </c>
      <c r="C8" s="259">
        <v>2.1654326372415795</v>
      </c>
      <c r="D8" s="123"/>
      <c r="E8" s="123"/>
    </row>
    <row r="9" spans="1:9" ht="15.75" x14ac:dyDescent="0.25">
      <c r="A9" s="257" t="s">
        <v>406</v>
      </c>
      <c r="B9" s="379">
        <v>8.6278437544713125</v>
      </c>
      <c r="C9" s="259">
        <v>0.80153070194921217</v>
      </c>
      <c r="D9" s="123"/>
      <c r="E9" s="123"/>
    </row>
    <row r="10" spans="1:9" ht="15.75" x14ac:dyDescent="0.25">
      <c r="A10" s="329" t="s">
        <v>407</v>
      </c>
      <c r="B10" s="379">
        <v>3.8703677207039635</v>
      </c>
      <c r="C10" s="259">
        <v>4.3881327914918611E-2</v>
      </c>
      <c r="D10" s="124"/>
      <c r="E10" s="124"/>
    </row>
    <row r="11" spans="1:9" ht="15.75" x14ac:dyDescent="0.25">
      <c r="A11" s="257" t="s">
        <v>409</v>
      </c>
      <c r="B11" s="379">
        <v>2.8938331664043493</v>
      </c>
      <c r="C11" s="259">
        <v>0.49740397590339569</v>
      </c>
      <c r="D11" s="123"/>
      <c r="E11" s="123"/>
    </row>
    <row r="12" spans="1:9" ht="15.75" x14ac:dyDescent="0.25">
      <c r="A12" s="257" t="s">
        <v>1187</v>
      </c>
      <c r="B12" s="379">
        <v>2.0854199456288454</v>
      </c>
      <c r="C12" s="259">
        <v>1.0453783439647788</v>
      </c>
      <c r="D12" s="123"/>
      <c r="E12" s="123"/>
    </row>
    <row r="13" spans="1:9" ht="15.75" x14ac:dyDescent="0.25">
      <c r="A13" s="680" t="s">
        <v>408</v>
      </c>
      <c r="B13" s="694">
        <v>2.0603805980827015</v>
      </c>
      <c r="C13" s="695">
        <v>-2.3685785510307866E-3</v>
      </c>
      <c r="D13" s="123"/>
      <c r="E13" s="123"/>
    </row>
    <row r="14" spans="1:9" ht="16.5" thickBot="1" x14ac:dyDescent="0.3">
      <c r="A14" s="258" t="s">
        <v>8</v>
      </c>
      <c r="B14" s="261">
        <v>29.496351409357558</v>
      </c>
      <c r="C14" s="261">
        <v>-4.1056593377389845</v>
      </c>
      <c r="D14" s="123"/>
      <c r="E14" s="123"/>
    </row>
    <row r="15" spans="1:9" ht="16.5" thickBot="1" x14ac:dyDescent="0.3">
      <c r="A15" s="319" t="s">
        <v>3</v>
      </c>
      <c r="B15" s="842">
        <v>100</v>
      </c>
      <c r="C15" s="624"/>
      <c r="D15" s="123"/>
      <c r="E15" s="123"/>
    </row>
    <row r="16" spans="1:9" ht="15.75" x14ac:dyDescent="0.25">
      <c r="A16" s="100"/>
      <c r="B16" s="100"/>
      <c r="C16" s="100"/>
      <c r="D16" s="123"/>
      <c r="E16" s="123"/>
    </row>
    <row r="17" spans="1:7" ht="16.5" thickBot="1" x14ac:dyDescent="0.3">
      <c r="A17" s="100"/>
      <c r="B17" s="100"/>
      <c r="C17" s="100"/>
      <c r="D17" s="123"/>
      <c r="E17" s="123"/>
    </row>
    <row r="18" spans="1:7" ht="16.5" thickBot="1" x14ac:dyDescent="0.3">
      <c r="A18" s="324" t="s">
        <v>410</v>
      </c>
      <c r="B18" s="623"/>
      <c r="C18" s="623"/>
      <c r="D18" s="124"/>
      <c r="E18" s="123"/>
    </row>
    <row r="19" spans="1:7" ht="16.5" thickBot="1" x14ac:dyDescent="0.3">
      <c r="A19" s="28"/>
      <c r="B19" s="630">
        <v>2018</v>
      </c>
      <c r="C19" s="506" t="s">
        <v>1142</v>
      </c>
      <c r="D19" s="123"/>
      <c r="E19" s="123"/>
    </row>
    <row r="20" spans="1:7" ht="15.75" x14ac:dyDescent="0.25">
      <c r="A20" s="331" t="s">
        <v>404</v>
      </c>
      <c r="B20" s="781">
        <v>33.700000000000003</v>
      </c>
      <c r="C20" s="783">
        <v>-1.0999999999999943</v>
      </c>
      <c r="D20" s="123"/>
      <c r="E20" s="123"/>
      <c r="F20" s="773"/>
      <c r="G20" s="773"/>
    </row>
    <row r="21" spans="1:7" ht="15.75" x14ac:dyDescent="0.25">
      <c r="A21" s="200" t="s">
        <v>405</v>
      </c>
      <c r="B21" s="782">
        <v>26.5</v>
      </c>
      <c r="C21" s="784">
        <v>2.1000000000000014</v>
      </c>
      <c r="D21" s="123"/>
      <c r="E21" s="123"/>
      <c r="F21" s="773"/>
      <c r="G21" s="773"/>
    </row>
    <row r="22" spans="1:7" ht="15.75" x14ac:dyDescent="0.25">
      <c r="A22" s="381" t="s">
        <v>406</v>
      </c>
      <c r="B22" s="782">
        <v>12.1</v>
      </c>
      <c r="C22" s="784">
        <v>0.29999999999999893</v>
      </c>
      <c r="D22" s="123"/>
      <c r="E22" s="123"/>
    </row>
    <row r="23" spans="1:7" ht="16.5" thickBot="1" x14ac:dyDescent="0.3">
      <c r="A23" s="370" t="s">
        <v>8</v>
      </c>
      <c r="B23" s="480">
        <v>27.700000000000003</v>
      </c>
      <c r="C23" s="785">
        <v>-1.2999999999999972</v>
      </c>
      <c r="D23" s="123"/>
      <c r="E23" s="123"/>
    </row>
    <row r="24" spans="1:7" ht="16.5" thickBot="1" x14ac:dyDescent="0.3">
      <c r="A24" s="319" t="s">
        <v>3</v>
      </c>
      <c r="B24" s="842">
        <v>100</v>
      </c>
      <c r="C24" s="624"/>
      <c r="D24" s="123"/>
      <c r="E24" s="123"/>
    </row>
    <row r="25" spans="1:7" x14ac:dyDescent="0.25">
      <c r="A25" s="98"/>
      <c r="B25" s="98"/>
      <c r="C25" s="98"/>
      <c r="D25" s="96"/>
      <c r="E25" s="96"/>
    </row>
    <row r="26" spans="1:7" x14ac:dyDescent="0.25">
      <c r="A26" s="696" t="s">
        <v>1188</v>
      </c>
      <c r="B26" s="96"/>
      <c r="C26" s="96"/>
      <c r="D26" s="96"/>
      <c r="E26" s="96"/>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G10"/>
  <sheetViews>
    <sheetView showGridLines="0" workbookViewId="0">
      <selection activeCell="D17" sqref="D17"/>
    </sheetView>
  </sheetViews>
  <sheetFormatPr defaultColWidth="8.7109375" defaultRowHeight="15" x14ac:dyDescent="0.25"/>
  <cols>
    <col min="1" max="1" width="20.28515625" customWidth="1"/>
    <col min="2" max="7" width="12.7109375" customWidth="1"/>
  </cols>
  <sheetData>
    <row r="1" spans="1:7" ht="20.25" x14ac:dyDescent="0.3">
      <c r="A1" s="84" t="s">
        <v>1380</v>
      </c>
      <c r="B1" s="84"/>
      <c r="C1" s="84"/>
      <c r="D1" s="84"/>
      <c r="E1" s="84"/>
    </row>
    <row r="4" spans="1:7" ht="15.75" thickBot="1" x14ac:dyDescent="0.3">
      <c r="A4" s="107"/>
    </row>
    <row r="5" spans="1:7" ht="16.5" thickBot="1" x14ac:dyDescent="0.3">
      <c r="A5" s="100"/>
      <c r="B5" s="318">
        <v>2013</v>
      </c>
      <c r="C5" s="318">
        <v>2014</v>
      </c>
      <c r="D5" s="318">
        <v>2015</v>
      </c>
      <c r="E5" s="318">
        <v>2016</v>
      </c>
      <c r="F5" s="318">
        <v>2017</v>
      </c>
      <c r="G5" s="318">
        <v>2018</v>
      </c>
    </row>
    <row r="6" spans="1:7" ht="15.75" x14ac:dyDescent="0.25">
      <c r="A6" s="566" t="s">
        <v>714</v>
      </c>
      <c r="B6" s="493">
        <v>784.03826235901795</v>
      </c>
      <c r="C6" s="493">
        <v>890.93535948051692</v>
      </c>
      <c r="D6" s="493">
        <v>920.21308489235889</v>
      </c>
      <c r="E6" s="493">
        <v>1045.5118049208363</v>
      </c>
      <c r="F6" s="493">
        <v>1218.8267096220177</v>
      </c>
      <c r="G6" s="493">
        <v>1533.0330706204938</v>
      </c>
    </row>
    <row r="7" spans="1:7" ht="16.5" thickBot="1" x14ac:dyDescent="0.3">
      <c r="A7" s="258" t="s">
        <v>411</v>
      </c>
      <c r="B7" s="495">
        <v>698.70044397098195</v>
      </c>
      <c r="C7" s="495">
        <v>733.19510466948316</v>
      </c>
      <c r="D7" s="495">
        <v>739.60382074764118</v>
      </c>
      <c r="E7" s="495">
        <v>907.88280295916354</v>
      </c>
      <c r="F7" s="495">
        <v>1009.365010717982</v>
      </c>
      <c r="G7" s="495">
        <v>1184.8631360525756</v>
      </c>
    </row>
    <row r="8" spans="1:7" ht="16.5" thickBot="1" x14ac:dyDescent="0.3">
      <c r="A8" s="319" t="s">
        <v>3</v>
      </c>
      <c r="B8" s="491">
        <f>+B6+B7</f>
        <v>1482.7387063299998</v>
      </c>
      <c r="C8" s="491">
        <f t="shared" ref="C8:G8" si="0">+C6+C7</f>
        <v>1624.1304641500001</v>
      </c>
      <c r="D8" s="491">
        <f t="shared" si="0"/>
        <v>1659.8169056400002</v>
      </c>
      <c r="E8" s="491">
        <f t="shared" si="0"/>
        <v>1953.39460788</v>
      </c>
      <c r="F8" s="491">
        <f t="shared" si="0"/>
        <v>2228.1917203399998</v>
      </c>
      <c r="G8" s="491">
        <f t="shared" si="0"/>
        <v>2717.8962066730692</v>
      </c>
    </row>
    <row r="9" spans="1:7" ht="15.75" x14ac:dyDescent="0.25">
      <c r="A9" s="121"/>
      <c r="B9" s="121"/>
      <c r="C9" s="121"/>
      <c r="D9" s="121"/>
      <c r="E9" s="121"/>
      <c r="F9" s="121"/>
      <c r="G9" s="121"/>
    </row>
    <row r="10" spans="1:7" ht="15.75" x14ac:dyDescent="0.25">
      <c r="A10" s="121"/>
      <c r="B10" s="121"/>
      <c r="C10" s="121"/>
      <c r="D10" s="121"/>
      <c r="E10" s="121"/>
      <c r="F10" s="121"/>
      <c r="G10" s="121"/>
    </row>
  </sheetData>
  <pageMargins left="0.7" right="0.7" top="0.75" bottom="0.75" header="0.3" footer="0.3"/>
  <drawing r:id="rId1"/>
  <extLst>
    <ext xmlns:mx="http://schemas.microsoft.com/office/mac/excel/2008/main" uri="{64002731-A6B0-56B0-2670-7721B7C09600}">
      <mx:PLV Mode="0" OnePage="0" WScale="0"/>
    </ext>
  </extLst>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17"/>
  <sheetViews>
    <sheetView showGridLines="0" workbookViewId="0"/>
  </sheetViews>
  <sheetFormatPr defaultColWidth="8.7109375" defaultRowHeight="15.75" x14ac:dyDescent="0.25"/>
  <cols>
    <col min="1" max="1" width="34.7109375" style="24" customWidth="1"/>
    <col min="2" max="5" width="12.42578125" style="24" customWidth="1"/>
    <col min="6" max="6" width="15.140625" style="24" customWidth="1"/>
    <col min="7" max="8" width="14" style="24" customWidth="1"/>
    <col min="9" max="9" width="20.140625" style="24" customWidth="1"/>
    <col min="10" max="16384" width="8.7109375" style="24"/>
  </cols>
  <sheetData>
    <row r="1" spans="1:4" ht="20.25" x14ac:dyDescent="0.25">
      <c r="A1" s="29" t="s">
        <v>1191</v>
      </c>
      <c r="B1" s="47"/>
      <c r="C1" s="47"/>
      <c r="D1" s="47"/>
    </row>
    <row r="2" spans="1:4" ht="20.25" x14ac:dyDescent="0.25">
      <c r="A2" s="29"/>
      <c r="B2" s="47"/>
      <c r="C2" s="47"/>
      <c r="D2" s="47"/>
    </row>
    <row r="3" spans="1:4" ht="20.25" x14ac:dyDescent="0.25">
      <c r="A3" s="29"/>
      <c r="C3" s="47"/>
      <c r="D3" s="47"/>
    </row>
    <row r="4" spans="1:4" ht="16.5" thickBot="1" x14ac:dyDescent="0.3">
      <c r="A4" s="28"/>
    </row>
    <row r="5" spans="1:4" ht="38.25" customHeight="1" thickBot="1" x14ac:dyDescent="0.3">
      <c r="A5" s="1020"/>
      <c r="B5" s="949" t="s">
        <v>143</v>
      </c>
    </row>
    <row r="6" spans="1:4" ht="15.75" customHeight="1" x14ac:dyDescent="0.25">
      <c r="A6" s="488">
        <v>2013</v>
      </c>
      <c r="B6" s="489">
        <v>1759.2036363779862</v>
      </c>
    </row>
    <row r="7" spans="1:4" ht="15.75" customHeight="1" x14ac:dyDescent="0.25">
      <c r="A7" s="488">
        <v>2014</v>
      </c>
      <c r="B7" s="489">
        <v>1837.3816948602175</v>
      </c>
    </row>
    <row r="8" spans="1:4" x14ac:dyDescent="0.25">
      <c r="A8" s="488">
        <v>2015</v>
      </c>
      <c r="B8" s="489">
        <v>2017.1380193004784</v>
      </c>
    </row>
    <row r="9" spans="1:4" x14ac:dyDescent="0.25">
      <c r="A9" s="488">
        <v>2016</v>
      </c>
      <c r="B9" s="489">
        <v>2061.6475980897617</v>
      </c>
    </row>
    <row r="10" spans="1:4" x14ac:dyDescent="0.25">
      <c r="A10" s="488">
        <v>2017</v>
      </c>
      <c r="B10" s="489">
        <v>2148.8066927013501</v>
      </c>
    </row>
    <row r="11" spans="1:4" x14ac:dyDescent="0.25">
      <c r="A11" s="488">
        <v>2018</v>
      </c>
      <c r="B11" s="489">
        <v>2370.2648153834975</v>
      </c>
    </row>
    <row r="17" spans="2:8" x14ac:dyDescent="0.25">
      <c r="B17" s="70"/>
      <c r="G17" s="70"/>
      <c r="H17" s="70"/>
    </row>
  </sheetData>
  <pageMargins left="0.7" right="0.7" top="0.75" bottom="0.75" header="0.3" footer="0.3"/>
  <drawing r:id="rId1"/>
  <extLst>
    <ext xmlns:mx="http://schemas.microsoft.com/office/mac/excel/2008/main" uri="{64002731-A6B0-56B0-2670-7721B7C09600}">
      <mx:PLV Mode="0" OnePage="0" WScale="0"/>
    </ext>
  </extLst>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F131"/>
  <sheetViews>
    <sheetView showGridLines="0" topLeftCell="A109" workbookViewId="0">
      <selection activeCell="J15" sqref="J15"/>
    </sheetView>
  </sheetViews>
  <sheetFormatPr defaultColWidth="8.7109375" defaultRowHeight="15" x14ac:dyDescent="0.25"/>
  <cols>
    <col min="1" max="1" width="16.85546875" style="78" customWidth="1"/>
    <col min="2" max="3" width="18" style="78" customWidth="1"/>
    <col min="4" max="4" width="11.7109375" style="78" customWidth="1"/>
    <col min="5" max="16384" width="8.7109375" style="78"/>
  </cols>
  <sheetData>
    <row r="1" spans="1:6" ht="20.25" x14ac:dyDescent="0.25">
      <c r="A1" s="617" t="s">
        <v>1192</v>
      </c>
    </row>
    <row r="2" spans="1:6" ht="20.25" x14ac:dyDescent="0.25">
      <c r="A2" s="617"/>
    </row>
    <row r="4" spans="1:6" ht="15.75" thickBot="1" x14ac:dyDescent="0.3"/>
    <row r="5" spans="1:6" ht="16.5" customHeight="1" thickBot="1" x14ac:dyDescent="0.3">
      <c r="A5" s="487" t="s">
        <v>871</v>
      </c>
      <c r="B5" s="487" t="s">
        <v>1193</v>
      </c>
      <c r="C5" s="487" t="s">
        <v>404</v>
      </c>
      <c r="D5" s="487" t="s">
        <v>8</v>
      </c>
    </row>
    <row r="6" spans="1:6" ht="16.5" customHeight="1" x14ac:dyDescent="0.25">
      <c r="A6" s="1275">
        <v>2009</v>
      </c>
      <c r="B6" s="1021" t="s">
        <v>1194</v>
      </c>
      <c r="C6" s="575">
        <v>94.6</v>
      </c>
      <c r="D6" s="575">
        <v>5.4000000000000057</v>
      </c>
    </row>
    <row r="7" spans="1:6" ht="16.5" customHeight="1" x14ac:dyDescent="0.25">
      <c r="A7" s="1277"/>
      <c r="B7" s="951" t="s">
        <v>1195</v>
      </c>
      <c r="C7" s="1119">
        <v>94.95</v>
      </c>
      <c r="D7" s="1119">
        <v>5.0499999999999972</v>
      </c>
    </row>
    <row r="8" spans="1:6" ht="16.5" customHeight="1" x14ac:dyDescent="0.25">
      <c r="A8" s="1277"/>
      <c r="B8" s="951" t="s">
        <v>1196</v>
      </c>
      <c r="C8" s="1119">
        <v>95.05</v>
      </c>
      <c r="D8" s="1119">
        <v>4.9500000000000028</v>
      </c>
    </row>
    <row r="9" spans="1:6" ht="15.75" x14ac:dyDescent="0.25">
      <c r="A9" s="1277"/>
      <c r="B9" s="951" t="s">
        <v>1197</v>
      </c>
      <c r="C9" s="1119">
        <v>95.94</v>
      </c>
      <c r="D9" s="1119">
        <v>4.0600000000000023</v>
      </c>
      <c r="F9" s="673"/>
    </row>
    <row r="10" spans="1:6" ht="15.75" x14ac:dyDescent="0.25">
      <c r="A10" s="1277"/>
      <c r="B10" s="951" t="s">
        <v>1198</v>
      </c>
      <c r="C10" s="1119">
        <v>95.78</v>
      </c>
      <c r="D10" s="1119">
        <v>4.2199999999999989</v>
      </c>
    </row>
    <row r="11" spans="1:6" ht="15.75" x14ac:dyDescent="0.25">
      <c r="A11" s="1277"/>
      <c r="B11" s="951" t="s">
        <v>1199</v>
      </c>
      <c r="C11" s="1119">
        <v>96.12</v>
      </c>
      <c r="D11" s="1119">
        <v>3.8799999999999955</v>
      </c>
    </row>
    <row r="12" spans="1:6" ht="15.75" x14ac:dyDescent="0.25">
      <c r="A12" s="1277"/>
      <c r="B12" s="951" t="s">
        <v>1200</v>
      </c>
      <c r="C12" s="1119">
        <v>96.17</v>
      </c>
      <c r="D12" s="1119">
        <v>3.8299999999999983</v>
      </c>
    </row>
    <row r="13" spans="1:6" ht="15.75" x14ac:dyDescent="0.25">
      <c r="A13" s="1277"/>
      <c r="B13" s="951" t="s">
        <v>1201</v>
      </c>
      <c r="C13" s="1119">
        <v>95.79</v>
      </c>
      <c r="D13" s="1119">
        <v>4.2099999999999937</v>
      </c>
    </row>
    <row r="14" spans="1:6" ht="15.75" x14ac:dyDescent="0.25">
      <c r="A14" s="1277"/>
      <c r="B14" s="951" t="s">
        <v>1202</v>
      </c>
      <c r="C14" s="1119">
        <v>95.86</v>
      </c>
      <c r="D14" s="1119">
        <v>4.1400000000000006</v>
      </c>
    </row>
    <row r="15" spans="1:6" ht="15.75" x14ac:dyDescent="0.25">
      <c r="A15" s="1277"/>
      <c r="B15" s="951" t="s">
        <v>1203</v>
      </c>
      <c r="C15" s="1119">
        <v>95.88</v>
      </c>
      <c r="D15" s="1119">
        <v>4.1200000000000045</v>
      </c>
    </row>
    <row r="16" spans="1:6" ht="15.75" x14ac:dyDescent="0.25">
      <c r="A16" s="1277"/>
      <c r="B16" s="951" t="s">
        <v>1204</v>
      </c>
      <c r="C16" s="1119">
        <v>95.89</v>
      </c>
      <c r="D16" s="1119">
        <v>4.1099999999999994</v>
      </c>
    </row>
    <row r="17" spans="1:4" ht="16.5" thickBot="1" x14ac:dyDescent="0.3">
      <c r="A17" s="1278"/>
      <c r="B17" s="952" t="s">
        <v>1205</v>
      </c>
      <c r="C17" s="1120">
        <v>95.53</v>
      </c>
      <c r="D17" s="1120">
        <v>4.4699999999999989</v>
      </c>
    </row>
    <row r="18" spans="1:4" ht="15.75" x14ac:dyDescent="0.25">
      <c r="A18" s="1277">
        <v>2010</v>
      </c>
      <c r="B18" s="1021" t="s">
        <v>1194</v>
      </c>
      <c r="C18" s="575">
        <v>95.86</v>
      </c>
      <c r="D18" s="575">
        <v>4.1400000000000006</v>
      </c>
    </row>
    <row r="19" spans="1:4" ht="15.75" x14ac:dyDescent="0.25">
      <c r="A19" s="1276"/>
      <c r="B19" s="951" t="s">
        <v>1195</v>
      </c>
      <c r="C19" s="1119">
        <v>96.28</v>
      </c>
      <c r="D19" s="1119">
        <v>3.7199999999999989</v>
      </c>
    </row>
    <row r="20" spans="1:4" ht="15.75" x14ac:dyDescent="0.25">
      <c r="A20" s="1276"/>
      <c r="B20" s="951" t="s">
        <v>1196</v>
      </c>
      <c r="C20" s="1119">
        <v>96.73</v>
      </c>
      <c r="D20" s="1119">
        <v>3.269999999999996</v>
      </c>
    </row>
    <row r="21" spans="1:4" ht="15.75" x14ac:dyDescent="0.25">
      <c r="A21" s="1276"/>
      <c r="B21" s="951" t="s">
        <v>1197</v>
      </c>
      <c r="C21" s="1119">
        <v>96.87</v>
      </c>
      <c r="D21" s="1119">
        <v>3.1299999999999955</v>
      </c>
    </row>
    <row r="22" spans="1:4" ht="15.75" x14ac:dyDescent="0.25">
      <c r="A22" s="1276"/>
      <c r="B22" s="951" t="s">
        <v>1198</v>
      </c>
      <c r="C22" s="1119">
        <v>96.91</v>
      </c>
      <c r="D22" s="1119">
        <v>3.0900000000000034</v>
      </c>
    </row>
    <row r="23" spans="1:4" ht="15.75" x14ac:dyDescent="0.25">
      <c r="A23" s="1276"/>
      <c r="B23" s="951" t="s">
        <v>1199</v>
      </c>
      <c r="C23" s="1119">
        <v>96.79</v>
      </c>
      <c r="D23" s="1119">
        <v>3.2099999999999937</v>
      </c>
    </row>
    <row r="24" spans="1:4" ht="15.75" x14ac:dyDescent="0.25">
      <c r="A24" s="1276"/>
      <c r="B24" s="951" t="s">
        <v>1200</v>
      </c>
      <c r="C24" s="1119">
        <v>96.84</v>
      </c>
      <c r="D24" s="1119">
        <v>3.1599999999999966</v>
      </c>
    </row>
    <row r="25" spans="1:4" ht="15.75" x14ac:dyDescent="0.25">
      <c r="A25" s="1276"/>
      <c r="B25" s="951" t="s">
        <v>1201</v>
      </c>
      <c r="C25" s="1119">
        <v>97</v>
      </c>
      <c r="D25" s="1119">
        <v>3</v>
      </c>
    </row>
    <row r="26" spans="1:4" ht="15.75" x14ac:dyDescent="0.25">
      <c r="A26" s="1276"/>
      <c r="B26" s="951" t="s">
        <v>1202</v>
      </c>
      <c r="C26" s="1119">
        <v>97.11</v>
      </c>
      <c r="D26" s="1119">
        <v>2.8900000000000006</v>
      </c>
    </row>
    <row r="27" spans="1:4" ht="15.75" x14ac:dyDescent="0.25">
      <c r="A27" s="1276"/>
      <c r="B27" s="951" t="s">
        <v>1203</v>
      </c>
      <c r="C27" s="1119">
        <v>96.96</v>
      </c>
      <c r="D27" s="1119">
        <v>3.0400000000000063</v>
      </c>
    </row>
    <row r="28" spans="1:4" ht="15.75" x14ac:dyDescent="0.25">
      <c r="A28" s="1276"/>
      <c r="B28" s="951" t="s">
        <v>1204</v>
      </c>
      <c r="C28" s="1119">
        <v>96.84</v>
      </c>
      <c r="D28" s="1119">
        <v>3.1599999999999966</v>
      </c>
    </row>
    <row r="29" spans="1:4" ht="16.5" thickBot="1" x14ac:dyDescent="0.3">
      <c r="A29" s="1276"/>
      <c r="B29" s="952" t="s">
        <v>1205</v>
      </c>
      <c r="C29" s="1120">
        <v>96.74</v>
      </c>
      <c r="D29" s="1120">
        <v>3.2600000000000051</v>
      </c>
    </row>
    <row r="30" spans="1:4" ht="15.75" x14ac:dyDescent="0.25">
      <c r="A30" s="1275">
        <v>2011</v>
      </c>
      <c r="B30" s="1021" t="s">
        <v>1194</v>
      </c>
      <c r="C30" s="575">
        <v>96.16</v>
      </c>
      <c r="D30" s="575">
        <v>3.8400000000000034</v>
      </c>
    </row>
    <row r="31" spans="1:4" ht="15.75" x14ac:dyDescent="0.25">
      <c r="A31" s="1276"/>
      <c r="B31" s="951" t="s">
        <v>1195</v>
      </c>
      <c r="C31" s="1119">
        <v>95.95</v>
      </c>
      <c r="D31" s="1119">
        <v>4.0499999999999972</v>
      </c>
    </row>
    <row r="32" spans="1:4" ht="15.75" x14ac:dyDescent="0.25">
      <c r="A32" s="1276"/>
      <c r="B32" s="951" t="s">
        <v>1196</v>
      </c>
      <c r="C32" s="1119">
        <v>95.96</v>
      </c>
      <c r="D32" s="1119">
        <v>4.0400000000000063</v>
      </c>
    </row>
    <row r="33" spans="1:4" ht="15.75" x14ac:dyDescent="0.25">
      <c r="A33" s="1276"/>
      <c r="B33" s="951" t="s">
        <v>1197</v>
      </c>
      <c r="C33" s="1119">
        <v>97.92</v>
      </c>
      <c r="D33" s="1119">
        <v>2.0799999999999983</v>
      </c>
    </row>
    <row r="34" spans="1:4" ht="15.75" x14ac:dyDescent="0.25">
      <c r="A34" s="1276"/>
      <c r="B34" s="951" t="s">
        <v>1198</v>
      </c>
      <c r="C34" s="1119">
        <v>98.1</v>
      </c>
      <c r="D34" s="1119">
        <v>1.9000000000000057</v>
      </c>
    </row>
    <row r="35" spans="1:4" ht="15.75" x14ac:dyDescent="0.25">
      <c r="A35" s="1276"/>
      <c r="B35" s="951" t="s">
        <v>1199</v>
      </c>
      <c r="C35" s="1119">
        <v>97.81</v>
      </c>
      <c r="D35" s="1119">
        <v>2.1899999999999977</v>
      </c>
    </row>
    <row r="36" spans="1:4" ht="15.75" x14ac:dyDescent="0.25">
      <c r="A36" s="1276"/>
      <c r="B36" s="951" t="s">
        <v>1200</v>
      </c>
      <c r="C36" s="1119">
        <v>97.59</v>
      </c>
      <c r="D36" s="1119">
        <v>2.4099999999999966</v>
      </c>
    </row>
    <row r="37" spans="1:4" ht="15.75" x14ac:dyDescent="0.25">
      <c r="A37" s="1276"/>
      <c r="B37" s="951" t="s">
        <v>1201</v>
      </c>
      <c r="C37" s="1119">
        <v>97.42</v>
      </c>
      <c r="D37" s="1119">
        <v>2.5799999999999983</v>
      </c>
    </row>
    <row r="38" spans="1:4" ht="15.75" x14ac:dyDescent="0.25">
      <c r="A38" s="1276"/>
      <c r="B38" s="951" t="s">
        <v>1202</v>
      </c>
      <c r="C38" s="1119">
        <v>97.56</v>
      </c>
      <c r="D38" s="1119">
        <v>2.4399999999999977</v>
      </c>
    </row>
    <row r="39" spans="1:4" ht="15.75" x14ac:dyDescent="0.25">
      <c r="A39" s="1276"/>
      <c r="B39" s="951" t="s">
        <v>1203</v>
      </c>
      <c r="C39" s="1119">
        <v>96.28</v>
      </c>
      <c r="D39" s="1119">
        <v>3.7199999999999989</v>
      </c>
    </row>
    <row r="40" spans="1:4" ht="15.75" x14ac:dyDescent="0.25">
      <c r="A40" s="1276"/>
      <c r="B40" s="951" t="s">
        <v>1204</v>
      </c>
      <c r="C40" s="1119">
        <v>95.88</v>
      </c>
      <c r="D40" s="1119">
        <v>4.1200000000000045</v>
      </c>
    </row>
    <row r="41" spans="1:4" ht="16.5" thickBot="1" x14ac:dyDescent="0.3">
      <c r="A41" s="1276"/>
      <c r="B41" s="952" t="s">
        <v>1205</v>
      </c>
      <c r="C41" s="1120">
        <v>95.87</v>
      </c>
      <c r="D41" s="1120">
        <v>4.1299999999999955</v>
      </c>
    </row>
    <row r="42" spans="1:4" ht="15.75" x14ac:dyDescent="0.25">
      <c r="A42" s="1275">
        <v>2012</v>
      </c>
      <c r="B42" s="1021" t="s">
        <v>1194</v>
      </c>
      <c r="C42" s="575">
        <v>95.89</v>
      </c>
      <c r="D42" s="575">
        <v>4.1099999999999994</v>
      </c>
    </row>
    <row r="43" spans="1:4" ht="15.75" x14ac:dyDescent="0.25">
      <c r="A43" s="1276"/>
      <c r="B43" s="951" t="s">
        <v>1195</v>
      </c>
      <c r="C43" s="1119">
        <v>96.21</v>
      </c>
      <c r="D43" s="1119">
        <v>3.7900000000000063</v>
      </c>
    </row>
    <row r="44" spans="1:4" ht="15.75" x14ac:dyDescent="0.25">
      <c r="A44" s="1276"/>
      <c r="B44" s="951" t="s">
        <v>1196</v>
      </c>
      <c r="C44" s="1119">
        <v>96.38</v>
      </c>
      <c r="D44" s="1119">
        <v>3.6200000000000045</v>
      </c>
    </row>
    <row r="45" spans="1:4" ht="15.75" x14ac:dyDescent="0.25">
      <c r="A45" s="1276"/>
      <c r="B45" s="951" t="s">
        <v>1197</v>
      </c>
      <c r="C45" s="1119">
        <v>96.4</v>
      </c>
      <c r="D45" s="1119">
        <v>3.5999999999999943</v>
      </c>
    </row>
    <row r="46" spans="1:4" ht="15.75" x14ac:dyDescent="0.25">
      <c r="A46" s="1276"/>
      <c r="B46" s="951" t="s">
        <v>1198</v>
      </c>
      <c r="C46" s="1119">
        <v>96.57</v>
      </c>
      <c r="D46" s="1119">
        <v>3.4300000000000068</v>
      </c>
    </row>
    <row r="47" spans="1:4" ht="15.75" x14ac:dyDescent="0.25">
      <c r="A47" s="1276"/>
      <c r="B47" s="951" t="s">
        <v>1199</v>
      </c>
      <c r="C47" s="1119">
        <v>96.01</v>
      </c>
      <c r="D47" s="1119">
        <v>3.9899999999999949</v>
      </c>
    </row>
    <row r="48" spans="1:4" ht="15.75" x14ac:dyDescent="0.25">
      <c r="A48" s="1276"/>
      <c r="B48" s="951" t="s">
        <v>1200</v>
      </c>
      <c r="C48" s="1119">
        <v>95.68</v>
      </c>
      <c r="D48" s="1119">
        <v>4.3199999999999932</v>
      </c>
    </row>
    <row r="49" spans="1:4" ht="15.75" x14ac:dyDescent="0.25">
      <c r="A49" s="1276"/>
      <c r="B49" s="951" t="s">
        <v>1201</v>
      </c>
      <c r="C49" s="1119">
        <v>95.5</v>
      </c>
      <c r="D49" s="1119">
        <v>4.5</v>
      </c>
    </row>
    <row r="50" spans="1:4" ht="15.75" x14ac:dyDescent="0.25">
      <c r="A50" s="1276"/>
      <c r="B50" s="951" t="s">
        <v>1202</v>
      </c>
      <c r="C50" s="1119">
        <v>95.32</v>
      </c>
      <c r="D50" s="1119">
        <v>4.6800000000000068</v>
      </c>
    </row>
    <row r="51" spans="1:4" ht="15.75" x14ac:dyDescent="0.25">
      <c r="A51" s="1276"/>
      <c r="B51" s="951" t="s">
        <v>1203</v>
      </c>
      <c r="C51" s="1119">
        <v>95.22</v>
      </c>
      <c r="D51" s="1119">
        <v>4.7800000000000011</v>
      </c>
    </row>
    <row r="52" spans="1:4" ht="15.75" x14ac:dyDescent="0.25">
      <c r="A52" s="1276"/>
      <c r="B52" s="951" t="s">
        <v>1204</v>
      </c>
      <c r="C52" s="1119">
        <v>95.07</v>
      </c>
      <c r="D52" s="1119">
        <v>4.9300000000000068</v>
      </c>
    </row>
    <row r="53" spans="1:4" ht="16.5" thickBot="1" x14ac:dyDescent="0.3">
      <c r="A53" s="1276"/>
      <c r="B53" s="952" t="s">
        <v>1205</v>
      </c>
      <c r="C53" s="1120">
        <v>94.31</v>
      </c>
      <c r="D53" s="1120">
        <v>5.6899999999999977</v>
      </c>
    </row>
    <row r="54" spans="1:4" ht="15.75" x14ac:dyDescent="0.25">
      <c r="A54" s="1275">
        <v>2013</v>
      </c>
      <c r="B54" s="1021" t="s">
        <v>1194</v>
      </c>
      <c r="C54" s="575">
        <v>94.42</v>
      </c>
      <c r="D54" s="575">
        <v>5.5799999999999983</v>
      </c>
    </row>
    <row r="55" spans="1:4" ht="15.75" x14ac:dyDescent="0.25">
      <c r="A55" s="1276"/>
      <c r="B55" s="951" t="s">
        <v>1195</v>
      </c>
      <c r="C55" s="1119">
        <v>94.46</v>
      </c>
      <c r="D55" s="1119">
        <v>5.5400000000000063</v>
      </c>
    </row>
    <row r="56" spans="1:4" ht="15.75" x14ac:dyDescent="0.25">
      <c r="A56" s="1276"/>
      <c r="B56" s="951" t="s">
        <v>1196</v>
      </c>
      <c r="C56" s="1119">
        <v>95.36</v>
      </c>
      <c r="D56" s="1119">
        <v>4.6400000000000006</v>
      </c>
    </row>
    <row r="57" spans="1:4" ht="15.75" x14ac:dyDescent="0.25">
      <c r="A57" s="1276"/>
      <c r="B57" s="951" t="s">
        <v>1197</v>
      </c>
      <c r="C57" s="1119">
        <v>95.7</v>
      </c>
      <c r="D57" s="1119">
        <v>4.2999999999999972</v>
      </c>
    </row>
    <row r="58" spans="1:4" ht="15.75" x14ac:dyDescent="0.25">
      <c r="A58" s="1276"/>
      <c r="B58" s="951" t="s">
        <v>1198</v>
      </c>
      <c r="C58" s="1119">
        <v>95.91</v>
      </c>
      <c r="D58" s="1119">
        <v>4.0900000000000034</v>
      </c>
    </row>
    <row r="59" spans="1:4" ht="15.75" x14ac:dyDescent="0.25">
      <c r="A59" s="1276"/>
      <c r="B59" s="951" t="s">
        <v>1199</v>
      </c>
      <c r="C59" s="1119">
        <v>95.74</v>
      </c>
      <c r="D59" s="1119">
        <v>4.2600000000000051</v>
      </c>
    </row>
    <row r="60" spans="1:4" ht="15.75" x14ac:dyDescent="0.25">
      <c r="A60" s="1276"/>
      <c r="B60" s="951" t="s">
        <v>1200</v>
      </c>
      <c r="C60" s="1119">
        <v>95.74</v>
      </c>
      <c r="D60" s="1119">
        <v>4.2600000000000051</v>
      </c>
    </row>
    <row r="61" spans="1:4" ht="15.75" x14ac:dyDescent="0.25">
      <c r="A61" s="1276"/>
      <c r="B61" s="951" t="s">
        <v>1201</v>
      </c>
      <c r="C61" s="1119">
        <v>95.76</v>
      </c>
      <c r="D61" s="1119">
        <v>4.2399999999999949</v>
      </c>
    </row>
    <row r="62" spans="1:4" ht="15.75" x14ac:dyDescent="0.25">
      <c r="A62" s="1276"/>
      <c r="B62" s="951" t="s">
        <v>1202</v>
      </c>
      <c r="C62" s="1119">
        <v>95.62</v>
      </c>
      <c r="D62" s="1119">
        <v>4.3799999999999955</v>
      </c>
    </row>
    <row r="63" spans="1:4" ht="15.75" x14ac:dyDescent="0.25">
      <c r="A63" s="1276"/>
      <c r="B63" s="951" t="s">
        <v>1203</v>
      </c>
      <c r="C63" s="1119">
        <v>94.14</v>
      </c>
      <c r="D63" s="1119">
        <v>5.8599999999999994</v>
      </c>
    </row>
    <row r="64" spans="1:4" ht="15.75" x14ac:dyDescent="0.25">
      <c r="A64" s="1276"/>
      <c r="B64" s="951" t="s">
        <v>1204</v>
      </c>
      <c r="C64" s="1119">
        <v>94.27</v>
      </c>
      <c r="D64" s="1119">
        <v>5.730000000000004</v>
      </c>
    </row>
    <row r="65" spans="1:4" ht="16.5" thickBot="1" x14ac:dyDescent="0.3">
      <c r="A65" s="1276"/>
      <c r="B65" s="952" t="s">
        <v>1205</v>
      </c>
      <c r="C65" s="1120">
        <v>94.61</v>
      </c>
      <c r="D65" s="1120">
        <v>5.3900000000000006</v>
      </c>
    </row>
    <row r="66" spans="1:4" ht="15.75" x14ac:dyDescent="0.25">
      <c r="A66" s="1275">
        <v>2014</v>
      </c>
      <c r="B66" s="1021" t="s">
        <v>1194</v>
      </c>
      <c r="C66" s="575">
        <v>95.21</v>
      </c>
      <c r="D66" s="575">
        <v>4.7900000000000063</v>
      </c>
    </row>
    <row r="67" spans="1:4" ht="15.75" x14ac:dyDescent="0.25">
      <c r="A67" s="1276"/>
      <c r="B67" s="951" t="s">
        <v>1195</v>
      </c>
      <c r="C67" s="1119">
        <v>95.52</v>
      </c>
      <c r="D67" s="1119">
        <v>4.480000000000004</v>
      </c>
    </row>
    <row r="68" spans="1:4" ht="15.75" x14ac:dyDescent="0.25">
      <c r="A68" s="1276"/>
      <c r="B68" s="951" t="s">
        <v>1196</v>
      </c>
      <c r="C68" s="1119">
        <v>95.22</v>
      </c>
      <c r="D68" s="1119">
        <v>4.7800000000000011</v>
      </c>
    </row>
    <row r="69" spans="1:4" ht="15.75" x14ac:dyDescent="0.25">
      <c r="A69" s="1276"/>
      <c r="B69" s="951" t="s">
        <v>1197</v>
      </c>
      <c r="C69" s="1119">
        <v>95.3</v>
      </c>
      <c r="D69" s="1119">
        <v>4.7000000000000028</v>
      </c>
    </row>
    <row r="70" spans="1:4" ht="15.75" x14ac:dyDescent="0.25">
      <c r="A70" s="1276"/>
      <c r="B70" s="951" t="s">
        <v>1198</v>
      </c>
      <c r="C70" s="1119">
        <v>95.05</v>
      </c>
      <c r="D70" s="1119">
        <v>4.9500000000000028</v>
      </c>
    </row>
    <row r="71" spans="1:4" ht="15.75" x14ac:dyDescent="0.25">
      <c r="A71" s="1276"/>
      <c r="B71" s="951" t="s">
        <v>1199</v>
      </c>
      <c r="C71" s="1119">
        <v>95.03</v>
      </c>
      <c r="D71" s="1119">
        <v>4.9699999999999989</v>
      </c>
    </row>
    <row r="72" spans="1:4" ht="15.75" x14ac:dyDescent="0.25">
      <c r="A72" s="1276"/>
      <c r="B72" s="951" t="s">
        <v>1200</v>
      </c>
      <c r="C72" s="1119">
        <v>94.94</v>
      </c>
      <c r="D72" s="1119">
        <v>5.0600000000000023</v>
      </c>
    </row>
    <row r="73" spans="1:4" ht="15.75" x14ac:dyDescent="0.25">
      <c r="A73" s="1276"/>
      <c r="B73" s="951" t="s">
        <v>1201</v>
      </c>
      <c r="C73" s="1119">
        <v>94.99</v>
      </c>
      <c r="D73" s="1119">
        <v>5.0100000000000051</v>
      </c>
    </row>
    <row r="74" spans="1:4" ht="15.75" x14ac:dyDescent="0.25">
      <c r="A74" s="1276"/>
      <c r="B74" s="951" t="s">
        <v>1202</v>
      </c>
      <c r="C74" s="1119">
        <v>94.96</v>
      </c>
      <c r="D74" s="1119">
        <v>5.0400000000000063</v>
      </c>
    </row>
    <row r="75" spans="1:4" ht="15.75" x14ac:dyDescent="0.25">
      <c r="A75" s="1276"/>
      <c r="B75" s="951" t="s">
        <v>1203</v>
      </c>
      <c r="C75" s="1119">
        <v>94.78</v>
      </c>
      <c r="D75" s="1119">
        <v>5.2199999999999989</v>
      </c>
    </row>
    <row r="76" spans="1:4" ht="15.75" x14ac:dyDescent="0.25">
      <c r="A76" s="1276"/>
      <c r="B76" s="951" t="s">
        <v>1204</v>
      </c>
      <c r="C76" s="1119">
        <v>94.79</v>
      </c>
      <c r="D76" s="1119">
        <v>5.2099999999999937</v>
      </c>
    </row>
    <row r="77" spans="1:4" ht="16.5" thickBot="1" x14ac:dyDescent="0.3">
      <c r="A77" s="1276"/>
      <c r="B77" s="952" t="s">
        <v>1205</v>
      </c>
      <c r="C77" s="1120">
        <v>95.03</v>
      </c>
      <c r="D77" s="1120">
        <v>4.9699999999999989</v>
      </c>
    </row>
    <row r="78" spans="1:4" ht="15.75" x14ac:dyDescent="0.25">
      <c r="A78" s="1275">
        <v>2015</v>
      </c>
      <c r="B78" s="1021" t="s">
        <v>1194</v>
      </c>
      <c r="C78" s="575">
        <v>95.13</v>
      </c>
      <c r="D78" s="575">
        <v>4.8700000000000045</v>
      </c>
    </row>
    <row r="79" spans="1:4" ht="15.75" x14ac:dyDescent="0.25">
      <c r="A79" s="1276"/>
      <c r="B79" s="951" t="s">
        <v>1195</v>
      </c>
      <c r="C79" s="1119">
        <v>94.89</v>
      </c>
      <c r="D79" s="1119">
        <v>5.1099999999999994</v>
      </c>
    </row>
    <row r="80" spans="1:4" ht="15.75" x14ac:dyDescent="0.25">
      <c r="A80" s="1276"/>
      <c r="B80" s="951" t="s">
        <v>1196</v>
      </c>
      <c r="C80" s="1119">
        <v>95.18</v>
      </c>
      <c r="D80" s="1119">
        <v>4.8199999999999932</v>
      </c>
    </row>
    <row r="81" spans="1:4" ht="15.75" x14ac:dyDescent="0.25">
      <c r="A81" s="1276"/>
      <c r="B81" s="951" t="s">
        <v>1197</v>
      </c>
      <c r="C81" s="1119">
        <v>95.37</v>
      </c>
      <c r="D81" s="1119">
        <v>4.6299999999999955</v>
      </c>
    </row>
    <row r="82" spans="1:4" ht="15.75" x14ac:dyDescent="0.25">
      <c r="A82" s="1276"/>
      <c r="B82" s="951" t="s">
        <v>1198</v>
      </c>
      <c r="C82" s="1119">
        <v>95.56</v>
      </c>
      <c r="D82" s="1119">
        <v>4.4399999999999977</v>
      </c>
    </row>
    <row r="83" spans="1:4" ht="15.75" x14ac:dyDescent="0.25">
      <c r="A83" s="1276"/>
      <c r="B83" s="951" t="s">
        <v>1199</v>
      </c>
      <c r="C83" s="1119">
        <v>96.18</v>
      </c>
      <c r="D83" s="1119">
        <v>3.8199999999999932</v>
      </c>
    </row>
    <row r="84" spans="1:4" ht="15.75" x14ac:dyDescent="0.25">
      <c r="A84" s="1276"/>
      <c r="B84" s="951" t="s">
        <v>1200</v>
      </c>
      <c r="C84" s="1119">
        <v>95.95</v>
      </c>
      <c r="D84" s="1119">
        <v>4.0499999999999972</v>
      </c>
    </row>
    <row r="85" spans="1:4" ht="15.75" x14ac:dyDescent="0.25">
      <c r="A85" s="1276"/>
      <c r="B85" s="951" t="s">
        <v>1201</v>
      </c>
      <c r="C85" s="1119">
        <v>96.22</v>
      </c>
      <c r="D85" s="1119">
        <v>3.7800000000000011</v>
      </c>
    </row>
    <row r="86" spans="1:4" ht="15.75" x14ac:dyDescent="0.25">
      <c r="A86" s="1276"/>
      <c r="B86" s="951" t="s">
        <v>1202</v>
      </c>
      <c r="C86" s="1119">
        <v>96.08</v>
      </c>
      <c r="D86" s="1119">
        <v>3.9200000000000017</v>
      </c>
    </row>
    <row r="87" spans="1:4" ht="15.75" x14ac:dyDescent="0.25">
      <c r="A87" s="1276"/>
      <c r="B87" s="951" t="s">
        <v>1203</v>
      </c>
      <c r="C87" s="1119">
        <v>95.68</v>
      </c>
      <c r="D87" s="1119">
        <v>4.3199999999999932</v>
      </c>
    </row>
    <row r="88" spans="1:4" ht="15.75" x14ac:dyDescent="0.25">
      <c r="A88" s="1276"/>
      <c r="B88" s="951" t="s">
        <v>1204</v>
      </c>
      <c r="C88" s="1119">
        <v>95.48</v>
      </c>
      <c r="D88" s="1119">
        <v>4.519999999999996</v>
      </c>
    </row>
    <row r="89" spans="1:4" ht="16.5" thickBot="1" x14ac:dyDescent="0.3">
      <c r="A89" s="1276"/>
      <c r="B89" s="952" t="s">
        <v>1205</v>
      </c>
      <c r="C89" s="1120">
        <v>94.86</v>
      </c>
      <c r="D89" s="1120">
        <v>5.1400000000000006</v>
      </c>
    </row>
    <row r="90" spans="1:4" ht="15.75" x14ac:dyDescent="0.25">
      <c r="A90" s="1275">
        <v>2016</v>
      </c>
      <c r="B90" s="1021" t="s">
        <v>1194</v>
      </c>
      <c r="C90" s="575">
        <v>94.57</v>
      </c>
      <c r="D90" s="575">
        <v>5.4300000000000068</v>
      </c>
    </row>
    <row r="91" spans="1:4" ht="15.75" x14ac:dyDescent="0.25">
      <c r="A91" s="1276"/>
      <c r="B91" s="951" t="s">
        <v>1195</v>
      </c>
      <c r="C91" s="1119">
        <v>94.65</v>
      </c>
      <c r="D91" s="1119">
        <v>5.3499999999999943</v>
      </c>
    </row>
    <row r="92" spans="1:4" ht="15.75" x14ac:dyDescent="0.25">
      <c r="A92" s="1276"/>
      <c r="B92" s="951" t="s">
        <v>1196</v>
      </c>
      <c r="C92" s="1119">
        <v>95.1</v>
      </c>
      <c r="D92" s="1119">
        <v>4.9000000000000057</v>
      </c>
    </row>
    <row r="93" spans="1:4" ht="15.75" x14ac:dyDescent="0.25">
      <c r="A93" s="1276"/>
      <c r="B93" s="951" t="s">
        <v>1197</v>
      </c>
      <c r="C93" s="1119">
        <v>95.07</v>
      </c>
      <c r="D93" s="1119">
        <v>4.9300000000000068</v>
      </c>
    </row>
    <row r="94" spans="1:4" ht="15.75" x14ac:dyDescent="0.25">
      <c r="A94" s="1276"/>
      <c r="B94" s="951" t="s">
        <v>1198</v>
      </c>
      <c r="C94" s="1119">
        <v>95.12</v>
      </c>
      <c r="D94" s="1119">
        <v>4.8799999999999955</v>
      </c>
    </row>
    <row r="95" spans="1:4" ht="15.75" x14ac:dyDescent="0.25">
      <c r="A95" s="1276"/>
      <c r="B95" s="951" t="s">
        <v>1199</v>
      </c>
      <c r="C95" s="1119">
        <v>95</v>
      </c>
      <c r="D95" s="1119">
        <v>5</v>
      </c>
    </row>
    <row r="96" spans="1:4" ht="15.75" x14ac:dyDescent="0.25">
      <c r="A96" s="1276"/>
      <c r="B96" s="951" t="s">
        <v>1200</v>
      </c>
      <c r="C96" s="1119">
        <v>94.88</v>
      </c>
      <c r="D96" s="1119">
        <v>5.1200000000000045</v>
      </c>
    </row>
    <row r="97" spans="1:4" ht="15.75" x14ac:dyDescent="0.25">
      <c r="A97" s="1276"/>
      <c r="B97" s="951" t="s">
        <v>1201</v>
      </c>
      <c r="C97" s="1119">
        <v>95.13</v>
      </c>
      <c r="D97" s="1119">
        <v>4.8700000000000045</v>
      </c>
    </row>
    <row r="98" spans="1:4" ht="15.75" x14ac:dyDescent="0.25">
      <c r="A98" s="1276"/>
      <c r="B98" s="951" t="s">
        <v>1202</v>
      </c>
      <c r="C98" s="1119">
        <v>95.32</v>
      </c>
      <c r="D98" s="1119">
        <v>4.6800000000000068</v>
      </c>
    </row>
    <row r="99" spans="1:4" ht="15.75" x14ac:dyDescent="0.25">
      <c r="A99" s="1276"/>
      <c r="B99" s="951" t="s">
        <v>1203</v>
      </c>
      <c r="C99" s="1119">
        <v>95.22</v>
      </c>
      <c r="D99" s="1119">
        <v>4.7800000000000011</v>
      </c>
    </row>
    <row r="100" spans="1:4" ht="15.75" x14ac:dyDescent="0.25">
      <c r="A100" s="1276"/>
      <c r="B100" s="951" t="s">
        <v>1204</v>
      </c>
      <c r="C100" s="1119">
        <v>95.1</v>
      </c>
      <c r="D100" s="1119">
        <v>4.9000000000000057</v>
      </c>
    </row>
    <row r="101" spans="1:4" ht="16.5" thickBot="1" x14ac:dyDescent="0.3">
      <c r="A101" s="1276"/>
      <c r="B101" s="952" t="s">
        <v>1205</v>
      </c>
      <c r="C101" s="1120">
        <v>94.73</v>
      </c>
      <c r="D101" s="1120">
        <v>5.269999999999996</v>
      </c>
    </row>
    <row r="102" spans="1:4" ht="15.75" x14ac:dyDescent="0.25">
      <c r="A102" s="1275">
        <v>2017</v>
      </c>
      <c r="B102" s="1021" t="s">
        <v>1194</v>
      </c>
      <c r="C102" s="575">
        <v>94.66</v>
      </c>
      <c r="D102" s="575">
        <v>5.3400000000000034</v>
      </c>
    </row>
    <row r="103" spans="1:4" ht="15.75" x14ac:dyDescent="0.25">
      <c r="A103" s="1276"/>
      <c r="B103" s="951" t="s">
        <v>1195</v>
      </c>
      <c r="C103" s="1119">
        <v>94.51</v>
      </c>
      <c r="D103" s="1119">
        <v>5.4899999999999949</v>
      </c>
    </row>
    <row r="104" spans="1:4" ht="15.75" x14ac:dyDescent="0.25">
      <c r="A104" s="1276"/>
      <c r="B104" s="951" t="s">
        <v>1196</v>
      </c>
      <c r="C104" s="1119">
        <v>94.08</v>
      </c>
      <c r="D104" s="1119">
        <v>5.9200000000000017</v>
      </c>
    </row>
    <row r="105" spans="1:4" ht="15.75" x14ac:dyDescent="0.25">
      <c r="A105" s="1276"/>
      <c r="B105" s="951" t="s">
        <v>1197</v>
      </c>
      <c r="C105" s="1119">
        <v>94.24</v>
      </c>
      <c r="D105" s="1119">
        <v>5.7600000000000051</v>
      </c>
    </row>
    <row r="106" spans="1:4" ht="15.75" x14ac:dyDescent="0.25">
      <c r="A106" s="1276"/>
      <c r="B106" s="951" t="s">
        <v>1198</v>
      </c>
      <c r="C106" s="1119">
        <v>94</v>
      </c>
      <c r="D106" s="1119">
        <v>6</v>
      </c>
    </row>
    <row r="107" spans="1:4" ht="15.75" x14ac:dyDescent="0.25">
      <c r="A107" s="1276"/>
      <c r="B107" s="951" t="s">
        <v>1199</v>
      </c>
      <c r="C107" s="1119">
        <v>93.72</v>
      </c>
      <c r="D107" s="1119">
        <v>6.2800000000000011</v>
      </c>
    </row>
    <row r="108" spans="1:4" ht="15.75" x14ac:dyDescent="0.25">
      <c r="A108" s="1276"/>
      <c r="B108" s="951" t="s">
        <v>1200</v>
      </c>
      <c r="C108" s="1119">
        <v>93.97</v>
      </c>
      <c r="D108" s="1119">
        <v>6.0300000000000011</v>
      </c>
    </row>
    <row r="109" spans="1:4" ht="15.75" x14ac:dyDescent="0.25">
      <c r="A109" s="1276"/>
      <c r="B109" s="951" t="s">
        <v>1201</v>
      </c>
      <c r="C109" s="1119">
        <v>94.07</v>
      </c>
      <c r="D109" s="1119">
        <v>5.9300000000000068</v>
      </c>
    </row>
    <row r="110" spans="1:4" ht="15.75" x14ac:dyDescent="0.25">
      <c r="A110" s="1276"/>
      <c r="B110" s="951" t="s">
        <v>1202</v>
      </c>
      <c r="C110" s="1119">
        <v>93.8</v>
      </c>
      <c r="D110" s="1119">
        <v>6.2000000000000028</v>
      </c>
    </row>
    <row r="111" spans="1:4" ht="15.75" x14ac:dyDescent="0.25">
      <c r="A111" s="1276"/>
      <c r="B111" s="951" t="s">
        <v>1203</v>
      </c>
      <c r="C111" s="1119">
        <v>94.05</v>
      </c>
      <c r="D111" s="1119">
        <v>5.9500000000000028</v>
      </c>
    </row>
    <row r="112" spans="1:4" ht="15.75" x14ac:dyDescent="0.25">
      <c r="A112" s="1276"/>
      <c r="B112" s="951" t="s">
        <v>1204</v>
      </c>
      <c r="C112" s="1119">
        <v>94.37</v>
      </c>
      <c r="D112" s="1119">
        <v>5.6299999999999955</v>
      </c>
    </row>
    <row r="113" spans="1:4" ht="16.5" thickBot="1" x14ac:dyDescent="0.3">
      <c r="A113" s="1276"/>
      <c r="B113" s="952" t="s">
        <v>1205</v>
      </c>
      <c r="C113" s="1120">
        <v>94.91</v>
      </c>
      <c r="D113" s="1120">
        <v>5.0900000000000034</v>
      </c>
    </row>
    <row r="114" spans="1:4" ht="15.75" x14ac:dyDescent="0.25">
      <c r="A114" s="1275">
        <v>2018</v>
      </c>
      <c r="B114" s="1021" t="s">
        <v>1194</v>
      </c>
      <c r="C114" s="575">
        <v>94.52</v>
      </c>
      <c r="D114" s="575">
        <v>5.480000000000004</v>
      </c>
    </row>
    <row r="115" spans="1:4" ht="15.75" x14ac:dyDescent="0.25">
      <c r="A115" s="1276"/>
      <c r="B115" s="951" t="s">
        <v>1195</v>
      </c>
      <c r="C115" s="1119">
        <v>94.05</v>
      </c>
      <c r="D115" s="1119">
        <v>5.9500000000000028</v>
      </c>
    </row>
    <row r="116" spans="1:4" ht="15.75" x14ac:dyDescent="0.25">
      <c r="A116" s="1276"/>
      <c r="B116" s="951" t="s">
        <v>1196</v>
      </c>
      <c r="C116" s="1119">
        <v>94.44</v>
      </c>
      <c r="D116" s="1119">
        <v>5.5600000000000023</v>
      </c>
    </row>
    <row r="117" spans="1:4" ht="15.75" x14ac:dyDescent="0.25">
      <c r="A117" s="1276"/>
      <c r="B117" s="951" t="s">
        <v>1197</v>
      </c>
      <c r="C117" s="1119">
        <v>95.32</v>
      </c>
      <c r="D117" s="1119">
        <v>4.6800000000000068</v>
      </c>
    </row>
    <row r="118" spans="1:4" ht="15.75" x14ac:dyDescent="0.25">
      <c r="A118" s="1276"/>
      <c r="B118" s="951" t="s">
        <v>1198</v>
      </c>
      <c r="C118" s="1119">
        <v>94.81</v>
      </c>
      <c r="D118" s="1119">
        <v>5.1899999999999977</v>
      </c>
    </row>
    <row r="119" spans="1:4" ht="15.75" x14ac:dyDescent="0.25">
      <c r="A119" s="1276"/>
      <c r="B119" s="951" t="s">
        <v>1199</v>
      </c>
      <c r="C119" s="1119">
        <v>94.48</v>
      </c>
      <c r="D119" s="1119">
        <v>5.519999999999996</v>
      </c>
    </row>
    <row r="120" spans="1:4" ht="15.75" x14ac:dyDescent="0.25">
      <c r="A120" s="1276"/>
      <c r="B120" s="951" t="s">
        <v>1200</v>
      </c>
      <c r="C120" s="1119">
        <v>94.5</v>
      </c>
      <c r="D120" s="1119">
        <v>5.5</v>
      </c>
    </row>
    <row r="121" spans="1:4" ht="15.75" x14ac:dyDescent="0.25">
      <c r="A121" s="1276"/>
      <c r="B121" s="951" t="s">
        <v>1201</v>
      </c>
      <c r="C121" s="1119">
        <v>94.84</v>
      </c>
      <c r="D121" s="1119">
        <v>5.1599999999999966</v>
      </c>
    </row>
    <row r="122" spans="1:4" ht="15.75" x14ac:dyDescent="0.25">
      <c r="A122" s="1276"/>
      <c r="B122" s="951" t="s">
        <v>1202</v>
      </c>
      <c r="C122" s="1119">
        <v>95.82</v>
      </c>
      <c r="D122" s="1119">
        <v>4.1800000000000068</v>
      </c>
    </row>
    <row r="123" spans="1:4" ht="15.75" x14ac:dyDescent="0.25">
      <c r="A123" s="1276"/>
      <c r="B123" s="951" t="s">
        <v>1203</v>
      </c>
      <c r="C123" s="1119">
        <v>95.97</v>
      </c>
      <c r="D123" s="1119">
        <v>4.0300000000000011</v>
      </c>
    </row>
    <row r="124" spans="1:4" ht="15.75" x14ac:dyDescent="0.25">
      <c r="A124" s="1276"/>
      <c r="B124" s="951" t="s">
        <v>1204</v>
      </c>
      <c r="C124" s="1119">
        <v>96.07</v>
      </c>
      <c r="D124" s="1119">
        <v>3.9300000000000068</v>
      </c>
    </row>
    <row r="125" spans="1:4" ht="16.5" thickBot="1" x14ac:dyDescent="0.3">
      <c r="A125" s="1276"/>
      <c r="B125" s="951" t="s">
        <v>1205</v>
      </c>
      <c r="C125" s="1119">
        <v>96.26</v>
      </c>
      <c r="D125" s="1119">
        <v>3.7399999999999949</v>
      </c>
    </row>
    <row r="126" spans="1:4" ht="15.75" x14ac:dyDescent="0.25">
      <c r="A126" s="1275">
        <v>2019</v>
      </c>
      <c r="B126" s="1021" t="s">
        <v>1194</v>
      </c>
      <c r="C126" s="575">
        <v>96.2</v>
      </c>
      <c r="D126" s="575">
        <v>3.7999999999999972</v>
      </c>
    </row>
    <row r="127" spans="1:4" ht="15.75" x14ac:dyDescent="0.25">
      <c r="A127" s="1277"/>
      <c r="B127" s="951" t="s">
        <v>1195</v>
      </c>
      <c r="C127" s="1119">
        <v>96.12</v>
      </c>
      <c r="D127" s="1119">
        <v>3.8799999999999955</v>
      </c>
    </row>
    <row r="128" spans="1:4" ht="15.75" x14ac:dyDescent="0.25">
      <c r="A128" s="1277"/>
      <c r="B128" s="951" t="s">
        <v>1196</v>
      </c>
      <c r="C128" s="1119">
        <v>96.01</v>
      </c>
      <c r="D128" s="1119">
        <v>3.9899999999999949</v>
      </c>
    </row>
    <row r="129" spans="1:4" ht="16.5" thickBot="1" x14ac:dyDescent="0.3">
      <c r="A129" s="1278"/>
      <c r="B129" s="952" t="s">
        <v>1197</v>
      </c>
      <c r="C129" s="1120">
        <v>96.02</v>
      </c>
      <c r="D129" s="1120">
        <v>3.980000000000004</v>
      </c>
    </row>
    <row r="131" spans="1:4" x14ac:dyDescent="0.25">
      <c r="A131" s="11" t="s">
        <v>1206</v>
      </c>
    </row>
  </sheetData>
  <mergeCells count="11">
    <mergeCell ref="A126:A129"/>
    <mergeCell ref="A78:A89"/>
    <mergeCell ref="A90:A101"/>
    <mergeCell ref="A102:A113"/>
    <mergeCell ref="A114:A125"/>
    <mergeCell ref="A66:A77"/>
    <mergeCell ref="A6:A17"/>
    <mergeCell ref="A18:A29"/>
    <mergeCell ref="A30:A41"/>
    <mergeCell ref="A42:A53"/>
    <mergeCell ref="A54:A65"/>
  </mergeCells>
  <pageMargins left="0.7" right="0.7" top="0.75" bottom="0.75" header="0.3" footer="0.3"/>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I16"/>
  <sheetViews>
    <sheetView showGridLines="0" workbookViewId="0"/>
  </sheetViews>
  <sheetFormatPr defaultColWidth="8.7109375" defaultRowHeight="15" x14ac:dyDescent="0.25"/>
  <cols>
    <col min="1" max="1" width="21.140625" customWidth="1"/>
    <col min="2" max="2" width="20.140625" bestFit="1" customWidth="1"/>
    <col min="3" max="3" width="22.140625" customWidth="1"/>
  </cols>
  <sheetData>
    <row r="1" spans="1:9" ht="20.25" x14ac:dyDescent="0.3">
      <c r="A1" s="23" t="s">
        <v>772</v>
      </c>
    </row>
    <row r="3" spans="1:9" ht="15.75" x14ac:dyDescent="0.25">
      <c r="A3" s="1224"/>
      <c r="B3" s="1225"/>
      <c r="C3" s="1225"/>
    </row>
    <row r="4" spans="1:9" s="641" customFormat="1" ht="13.5" customHeight="1" thickBot="1" x14ac:dyDescent="0.3">
      <c r="A4" s="796"/>
      <c r="B4" s="796"/>
      <c r="C4" s="796"/>
    </row>
    <row r="5" spans="1:9" ht="18.75" customHeight="1" thickBot="1" x14ac:dyDescent="0.3">
      <c r="A5" s="645" t="s">
        <v>672</v>
      </c>
      <c r="B5" s="645" t="s">
        <v>455</v>
      </c>
      <c r="C5" s="645" t="s">
        <v>456</v>
      </c>
      <c r="F5" s="643"/>
      <c r="G5" s="643"/>
      <c r="H5" s="643"/>
      <c r="I5" s="643"/>
    </row>
    <row r="6" spans="1:9" ht="15.75" x14ac:dyDescent="0.25">
      <c r="A6" s="173" t="s">
        <v>428</v>
      </c>
      <c r="B6" s="750">
        <v>97.8</v>
      </c>
      <c r="C6" s="750">
        <v>79.400000000000006</v>
      </c>
      <c r="F6" s="643"/>
      <c r="G6" s="643"/>
      <c r="H6" s="643"/>
      <c r="I6" s="643"/>
    </row>
    <row r="7" spans="1:9" ht="15.75" x14ac:dyDescent="0.25">
      <c r="A7" s="173" t="s">
        <v>429</v>
      </c>
      <c r="B7" s="750">
        <v>70.2</v>
      </c>
      <c r="C7" s="750">
        <v>40.700000000000003</v>
      </c>
      <c r="D7" s="107"/>
      <c r="F7" s="643"/>
      <c r="G7" s="643"/>
      <c r="H7" s="643"/>
      <c r="I7" s="643"/>
    </row>
    <row r="8" spans="1:9" ht="15.75" x14ac:dyDescent="0.25">
      <c r="A8" s="173" t="s">
        <v>430</v>
      </c>
      <c r="B8" s="750">
        <v>93.1</v>
      </c>
      <c r="C8" s="750">
        <v>57</v>
      </c>
      <c r="D8" s="107"/>
      <c r="F8" s="643"/>
      <c r="G8" s="643"/>
      <c r="H8" s="643"/>
      <c r="I8" s="643"/>
    </row>
    <row r="9" spans="1:9" ht="15.75" x14ac:dyDescent="0.25">
      <c r="A9" s="173" t="s">
        <v>431</v>
      </c>
      <c r="B9" s="750">
        <v>90.3</v>
      </c>
      <c r="C9" s="750">
        <v>79.5</v>
      </c>
      <c r="D9" s="107"/>
      <c r="F9" s="643"/>
      <c r="G9" s="643"/>
      <c r="H9" s="643"/>
      <c r="I9" s="643"/>
    </row>
    <row r="10" spans="1:9" ht="15.75" x14ac:dyDescent="0.25">
      <c r="A10" s="173" t="s">
        <v>265</v>
      </c>
      <c r="B10" s="750">
        <v>27.3</v>
      </c>
      <c r="C10" s="750">
        <v>16.8</v>
      </c>
      <c r="D10" s="107"/>
      <c r="F10" s="643"/>
      <c r="G10" s="643"/>
      <c r="H10" s="643"/>
      <c r="I10" s="643"/>
    </row>
    <row r="11" spans="1:9" ht="15.75" x14ac:dyDescent="0.25">
      <c r="A11" s="173" t="s">
        <v>432</v>
      </c>
      <c r="B11" s="750">
        <v>67.8</v>
      </c>
      <c r="C11" s="750">
        <v>39.299999999999997</v>
      </c>
      <c r="D11" s="107"/>
      <c r="F11" s="643"/>
      <c r="G11" s="643"/>
      <c r="H11" s="643"/>
      <c r="I11" s="643"/>
    </row>
    <row r="12" spans="1:9" ht="15.75" x14ac:dyDescent="0.25">
      <c r="A12" s="173" t="s">
        <v>264</v>
      </c>
      <c r="B12" s="750">
        <v>85.8</v>
      </c>
      <c r="C12" s="750">
        <v>66.5</v>
      </c>
      <c r="F12" s="643"/>
      <c r="G12" s="643"/>
      <c r="H12" s="643"/>
      <c r="I12" s="643"/>
    </row>
    <row r="13" spans="1:9" ht="15.75" x14ac:dyDescent="0.25">
      <c r="A13" s="173" t="s">
        <v>433</v>
      </c>
      <c r="B13" s="750">
        <v>52.6</v>
      </c>
      <c r="C13" s="750">
        <v>47.2</v>
      </c>
      <c r="D13" s="107"/>
      <c r="F13" s="643"/>
      <c r="G13" s="643"/>
      <c r="H13" s="643"/>
      <c r="I13" s="643"/>
    </row>
    <row r="14" spans="1:9" ht="15.75" x14ac:dyDescent="0.25">
      <c r="A14" s="173" t="s">
        <v>266</v>
      </c>
      <c r="B14" s="750">
        <v>38.9</v>
      </c>
      <c r="C14" s="750">
        <v>22.3</v>
      </c>
      <c r="D14" s="107"/>
      <c r="F14" s="643"/>
      <c r="G14" s="643"/>
      <c r="H14" s="643"/>
      <c r="I14" s="643"/>
    </row>
    <row r="15" spans="1:9" ht="16.5" thickBot="1" x14ac:dyDescent="0.3">
      <c r="A15" s="173" t="s">
        <v>434</v>
      </c>
      <c r="B15" s="750">
        <v>67.099999999999994</v>
      </c>
      <c r="C15" s="750">
        <v>64.8</v>
      </c>
      <c r="D15" s="107"/>
      <c r="G15" s="643"/>
      <c r="H15" s="643"/>
      <c r="I15" s="643"/>
    </row>
    <row r="16" spans="1:9" ht="16.5" thickBot="1" x14ac:dyDescent="0.3">
      <c r="A16" s="644" t="s">
        <v>3</v>
      </c>
      <c r="B16" s="751">
        <v>69.09</v>
      </c>
      <c r="C16" s="751">
        <v>51.35</v>
      </c>
    </row>
  </sheetData>
  <mergeCells count="1">
    <mergeCell ref="A3:C3"/>
  </mergeCells>
  <pageMargins left="0.7" right="0.7" top="0.75" bottom="0.75" header="0.3" footer="0.3"/>
  <drawing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129"/>
  <sheetViews>
    <sheetView showGridLines="0" topLeftCell="A4" workbookViewId="0">
      <selection activeCell="I12" sqref="I12"/>
    </sheetView>
  </sheetViews>
  <sheetFormatPr defaultColWidth="8.7109375" defaultRowHeight="15" x14ac:dyDescent="0.25"/>
  <cols>
    <col min="1" max="1" width="20.28515625" customWidth="1"/>
    <col min="2" max="6" width="12.7109375" customWidth="1"/>
  </cols>
  <sheetData>
    <row r="1" spans="1:4" ht="20.25" x14ac:dyDescent="0.3">
      <c r="A1" s="84" t="s">
        <v>1207</v>
      </c>
      <c r="B1" s="84"/>
      <c r="C1" s="84"/>
      <c r="D1" s="84"/>
    </row>
    <row r="4" spans="1:4" ht="15.75" thickBot="1" x14ac:dyDescent="0.3"/>
    <row r="5" spans="1:4" ht="16.5" thickBot="1" x14ac:dyDescent="0.3">
      <c r="A5" s="487" t="s">
        <v>871</v>
      </c>
      <c r="B5" s="487" t="s">
        <v>1193</v>
      </c>
      <c r="C5" s="487" t="s">
        <v>1208</v>
      </c>
      <c r="D5" s="487" t="s">
        <v>8</v>
      </c>
    </row>
    <row r="6" spans="1:4" ht="15.75" x14ac:dyDescent="0.25">
      <c r="A6" s="1277">
        <v>2009</v>
      </c>
      <c r="B6" s="951" t="s">
        <v>1196</v>
      </c>
      <c r="C6" s="1119">
        <v>49.77</v>
      </c>
      <c r="D6" s="1119">
        <v>50.23</v>
      </c>
    </row>
    <row r="7" spans="1:4" ht="15.75" x14ac:dyDescent="0.25">
      <c r="A7" s="1277"/>
      <c r="B7" s="951" t="s">
        <v>1197</v>
      </c>
      <c r="C7" s="1119">
        <v>52.11</v>
      </c>
      <c r="D7" s="1119">
        <v>45.33</v>
      </c>
    </row>
    <row r="8" spans="1:4" ht="15.75" x14ac:dyDescent="0.25">
      <c r="A8" s="1277"/>
      <c r="B8" s="951" t="s">
        <v>1198</v>
      </c>
      <c r="C8" s="1119">
        <v>58.12</v>
      </c>
      <c r="D8" s="1119">
        <v>39.74</v>
      </c>
    </row>
    <row r="9" spans="1:4" ht="15.75" x14ac:dyDescent="0.25">
      <c r="A9" s="1277"/>
      <c r="B9" s="951" t="s">
        <v>1199</v>
      </c>
      <c r="C9" s="1119">
        <v>60.2</v>
      </c>
      <c r="D9" s="1119">
        <v>36.450000000000003</v>
      </c>
    </row>
    <row r="10" spans="1:4" ht="15.75" x14ac:dyDescent="0.25">
      <c r="A10" s="1277"/>
      <c r="B10" s="951" t="s">
        <v>1200</v>
      </c>
      <c r="C10" s="1119">
        <v>64.14</v>
      </c>
      <c r="D10" s="1119">
        <v>33.049999999999997</v>
      </c>
    </row>
    <row r="11" spans="1:4" ht="15.75" x14ac:dyDescent="0.25">
      <c r="A11" s="1277"/>
      <c r="B11" s="951" t="s">
        <v>1201</v>
      </c>
      <c r="C11" s="1119">
        <v>66.11</v>
      </c>
      <c r="D11" s="1119">
        <v>31.36</v>
      </c>
    </row>
    <row r="12" spans="1:4" ht="15.75" x14ac:dyDescent="0.25">
      <c r="A12" s="1277"/>
      <c r="B12" s="951" t="s">
        <v>1202</v>
      </c>
      <c r="C12" s="1119">
        <v>87.27</v>
      </c>
      <c r="D12" s="1119">
        <v>11.860000000000014</v>
      </c>
    </row>
    <row r="13" spans="1:4" ht="15.75" x14ac:dyDescent="0.25">
      <c r="A13" s="1277"/>
      <c r="B13" s="951" t="s">
        <v>1203</v>
      </c>
      <c r="C13" s="1119">
        <v>62.22</v>
      </c>
      <c r="D13" s="1119">
        <v>22.810000000000002</v>
      </c>
    </row>
    <row r="14" spans="1:4" ht="15.75" x14ac:dyDescent="0.25">
      <c r="A14" s="1277"/>
      <c r="B14" s="951" t="s">
        <v>1204</v>
      </c>
      <c r="C14" s="1119">
        <v>85.61</v>
      </c>
      <c r="D14" s="1119">
        <v>8.9899999999999807</v>
      </c>
    </row>
    <row r="15" spans="1:4" ht="16.5" thickBot="1" x14ac:dyDescent="0.3">
      <c r="A15" s="1278"/>
      <c r="B15" s="952" t="s">
        <v>1205</v>
      </c>
      <c r="C15" s="1120">
        <v>95.29</v>
      </c>
      <c r="D15" s="1120">
        <v>2.4399999999999835</v>
      </c>
    </row>
    <row r="16" spans="1:4" ht="15.75" x14ac:dyDescent="0.25">
      <c r="A16" s="1277">
        <v>2010</v>
      </c>
      <c r="B16" s="1021" t="s">
        <v>1194</v>
      </c>
      <c r="C16" s="575">
        <v>93.74</v>
      </c>
      <c r="D16" s="575">
        <v>3.1300000000000097</v>
      </c>
    </row>
    <row r="17" spans="1:4" ht="15.75" x14ac:dyDescent="0.25">
      <c r="A17" s="1276"/>
      <c r="B17" s="951" t="s">
        <v>1195</v>
      </c>
      <c r="C17" s="1119">
        <v>90.42</v>
      </c>
      <c r="D17" s="1119">
        <v>5.3400000000000034</v>
      </c>
    </row>
    <row r="18" spans="1:4" ht="15.75" x14ac:dyDescent="0.25">
      <c r="A18" s="1276"/>
      <c r="B18" s="951" t="s">
        <v>1196</v>
      </c>
      <c r="C18" s="1119">
        <v>81.91</v>
      </c>
      <c r="D18" s="1119">
        <v>10.680000000000007</v>
      </c>
    </row>
    <row r="19" spans="1:4" ht="15.75" x14ac:dyDescent="0.25">
      <c r="A19" s="1276"/>
      <c r="B19" s="951" t="s">
        <v>1197</v>
      </c>
      <c r="C19" s="1119">
        <v>83.01</v>
      </c>
      <c r="D19" s="1119">
        <v>10.939999999999998</v>
      </c>
    </row>
    <row r="20" spans="1:4" ht="15.75" x14ac:dyDescent="0.25">
      <c r="A20" s="1276"/>
      <c r="B20" s="951" t="s">
        <v>1198</v>
      </c>
      <c r="C20" s="1119">
        <v>78.680000000000007</v>
      </c>
      <c r="D20" s="1119">
        <v>12.889999999999986</v>
      </c>
    </row>
    <row r="21" spans="1:4" ht="15.75" x14ac:dyDescent="0.25">
      <c r="A21" s="1276"/>
      <c r="B21" s="951" t="s">
        <v>1199</v>
      </c>
      <c r="C21" s="1119">
        <v>81.540000000000006</v>
      </c>
      <c r="D21" s="1119">
        <v>10.899999999999991</v>
      </c>
    </row>
    <row r="22" spans="1:4" ht="15.75" x14ac:dyDescent="0.25">
      <c r="A22" s="1276"/>
      <c r="B22" s="951" t="s">
        <v>1200</v>
      </c>
      <c r="C22" s="1119">
        <v>83.72</v>
      </c>
      <c r="D22" s="1119">
        <v>8.8400000000000034</v>
      </c>
    </row>
    <row r="23" spans="1:4" ht="15.75" x14ac:dyDescent="0.25">
      <c r="A23" s="1276"/>
      <c r="B23" s="951" t="s">
        <v>1201</v>
      </c>
      <c r="C23" s="1119">
        <v>75.94</v>
      </c>
      <c r="D23" s="1119">
        <v>8.789999999999992</v>
      </c>
    </row>
    <row r="24" spans="1:4" ht="15.75" x14ac:dyDescent="0.25">
      <c r="A24" s="1276"/>
      <c r="B24" s="951" t="s">
        <v>1202</v>
      </c>
      <c r="C24" s="1119">
        <v>65.5</v>
      </c>
      <c r="D24" s="1119">
        <v>6.8999999999999915</v>
      </c>
    </row>
    <row r="25" spans="1:4" ht="15.75" x14ac:dyDescent="0.25">
      <c r="A25" s="1276"/>
      <c r="B25" s="951" t="s">
        <v>1203</v>
      </c>
      <c r="C25" s="1119">
        <v>67.569999999999993</v>
      </c>
      <c r="D25" s="1119">
        <v>6.5999999999999943</v>
      </c>
    </row>
    <row r="26" spans="1:4" ht="15.75" x14ac:dyDescent="0.25">
      <c r="A26" s="1276"/>
      <c r="B26" s="951" t="s">
        <v>1204</v>
      </c>
      <c r="C26" s="1119">
        <v>68.27</v>
      </c>
      <c r="D26" s="1119">
        <v>6.460000000000008</v>
      </c>
    </row>
    <row r="27" spans="1:4" ht="16.5" thickBot="1" x14ac:dyDescent="0.3">
      <c r="A27" s="1276"/>
      <c r="B27" s="952" t="s">
        <v>1205</v>
      </c>
      <c r="C27" s="1120">
        <v>67.08</v>
      </c>
      <c r="D27" s="1120">
        <v>6.0799999999999983</v>
      </c>
    </row>
    <row r="28" spans="1:4" ht="15.75" x14ac:dyDescent="0.25">
      <c r="A28" s="1275">
        <v>2011</v>
      </c>
      <c r="B28" s="1021" t="s">
        <v>1194</v>
      </c>
      <c r="C28" s="575">
        <v>65.72</v>
      </c>
      <c r="D28" s="575">
        <v>5.980000000000004</v>
      </c>
    </row>
    <row r="29" spans="1:4" ht="15.75" x14ac:dyDescent="0.25">
      <c r="A29" s="1276"/>
      <c r="B29" s="951" t="s">
        <v>1195</v>
      </c>
      <c r="C29" s="1119">
        <v>68.430000000000007</v>
      </c>
      <c r="D29" s="1119">
        <v>5.7799999999999869</v>
      </c>
    </row>
    <row r="30" spans="1:4" ht="15.75" x14ac:dyDescent="0.25">
      <c r="A30" s="1276"/>
      <c r="B30" s="951" t="s">
        <v>1196</v>
      </c>
      <c r="C30" s="1119">
        <v>72.37</v>
      </c>
      <c r="D30" s="1119">
        <v>5.2399999999999949</v>
      </c>
    </row>
    <row r="31" spans="1:4" ht="15.75" x14ac:dyDescent="0.25">
      <c r="A31" s="1276"/>
      <c r="B31" s="951" t="s">
        <v>1197</v>
      </c>
      <c r="C31" s="1119">
        <v>73.55</v>
      </c>
      <c r="D31" s="1119">
        <v>5.2800000000000011</v>
      </c>
    </row>
    <row r="32" spans="1:4" ht="15.75" x14ac:dyDescent="0.25">
      <c r="A32" s="1276"/>
      <c r="B32" s="951" t="s">
        <v>1198</v>
      </c>
      <c r="C32" s="1119">
        <v>70.489999999999995</v>
      </c>
      <c r="D32" s="1119">
        <v>5.4699999999999989</v>
      </c>
    </row>
    <row r="33" spans="1:4" ht="15.75" x14ac:dyDescent="0.25">
      <c r="A33" s="1276"/>
      <c r="B33" s="951" t="s">
        <v>1199</v>
      </c>
      <c r="C33" s="1119">
        <v>67.069999999999993</v>
      </c>
      <c r="D33" s="1119">
        <v>5.9200000000000017</v>
      </c>
    </row>
    <row r="34" spans="1:4" ht="15.75" x14ac:dyDescent="0.25">
      <c r="A34" s="1276"/>
      <c r="B34" s="951" t="s">
        <v>1200</v>
      </c>
      <c r="C34" s="1119">
        <v>62.54</v>
      </c>
      <c r="D34" s="1119">
        <v>6.8200000000000216</v>
      </c>
    </row>
    <row r="35" spans="1:4" ht="15.75" x14ac:dyDescent="0.25">
      <c r="A35" s="1276"/>
      <c r="B35" s="951" t="s">
        <v>1201</v>
      </c>
      <c r="C35" s="1119">
        <v>60.56</v>
      </c>
      <c r="D35" s="1119">
        <v>7.0499999999999972</v>
      </c>
    </row>
    <row r="36" spans="1:4" ht="15.75" x14ac:dyDescent="0.25">
      <c r="A36" s="1276"/>
      <c r="B36" s="951" t="s">
        <v>1202</v>
      </c>
      <c r="C36" s="1119">
        <v>64.540000000000006</v>
      </c>
      <c r="D36" s="1119">
        <v>7.9099999999999966</v>
      </c>
    </row>
    <row r="37" spans="1:4" ht="15.75" x14ac:dyDescent="0.25">
      <c r="A37" s="1276"/>
      <c r="B37" s="951" t="s">
        <v>1203</v>
      </c>
      <c r="C37" s="1119">
        <v>66.7</v>
      </c>
      <c r="D37" s="1119">
        <v>7.8899999999999864</v>
      </c>
    </row>
    <row r="38" spans="1:4" ht="15.75" x14ac:dyDescent="0.25">
      <c r="A38" s="1276"/>
      <c r="B38" s="951" t="s">
        <v>1204</v>
      </c>
      <c r="C38" s="1119">
        <v>82.35</v>
      </c>
      <c r="D38" s="1119">
        <v>8.789999999999992</v>
      </c>
    </row>
    <row r="39" spans="1:4" ht="16.5" thickBot="1" x14ac:dyDescent="0.3">
      <c r="A39" s="1276"/>
      <c r="B39" s="952" t="s">
        <v>1205</v>
      </c>
      <c r="C39" s="1120">
        <v>89.85</v>
      </c>
      <c r="D39" s="1120">
        <v>6.4000000000000057</v>
      </c>
    </row>
    <row r="40" spans="1:4" ht="15.75" x14ac:dyDescent="0.25">
      <c r="A40" s="1275">
        <v>2012</v>
      </c>
      <c r="B40" s="1021" t="s">
        <v>1194</v>
      </c>
      <c r="C40" s="575">
        <v>90.66</v>
      </c>
      <c r="D40" s="575">
        <v>5.75</v>
      </c>
    </row>
    <row r="41" spans="1:4" ht="15.75" x14ac:dyDescent="0.25">
      <c r="A41" s="1276"/>
      <c r="B41" s="951" t="s">
        <v>1195</v>
      </c>
      <c r="C41" s="1119">
        <v>89.65</v>
      </c>
      <c r="D41" s="1119">
        <v>6.1399999999999864</v>
      </c>
    </row>
    <row r="42" spans="1:4" ht="15.75" x14ac:dyDescent="0.25">
      <c r="A42" s="1276"/>
      <c r="B42" s="951" t="s">
        <v>1196</v>
      </c>
      <c r="C42" s="1119">
        <v>70.989999999999995</v>
      </c>
      <c r="D42" s="1119">
        <v>4.4699999999999989</v>
      </c>
    </row>
    <row r="43" spans="1:4" ht="15.75" x14ac:dyDescent="0.25">
      <c r="A43" s="1276"/>
      <c r="B43" s="951" t="s">
        <v>1197</v>
      </c>
      <c r="C43" s="1119">
        <v>69.17</v>
      </c>
      <c r="D43" s="1119">
        <v>5.8100000000000023</v>
      </c>
    </row>
    <row r="44" spans="1:4" ht="15.75" x14ac:dyDescent="0.25">
      <c r="A44" s="1276"/>
      <c r="B44" s="951" t="s">
        <v>1198</v>
      </c>
      <c r="C44" s="1119">
        <v>71.989999999999995</v>
      </c>
      <c r="D44" s="1119">
        <v>6.0799999999999983</v>
      </c>
    </row>
    <row r="45" spans="1:4" ht="15.75" x14ac:dyDescent="0.25">
      <c r="A45" s="1276"/>
      <c r="B45" s="951" t="s">
        <v>1199</v>
      </c>
      <c r="C45" s="1119">
        <v>72.23</v>
      </c>
      <c r="D45" s="1119">
        <v>6.2799999999999869</v>
      </c>
    </row>
    <row r="46" spans="1:4" ht="15.75" x14ac:dyDescent="0.25">
      <c r="A46" s="1276"/>
      <c r="B46" s="951" t="s">
        <v>1200</v>
      </c>
      <c r="C46" s="1119">
        <v>80.78</v>
      </c>
      <c r="D46" s="1119">
        <v>8.710000000000008</v>
      </c>
    </row>
    <row r="47" spans="1:4" ht="15.75" x14ac:dyDescent="0.25">
      <c r="A47" s="1276"/>
      <c r="B47" s="951" t="s">
        <v>1201</v>
      </c>
      <c r="C47" s="1119">
        <v>80.7</v>
      </c>
      <c r="D47" s="1119">
        <v>9.7200000000000131</v>
      </c>
    </row>
    <row r="48" spans="1:4" ht="15.75" x14ac:dyDescent="0.25">
      <c r="A48" s="1276"/>
      <c r="B48" s="951" t="s">
        <v>1202</v>
      </c>
      <c r="C48" s="1119">
        <v>78.14</v>
      </c>
      <c r="D48" s="1119">
        <v>10.679999999999993</v>
      </c>
    </row>
    <row r="49" spans="1:4" ht="15.75" x14ac:dyDescent="0.25">
      <c r="A49" s="1276"/>
      <c r="B49" s="951" t="s">
        <v>1203</v>
      </c>
      <c r="C49" s="1119">
        <v>79.55</v>
      </c>
      <c r="D49" s="1119">
        <v>10.159999999999997</v>
      </c>
    </row>
    <row r="50" spans="1:4" ht="15.75" x14ac:dyDescent="0.25">
      <c r="A50" s="1276"/>
      <c r="B50" s="951" t="s">
        <v>1204</v>
      </c>
      <c r="C50" s="1119">
        <v>82.46</v>
      </c>
      <c r="D50" s="1119">
        <v>10.599999999999994</v>
      </c>
    </row>
    <row r="51" spans="1:4" ht="16.5" thickBot="1" x14ac:dyDescent="0.3">
      <c r="A51" s="1276"/>
      <c r="B51" s="952" t="s">
        <v>1205</v>
      </c>
      <c r="C51" s="1120">
        <v>81.510000000000005</v>
      </c>
      <c r="D51" s="1120">
        <v>11.509999999999991</v>
      </c>
    </row>
    <row r="52" spans="1:4" ht="15.75" x14ac:dyDescent="0.25">
      <c r="A52" s="1275">
        <v>2013</v>
      </c>
      <c r="B52" s="1021" t="s">
        <v>1194</v>
      </c>
      <c r="C52" s="575">
        <v>80.02</v>
      </c>
      <c r="D52" s="575">
        <v>12.27000000000001</v>
      </c>
    </row>
    <row r="53" spans="1:4" ht="15.75" x14ac:dyDescent="0.25">
      <c r="A53" s="1276"/>
      <c r="B53" s="951" t="s">
        <v>1195</v>
      </c>
      <c r="C53" s="1119">
        <v>80.44</v>
      </c>
      <c r="D53" s="1119">
        <v>12.150000000000006</v>
      </c>
    </row>
    <row r="54" spans="1:4" ht="15.75" x14ac:dyDescent="0.25">
      <c r="A54" s="1276"/>
      <c r="B54" s="951" t="s">
        <v>1196</v>
      </c>
      <c r="C54" s="1119">
        <v>77.790000000000006</v>
      </c>
      <c r="D54" s="1119">
        <v>14.009999999999991</v>
      </c>
    </row>
    <row r="55" spans="1:4" ht="15.75" x14ac:dyDescent="0.25">
      <c r="A55" s="1276"/>
      <c r="B55" s="951" t="s">
        <v>1197</v>
      </c>
      <c r="C55" s="1119">
        <v>81.36</v>
      </c>
      <c r="D55" s="1119">
        <v>12.440000000000012</v>
      </c>
    </row>
    <row r="56" spans="1:4" ht="15.75" x14ac:dyDescent="0.25">
      <c r="A56" s="1276"/>
      <c r="B56" s="951" t="s">
        <v>1198</v>
      </c>
      <c r="C56" s="1119">
        <v>81.209999999999994</v>
      </c>
      <c r="D56" s="1119">
        <v>12.470000000000013</v>
      </c>
    </row>
    <row r="57" spans="1:4" ht="15.75" x14ac:dyDescent="0.25">
      <c r="A57" s="1276"/>
      <c r="B57" s="951" t="s">
        <v>1199</v>
      </c>
      <c r="C57" s="1119">
        <v>81.34</v>
      </c>
      <c r="D57" s="1119">
        <v>12.299999999999997</v>
      </c>
    </row>
    <row r="58" spans="1:4" ht="15.75" x14ac:dyDescent="0.25">
      <c r="A58" s="1276"/>
      <c r="B58" s="951" t="s">
        <v>1200</v>
      </c>
      <c r="C58" s="1119">
        <v>80.930000000000007</v>
      </c>
      <c r="D58" s="1119">
        <v>12.489999999999995</v>
      </c>
    </row>
    <row r="59" spans="1:4" ht="15.75" x14ac:dyDescent="0.25">
      <c r="A59" s="1276"/>
      <c r="B59" s="951" t="s">
        <v>1201</v>
      </c>
      <c r="C59" s="1119">
        <v>82.8</v>
      </c>
      <c r="D59" s="1119">
        <v>11.269999999999996</v>
      </c>
    </row>
    <row r="60" spans="1:4" ht="15.75" x14ac:dyDescent="0.25">
      <c r="A60" s="1276"/>
      <c r="B60" s="951" t="s">
        <v>1202</v>
      </c>
      <c r="C60" s="1119">
        <v>82.22</v>
      </c>
      <c r="D60" s="1119">
        <v>12.030000000000001</v>
      </c>
    </row>
    <row r="61" spans="1:4" ht="15.75" x14ac:dyDescent="0.25">
      <c r="A61" s="1276"/>
      <c r="B61" s="951" t="s">
        <v>1203</v>
      </c>
      <c r="C61" s="1119">
        <v>82.62</v>
      </c>
      <c r="D61" s="1119">
        <v>12.709999999999994</v>
      </c>
    </row>
    <row r="62" spans="1:4" ht="15.75" x14ac:dyDescent="0.25">
      <c r="A62" s="1276"/>
      <c r="B62" s="951" t="s">
        <v>1204</v>
      </c>
      <c r="C62" s="1119">
        <v>80.38</v>
      </c>
      <c r="D62" s="1119">
        <v>16.600000000000009</v>
      </c>
    </row>
    <row r="63" spans="1:4" ht="16.5" thickBot="1" x14ac:dyDescent="0.3">
      <c r="A63" s="1276"/>
      <c r="B63" s="952" t="s">
        <v>1205</v>
      </c>
      <c r="C63" s="1120">
        <v>76.47</v>
      </c>
      <c r="D63" s="1120">
        <v>19.590000000000003</v>
      </c>
    </row>
    <row r="64" spans="1:4" ht="15.75" x14ac:dyDescent="0.25">
      <c r="A64" s="1275">
        <v>2014</v>
      </c>
      <c r="B64" s="1021" t="s">
        <v>1194</v>
      </c>
      <c r="C64" s="575">
        <v>76.59</v>
      </c>
      <c r="D64" s="575">
        <v>19.919999999999987</v>
      </c>
    </row>
    <row r="65" spans="1:4" ht="15.75" x14ac:dyDescent="0.25">
      <c r="A65" s="1276"/>
      <c r="B65" s="951" t="s">
        <v>1195</v>
      </c>
      <c r="C65" s="1119">
        <v>77.2</v>
      </c>
      <c r="D65" s="1119">
        <v>19.11</v>
      </c>
    </row>
    <row r="66" spans="1:4" ht="15.75" x14ac:dyDescent="0.25">
      <c r="A66" s="1276"/>
      <c r="B66" s="951" t="s">
        <v>1196</v>
      </c>
      <c r="C66" s="1119">
        <v>77.430000000000007</v>
      </c>
      <c r="D66" s="1119">
        <v>19.879999999999995</v>
      </c>
    </row>
    <row r="67" spans="1:4" ht="15.75" x14ac:dyDescent="0.25">
      <c r="A67" s="1276"/>
      <c r="B67" s="951" t="s">
        <v>1197</v>
      </c>
      <c r="C67" s="1119">
        <v>76.06</v>
      </c>
      <c r="D67" s="1119">
        <v>21.70999999999998</v>
      </c>
    </row>
    <row r="68" spans="1:4" ht="15.75" x14ac:dyDescent="0.25">
      <c r="A68" s="1276"/>
      <c r="B68" s="951" t="s">
        <v>1198</v>
      </c>
      <c r="C68" s="1119">
        <v>93.29</v>
      </c>
      <c r="D68" s="1119">
        <v>6.0499999999999972</v>
      </c>
    </row>
    <row r="69" spans="1:4" ht="15.75" x14ac:dyDescent="0.25">
      <c r="A69" s="1276"/>
      <c r="B69" s="951" t="s">
        <v>1199</v>
      </c>
      <c r="C69" s="1119">
        <v>92.79</v>
      </c>
      <c r="D69" s="1119">
        <v>6.4199999999999875</v>
      </c>
    </row>
    <row r="70" spans="1:4" ht="15.75" x14ac:dyDescent="0.25">
      <c r="A70" s="1276"/>
      <c r="B70" s="951" t="s">
        <v>1200</v>
      </c>
      <c r="C70" s="1119">
        <v>92.11</v>
      </c>
      <c r="D70" s="1119">
        <v>6.9399999999999977</v>
      </c>
    </row>
    <row r="71" spans="1:4" ht="15.75" x14ac:dyDescent="0.25">
      <c r="A71" s="1276"/>
      <c r="B71" s="951" t="s">
        <v>1201</v>
      </c>
      <c r="C71" s="1119">
        <v>88.5</v>
      </c>
      <c r="D71" s="1119">
        <v>10.370000000000005</v>
      </c>
    </row>
    <row r="72" spans="1:4" ht="15.75" x14ac:dyDescent="0.25">
      <c r="A72" s="1276"/>
      <c r="B72" s="951" t="s">
        <v>1202</v>
      </c>
      <c r="C72" s="1119">
        <v>92.53</v>
      </c>
      <c r="D72" s="1119">
        <v>6.2199999999999989</v>
      </c>
    </row>
    <row r="73" spans="1:4" ht="15.75" x14ac:dyDescent="0.25">
      <c r="A73" s="1276"/>
      <c r="B73" s="951" t="s">
        <v>1203</v>
      </c>
      <c r="C73" s="1119">
        <v>96.12</v>
      </c>
      <c r="D73" s="1119">
        <v>3.3099999999999739</v>
      </c>
    </row>
    <row r="74" spans="1:4" ht="15.75" x14ac:dyDescent="0.25">
      <c r="A74" s="1276"/>
      <c r="B74" s="951" t="s">
        <v>1204</v>
      </c>
      <c r="C74" s="1119">
        <v>94.37</v>
      </c>
      <c r="D74" s="1119">
        <v>4.769999999999996</v>
      </c>
    </row>
    <row r="75" spans="1:4" ht="16.5" thickBot="1" x14ac:dyDescent="0.3">
      <c r="A75" s="1276"/>
      <c r="B75" s="952" t="s">
        <v>1205</v>
      </c>
      <c r="C75" s="1120">
        <v>94.48</v>
      </c>
      <c r="D75" s="1120">
        <v>4.9799999999999898</v>
      </c>
    </row>
    <row r="76" spans="1:4" ht="15.75" x14ac:dyDescent="0.25">
      <c r="A76" s="1275">
        <v>2015</v>
      </c>
      <c r="B76" s="1021" t="s">
        <v>1194</v>
      </c>
      <c r="C76" s="575">
        <v>86.81</v>
      </c>
      <c r="D76" s="575">
        <v>11.879999999999995</v>
      </c>
    </row>
    <row r="77" spans="1:4" ht="15.75" x14ac:dyDescent="0.25">
      <c r="A77" s="1276"/>
      <c r="B77" s="951" t="s">
        <v>1195</v>
      </c>
      <c r="C77" s="1119">
        <v>84.97</v>
      </c>
      <c r="D77" s="1119">
        <v>13.069999999999993</v>
      </c>
    </row>
    <row r="78" spans="1:4" ht="15.75" x14ac:dyDescent="0.25">
      <c r="A78" s="1276"/>
      <c r="B78" s="951" t="s">
        <v>1196</v>
      </c>
      <c r="C78" s="1119">
        <v>87.03</v>
      </c>
      <c r="D78" s="1119">
        <v>11.36999999999999</v>
      </c>
    </row>
    <row r="79" spans="1:4" ht="15.75" x14ac:dyDescent="0.25">
      <c r="A79" s="1276"/>
      <c r="B79" s="951" t="s">
        <v>1197</v>
      </c>
      <c r="C79" s="1119">
        <v>87.8</v>
      </c>
      <c r="D79" s="1119">
        <v>11.060000000000002</v>
      </c>
    </row>
    <row r="80" spans="1:4" ht="15.75" x14ac:dyDescent="0.25">
      <c r="A80" s="1276"/>
      <c r="B80" s="951" t="s">
        <v>1198</v>
      </c>
      <c r="C80" s="1119">
        <v>87.9</v>
      </c>
      <c r="D80" s="1119">
        <v>11.009999999999991</v>
      </c>
    </row>
    <row r="81" spans="1:4" ht="15.75" x14ac:dyDescent="0.25">
      <c r="A81" s="1276"/>
      <c r="B81" s="951" t="s">
        <v>1199</v>
      </c>
      <c r="C81" s="1119">
        <v>88.46</v>
      </c>
      <c r="D81" s="1119">
        <v>10.560000000000016</v>
      </c>
    </row>
    <row r="82" spans="1:4" ht="15.75" x14ac:dyDescent="0.25">
      <c r="A82" s="1276"/>
      <c r="B82" s="951" t="s">
        <v>1200</v>
      </c>
      <c r="C82" s="1119">
        <v>87.7</v>
      </c>
      <c r="D82" s="1119">
        <v>11.189999999999998</v>
      </c>
    </row>
    <row r="83" spans="1:4" ht="15.75" x14ac:dyDescent="0.25">
      <c r="A83" s="1276"/>
      <c r="B83" s="951" t="s">
        <v>1201</v>
      </c>
      <c r="C83" s="1119">
        <v>85.26</v>
      </c>
      <c r="D83" s="1119">
        <v>12.599999999999994</v>
      </c>
    </row>
    <row r="84" spans="1:4" ht="15.75" x14ac:dyDescent="0.25">
      <c r="A84" s="1276"/>
      <c r="B84" s="951" t="s">
        <v>1202</v>
      </c>
      <c r="C84" s="1119">
        <v>82.52</v>
      </c>
      <c r="D84" s="1119">
        <v>14.099999999999994</v>
      </c>
    </row>
    <row r="85" spans="1:4" ht="15.75" x14ac:dyDescent="0.25">
      <c r="A85" s="1276"/>
      <c r="B85" s="951" t="s">
        <v>1203</v>
      </c>
      <c r="C85" s="1119">
        <v>82.08</v>
      </c>
      <c r="D85" s="1119">
        <v>14.070000000000007</v>
      </c>
    </row>
    <row r="86" spans="1:4" ht="15.75" x14ac:dyDescent="0.25">
      <c r="A86" s="1276"/>
      <c r="B86" s="951" t="s">
        <v>1204</v>
      </c>
      <c r="C86" s="1119">
        <v>87.19</v>
      </c>
      <c r="D86" s="1119">
        <v>11.420000000000002</v>
      </c>
    </row>
    <row r="87" spans="1:4" ht="16.5" thickBot="1" x14ac:dyDescent="0.3">
      <c r="A87" s="1276"/>
      <c r="B87" s="952" t="s">
        <v>1205</v>
      </c>
      <c r="C87" s="1120">
        <v>86.1</v>
      </c>
      <c r="D87" s="1120">
        <v>12.149999999999991</v>
      </c>
    </row>
    <row r="88" spans="1:4" ht="15.75" x14ac:dyDescent="0.25">
      <c r="A88" s="1275">
        <v>2016</v>
      </c>
      <c r="B88" s="1021" t="s">
        <v>1194</v>
      </c>
      <c r="C88" s="575">
        <v>87.42</v>
      </c>
      <c r="D88" s="575">
        <v>10.909999999999997</v>
      </c>
    </row>
    <row r="89" spans="1:4" ht="15.75" x14ac:dyDescent="0.25">
      <c r="A89" s="1276"/>
      <c r="B89" s="951" t="s">
        <v>1195</v>
      </c>
      <c r="C89" s="1119">
        <v>87.82</v>
      </c>
      <c r="D89" s="1119">
        <v>10.950000000000003</v>
      </c>
    </row>
    <row r="90" spans="1:4" ht="15.75" x14ac:dyDescent="0.25">
      <c r="A90" s="1276"/>
      <c r="B90" s="951" t="s">
        <v>1196</v>
      </c>
      <c r="C90" s="1119">
        <v>87.62</v>
      </c>
      <c r="D90" s="1119">
        <v>10.830000000000013</v>
      </c>
    </row>
    <row r="91" spans="1:4" ht="15.75" x14ac:dyDescent="0.25">
      <c r="A91" s="1276"/>
      <c r="B91" s="951" t="s">
        <v>1197</v>
      </c>
      <c r="C91" s="1119">
        <v>87.68</v>
      </c>
      <c r="D91" s="1119">
        <v>10.679999999999993</v>
      </c>
    </row>
    <row r="92" spans="1:4" ht="15.75" x14ac:dyDescent="0.25">
      <c r="A92" s="1276"/>
      <c r="B92" s="951" t="s">
        <v>1198</v>
      </c>
      <c r="C92" s="1119">
        <v>87.84</v>
      </c>
      <c r="D92" s="1119">
        <v>10.950000000000003</v>
      </c>
    </row>
    <row r="93" spans="1:4" ht="15.75" x14ac:dyDescent="0.25">
      <c r="A93" s="1276"/>
      <c r="B93" s="951" t="s">
        <v>1199</v>
      </c>
      <c r="C93" s="1119">
        <v>87.76</v>
      </c>
      <c r="D93" s="1119">
        <v>11.079999999999984</v>
      </c>
    </row>
    <row r="94" spans="1:4" ht="15.75" x14ac:dyDescent="0.25">
      <c r="A94" s="1276"/>
      <c r="B94" s="951" t="s">
        <v>1200</v>
      </c>
      <c r="C94" s="1119">
        <v>88.8</v>
      </c>
      <c r="D94" s="1119">
        <v>10.200000000000003</v>
      </c>
    </row>
    <row r="95" spans="1:4" ht="15.75" x14ac:dyDescent="0.25">
      <c r="A95" s="1276"/>
      <c r="B95" s="951" t="s">
        <v>1201</v>
      </c>
      <c r="C95" s="1119">
        <v>86.5</v>
      </c>
      <c r="D95" s="1119">
        <v>12.370000000000005</v>
      </c>
    </row>
    <row r="96" spans="1:4" ht="15.75" x14ac:dyDescent="0.25">
      <c r="A96" s="1276"/>
      <c r="B96" s="951" t="s">
        <v>1202</v>
      </c>
      <c r="C96" s="1119">
        <v>86.52</v>
      </c>
      <c r="D96" s="1119">
        <v>12.38000000000001</v>
      </c>
    </row>
    <row r="97" spans="1:4" ht="15.75" x14ac:dyDescent="0.25">
      <c r="A97" s="1276"/>
      <c r="B97" s="951" t="s">
        <v>1203</v>
      </c>
      <c r="C97" s="1119">
        <v>85.76</v>
      </c>
      <c r="D97" s="1119">
        <v>12.719999999999985</v>
      </c>
    </row>
    <row r="98" spans="1:4" ht="15.75" x14ac:dyDescent="0.25">
      <c r="A98" s="1276"/>
      <c r="B98" s="951" t="s">
        <v>1204</v>
      </c>
      <c r="C98" s="1119">
        <v>85.78</v>
      </c>
      <c r="D98" s="1119">
        <v>12.560000000000002</v>
      </c>
    </row>
    <row r="99" spans="1:4" ht="16.5" thickBot="1" x14ac:dyDescent="0.3">
      <c r="A99" s="1276"/>
      <c r="B99" s="952" t="s">
        <v>1205</v>
      </c>
      <c r="C99" s="1120">
        <v>82.47</v>
      </c>
      <c r="D99" s="1120">
        <v>15.280000000000001</v>
      </c>
    </row>
    <row r="100" spans="1:4" ht="15.75" x14ac:dyDescent="0.25">
      <c r="A100" s="1275">
        <v>2017</v>
      </c>
      <c r="B100" s="1021" t="s">
        <v>1194</v>
      </c>
      <c r="C100" s="575">
        <v>84.87</v>
      </c>
      <c r="D100" s="575">
        <v>13.349999999999994</v>
      </c>
    </row>
    <row r="101" spans="1:4" ht="15.75" x14ac:dyDescent="0.25">
      <c r="A101" s="1276"/>
      <c r="B101" s="951" t="s">
        <v>1195</v>
      </c>
      <c r="C101" s="1119">
        <v>82.94</v>
      </c>
      <c r="D101" s="1119">
        <v>15.769999999999996</v>
      </c>
    </row>
    <row r="102" spans="1:4" ht="15.75" x14ac:dyDescent="0.25">
      <c r="A102" s="1276"/>
      <c r="B102" s="951" t="s">
        <v>1196</v>
      </c>
      <c r="C102" s="1119">
        <v>81.25</v>
      </c>
      <c r="D102" s="1119">
        <v>17.309999999999988</v>
      </c>
    </row>
    <row r="103" spans="1:4" ht="15.75" x14ac:dyDescent="0.25">
      <c r="A103" s="1276"/>
      <c r="B103" s="951" t="s">
        <v>1197</v>
      </c>
      <c r="C103" s="1119">
        <v>84.07</v>
      </c>
      <c r="D103" s="1119">
        <v>13.909999999999997</v>
      </c>
    </row>
    <row r="104" spans="1:4" ht="15.75" x14ac:dyDescent="0.25">
      <c r="A104" s="1276"/>
      <c r="B104" s="951" t="s">
        <v>1198</v>
      </c>
      <c r="C104" s="1119">
        <v>86.51</v>
      </c>
      <c r="D104" s="1119">
        <v>11.069999999999979</v>
      </c>
    </row>
    <row r="105" spans="1:4" ht="15.75" x14ac:dyDescent="0.25">
      <c r="A105" s="1276"/>
      <c r="B105" s="951" t="s">
        <v>1199</v>
      </c>
      <c r="C105" s="1119">
        <v>85.06</v>
      </c>
      <c r="D105" s="1119">
        <v>11.499999999999986</v>
      </c>
    </row>
    <row r="106" spans="1:4" ht="15.75" x14ac:dyDescent="0.25">
      <c r="A106" s="1276"/>
      <c r="B106" s="951" t="s">
        <v>1200</v>
      </c>
      <c r="C106" s="1119">
        <v>82.54</v>
      </c>
      <c r="D106" s="1119">
        <v>13.339999999999989</v>
      </c>
    </row>
    <row r="107" spans="1:4" ht="15.75" x14ac:dyDescent="0.25">
      <c r="A107" s="1276"/>
      <c r="B107" s="951" t="s">
        <v>1201</v>
      </c>
      <c r="C107" s="1119">
        <v>80.319999999999993</v>
      </c>
      <c r="D107" s="1119">
        <v>14.509999999999991</v>
      </c>
    </row>
    <row r="108" spans="1:4" ht="15.75" x14ac:dyDescent="0.25">
      <c r="A108" s="1276"/>
      <c r="B108" s="951" t="s">
        <v>1202</v>
      </c>
      <c r="C108" s="1119">
        <v>84.82</v>
      </c>
      <c r="D108" s="1119">
        <v>11.239999999999995</v>
      </c>
    </row>
    <row r="109" spans="1:4" ht="15.75" x14ac:dyDescent="0.25">
      <c r="A109" s="1276"/>
      <c r="B109" s="951" t="s">
        <v>1203</v>
      </c>
      <c r="C109" s="1119">
        <v>72.73</v>
      </c>
      <c r="D109" s="1119">
        <v>20.36999999999999</v>
      </c>
    </row>
    <row r="110" spans="1:4" ht="15.75" x14ac:dyDescent="0.25">
      <c r="A110" s="1276"/>
      <c r="B110" s="951" t="s">
        <v>1204</v>
      </c>
      <c r="C110" s="1119">
        <v>71.63</v>
      </c>
      <c r="D110" s="1119">
        <v>20.02000000000001</v>
      </c>
    </row>
    <row r="111" spans="1:4" ht="16.5" thickBot="1" x14ac:dyDescent="0.3">
      <c r="A111" s="1276"/>
      <c r="B111" s="952" t="s">
        <v>1205</v>
      </c>
      <c r="C111" s="1120">
        <v>70.709999999999994</v>
      </c>
      <c r="D111" s="1120">
        <v>19.490000000000009</v>
      </c>
    </row>
    <row r="112" spans="1:4" ht="15.75" x14ac:dyDescent="0.25">
      <c r="A112" s="1275">
        <v>2018</v>
      </c>
      <c r="B112" s="1021" t="s">
        <v>1194</v>
      </c>
      <c r="C112" s="575">
        <v>69.19</v>
      </c>
      <c r="D112" s="575">
        <v>22.179999999999993</v>
      </c>
    </row>
    <row r="113" spans="1:4" ht="15.75" x14ac:dyDescent="0.25">
      <c r="A113" s="1276"/>
      <c r="B113" s="951" t="s">
        <v>1195</v>
      </c>
      <c r="C113" s="1119">
        <v>68.09</v>
      </c>
      <c r="D113" s="1119">
        <v>21.88000000000001</v>
      </c>
    </row>
    <row r="114" spans="1:4" ht="15.75" x14ac:dyDescent="0.25">
      <c r="A114" s="1276"/>
      <c r="B114" s="951" t="s">
        <v>1196</v>
      </c>
      <c r="C114" s="1119">
        <v>70.38</v>
      </c>
      <c r="D114" s="1119">
        <v>20.22</v>
      </c>
    </row>
    <row r="115" spans="1:4" ht="15.75" x14ac:dyDescent="0.25">
      <c r="A115" s="1276"/>
      <c r="B115" s="951" t="s">
        <v>1197</v>
      </c>
      <c r="C115" s="1119">
        <v>71.08</v>
      </c>
      <c r="D115" s="1119">
        <v>20.509999999999991</v>
      </c>
    </row>
    <row r="116" spans="1:4" ht="15.75" x14ac:dyDescent="0.25">
      <c r="A116" s="1276"/>
      <c r="B116" s="951" t="s">
        <v>1198</v>
      </c>
      <c r="C116" s="1119">
        <v>66.900000000000006</v>
      </c>
      <c r="D116" s="1119">
        <v>25.209999999999994</v>
      </c>
    </row>
    <row r="117" spans="1:4" ht="15.75" x14ac:dyDescent="0.25">
      <c r="A117" s="1276"/>
      <c r="B117" s="951" t="s">
        <v>1199</v>
      </c>
      <c r="C117" s="1119">
        <v>66.319999999999993</v>
      </c>
      <c r="D117" s="1119">
        <v>24.490000000000009</v>
      </c>
    </row>
    <row r="118" spans="1:4" ht="15.75" x14ac:dyDescent="0.25">
      <c r="A118" s="1276"/>
      <c r="B118" s="951" t="s">
        <v>1200</v>
      </c>
      <c r="C118" s="1119">
        <v>66.39</v>
      </c>
      <c r="D118" s="1119">
        <v>24.099999999999994</v>
      </c>
    </row>
    <row r="119" spans="1:4" ht="15.75" x14ac:dyDescent="0.25">
      <c r="A119" s="1276"/>
      <c r="B119" s="951" t="s">
        <v>1201</v>
      </c>
      <c r="C119" s="1119">
        <v>69.2</v>
      </c>
      <c r="D119" s="1119">
        <v>22.539999999999992</v>
      </c>
    </row>
    <row r="120" spans="1:4" ht="15.75" x14ac:dyDescent="0.25">
      <c r="A120" s="1276"/>
      <c r="B120" s="951" t="s">
        <v>1202</v>
      </c>
      <c r="C120" s="1119">
        <v>74.81</v>
      </c>
      <c r="D120" s="1119">
        <v>19.18</v>
      </c>
    </row>
    <row r="121" spans="1:4" ht="15.75" x14ac:dyDescent="0.25">
      <c r="A121" s="1276"/>
      <c r="B121" s="951" t="s">
        <v>1203</v>
      </c>
      <c r="C121" s="1119">
        <v>76.22</v>
      </c>
      <c r="D121" s="1119">
        <v>23.78</v>
      </c>
    </row>
    <row r="122" spans="1:4" ht="15.75" x14ac:dyDescent="0.25">
      <c r="A122" s="1276"/>
      <c r="B122" s="951" t="s">
        <v>1204</v>
      </c>
      <c r="C122" s="1119">
        <v>78.13</v>
      </c>
      <c r="D122" s="1119">
        <v>21.870000000000005</v>
      </c>
    </row>
    <row r="123" spans="1:4" ht="16.5" thickBot="1" x14ac:dyDescent="0.3">
      <c r="A123" s="1276"/>
      <c r="B123" s="951" t="s">
        <v>1205</v>
      </c>
      <c r="C123" s="1119">
        <v>71.25</v>
      </c>
      <c r="D123" s="1119">
        <v>28.75</v>
      </c>
    </row>
    <row r="124" spans="1:4" ht="15.75" x14ac:dyDescent="0.25">
      <c r="A124" s="1275">
        <v>2019</v>
      </c>
      <c r="B124" s="1021" t="s">
        <v>1194</v>
      </c>
      <c r="C124" s="575">
        <v>70.31</v>
      </c>
      <c r="D124" s="575">
        <v>29.689999999999998</v>
      </c>
    </row>
    <row r="125" spans="1:4" ht="15.75" x14ac:dyDescent="0.25">
      <c r="A125" s="1277"/>
      <c r="B125" s="951" t="s">
        <v>1195</v>
      </c>
      <c r="C125" s="1119">
        <v>67.02</v>
      </c>
      <c r="D125" s="1119">
        <v>32.980000000000004</v>
      </c>
    </row>
    <row r="126" spans="1:4" ht="15.75" x14ac:dyDescent="0.25">
      <c r="A126" s="1277"/>
      <c r="B126" s="951" t="s">
        <v>1196</v>
      </c>
      <c r="C126" s="1119">
        <v>67.38</v>
      </c>
      <c r="D126" s="1119">
        <v>32.620000000000005</v>
      </c>
    </row>
    <row r="127" spans="1:4" ht="16.5" thickBot="1" x14ac:dyDescent="0.3">
      <c r="A127" s="1278"/>
      <c r="B127" s="952" t="s">
        <v>1197</v>
      </c>
      <c r="C127" s="1120">
        <v>71.31</v>
      </c>
      <c r="D127" s="1120">
        <v>28.689999999999998</v>
      </c>
    </row>
    <row r="129" spans="1:1" x14ac:dyDescent="0.25">
      <c r="A129" s="11" t="s">
        <v>1206</v>
      </c>
    </row>
  </sheetData>
  <mergeCells count="11">
    <mergeCell ref="A76:A87"/>
    <mergeCell ref="A88:A99"/>
    <mergeCell ref="A100:A111"/>
    <mergeCell ref="A112:A123"/>
    <mergeCell ref="A124:A127"/>
    <mergeCell ref="A64:A75"/>
    <mergeCell ref="A6:A15"/>
    <mergeCell ref="A16:A27"/>
    <mergeCell ref="A28:A39"/>
    <mergeCell ref="A40:A51"/>
    <mergeCell ref="A52:A63"/>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G28"/>
  <sheetViews>
    <sheetView showGridLines="0" workbookViewId="0"/>
  </sheetViews>
  <sheetFormatPr defaultColWidth="8.7109375" defaultRowHeight="15" x14ac:dyDescent="0.25"/>
  <cols>
    <col min="1" max="1" width="21.42578125" customWidth="1"/>
    <col min="2" max="2" width="15.140625" customWidth="1"/>
    <col min="3" max="3" width="27.7109375" customWidth="1"/>
    <col min="4" max="4" width="13.7109375" bestFit="1" customWidth="1"/>
    <col min="5" max="6" width="12.42578125" customWidth="1"/>
    <col min="7" max="7" width="22.28515625" customWidth="1"/>
    <col min="8" max="11" width="18" customWidth="1"/>
  </cols>
  <sheetData>
    <row r="1" spans="1:7" ht="20.25" x14ac:dyDescent="0.3">
      <c r="A1" s="84" t="s">
        <v>1210</v>
      </c>
      <c r="B1" s="84"/>
      <c r="C1" s="84"/>
      <c r="D1" s="84"/>
      <c r="E1" s="84"/>
      <c r="F1" s="84"/>
      <c r="G1" s="84"/>
    </row>
    <row r="2" spans="1:7" ht="20.25" x14ac:dyDescent="0.3">
      <c r="A2" s="84"/>
    </row>
    <row r="3" spans="1:7" ht="20.25" x14ac:dyDescent="0.3">
      <c r="A3" s="84"/>
    </row>
    <row r="11" spans="1:7" x14ac:dyDescent="0.25">
      <c r="G11" s="858"/>
    </row>
    <row r="18" spans="2:4" x14ac:dyDescent="0.25">
      <c r="B18" s="117"/>
      <c r="C18" s="117"/>
      <c r="D18" s="117"/>
    </row>
    <row r="19" spans="2:4" x14ac:dyDescent="0.25">
      <c r="B19" s="117"/>
      <c r="C19" s="117"/>
      <c r="D19" s="117"/>
    </row>
    <row r="20" spans="2:4" x14ac:dyDescent="0.25">
      <c r="B20" s="117"/>
      <c r="C20" s="117"/>
      <c r="D20" s="117"/>
    </row>
    <row r="21" spans="2:4" x14ac:dyDescent="0.25">
      <c r="B21" s="117"/>
      <c r="C21" s="117"/>
      <c r="D21" s="117"/>
    </row>
    <row r="22" spans="2:4" x14ac:dyDescent="0.25">
      <c r="B22" s="117"/>
      <c r="C22" s="117"/>
      <c r="D22" s="117"/>
    </row>
    <row r="23" spans="2:4" x14ac:dyDescent="0.25">
      <c r="B23" s="117"/>
      <c r="C23" s="117"/>
      <c r="D23" s="117"/>
    </row>
    <row r="24" spans="2:4" x14ac:dyDescent="0.25">
      <c r="B24" s="117"/>
      <c r="C24" s="117"/>
      <c r="D24" s="117"/>
    </row>
    <row r="25" spans="2:4" x14ac:dyDescent="0.25">
      <c r="B25" s="117"/>
      <c r="C25" s="117"/>
      <c r="D25" s="117"/>
    </row>
    <row r="26" spans="2:4" x14ac:dyDescent="0.25">
      <c r="B26" s="117"/>
      <c r="C26" s="117"/>
      <c r="D26" s="117"/>
    </row>
    <row r="27" spans="2:4" x14ac:dyDescent="0.25">
      <c r="B27" s="117"/>
      <c r="C27" s="117"/>
      <c r="D27" s="117"/>
    </row>
    <row r="28" spans="2:4" x14ac:dyDescent="0.25">
      <c r="B28" s="117"/>
      <c r="C28" s="117"/>
      <c r="D28" s="117"/>
    </row>
  </sheetData>
  <pageMargins left="0.7" right="0.7" top="0.75" bottom="0.75" header="0.3" footer="0.3"/>
  <drawing r:id="rId1"/>
  <extLst>
    <ext xmlns:mx="http://schemas.microsoft.com/office/mac/excel/2008/main" uri="{64002731-A6B0-56B0-2670-7721B7C09600}">
      <mx:PLV Mode="0" OnePage="0" WScale="0"/>
    </ext>
  </extLst>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
  <sheetViews>
    <sheetView showGridLines="0" workbookViewId="0"/>
  </sheetViews>
  <sheetFormatPr defaultColWidth="8.7109375" defaultRowHeight="15.75" x14ac:dyDescent="0.25"/>
  <cols>
    <col min="1" max="16384" width="8.7109375" style="24"/>
  </cols>
  <sheetData>
    <row r="1" spans="1:7" ht="20.25" x14ac:dyDescent="0.3">
      <c r="A1" s="53" t="s">
        <v>175</v>
      </c>
      <c r="B1" s="217"/>
      <c r="C1" s="217"/>
      <c r="D1" s="217"/>
      <c r="E1" s="217"/>
      <c r="F1" s="217"/>
      <c r="G1" s="218"/>
    </row>
  </sheetData>
  <pageMargins left="0.7" right="0.7" top="0.75" bottom="0.75" header="0.3" footer="0.3"/>
  <drawing r:id="rId1"/>
  <extLst>
    <ext xmlns:mx="http://schemas.microsoft.com/office/mac/excel/2008/main" uri="{64002731-A6B0-56B0-2670-7721B7C09600}">
      <mx:PLV Mode="0" OnePage="0" WScale="0"/>
    </ext>
  </extLst>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10"/>
  <sheetViews>
    <sheetView showGridLines="0" workbookViewId="0">
      <selection activeCell="B5" sqref="B5:B8"/>
    </sheetView>
  </sheetViews>
  <sheetFormatPr defaultColWidth="8.7109375" defaultRowHeight="15.75" x14ac:dyDescent="0.25"/>
  <cols>
    <col min="1" max="1" width="28.140625" style="24" customWidth="1"/>
    <col min="2" max="16384" width="8.7109375" style="24"/>
  </cols>
  <sheetData>
    <row r="1" spans="1:5" ht="20.25" x14ac:dyDescent="0.3">
      <c r="A1" s="53" t="s">
        <v>536</v>
      </c>
      <c r="B1" s="218"/>
      <c r="C1" s="218"/>
      <c r="D1" s="218"/>
      <c r="E1" s="218"/>
    </row>
    <row r="4" spans="1:5" ht="16.5" thickBot="1" x14ac:dyDescent="0.3">
      <c r="A4" s="28"/>
      <c r="B4" s="28"/>
    </row>
    <row r="5" spans="1:5" x14ac:dyDescent="0.25">
      <c r="A5" s="306" t="s">
        <v>176</v>
      </c>
      <c r="B5" s="1122">
        <v>45</v>
      </c>
    </row>
    <row r="6" spans="1:5" x14ac:dyDescent="0.25">
      <c r="A6" s="221" t="s">
        <v>177</v>
      </c>
      <c r="B6" s="1123">
        <v>220</v>
      </c>
    </row>
    <row r="7" spans="1:5" x14ac:dyDescent="0.25">
      <c r="A7" s="221" t="s">
        <v>178</v>
      </c>
      <c r="B7" s="1123">
        <v>119</v>
      </c>
    </row>
    <row r="8" spans="1:5" ht="16.5" thickBot="1" x14ac:dyDescent="0.3">
      <c r="A8" s="513" t="s">
        <v>179</v>
      </c>
      <c r="B8" s="1124">
        <v>35</v>
      </c>
      <c r="E8" s="28"/>
    </row>
    <row r="9" spans="1:5" ht="16.5" thickBot="1" x14ac:dyDescent="0.3">
      <c r="A9" s="226" t="s">
        <v>3</v>
      </c>
      <c r="B9" s="307">
        <v>419</v>
      </c>
    </row>
    <row r="10" spans="1:5" x14ac:dyDescent="0.25">
      <c r="B10" s="26"/>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9"/>
  <sheetViews>
    <sheetView showGridLines="0" workbookViewId="0">
      <selection activeCell="B5" sqref="B5:E8"/>
    </sheetView>
  </sheetViews>
  <sheetFormatPr defaultColWidth="8.7109375" defaultRowHeight="15.75" x14ac:dyDescent="0.25"/>
  <cols>
    <col min="1" max="1" width="12" style="24" customWidth="1"/>
    <col min="2" max="2" width="15.7109375" style="24" customWidth="1"/>
    <col min="3" max="3" width="31.7109375" style="24" customWidth="1"/>
    <col min="4" max="4" width="23.42578125" style="24" customWidth="1"/>
    <col min="5" max="5" width="12.28515625" style="24" customWidth="1"/>
    <col min="6" max="16384" width="8.7109375" style="24"/>
  </cols>
  <sheetData>
    <row r="1" spans="1:6" ht="20.25" x14ac:dyDescent="0.3">
      <c r="A1" s="53" t="s">
        <v>538</v>
      </c>
      <c r="B1" s="217"/>
      <c r="C1" s="217"/>
    </row>
    <row r="3" spans="1:6" ht="16.5" thickBot="1" x14ac:dyDescent="0.3">
      <c r="B3" s="219"/>
      <c r="C3" s="219"/>
      <c r="D3" s="219"/>
      <c r="E3" s="219"/>
    </row>
    <row r="4" spans="1:6" s="27" customFormat="1" ht="48" thickBot="1" x14ac:dyDescent="0.3">
      <c r="A4" s="119"/>
      <c r="B4" s="222" t="s">
        <v>180</v>
      </c>
      <c r="C4" s="222" t="s">
        <v>412</v>
      </c>
      <c r="D4" s="222" t="s">
        <v>181</v>
      </c>
      <c r="E4" s="222" t="s">
        <v>3</v>
      </c>
    </row>
    <row r="5" spans="1:6" x14ac:dyDescent="0.25">
      <c r="A5" s="224" t="s">
        <v>176</v>
      </c>
      <c r="B5" s="1125">
        <v>33</v>
      </c>
      <c r="C5" s="1125">
        <v>1</v>
      </c>
      <c r="D5" s="1125">
        <v>3</v>
      </c>
      <c r="E5" s="1125">
        <v>37</v>
      </c>
    </row>
    <row r="6" spans="1:6" x14ac:dyDescent="0.25">
      <c r="A6" s="225" t="s">
        <v>177</v>
      </c>
      <c r="B6" s="1126">
        <v>183</v>
      </c>
      <c r="C6" s="1126">
        <v>5</v>
      </c>
      <c r="D6" s="1126">
        <v>3</v>
      </c>
      <c r="E6" s="1126">
        <v>191</v>
      </c>
    </row>
    <row r="7" spans="1:6" x14ac:dyDescent="0.25">
      <c r="A7" s="225" t="s">
        <v>178</v>
      </c>
      <c r="B7" s="1126">
        <v>99</v>
      </c>
      <c r="C7" s="1126"/>
      <c r="D7" s="1126">
        <v>2</v>
      </c>
      <c r="E7" s="1126">
        <v>101</v>
      </c>
    </row>
    <row r="8" spans="1:6" ht="16.5" thickBot="1" x14ac:dyDescent="0.3">
      <c r="A8" s="514" t="s">
        <v>179</v>
      </c>
      <c r="B8" s="1127">
        <v>23</v>
      </c>
      <c r="C8" s="1127"/>
      <c r="D8" s="1127">
        <v>1</v>
      </c>
      <c r="E8" s="1127">
        <v>24</v>
      </c>
    </row>
    <row r="9" spans="1:6" ht="16.5" thickBot="1" x14ac:dyDescent="0.3">
      <c r="A9" s="223" t="s">
        <v>3</v>
      </c>
      <c r="B9" s="220">
        <v>338</v>
      </c>
      <c r="C9" s="220">
        <f>SUM(C5:C8)</f>
        <v>6</v>
      </c>
      <c r="D9" s="220">
        <f>SUM(D5:D8)</f>
        <v>9</v>
      </c>
      <c r="E9" s="220">
        <f>SUM(E5:E8)</f>
        <v>353</v>
      </c>
      <c r="F9" s="28"/>
    </row>
  </sheetData>
  <pageMargins left="0.7" right="0.7" top="0.75" bottom="0.75" header="0.3" footer="0.3"/>
  <drawing r:id="rId1"/>
  <extLst>
    <ext xmlns:mx="http://schemas.microsoft.com/office/mac/excel/2008/main" uri="{64002731-A6B0-56B0-2670-7721B7C09600}">
      <mx:PLV Mode="0" OnePage="0" WScale="0"/>
    </ext>
  </extLst>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26"/>
  <sheetViews>
    <sheetView showGridLines="0" workbookViewId="0">
      <selection activeCell="B5" sqref="B5:B25"/>
    </sheetView>
  </sheetViews>
  <sheetFormatPr defaultColWidth="8.7109375" defaultRowHeight="15.75" x14ac:dyDescent="0.25"/>
  <cols>
    <col min="1" max="1" width="36.7109375" style="24" customWidth="1"/>
    <col min="2" max="2" width="13.140625" style="24" bestFit="1" customWidth="1"/>
    <col min="3" max="9" width="8.7109375" style="24"/>
    <col min="10" max="10" width="14.7109375" style="24" customWidth="1"/>
    <col min="11" max="11" width="17" style="24" customWidth="1"/>
    <col min="12" max="16384" width="8.7109375" style="24"/>
  </cols>
  <sheetData>
    <row r="1" spans="1:9" ht="20.25" x14ac:dyDescent="0.3">
      <c r="A1" s="53" t="s">
        <v>1211</v>
      </c>
      <c r="B1" s="218"/>
      <c r="C1" s="218"/>
      <c r="D1" s="218"/>
      <c r="E1" s="218"/>
      <c r="F1" s="218"/>
      <c r="G1" s="218"/>
      <c r="H1" s="218"/>
      <c r="I1" s="218"/>
    </row>
    <row r="3" spans="1:9" ht="16.5" thickBot="1" x14ac:dyDescent="0.3">
      <c r="A3" s="28"/>
      <c r="B3" s="28"/>
    </row>
    <row r="4" spans="1:9" ht="16.5" thickBot="1" x14ac:dyDescent="0.3">
      <c r="A4" s="516" t="s">
        <v>335</v>
      </c>
      <c r="B4" s="516" t="s">
        <v>539</v>
      </c>
    </row>
    <row r="5" spans="1:9" x14ac:dyDescent="0.25">
      <c r="A5" s="700" t="s">
        <v>232</v>
      </c>
      <c r="B5" s="1128">
        <v>219</v>
      </c>
    </row>
    <row r="6" spans="1:9" x14ac:dyDescent="0.25">
      <c r="A6" s="700" t="s">
        <v>238</v>
      </c>
      <c r="B6" s="1128">
        <v>626</v>
      </c>
    </row>
    <row r="7" spans="1:9" x14ac:dyDescent="0.25">
      <c r="A7" s="700" t="s">
        <v>333</v>
      </c>
      <c r="B7" s="1128">
        <v>639</v>
      </c>
    </row>
    <row r="8" spans="1:9" x14ac:dyDescent="0.25">
      <c r="A8" s="700" t="s">
        <v>215</v>
      </c>
      <c r="B8" s="1128">
        <v>742</v>
      </c>
    </row>
    <row r="9" spans="1:9" x14ac:dyDescent="0.25">
      <c r="A9" s="700" t="s">
        <v>189</v>
      </c>
      <c r="B9" s="1128">
        <v>942</v>
      </c>
    </row>
    <row r="10" spans="1:9" x14ac:dyDescent="0.25">
      <c r="A10" s="700" t="s">
        <v>222</v>
      </c>
      <c r="B10" s="1128">
        <v>1053</v>
      </c>
    </row>
    <row r="11" spans="1:9" x14ac:dyDescent="0.25">
      <c r="A11" s="700" t="s">
        <v>853</v>
      </c>
      <c r="B11" s="1128">
        <v>1531</v>
      </c>
    </row>
    <row r="12" spans="1:9" x14ac:dyDescent="0.25">
      <c r="A12" s="700" t="s">
        <v>207</v>
      </c>
      <c r="B12" s="1128">
        <v>1564</v>
      </c>
    </row>
    <row r="13" spans="1:9" x14ac:dyDescent="0.25">
      <c r="A13" s="700" t="s">
        <v>212</v>
      </c>
      <c r="B13" s="1128">
        <v>1646</v>
      </c>
    </row>
    <row r="14" spans="1:9" x14ac:dyDescent="0.25">
      <c r="A14" s="700" t="s">
        <v>229</v>
      </c>
      <c r="B14" s="1128">
        <v>1749</v>
      </c>
    </row>
    <row r="15" spans="1:9" x14ac:dyDescent="0.25">
      <c r="A15" s="700" t="s">
        <v>226</v>
      </c>
      <c r="B15" s="1128">
        <v>2676</v>
      </c>
    </row>
    <row r="16" spans="1:9" x14ac:dyDescent="0.25">
      <c r="A16" s="700" t="s">
        <v>235</v>
      </c>
      <c r="B16" s="1128">
        <v>3249</v>
      </c>
    </row>
    <row r="17" spans="1:2" x14ac:dyDescent="0.25">
      <c r="A17" s="700" t="s">
        <v>334</v>
      </c>
      <c r="B17" s="1128">
        <v>3483</v>
      </c>
    </row>
    <row r="18" spans="1:2" x14ac:dyDescent="0.25">
      <c r="A18" s="700" t="s">
        <v>227</v>
      </c>
      <c r="B18" s="1128">
        <v>4446</v>
      </c>
    </row>
    <row r="19" spans="1:2" x14ac:dyDescent="0.25">
      <c r="A19" s="700" t="s">
        <v>195</v>
      </c>
      <c r="B19" s="1128">
        <v>4457</v>
      </c>
    </row>
    <row r="20" spans="1:2" x14ac:dyDescent="0.25">
      <c r="A20" s="700" t="s">
        <v>209</v>
      </c>
      <c r="B20" s="1128">
        <v>4467</v>
      </c>
    </row>
    <row r="21" spans="1:2" x14ac:dyDescent="0.25">
      <c r="A21" s="700" t="s">
        <v>217</v>
      </c>
      <c r="B21" s="1128">
        <v>4508</v>
      </c>
    </row>
    <row r="22" spans="1:2" x14ac:dyDescent="0.25">
      <c r="A22" s="700" t="s">
        <v>239</v>
      </c>
      <c r="B22" s="1128">
        <v>5180</v>
      </c>
    </row>
    <row r="23" spans="1:2" x14ac:dyDescent="0.25">
      <c r="A23" s="700" t="s">
        <v>219</v>
      </c>
      <c r="B23" s="1128">
        <v>5951</v>
      </c>
    </row>
    <row r="24" spans="1:2" x14ac:dyDescent="0.25">
      <c r="A24" s="700" t="s">
        <v>203</v>
      </c>
      <c r="B24" s="1128">
        <v>8091</v>
      </c>
    </row>
    <row r="25" spans="1:2" ht="16.5" thickBot="1" x14ac:dyDescent="0.3">
      <c r="A25" s="515" t="s">
        <v>198</v>
      </c>
      <c r="B25" s="1129">
        <v>10369</v>
      </c>
    </row>
    <row r="26" spans="1:2" ht="16.5" thickBot="1" x14ac:dyDescent="0.3">
      <c r="A26" s="226" t="s">
        <v>2</v>
      </c>
      <c r="B26" s="701">
        <f>SUM(B5:B25)</f>
        <v>67588</v>
      </c>
    </row>
  </sheetData>
  <sortState ref="A5:B25">
    <sortCondition ref="B5:B25"/>
  </sortState>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7"/>
  <sheetViews>
    <sheetView showGridLines="0" workbookViewId="0">
      <selection activeCell="A19" sqref="A19"/>
    </sheetView>
  </sheetViews>
  <sheetFormatPr defaultColWidth="31" defaultRowHeight="15.75" x14ac:dyDescent="0.25"/>
  <cols>
    <col min="1" max="1" width="27.42578125" style="24" customWidth="1"/>
    <col min="2" max="2" width="29.7109375" style="24" customWidth="1"/>
    <col min="3" max="3" width="47.140625" style="24" customWidth="1"/>
    <col min="4" max="4" width="100.42578125" style="24" bestFit="1" customWidth="1"/>
    <col min="5" max="5" width="20.42578125" style="24" customWidth="1"/>
    <col min="6" max="6" width="82.140625" style="24" customWidth="1"/>
    <col min="7" max="16384" width="31" style="24"/>
  </cols>
  <sheetData>
    <row r="1" spans="1:4" ht="20.25" x14ac:dyDescent="0.3">
      <c r="A1" s="53" t="s">
        <v>663</v>
      </c>
      <c r="B1" s="217"/>
      <c r="C1" s="217"/>
    </row>
    <row r="5" spans="1:4" x14ac:dyDescent="0.25">
      <c r="A5" s="859" t="s">
        <v>335</v>
      </c>
      <c r="B5" s="859" t="s">
        <v>182</v>
      </c>
      <c r="C5" s="859" t="s">
        <v>183</v>
      </c>
      <c r="D5" s="697" t="s">
        <v>184</v>
      </c>
    </row>
    <row r="6" spans="1:4" x14ac:dyDescent="0.25">
      <c r="A6" s="698" t="s">
        <v>185</v>
      </c>
      <c r="B6" s="698" t="s">
        <v>186</v>
      </c>
      <c r="C6" s="698" t="s">
        <v>187</v>
      </c>
      <c r="D6" s="698" t="s">
        <v>188</v>
      </c>
    </row>
    <row r="7" spans="1:4" x14ac:dyDescent="0.25">
      <c r="A7" s="698" t="s">
        <v>189</v>
      </c>
      <c r="B7" s="698" t="s">
        <v>190</v>
      </c>
      <c r="C7" s="698" t="s">
        <v>191</v>
      </c>
      <c r="D7" s="699" t="s">
        <v>192</v>
      </c>
    </row>
    <row r="8" spans="1:4" x14ac:dyDescent="0.25">
      <c r="A8" s="1279" t="s">
        <v>716</v>
      </c>
      <c r="B8" s="1279" t="s">
        <v>193</v>
      </c>
      <c r="C8" s="1279" t="s">
        <v>194</v>
      </c>
      <c r="D8" s="699" t="s">
        <v>540</v>
      </c>
    </row>
    <row r="9" spans="1:4" x14ac:dyDescent="0.25">
      <c r="A9" s="1280"/>
      <c r="B9" s="1280"/>
      <c r="C9" s="1280"/>
      <c r="D9" s="699" t="s">
        <v>541</v>
      </c>
    </row>
    <row r="10" spans="1:4" x14ac:dyDescent="0.25">
      <c r="A10" s="698" t="s">
        <v>195</v>
      </c>
      <c r="B10" s="698" t="s">
        <v>542</v>
      </c>
      <c r="C10" s="698" t="s">
        <v>196</v>
      </c>
      <c r="D10" s="699" t="s">
        <v>197</v>
      </c>
    </row>
    <row r="11" spans="1:4" x14ac:dyDescent="0.25">
      <c r="A11" s="698" t="s">
        <v>198</v>
      </c>
      <c r="B11" s="698" t="s">
        <v>1212</v>
      </c>
      <c r="C11" s="698" t="s">
        <v>199</v>
      </c>
      <c r="D11" s="699" t="s">
        <v>543</v>
      </c>
    </row>
    <row r="12" spans="1:4" x14ac:dyDescent="0.25">
      <c r="A12" s="698" t="s">
        <v>239</v>
      </c>
      <c r="B12" s="698" t="s">
        <v>1213</v>
      </c>
      <c r="C12" s="698" t="s">
        <v>200</v>
      </c>
      <c r="D12" s="699" t="s">
        <v>201</v>
      </c>
    </row>
    <row r="13" spans="1:4" x14ac:dyDescent="0.25">
      <c r="A13" s="698" t="s">
        <v>853</v>
      </c>
      <c r="B13" s="698" t="s">
        <v>1214</v>
      </c>
      <c r="C13" s="698" t="s">
        <v>544</v>
      </c>
      <c r="D13" s="699" t="s">
        <v>202</v>
      </c>
    </row>
    <row r="14" spans="1:4" x14ac:dyDescent="0.25">
      <c r="A14" s="698" t="s">
        <v>203</v>
      </c>
      <c r="B14" s="698" t="s">
        <v>204</v>
      </c>
      <c r="C14" s="698" t="s">
        <v>205</v>
      </c>
      <c r="D14" s="699" t="s">
        <v>206</v>
      </c>
    </row>
    <row r="15" spans="1:4" x14ac:dyDescent="0.25">
      <c r="A15" s="698" t="s">
        <v>207</v>
      </c>
      <c r="B15" s="698" t="s">
        <v>1215</v>
      </c>
      <c r="C15" s="698" t="s">
        <v>208</v>
      </c>
      <c r="D15" s="699" t="s">
        <v>545</v>
      </c>
    </row>
    <row r="16" spans="1:4" x14ac:dyDescent="0.25">
      <c r="A16" s="698" t="s">
        <v>209</v>
      </c>
      <c r="B16" s="698" t="s">
        <v>1216</v>
      </c>
      <c r="C16" s="698" t="s">
        <v>210</v>
      </c>
      <c r="D16" s="699" t="s">
        <v>211</v>
      </c>
    </row>
    <row r="17" spans="1:4" x14ac:dyDescent="0.25">
      <c r="A17" s="698" t="s">
        <v>212</v>
      </c>
      <c r="B17" s="698" t="s">
        <v>546</v>
      </c>
      <c r="C17" s="698" t="s">
        <v>213</v>
      </c>
      <c r="D17" s="699" t="s">
        <v>214</v>
      </c>
    </row>
    <row r="18" spans="1:4" x14ac:dyDescent="0.25">
      <c r="A18" s="698" t="s">
        <v>215</v>
      </c>
      <c r="B18" s="698" t="s">
        <v>1217</v>
      </c>
      <c r="C18" s="698" t="s">
        <v>216</v>
      </c>
      <c r="D18" s="699" t="s">
        <v>547</v>
      </c>
    </row>
    <row r="19" spans="1:4" x14ac:dyDescent="0.25">
      <c r="A19" s="698" t="s">
        <v>217</v>
      </c>
      <c r="B19" s="698" t="s">
        <v>548</v>
      </c>
      <c r="C19" s="698" t="s">
        <v>218</v>
      </c>
      <c r="D19" s="699" t="s">
        <v>549</v>
      </c>
    </row>
    <row r="20" spans="1:4" x14ac:dyDescent="0.25">
      <c r="A20" s="698" t="s">
        <v>219</v>
      </c>
      <c r="B20" s="698" t="s">
        <v>550</v>
      </c>
      <c r="C20" s="698" t="s">
        <v>220</v>
      </c>
      <c r="D20" s="699" t="s">
        <v>221</v>
      </c>
    </row>
    <row r="21" spans="1:4" x14ac:dyDescent="0.25">
      <c r="A21" s="698" t="s">
        <v>222</v>
      </c>
      <c r="B21" s="698" t="s">
        <v>223</v>
      </c>
      <c r="C21" s="698" t="s">
        <v>224</v>
      </c>
      <c r="D21" s="699" t="s">
        <v>225</v>
      </c>
    </row>
    <row r="22" spans="1:4" x14ac:dyDescent="0.25">
      <c r="A22" s="698" t="s">
        <v>226</v>
      </c>
      <c r="B22" s="698" t="s">
        <v>551</v>
      </c>
      <c r="C22" s="698" t="s">
        <v>552</v>
      </c>
      <c r="D22" s="699" t="s">
        <v>553</v>
      </c>
    </row>
    <row r="23" spans="1:4" x14ac:dyDescent="0.25">
      <c r="A23" s="698" t="s">
        <v>227</v>
      </c>
      <c r="B23" s="698" t="s">
        <v>554</v>
      </c>
      <c r="C23" s="698" t="s">
        <v>555</v>
      </c>
      <c r="D23" s="699" t="s">
        <v>556</v>
      </c>
    </row>
    <row r="24" spans="1:4" ht="15" customHeight="1" x14ac:dyDescent="0.25">
      <c r="A24" s="698" t="s">
        <v>715</v>
      </c>
      <c r="B24" s="698" t="s">
        <v>1218</v>
      </c>
      <c r="C24" s="698" t="s">
        <v>228</v>
      </c>
      <c r="D24" s="699" t="s">
        <v>557</v>
      </c>
    </row>
    <row r="25" spans="1:4" x14ac:dyDescent="0.25">
      <c r="A25" s="698" t="s">
        <v>229</v>
      </c>
      <c r="B25" s="698" t="s">
        <v>558</v>
      </c>
      <c r="C25" s="698" t="s">
        <v>230</v>
      </c>
      <c r="D25" s="699" t="s">
        <v>231</v>
      </c>
    </row>
    <row r="26" spans="1:4" x14ac:dyDescent="0.25">
      <c r="A26" s="698" t="s">
        <v>232</v>
      </c>
      <c r="B26" s="698" t="s">
        <v>1342</v>
      </c>
      <c r="C26" s="698" t="s">
        <v>233</v>
      </c>
      <c r="D26" s="699" t="s">
        <v>234</v>
      </c>
    </row>
    <row r="27" spans="1:4" x14ac:dyDescent="0.25">
      <c r="A27" s="702" t="s">
        <v>235</v>
      </c>
      <c r="B27" s="702" t="s">
        <v>336</v>
      </c>
      <c r="C27" s="702" t="s">
        <v>236</v>
      </c>
      <c r="D27" s="702" t="s">
        <v>237</v>
      </c>
    </row>
  </sheetData>
  <mergeCells count="3">
    <mergeCell ref="A8:A9"/>
    <mergeCell ref="B8:B9"/>
    <mergeCell ref="C8:C9"/>
  </mergeCells>
  <pageMargins left="0.7" right="0.7" top="0.75" bottom="0.75" header="0.3" footer="0.3"/>
  <drawing r:id="rId1"/>
  <extLst>
    <ext xmlns:mx="http://schemas.microsoft.com/office/mac/excel/2008/main" uri="{64002731-A6B0-56B0-2670-7721B7C09600}">
      <mx:PLV Mode="0" OnePage="0" WScale="0"/>
    </ext>
  </extLst>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
  <sheetViews>
    <sheetView showGridLines="0" workbookViewId="0"/>
  </sheetViews>
  <sheetFormatPr defaultColWidth="8.7109375" defaultRowHeight="15" x14ac:dyDescent="0.25"/>
  <cols>
    <col min="1" max="16384" width="8.7109375" style="21"/>
  </cols>
  <sheetData>
    <row r="1" spans="1:1" ht="20.25" x14ac:dyDescent="0.3">
      <c r="A1" s="49" t="s">
        <v>559</v>
      </c>
    </row>
  </sheetData>
  <pageMargins left="0.7" right="0.7" top="0.75" bottom="0.75" header="0.3" footer="0.3"/>
  <drawing r:id="rId1"/>
  <extLst>
    <ext xmlns:mx="http://schemas.microsoft.com/office/mac/excel/2008/main" uri="{64002731-A6B0-56B0-2670-7721B7C09600}">
      <mx:PLV Mode="0" OnePage="0" WScale="0"/>
    </ext>
  </extLst>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41"/>
  <sheetViews>
    <sheetView showGridLines="0" topLeftCell="A16" zoomScaleNormal="100" workbookViewId="0">
      <selection activeCell="B40" sqref="B40"/>
    </sheetView>
  </sheetViews>
  <sheetFormatPr defaultColWidth="8.7109375" defaultRowHeight="15" x14ac:dyDescent="0.25"/>
  <cols>
    <col min="1" max="1" width="60.28515625" bestFit="1" customWidth="1"/>
    <col min="2" max="2" width="70.85546875" bestFit="1" customWidth="1"/>
  </cols>
  <sheetData>
    <row r="1" spans="1:2" ht="20.25" x14ac:dyDescent="0.3">
      <c r="A1" s="49" t="s">
        <v>664</v>
      </c>
    </row>
    <row r="4" spans="1:2" ht="15.75" thickBot="1" x14ac:dyDescent="0.3"/>
    <row r="5" spans="1:2" ht="16.5" thickBot="1" x14ac:dyDescent="0.3">
      <c r="A5" s="1023" t="s">
        <v>289</v>
      </c>
      <c r="B5" s="1023" t="s">
        <v>560</v>
      </c>
    </row>
    <row r="6" spans="1:2" ht="15.75" x14ac:dyDescent="0.25">
      <c r="A6" s="1286" t="s">
        <v>561</v>
      </c>
      <c r="B6" s="1024" t="s">
        <v>562</v>
      </c>
    </row>
    <row r="7" spans="1:2" ht="15.75" x14ac:dyDescent="0.25">
      <c r="A7" s="1287"/>
      <c r="B7" s="1025" t="s">
        <v>316</v>
      </c>
    </row>
    <row r="8" spans="1:2" ht="15.75" x14ac:dyDescent="0.25">
      <c r="A8" s="1287"/>
      <c r="B8" s="1025" t="s">
        <v>563</v>
      </c>
    </row>
    <row r="9" spans="1:2" ht="15.75" x14ac:dyDescent="0.25">
      <c r="A9" s="1287"/>
      <c r="B9" s="1025" t="s">
        <v>564</v>
      </c>
    </row>
    <row r="10" spans="1:2" ht="15.75" x14ac:dyDescent="0.25">
      <c r="A10" s="1287"/>
      <c r="B10" s="1025" t="s">
        <v>565</v>
      </c>
    </row>
    <row r="11" spans="1:2" ht="15.75" x14ac:dyDescent="0.25">
      <c r="A11" s="1287"/>
      <c r="B11" s="1025" t="s">
        <v>566</v>
      </c>
    </row>
    <row r="12" spans="1:2" ht="16.5" thickBot="1" x14ac:dyDescent="0.3">
      <c r="A12" s="1288"/>
      <c r="B12" s="1025" t="s">
        <v>567</v>
      </c>
    </row>
    <row r="13" spans="1:2" ht="15.75" x14ac:dyDescent="0.25">
      <c r="A13" s="1283" t="s">
        <v>307</v>
      </c>
      <c r="B13" s="1024" t="s">
        <v>568</v>
      </c>
    </row>
    <row r="14" spans="1:2" ht="15.75" x14ac:dyDescent="0.25">
      <c r="A14" s="1284"/>
      <c r="B14" s="1025" t="s">
        <v>569</v>
      </c>
    </row>
    <row r="15" spans="1:2" ht="15.75" x14ac:dyDescent="0.25">
      <c r="A15" s="1284"/>
      <c r="B15" s="1025" t="s">
        <v>570</v>
      </c>
    </row>
    <row r="16" spans="1:2" ht="16.5" thickBot="1" x14ac:dyDescent="0.3">
      <c r="A16" s="1285"/>
      <c r="B16" s="1026" t="s">
        <v>1381</v>
      </c>
    </row>
    <row r="17" spans="1:2" ht="15" customHeight="1" x14ac:dyDescent="0.25">
      <c r="A17" s="1283" t="s">
        <v>315</v>
      </c>
      <c r="B17" s="1027" t="s">
        <v>1219</v>
      </c>
    </row>
    <row r="18" spans="1:2" ht="15.75" x14ac:dyDescent="0.25">
      <c r="A18" s="1289"/>
      <c r="B18" s="1025" t="s">
        <v>571</v>
      </c>
    </row>
    <row r="19" spans="1:2" ht="15.75" x14ac:dyDescent="0.25">
      <c r="A19" s="1289"/>
      <c r="B19" s="1025" t="s">
        <v>1382</v>
      </c>
    </row>
    <row r="20" spans="1:2" ht="15.75" x14ac:dyDescent="0.25">
      <c r="A20" s="1289"/>
      <c r="B20" s="1025" t="s">
        <v>1220</v>
      </c>
    </row>
    <row r="21" spans="1:2" ht="15.75" x14ac:dyDescent="0.25">
      <c r="A21" s="1289"/>
      <c r="B21" s="1025" t="s">
        <v>1221</v>
      </c>
    </row>
    <row r="22" spans="1:2" ht="15.75" x14ac:dyDescent="0.25">
      <c r="A22" s="1289"/>
      <c r="B22" s="1025" t="s">
        <v>572</v>
      </c>
    </row>
    <row r="23" spans="1:2" ht="16.5" customHeight="1" x14ac:dyDescent="0.25">
      <c r="A23" s="1289"/>
      <c r="B23" s="1025" t="s">
        <v>1222</v>
      </c>
    </row>
    <row r="24" spans="1:2" ht="16.5" thickBot="1" x14ac:dyDescent="0.3">
      <c r="A24" s="1290"/>
      <c r="B24" s="1022" t="s">
        <v>1223</v>
      </c>
    </row>
    <row r="25" spans="1:2" ht="15.75" x14ac:dyDescent="0.25">
      <c r="A25" s="1291" t="s">
        <v>320</v>
      </c>
      <c r="B25" s="1028" t="s">
        <v>1383</v>
      </c>
    </row>
    <row r="26" spans="1:2" ht="15.75" x14ac:dyDescent="0.25">
      <c r="A26" s="1240"/>
      <c r="B26" s="100" t="s">
        <v>573</v>
      </c>
    </row>
    <row r="27" spans="1:2" ht="15.75" x14ac:dyDescent="0.25">
      <c r="A27" s="1240"/>
      <c r="B27" s="100" t="s">
        <v>574</v>
      </c>
    </row>
    <row r="28" spans="1:2" ht="15.75" x14ac:dyDescent="0.25">
      <c r="A28" s="1240"/>
      <c r="B28" s="100" t="s">
        <v>575</v>
      </c>
    </row>
    <row r="29" spans="1:2" ht="16.5" thickBot="1" x14ac:dyDescent="0.3">
      <c r="A29" s="1292"/>
      <c r="B29" s="1022" t="s">
        <v>539</v>
      </c>
    </row>
    <row r="30" spans="1:2" ht="15.75" x14ac:dyDescent="0.25">
      <c r="A30" s="1291" t="s">
        <v>337</v>
      </c>
      <c r="B30" s="1028" t="s">
        <v>576</v>
      </c>
    </row>
    <row r="31" spans="1:2" ht="15.75" x14ac:dyDescent="0.25">
      <c r="A31" s="1240"/>
      <c r="B31" s="100" t="s">
        <v>577</v>
      </c>
    </row>
    <row r="32" spans="1:2" ht="16.5" thickBot="1" x14ac:dyDescent="0.3">
      <c r="A32" s="1292"/>
      <c r="B32" s="1022" t="s">
        <v>1384</v>
      </c>
    </row>
    <row r="33" spans="1:2" ht="15.75" x14ac:dyDescent="0.25">
      <c r="A33" s="1291" t="s">
        <v>578</v>
      </c>
      <c r="B33" s="1028" t="s">
        <v>579</v>
      </c>
    </row>
    <row r="34" spans="1:2" ht="15.75" x14ac:dyDescent="0.25">
      <c r="A34" s="1240"/>
      <c r="B34" s="100" t="s">
        <v>580</v>
      </c>
    </row>
    <row r="35" spans="1:2" ht="15.75" x14ac:dyDescent="0.25">
      <c r="A35" s="1240"/>
      <c r="B35" s="100" t="s">
        <v>581</v>
      </c>
    </row>
    <row r="36" spans="1:2" ht="15.75" x14ac:dyDescent="0.25">
      <c r="A36" s="1240"/>
      <c r="B36" s="100" t="s">
        <v>582</v>
      </c>
    </row>
    <row r="37" spans="1:2" ht="15.75" x14ac:dyDescent="0.25">
      <c r="A37" s="1240"/>
      <c r="B37" s="100" t="s">
        <v>583</v>
      </c>
    </row>
    <row r="38" spans="1:2" ht="16.5" thickBot="1" x14ac:dyDescent="0.3">
      <c r="A38" s="1292"/>
      <c r="B38" s="1022" t="s">
        <v>584</v>
      </c>
    </row>
    <row r="39" spans="1:2" ht="15.75" x14ac:dyDescent="0.25">
      <c r="A39" s="1281" t="s">
        <v>585</v>
      </c>
      <c r="B39" s="1028" t="s">
        <v>586</v>
      </c>
    </row>
    <row r="40" spans="1:2" ht="16.5" thickBot="1" x14ac:dyDescent="0.3">
      <c r="A40" s="1282"/>
      <c r="B40" s="1022" t="s">
        <v>587</v>
      </c>
    </row>
    <row r="41" spans="1:2" ht="15.75" x14ac:dyDescent="0.25">
      <c r="A41" s="10"/>
      <c r="B41" s="10"/>
    </row>
  </sheetData>
  <mergeCells count="7">
    <mergeCell ref="A39:A40"/>
    <mergeCell ref="A13:A16"/>
    <mergeCell ref="A6:A12"/>
    <mergeCell ref="A17:A24"/>
    <mergeCell ref="A25:A29"/>
    <mergeCell ref="A30:A32"/>
    <mergeCell ref="A33:A38"/>
  </mergeCells>
  <pageMargins left="0.7" right="0.7" top="0.75" bottom="0.75" header="0.3" footer="0.3"/>
  <drawing r:id="rId1"/>
  <extLst>
    <ext xmlns:mx="http://schemas.microsoft.com/office/mac/excel/2008/main" uri="{64002731-A6B0-56B0-2670-7721B7C09600}">
      <mx:PLV Mode="0" OnePage="0" WScale="0"/>
    </ext>
  </extLst>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30"/>
  <sheetViews>
    <sheetView showGridLines="0" zoomScaleNormal="100" zoomScalePageLayoutView="115" workbookViewId="0">
      <selection activeCell="A7" sqref="A7:A22"/>
    </sheetView>
  </sheetViews>
  <sheetFormatPr defaultColWidth="8.7109375" defaultRowHeight="15" x14ac:dyDescent="0.25"/>
  <cols>
    <col min="1" max="1" width="14.140625" customWidth="1"/>
    <col min="2" max="2" width="20.140625" customWidth="1"/>
    <col min="3" max="3" width="59" bestFit="1" customWidth="1"/>
    <col min="4" max="4" width="13.28515625" customWidth="1"/>
    <col min="5" max="8" width="8.42578125" customWidth="1"/>
    <col min="9" max="10" width="13.28515625" customWidth="1"/>
    <col min="13" max="13" width="17.7109375" customWidth="1"/>
    <col min="14" max="14" width="24.5703125" customWidth="1"/>
    <col min="15" max="15" width="11.28515625" customWidth="1"/>
  </cols>
  <sheetData>
    <row r="1" spans="1:9" ht="20.25" x14ac:dyDescent="0.3">
      <c r="A1" s="49" t="s">
        <v>588</v>
      </c>
      <c r="C1" s="49"/>
    </row>
    <row r="4" spans="1:9" ht="15.75" thickBot="1" x14ac:dyDescent="0.3"/>
    <row r="5" spans="1:9" ht="15" customHeight="1" x14ac:dyDescent="0.25">
      <c r="A5" s="1293" t="s">
        <v>589</v>
      </c>
      <c r="B5" s="1295" t="s">
        <v>290</v>
      </c>
      <c r="C5" s="1295" t="s">
        <v>174</v>
      </c>
      <c r="D5" s="1295" t="s">
        <v>291</v>
      </c>
      <c r="E5" s="1130" t="s">
        <v>292</v>
      </c>
      <c r="F5" s="1130" t="s">
        <v>292</v>
      </c>
      <c r="G5" s="1130" t="s">
        <v>306</v>
      </c>
      <c r="H5" s="1130" t="s">
        <v>306</v>
      </c>
      <c r="I5" s="1041" t="s">
        <v>306</v>
      </c>
    </row>
    <row r="6" spans="1:9" ht="15.75" thickBot="1" x14ac:dyDescent="0.3">
      <c r="A6" s="1294"/>
      <c r="B6" s="1296"/>
      <c r="C6" s="1296"/>
      <c r="D6" s="1296"/>
      <c r="E6" s="1131">
        <v>2014</v>
      </c>
      <c r="F6" s="1131">
        <v>2015</v>
      </c>
      <c r="G6" s="1131">
        <v>2016</v>
      </c>
      <c r="H6" s="1131">
        <v>2017</v>
      </c>
      <c r="I6" s="1042">
        <v>2018</v>
      </c>
    </row>
    <row r="7" spans="1:9" ht="27.75" customHeight="1" x14ac:dyDescent="0.25">
      <c r="A7" s="1297" t="s">
        <v>561</v>
      </c>
      <c r="B7" s="1300" t="s">
        <v>1224</v>
      </c>
      <c r="C7" s="1132" t="s">
        <v>293</v>
      </c>
      <c r="D7" s="1302" t="s">
        <v>294</v>
      </c>
      <c r="E7" s="723">
        <v>0.61</v>
      </c>
      <c r="F7" s="723">
        <v>0.57999999999999996</v>
      </c>
      <c r="G7" s="723">
        <v>0.56000000000000005</v>
      </c>
      <c r="H7" s="723">
        <v>0.54</v>
      </c>
      <c r="I7" s="1029">
        <v>0.5</v>
      </c>
    </row>
    <row r="8" spans="1:9" ht="64.5" customHeight="1" thickBot="1" x14ac:dyDescent="0.3">
      <c r="A8" s="1298"/>
      <c r="B8" s="1301"/>
      <c r="C8" s="1133" t="s">
        <v>295</v>
      </c>
      <c r="D8" s="1303"/>
      <c r="E8" s="721">
        <v>0.48</v>
      </c>
      <c r="F8" s="721">
        <v>0.47</v>
      </c>
      <c r="G8" s="721">
        <v>0.46</v>
      </c>
      <c r="H8" s="721">
        <v>0.45</v>
      </c>
      <c r="I8" s="1031">
        <v>0.44</v>
      </c>
    </row>
    <row r="9" spans="1:9" ht="25.5" customHeight="1" x14ac:dyDescent="0.25">
      <c r="A9" s="1298"/>
      <c r="B9" s="1300" t="s">
        <v>296</v>
      </c>
      <c r="C9" s="1132" t="s">
        <v>590</v>
      </c>
      <c r="D9" s="1302" t="s">
        <v>294</v>
      </c>
      <c r="E9" s="711">
        <v>4065.0000000000005</v>
      </c>
      <c r="F9" s="711">
        <v>3807</v>
      </c>
      <c r="G9" s="711">
        <v>3567</v>
      </c>
      <c r="H9" s="711">
        <v>3351</v>
      </c>
      <c r="I9" s="1032">
        <v>3095</v>
      </c>
    </row>
    <row r="10" spans="1:9" ht="45.75" customHeight="1" thickBot="1" x14ac:dyDescent="0.3">
      <c r="A10" s="1298"/>
      <c r="B10" s="1301"/>
      <c r="C10" s="1133" t="s">
        <v>1225</v>
      </c>
      <c r="D10" s="1303"/>
      <c r="E10" s="713">
        <v>2626</v>
      </c>
      <c r="F10" s="713">
        <v>2603</v>
      </c>
      <c r="G10" s="713">
        <v>2594</v>
      </c>
      <c r="H10" s="713">
        <v>2475</v>
      </c>
      <c r="I10" s="1033">
        <v>2489</v>
      </c>
    </row>
    <row r="11" spans="1:9" ht="22.5" x14ac:dyDescent="0.25">
      <c r="A11" s="1298"/>
      <c r="B11" s="1300" t="s">
        <v>297</v>
      </c>
      <c r="C11" s="1134" t="s">
        <v>591</v>
      </c>
      <c r="D11" s="1305" t="s">
        <v>294</v>
      </c>
      <c r="E11" s="723">
        <v>0.01</v>
      </c>
      <c r="F11" s="723">
        <v>0.05</v>
      </c>
      <c r="G11" s="723">
        <v>0.05</v>
      </c>
      <c r="H11" s="723">
        <v>7.0000000000000007E-2</v>
      </c>
      <c r="I11" s="1029">
        <v>0.04</v>
      </c>
    </row>
    <row r="12" spans="1:9" ht="42.75" customHeight="1" x14ac:dyDescent="0.25">
      <c r="A12" s="1298"/>
      <c r="B12" s="1304"/>
      <c r="C12" s="1135" t="s">
        <v>1254</v>
      </c>
      <c r="D12" s="1306"/>
      <c r="E12" s="724">
        <v>-0.04</v>
      </c>
      <c r="F12" s="724">
        <v>-7.0000000000000007E-2</v>
      </c>
      <c r="G12" s="724">
        <v>-0.08</v>
      </c>
      <c r="H12" s="724">
        <v>-0.1</v>
      </c>
      <c r="I12" s="1030">
        <v>-0.13</v>
      </c>
    </row>
    <row r="13" spans="1:9" ht="30.75" customHeight="1" x14ac:dyDescent="0.25">
      <c r="A13" s="1298"/>
      <c r="B13" s="1304"/>
      <c r="C13" s="1135" t="s">
        <v>1255</v>
      </c>
      <c r="D13" s="1306"/>
      <c r="E13" s="724">
        <v>0.85</v>
      </c>
      <c r="F13" s="724">
        <v>0.85</v>
      </c>
      <c r="G13" s="724">
        <v>0.86</v>
      </c>
      <c r="H13" s="724">
        <v>0.87</v>
      </c>
      <c r="I13" s="1030">
        <v>0.88</v>
      </c>
    </row>
    <row r="14" spans="1:9" ht="33" customHeight="1" thickBot="1" x14ac:dyDescent="0.3">
      <c r="A14" s="1298"/>
      <c r="B14" s="1301"/>
      <c r="C14" s="1136" t="s">
        <v>1272</v>
      </c>
      <c r="D14" s="1307"/>
      <c r="E14" s="721">
        <v>0.15</v>
      </c>
      <c r="F14" s="721">
        <v>0.2</v>
      </c>
      <c r="G14" s="721">
        <v>0.27</v>
      </c>
      <c r="H14" s="721">
        <v>0.32</v>
      </c>
      <c r="I14" s="1031">
        <v>0.35</v>
      </c>
    </row>
    <row r="15" spans="1:9" ht="35.25" customHeight="1" thickBot="1" x14ac:dyDescent="0.3">
      <c r="A15" s="1298"/>
      <c r="B15" s="1034" t="s">
        <v>1226</v>
      </c>
      <c r="C15" s="1035" t="s">
        <v>298</v>
      </c>
      <c r="D15" s="1035" t="s">
        <v>294</v>
      </c>
      <c r="E15" s="1036">
        <v>0.24</v>
      </c>
      <c r="F15" s="1036">
        <v>0.46</v>
      </c>
      <c r="G15" s="1035" t="s">
        <v>1227</v>
      </c>
      <c r="H15" s="1035" t="s">
        <v>1228</v>
      </c>
      <c r="I15" s="1037" t="s">
        <v>1229</v>
      </c>
    </row>
    <row r="16" spans="1:9" x14ac:dyDescent="0.25">
      <c r="A16" s="1298"/>
      <c r="B16" s="1308" t="s">
        <v>299</v>
      </c>
      <c r="C16" s="1134" t="s">
        <v>300</v>
      </c>
      <c r="D16" s="1305" t="s">
        <v>294</v>
      </c>
      <c r="E16" s="1134" t="s">
        <v>1230</v>
      </c>
      <c r="F16" s="1134" t="s">
        <v>1231</v>
      </c>
      <c r="G16" s="1134" t="s">
        <v>1232</v>
      </c>
      <c r="H16" s="1134" t="s">
        <v>1233</v>
      </c>
      <c r="I16" s="1038" t="s">
        <v>1234</v>
      </c>
    </row>
    <row r="17" spans="1:9" ht="34.5" customHeight="1" thickBot="1" x14ac:dyDescent="0.3">
      <c r="A17" s="1298"/>
      <c r="B17" s="1309"/>
      <c r="C17" s="1136" t="s">
        <v>301</v>
      </c>
      <c r="D17" s="1307"/>
      <c r="E17" s="1136" t="s">
        <v>1235</v>
      </c>
      <c r="F17" s="1136" t="s">
        <v>1236</v>
      </c>
      <c r="G17" s="1136" t="s">
        <v>1237</v>
      </c>
      <c r="H17" s="1136" t="s">
        <v>1238</v>
      </c>
      <c r="I17" s="1039" t="s">
        <v>1239</v>
      </c>
    </row>
    <row r="18" spans="1:9" ht="25.5" customHeight="1" thickBot="1" x14ac:dyDescent="0.3">
      <c r="A18" s="1298"/>
      <c r="B18" s="1034" t="s">
        <v>302</v>
      </c>
      <c r="C18" s="1035" t="s">
        <v>303</v>
      </c>
      <c r="D18" s="1035" t="s">
        <v>0</v>
      </c>
      <c r="E18" s="1141">
        <v>2469</v>
      </c>
      <c r="F18" s="1141">
        <v>2519</v>
      </c>
      <c r="G18" s="1141">
        <v>2776</v>
      </c>
      <c r="H18" s="1141">
        <v>2904</v>
      </c>
      <c r="I18" s="1142">
        <v>3056</v>
      </c>
    </row>
    <row r="19" spans="1:9" x14ac:dyDescent="0.25">
      <c r="A19" s="1298"/>
      <c r="B19" s="1308" t="s">
        <v>1240</v>
      </c>
      <c r="C19" s="1134" t="s">
        <v>304</v>
      </c>
      <c r="D19" s="1305" t="s">
        <v>0</v>
      </c>
      <c r="E19" s="1143">
        <v>15393</v>
      </c>
      <c r="F19" s="1143">
        <v>15256</v>
      </c>
      <c r="G19" s="1143">
        <v>15719</v>
      </c>
      <c r="H19" s="1143">
        <v>16287</v>
      </c>
      <c r="I19" s="1144">
        <v>19493</v>
      </c>
    </row>
    <row r="20" spans="1:9" ht="23.25" thickBot="1" x14ac:dyDescent="0.3">
      <c r="A20" s="1298"/>
      <c r="B20" s="1309"/>
      <c r="C20" s="1136" t="s">
        <v>1241</v>
      </c>
      <c r="D20" s="1307"/>
      <c r="E20" s="1040">
        <v>0.14000000000000001</v>
      </c>
      <c r="F20" s="1136" t="s">
        <v>1242</v>
      </c>
      <c r="G20" s="1136" t="s">
        <v>1243</v>
      </c>
      <c r="H20" s="1136" t="s">
        <v>1244</v>
      </c>
      <c r="I20" s="1039" t="s">
        <v>1245</v>
      </c>
    </row>
    <row r="21" spans="1:9" ht="54" customHeight="1" thickBot="1" x14ac:dyDescent="0.3">
      <c r="A21" s="1298"/>
      <c r="B21" s="1034" t="s">
        <v>1246</v>
      </c>
      <c r="C21" s="1035" t="s">
        <v>1247</v>
      </c>
      <c r="D21" s="1035" t="s">
        <v>0</v>
      </c>
      <c r="E21" s="1035" t="s">
        <v>1248</v>
      </c>
      <c r="F21" s="1035" t="s">
        <v>1249</v>
      </c>
      <c r="G21" s="1035" t="s">
        <v>1250</v>
      </c>
      <c r="H21" s="1035" t="s">
        <v>1251</v>
      </c>
      <c r="I21" s="1037" t="s">
        <v>1252</v>
      </c>
    </row>
    <row r="22" spans="1:9" ht="37.5" customHeight="1" thickBot="1" x14ac:dyDescent="0.3">
      <c r="A22" s="1299"/>
      <c r="B22" s="1034" t="s">
        <v>305</v>
      </c>
      <c r="C22" s="1035" t="s">
        <v>1253</v>
      </c>
      <c r="D22" s="1035" t="s">
        <v>0</v>
      </c>
      <c r="E22" s="1141">
        <v>4778</v>
      </c>
      <c r="F22" s="1141">
        <v>5075</v>
      </c>
      <c r="G22" s="1141">
        <v>5096</v>
      </c>
      <c r="H22" s="1141">
        <v>5185</v>
      </c>
      <c r="I22" s="1142">
        <v>5516</v>
      </c>
    </row>
    <row r="23" spans="1:9" ht="18" customHeight="1" x14ac:dyDescent="0.25"/>
    <row r="24" spans="1:9" x14ac:dyDescent="0.25">
      <c r="A24" s="705" t="s">
        <v>1265</v>
      </c>
    </row>
    <row r="25" spans="1:9" ht="16.7" customHeight="1" x14ac:dyDescent="0.25">
      <c r="A25" s="705" t="s">
        <v>1266</v>
      </c>
    </row>
    <row r="26" spans="1:9" x14ac:dyDescent="0.25">
      <c r="A26" s="705" t="s">
        <v>1267</v>
      </c>
    </row>
    <row r="27" spans="1:9" x14ac:dyDescent="0.25">
      <c r="A27" s="705" t="s">
        <v>1268</v>
      </c>
    </row>
    <row r="28" spans="1:9" x14ac:dyDescent="0.25">
      <c r="A28" s="705" t="s">
        <v>1269</v>
      </c>
    </row>
    <row r="29" spans="1:9" x14ac:dyDescent="0.25">
      <c r="A29" s="705" t="s">
        <v>1270</v>
      </c>
    </row>
    <row r="30" spans="1:9" x14ac:dyDescent="0.25">
      <c r="A30" s="705" t="s">
        <v>1271</v>
      </c>
    </row>
  </sheetData>
  <mergeCells count="15">
    <mergeCell ref="A5:A6"/>
    <mergeCell ref="B5:B6"/>
    <mergeCell ref="C5:C6"/>
    <mergeCell ref="D5:D6"/>
    <mergeCell ref="A7:A22"/>
    <mergeCell ref="B7:B8"/>
    <mergeCell ref="D7:D8"/>
    <mergeCell ref="B9:B10"/>
    <mergeCell ref="D9:D10"/>
    <mergeCell ref="B11:B14"/>
    <mergeCell ref="D11:D14"/>
    <mergeCell ref="B16:B17"/>
    <mergeCell ref="D16:D17"/>
    <mergeCell ref="B19:B20"/>
    <mergeCell ref="D19:D20"/>
  </mergeCells>
  <pageMargins left="0.7" right="0.7" top="0.75" bottom="0.75" header="0.3" footer="0.3"/>
  <pageSetup paperSize="9" orientation="portrait" horizontalDpi="4294967292" verticalDpi="4294967292" r:id="rId1"/>
  <ignoredErrors>
    <ignoredError sqref="I16:I17 H16:H17 G16:G17 F16:F17 E16:E17 F20:I21 E21" numberStoredAsText="1"/>
  </ignoredErrors>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C14"/>
  <sheetViews>
    <sheetView showGridLines="0" workbookViewId="0"/>
  </sheetViews>
  <sheetFormatPr defaultColWidth="8.7109375" defaultRowHeight="15" x14ac:dyDescent="0.25"/>
  <cols>
    <col min="1" max="1" width="24.7109375" customWidth="1"/>
    <col min="2" max="2" width="11.7109375" customWidth="1"/>
  </cols>
  <sheetData>
    <row r="1" spans="1:3" ht="20.25" x14ac:dyDescent="0.3">
      <c r="A1" s="23" t="s">
        <v>773</v>
      </c>
    </row>
    <row r="2" spans="1:3" x14ac:dyDescent="0.25">
      <c r="A2" s="107"/>
      <c r="B2" s="107"/>
    </row>
    <row r="3" spans="1:3" x14ac:dyDescent="0.25">
      <c r="A3" s="107"/>
      <c r="B3" s="107"/>
    </row>
    <row r="4" spans="1:3" ht="15.75" thickBot="1" x14ac:dyDescent="0.3">
      <c r="A4" s="157"/>
      <c r="B4" s="157"/>
    </row>
    <row r="5" spans="1:3" ht="15.75" x14ac:dyDescent="0.25">
      <c r="A5" s="539" t="s">
        <v>280</v>
      </c>
      <c r="B5" s="753">
        <v>29.6</v>
      </c>
      <c r="C5" s="538"/>
    </row>
    <row r="6" spans="1:3" ht="15.75" x14ac:dyDescent="0.25">
      <c r="A6" s="536" t="s">
        <v>264</v>
      </c>
      <c r="B6" s="753">
        <v>25</v>
      </c>
      <c r="C6" s="538"/>
    </row>
    <row r="7" spans="1:3" ht="15.75" x14ac:dyDescent="0.25">
      <c r="A7" s="536" t="s">
        <v>462</v>
      </c>
      <c r="B7" s="753">
        <v>23.1</v>
      </c>
      <c r="C7" s="538"/>
    </row>
    <row r="8" spans="1:3" ht="15.75" x14ac:dyDescent="0.25">
      <c r="A8" s="536" t="s">
        <v>345</v>
      </c>
      <c r="B8" s="753">
        <v>22</v>
      </c>
      <c r="C8" s="538"/>
    </row>
    <row r="9" spans="1:3" ht="15.75" x14ac:dyDescent="0.25">
      <c r="A9" s="536" t="s">
        <v>459</v>
      </c>
      <c r="B9" s="753">
        <v>19.5</v>
      </c>
      <c r="C9" s="538"/>
    </row>
    <row r="10" spans="1:3" ht="15.75" x14ac:dyDescent="0.25">
      <c r="A10" s="536" t="s">
        <v>458</v>
      </c>
      <c r="B10" s="753">
        <v>18.600000000000001</v>
      </c>
      <c r="C10" s="538"/>
    </row>
    <row r="11" spans="1:3" ht="15.75" x14ac:dyDescent="0.25">
      <c r="A11" s="536" t="s">
        <v>463</v>
      </c>
      <c r="B11" s="753">
        <v>17.100000000000001</v>
      </c>
      <c r="C11" s="538"/>
    </row>
    <row r="12" spans="1:3" ht="15.75" x14ac:dyDescent="0.25">
      <c r="A12" s="536" t="s">
        <v>461</v>
      </c>
      <c r="B12" s="753">
        <v>16.600000000000001</v>
      </c>
    </row>
    <row r="13" spans="1:3" ht="16.5" thickBot="1" x14ac:dyDescent="0.3">
      <c r="A13" s="536" t="s">
        <v>457</v>
      </c>
      <c r="B13" s="753">
        <v>16.2</v>
      </c>
    </row>
    <row r="14" spans="1:3" ht="16.5" thickBot="1" x14ac:dyDescent="0.3">
      <c r="A14" s="171" t="s">
        <v>3</v>
      </c>
      <c r="B14" s="754">
        <v>20.9</v>
      </c>
    </row>
  </sheetData>
  <pageMargins left="0.7" right="0.7" top="0.75" bottom="0.75" header="0.3" footer="0.3"/>
  <drawing r:id="rId1"/>
  <extLst>
    <ext xmlns:mx="http://schemas.microsoft.com/office/mac/excel/2008/main" uri="{64002731-A6B0-56B0-2670-7721B7C09600}">
      <mx:PLV Mode="0" OnePage="0" WScale="0"/>
    </ext>
  </extLst>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2"/>
  <sheetViews>
    <sheetView showGridLines="0" zoomScaleNormal="100" zoomScalePageLayoutView="115" workbookViewId="0">
      <selection activeCell="I13" sqref="I13"/>
    </sheetView>
  </sheetViews>
  <sheetFormatPr defaultColWidth="8.7109375" defaultRowHeight="15" x14ac:dyDescent="0.25"/>
  <cols>
    <col min="1" max="2" width="16.42578125" customWidth="1"/>
    <col min="3" max="3" width="23.28515625" customWidth="1"/>
    <col min="4" max="4" width="16.42578125" customWidth="1"/>
    <col min="5" max="8" width="10.7109375" customWidth="1"/>
  </cols>
  <sheetData>
    <row r="1" spans="1:9" ht="20.25" x14ac:dyDescent="0.3">
      <c r="A1" s="49" t="s">
        <v>592</v>
      </c>
    </row>
    <row r="4" spans="1:9" ht="15.75" thickBot="1" x14ac:dyDescent="0.3"/>
    <row r="5" spans="1:9" ht="15.75" customHeight="1" x14ac:dyDescent="0.25">
      <c r="A5" s="1293" t="s">
        <v>589</v>
      </c>
      <c r="B5" s="1295" t="s">
        <v>290</v>
      </c>
      <c r="C5" s="1295" t="s">
        <v>174</v>
      </c>
      <c r="D5" s="1295" t="s">
        <v>291</v>
      </c>
      <c r="E5" s="1130" t="s">
        <v>306</v>
      </c>
      <c r="F5" s="1130" t="s">
        <v>306</v>
      </c>
      <c r="G5" s="1130" t="s">
        <v>306</v>
      </c>
      <c r="H5" s="1130" t="s">
        <v>306</v>
      </c>
      <c r="I5" s="1041" t="s">
        <v>306</v>
      </c>
    </row>
    <row r="6" spans="1:9" ht="15.75" thickBot="1" x14ac:dyDescent="0.3">
      <c r="A6" s="1311"/>
      <c r="B6" s="1296"/>
      <c r="C6" s="1296"/>
      <c r="D6" s="1296"/>
      <c r="E6" s="1131">
        <v>2014</v>
      </c>
      <c r="F6" s="1131">
        <v>2015</v>
      </c>
      <c r="G6" s="1131">
        <v>2016</v>
      </c>
      <c r="H6" s="1131">
        <v>2017</v>
      </c>
      <c r="I6" s="1042">
        <v>2018</v>
      </c>
    </row>
    <row r="7" spans="1:9" ht="33.75" customHeight="1" x14ac:dyDescent="0.25">
      <c r="A7" s="1297" t="s">
        <v>307</v>
      </c>
      <c r="B7" s="1312" t="s">
        <v>413</v>
      </c>
      <c r="C7" s="1132" t="s">
        <v>308</v>
      </c>
      <c r="D7" s="1312" t="s">
        <v>294</v>
      </c>
      <c r="E7" s="723">
        <v>0.83</v>
      </c>
      <c r="F7" s="723">
        <v>0.88</v>
      </c>
      <c r="G7" s="723">
        <v>0.88</v>
      </c>
      <c r="H7" s="723">
        <v>0.88</v>
      </c>
      <c r="I7" s="1029">
        <v>0.94</v>
      </c>
    </row>
    <row r="8" spans="1:9" ht="33.75" customHeight="1" x14ac:dyDescent="0.25">
      <c r="A8" s="1298"/>
      <c r="B8" s="1313"/>
      <c r="C8" s="1139" t="s">
        <v>1256</v>
      </c>
      <c r="D8" s="1313"/>
      <c r="E8" s="724">
        <v>0.83</v>
      </c>
      <c r="F8" s="724">
        <v>0.88</v>
      </c>
      <c r="G8" s="724">
        <v>0.88</v>
      </c>
      <c r="H8" s="724">
        <v>0.88</v>
      </c>
      <c r="I8" s="1030">
        <v>0.89</v>
      </c>
    </row>
    <row r="9" spans="1:9" ht="33.75" customHeight="1" thickBot="1" x14ac:dyDescent="0.3">
      <c r="A9" s="1298"/>
      <c r="B9" s="1314"/>
      <c r="C9" s="1133" t="s">
        <v>1257</v>
      </c>
      <c r="D9" s="1314"/>
      <c r="E9" s="721"/>
      <c r="F9" s="721"/>
      <c r="G9" s="721"/>
      <c r="H9" s="721"/>
      <c r="I9" s="1031">
        <v>1</v>
      </c>
    </row>
    <row r="10" spans="1:9" ht="25.5" x14ac:dyDescent="0.25">
      <c r="A10" s="1298"/>
      <c r="B10" s="1302" t="s">
        <v>309</v>
      </c>
      <c r="C10" s="1132" t="s">
        <v>310</v>
      </c>
      <c r="D10" s="1302" t="s">
        <v>294</v>
      </c>
      <c r="E10" s="741">
        <v>0.99</v>
      </c>
      <c r="F10" s="741">
        <v>0.99</v>
      </c>
      <c r="G10" s="741">
        <v>0.99</v>
      </c>
      <c r="H10" s="741">
        <v>0.99</v>
      </c>
      <c r="I10" s="1145">
        <v>0.998</v>
      </c>
    </row>
    <row r="11" spans="1:9" ht="26.25" thickBot="1" x14ac:dyDescent="0.3">
      <c r="A11" s="1298"/>
      <c r="B11" s="1303"/>
      <c r="C11" s="1133" t="s">
        <v>311</v>
      </c>
      <c r="D11" s="1303"/>
      <c r="E11" s="721">
        <v>0.9</v>
      </c>
      <c r="F11" s="721">
        <v>0.91</v>
      </c>
      <c r="G11" s="721">
        <v>0.91</v>
      </c>
      <c r="H11" s="721">
        <v>0.97</v>
      </c>
      <c r="I11" s="1031">
        <v>0.98</v>
      </c>
    </row>
    <row r="12" spans="1:9" ht="33.75" customHeight="1" x14ac:dyDescent="0.25">
      <c r="A12" s="1298"/>
      <c r="B12" s="1302" t="s">
        <v>312</v>
      </c>
      <c r="C12" s="1132" t="s">
        <v>313</v>
      </c>
      <c r="D12" s="1312" t="s">
        <v>17</v>
      </c>
      <c r="E12" s="741">
        <v>0.128</v>
      </c>
      <c r="F12" s="741">
        <v>0.20499999999999999</v>
      </c>
      <c r="G12" s="741">
        <v>0.38500000000000001</v>
      </c>
      <c r="H12" s="741">
        <v>0.38500000000000001</v>
      </c>
      <c r="I12" s="1145">
        <v>0.38500000000000001</v>
      </c>
    </row>
    <row r="13" spans="1:9" ht="39" thickBot="1" x14ac:dyDescent="0.3">
      <c r="A13" s="1298"/>
      <c r="B13" s="1303"/>
      <c r="C13" s="1133" t="s">
        <v>314</v>
      </c>
      <c r="D13" s="1314"/>
      <c r="E13" s="743">
        <v>8.2000000000000003E-2</v>
      </c>
      <c r="F13" s="743">
        <v>0.13800000000000001</v>
      </c>
      <c r="G13" s="743">
        <v>0.42899999999999999</v>
      </c>
      <c r="H13" s="743">
        <v>0.42899999999999999</v>
      </c>
      <c r="I13" s="1146">
        <v>0.42899999999999999</v>
      </c>
    </row>
    <row r="14" spans="1:9" ht="28.5" x14ac:dyDescent="0.25">
      <c r="A14" s="1298"/>
      <c r="B14" s="1302" t="s">
        <v>642</v>
      </c>
      <c r="C14" s="1132" t="s">
        <v>643</v>
      </c>
      <c r="D14" s="1312" t="s">
        <v>17</v>
      </c>
      <c r="E14" s="1132">
        <v>6.1</v>
      </c>
      <c r="F14" s="1132">
        <v>7.4</v>
      </c>
      <c r="G14" s="1132">
        <v>6.7</v>
      </c>
      <c r="H14" s="786">
        <v>7</v>
      </c>
      <c r="I14" s="1147">
        <v>7</v>
      </c>
    </row>
    <row r="15" spans="1:9" ht="39" thickBot="1" x14ac:dyDescent="0.3">
      <c r="A15" s="1299"/>
      <c r="B15" s="1303"/>
      <c r="C15" s="1133" t="s">
        <v>414</v>
      </c>
      <c r="D15" s="1314"/>
      <c r="E15" s="743">
        <v>6.0999999999999999E-2</v>
      </c>
      <c r="F15" s="743">
        <v>0.13500000000000001</v>
      </c>
      <c r="G15" s="743">
        <v>0.2</v>
      </c>
      <c r="H15" s="743">
        <v>0.20599999999999999</v>
      </c>
      <c r="I15" s="1146">
        <v>0.215</v>
      </c>
    </row>
    <row r="17" spans="1:7" ht="19.350000000000001" customHeight="1" x14ac:dyDescent="0.25">
      <c r="A17" s="1310" t="s">
        <v>739</v>
      </c>
      <c r="B17" s="1310"/>
      <c r="C17" s="1310"/>
      <c r="D17" s="1310"/>
      <c r="E17" s="1310"/>
      <c r="F17" s="1310"/>
      <c r="G17" s="1310"/>
    </row>
    <row r="18" spans="1:7" ht="16.350000000000001" customHeight="1" x14ac:dyDescent="0.25">
      <c r="A18" s="1310"/>
      <c r="B18" s="1310"/>
      <c r="C18" s="1310"/>
      <c r="D18" s="1310"/>
    </row>
    <row r="22" spans="1:7" ht="23.25" x14ac:dyDescent="0.35">
      <c r="A22" s="787"/>
      <c r="B22" s="787"/>
    </row>
  </sheetData>
  <mergeCells count="15">
    <mergeCell ref="A17:G17"/>
    <mergeCell ref="A18:D18"/>
    <mergeCell ref="A5:A6"/>
    <mergeCell ref="B5:B6"/>
    <mergeCell ref="C5:C6"/>
    <mergeCell ref="D5:D6"/>
    <mergeCell ref="A7:A15"/>
    <mergeCell ref="B10:B11"/>
    <mergeCell ref="D10:D11"/>
    <mergeCell ref="B12:B13"/>
    <mergeCell ref="B14:B15"/>
    <mergeCell ref="B7:B9"/>
    <mergeCell ref="D7:D9"/>
    <mergeCell ref="D12:D13"/>
    <mergeCell ref="D14:D15"/>
  </mergeCells>
  <pageMargins left="0.7" right="0.7" top="0.75" bottom="0.75" header="0.3" footer="0.3"/>
  <drawing r:id="rId1"/>
  <extLst>
    <ext xmlns:mx="http://schemas.microsoft.com/office/mac/excel/2008/main" uri="{64002731-A6B0-56B0-2670-7721B7C09600}">
      <mx:PLV Mode="0" OnePage="0" WScale="0"/>
    </ext>
  </extLst>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34"/>
  <sheetViews>
    <sheetView showGridLines="0" topLeftCell="A10" workbookViewId="0">
      <selection activeCell="C31" sqref="C31"/>
    </sheetView>
  </sheetViews>
  <sheetFormatPr defaultColWidth="8.7109375" defaultRowHeight="15" x14ac:dyDescent="0.25"/>
  <cols>
    <col min="1" max="1" width="12.42578125" customWidth="1"/>
    <col min="2" max="2" width="14.42578125" customWidth="1"/>
    <col min="3" max="3" width="25.7109375" customWidth="1"/>
    <col min="4" max="4" width="12.42578125" customWidth="1"/>
    <col min="5" max="9" width="11" customWidth="1"/>
  </cols>
  <sheetData>
    <row r="1" spans="1:9" ht="20.25" x14ac:dyDescent="0.3">
      <c r="A1" s="49" t="s">
        <v>593</v>
      </c>
    </row>
    <row r="4" spans="1:9" ht="15.75" thickBot="1" x14ac:dyDescent="0.3"/>
    <row r="5" spans="1:9" ht="15.75" customHeight="1" x14ac:dyDescent="0.25">
      <c r="A5" s="1319" t="s">
        <v>589</v>
      </c>
      <c r="B5" s="1295" t="s">
        <v>290</v>
      </c>
      <c r="C5" s="1295" t="s">
        <v>174</v>
      </c>
      <c r="D5" s="1295" t="s">
        <v>291</v>
      </c>
      <c r="E5" s="1130" t="s">
        <v>292</v>
      </c>
      <c r="F5" s="1130" t="s">
        <v>292</v>
      </c>
      <c r="G5" s="1130" t="s">
        <v>292</v>
      </c>
      <c r="H5" s="1130" t="s">
        <v>306</v>
      </c>
      <c r="I5" s="1041" t="s">
        <v>306</v>
      </c>
    </row>
    <row r="6" spans="1:9" ht="15.75" thickBot="1" x14ac:dyDescent="0.3">
      <c r="A6" s="1320"/>
      <c r="B6" s="1321"/>
      <c r="C6" s="1321"/>
      <c r="D6" s="1321"/>
      <c r="E6" s="1137">
        <v>2014</v>
      </c>
      <c r="F6" s="1137">
        <v>2015</v>
      </c>
      <c r="G6" s="1137">
        <v>2016</v>
      </c>
      <c r="H6" s="1137">
        <v>2017</v>
      </c>
      <c r="I6" s="1148">
        <v>2018</v>
      </c>
    </row>
    <row r="7" spans="1:9" ht="25.5" x14ac:dyDescent="0.25">
      <c r="A7" s="1322" t="s">
        <v>315</v>
      </c>
      <c r="B7" s="1302" t="s">
        <v>316</v>
      </c>
      <c r="C7" s="1132" t="s">
        <v>635</v>
      </c>
      <c r="D7" s="1302" t="s">
        <v>17</v>
      </c>
      <c r="E7" s="741">
        <v>0.48399999999999999</v>
      </c>
      <c r="F7" s="741">
        <v>0.48199999999999998</v>
      </c>
      <c r="G7" s="741">
        <v>0.503</v>
      </c>
      <c r="H7" s="741">
        <v>0.48399999999999999</v>
      </c>
      <c r="I7" s="1145">
        <v>0.47299999999999998</v>
      </c>
    </row>
    <row r="8" spans="1:9" ht="25.5" x14ac:dyDescent="0.25">
      <c r="A8" s="1323"/>
      <c r="B8" s="1325"/>
      <c r="C8" s="1139" t="s">
        <v>636</v>
      </c>
      <c r="D8" s="1325"/>
      <c r="E8" s="742">
        <v>0.76900000000000002</v>
      </c>
      <c r="F8" s="742">
        <v>0.78200000000000003</v>
      </c>
      <c r="G8" s="742">
        <v>0.76500000000000001</v>
      </c>
      <c r="H8" s="742">
        <v>0.77</v>
      </c>
      <c r="I8" s="1149">
        <v>0.80300000000000005</v>
      </c>
    </row>
    <row r="9" spans="1:9" ht="25.5" x14ac:dyDescent="0.25">
      <c r="A9" s="1323"/>
      <c r="B9" s="1325"/>
      <c r="C9" s="1139" t="s">
        <v>637</v>
      </c>
      <c r="D9" s="1325"/>
      <c r="E9" s="742">
        <v>0.24399999999999999</v>
      </c>
      <c r="F9" s="742">
        <v>0.22700000000000001</v>
      </c>
      <c r="G9" s="742">
        <v>0.25</v>
      </c>
      <c r="H9" s="742">
        <v>0.23599999999999999</v>
      </c>
      <c r="I9" s="1149">
        <v>0.23</v>
      </c>
    </row>
    <row r="10" spans="1:9" ht="26.25" thickBot="1" x14ac:dyDescent="0.3">
      <c r="A10" s="1323"/>
      <c r="B10" s="1303"/>
      <c r="C10" s="1133" t="s">
        <v>638</v>
      </c>
      <c r="D10" s="1303"/>
      <c r="E10" s="743">
        <v>0.219</v>
      </c>
      <c r="F10" s="743">
        <v>0.20899999999999999</v>
      </c>
      <c r="G10" s="743">
        <v>0.20399999999999999</v>
      </c>
      <c r="H10" s="743">
        <v>0.219</v>
      </c>
      <c r="I10" s="1146">
        <v>0.245</v>
      </c>
    </row>
    <row r="11" spans="1:9" ht="25.5" customHeight="1" x14ac:dyDescent="0.25">
      <c r="A11" s="1323"/>
      <c r="B11" s="1312" t="s">
        <v>296</v>
      </c>
      <c r="C11" s="1132" t="s">
        <v>594</v>
      </c>
      <c r="D11" s="1312" t="s">
        <v>17</v>
      </c>
      <c r="E11" s="711">
        <v>3605</v>
      </c>
      <c r="F11" s="711">
        <v>3573</v>
      </c>
      <c r="G11" s="711">
        <v>3653</v>
      </c>
      <c r="H11" s="711">
        <v>3530</v>
      </c>
      <c r="I11" s="1032">
        <v>3445</v>
      </c>
    </row>
    <row r="12" spans="1:9" ht="25.5" customHeight="1" x14ac:dyDescent="0.25">
      <c r="A12" s="1323"/>
      <c r="B12" s="1326"/>
      <c r="C12" s="1139" t="s">
        <v>595</v>
      </c>
      <c r="D12" s="1326"/>
      <c r="E12" s="712">
        <v>6250</v>
      </c>
      <c r="F12" s="712">
        <v>6493</v>
      </c>
      <c r="G12" s="712">
        <v>6276</v>
      </c>
      <c r="H12" s="712">
        <v>6236</v>
      </c>
      <c r="I12" s="1150">
        <v>6626</v>
      </c>
    </row>
    <row r="13" spans="1:9" ht="25.5" customHeight="1" x14ac:dyDescent="0.25">
      <c r="A13" s="1323"/>
      <c r="B13" s="1326"/>
      <c r="C13" s="1139" t="s">
        <v>596</v>
      </c>
      <c r="D13" s="1326"/>
      <c r="E13" s="712">
        <v>1009</v>
      </c>
      <c r="F13" s="1139">
        <v>989</v>
      </c>
      <c r="G13" s="1139">
        <v>991</v>
      </c>
      <c r="H13" s="1139">
        <v>992</v>
      </c>
      <c r="I13" s="1150">
        <v>1032</v>
      </c>
    </row>
    <row r="14" spans="1:9" ht="25.5" customHeight="1" x14ac:dyDescent="0.25">
      <c r="A14" s="1323"/>
      <c r="B14" s="1326"/>
      <c r="C14" s="1139" t="s">
        <v>597</v>
      </c>
      <c r="D14" s="1326"/>
      <c r="E14" s="712">
        <v>1027</v>
      </c>
      <c r="F14" s="1139">
        <v>1028</v>
      </c>
      <c r="G14" s="1139">
        <v>959</v>
      </c>
      <c r="H14" s="1139">
        <v>1037</v>
      </c>
      <c r="I14" s="1150">
        <v>1275</v>
      </c>
    </row>
    <row r="15" spans="1:9" ht="25.5" customHeight="1" thickBot="1" x14ac:dyDescent="0.3">
      <c r="A15" s="1323"/>
      <c r="B15" s="1314"/>
      <c r="C15" s="1140" t="s">
        <v>1258</v>
      </c>
      <c r="D15" s="1140"/>
      <c r="E15" s="1043">
        <v>1837</v>
      </c>
      <c r="F15" s="1043">
        <v>2017</v>
      </c>
      <c r="G15" s="1140">
        <v>2062</v>
      </c>
      <c r="H15" s="1043">
        <v>2149</v>
      </c>
      <c r="I15" s="1151">
        <v>2451</v>
      </c>
    </row>
    <row r="16" spans="1:9" ht="39" thickBot="1" x14ac:dyDescent="0.3">
      <c r="A16" s="1323"/>
      <c r="B16" s="714" t="s">
        <v>639</v>
      </c>
      <c r="C16" s="706" t="s">
        <v>640</v>
      </c>
      <c r="D16" s="706" t="s">
        <v>17</v>
      </c>
      <c r="E16" s="744">
        <v>0.375</v>
      </c>
      <c r="F16" s="744">
        <v>0.372</v>
      </c>
      <c r="G16" s="744">
        <v>0.36699999999999999</v>
      </c>
      <c r="H16" s="744">
        <v>0.36499999999999999</v>
      </c>
      <c r="I16" s="1152">
        <v>0.36299999999999999</v>
      </c>
    </row>
    <row r="17" spans="1:9" ht="33.75" customHeight="1" thickBot="1" x14ac:dyDescent="0.3">
      <c r="A17" s="1323"/>
      <c r="B17" s="706" t="s">
        <v>317</v>
      </c>
      <c r="C17" s="706" t="s">
        <v>641</v>
      </c>
      <c r="D17" s="706" t="s">
        <v>17</v>
      </c>
      <c r="E17" s="744">
        <v>0.16400000000000001</v>
      </c>
      <c r="F17" s="745">
        <v>0.16600000000000001</v>
      </c>
      <c r="G17" s="745">
        <v>0.16300000000000001</v>
      </c>
      <c r="H17" s="745">
        <v>0.19600000000000001</v>
      </c>
      <c r="I17" s="1153">
        <v>0.191</v>
      </c>
    </row>
    <row r="18" spans="1:9" ht="42" thickBot="1" x14ac:dyDescent="0.3">
      <c r="A18" s="1323"/>
      <c r="B18" s="706" t="s">
        <v>318</v>
      </c>
      <c r="C18" s="706" t="s">
        <v>1277</v>
      </c>
      <c r="D18" s="706" t="s">
        <v>17</v>
      </c>
      <c r="E18" s="706"/>
      <c r="F18" s="715">
        <v>5231</v>
      </c>
      <c r="G18" s="715">
        <v>5444</v>
      </c>
      <c r="H18" s="715">
        <v>5573</v>
      </c>
      <c r="I18" s="1154">
        <v>6957</v>
      </c>
    </row>
    <row r="19" spans="1:9" ht="38.25" x14ac:dyDescent="0.25">
      <c r="A19" s="1323"/>
      <c r="B19" s="1318" t="s">
        <v>415</v>
      </c>
      <c r="C19" s="1318" t="s">
        <v>598</v>
      </c>
      <c r="D19" s="1318" t="s">
        <v>17</v>
      </c>
      <c r="E19" s="1315"/>
      <c r="F19" s="716" t="s">
        <v>604</v>
      </c>
      <c r="G19" s="716" t="s">
        <v>605</v>
      </c>
      <c r="H19" s="716" t="s">
        <v>599</v>
      </c>
      <c r="I19" s="1155" t="s">
        <v>1259</v>
      </c>
    </row>
    <row r="20" spans="1:9" x14ac:dyDescent="0.25">
      <c r="A20" s="1323"/>
      <c r="B20" s="1325"/>
      <c r="C20" s="1325"/>
      <c r="D20" s="1325"/>
      <c r="E20" s="1316"/>
      <c r="F20" s="717" t="s">
        <v>606</v>
      </c>
      <c r="G20" s="717" t="s">
        <v>606</v>
      </c>
      <c r="H20" s="717" t="s">
        <v>600</v>
      </c>
      <c r="I20" s="1156" t="s">
        <v>600</v>
      </c>
    </row>
    <row r="21" spans="1:9" x14ac:dyDescent="0.25">
      <c r="A21" s="1323"/>
      <c r="B21" s="1325"/>
      <c r="C21" s="1325"/>
      <c r="D21" s="1325"/>
      <c r="E21" s="1316"/>
      <c r="F21" s="746">
        <v>0.22600000000000001</v>
      </c>
      <c r="G21" s="746">
        <v>0.27</v>
      </c>
      <c r="H21" s="746">
        <v>0.307</v>
      </c>
      <c r="I21" s="1155" t="s">
        <v>1260</v>
      </c>
    </row>
    <row r="22" spans="1:9" x14ac:dyDescent="0.25">
      <c r="A22" s="1323"/>
      <c r="B22" s="1325"/>
      <c r="C22" s="1325"/>
      <c r="D22" s="1325"/>
      <c r="E22" s="1316"/>
      <c r="F22" s="717" t="s">
        <v>607</v>
      </c>
      <c r="G22" s="717" t="s">
        <v>608</v>
      </c>
      <c r="H22" s="717" t="s">
        <v>601</v>
      </c>
      <c r="I22" s="1156" t="s">
        <v>601</v>
      </c>
    </row>
    <row r="23" spans="1:9" x14ac:dyDescent="0.25">
      <c r="A23" s="1323"/>
      <c r="B23" s="1325"/>
      <c r="C23" s="1325"/>
      <c r="D23" s="1325"/>
      <c r="E23" s="1316"/>
      <c r="F23" s="746">
        <v>0.104</v>
      </c>
      <c r="G23" s="746">
        <v>0.105</v>
      </c>
      <c r="H23" s="746">
        <v>9.4E-2</v>
      </c>
      <c r="I23" s="1155" t="s">
        <v>1261</v>
      </c>
    </row>
    <row r="24" spans="1:9" ht="25.5" x14ac:dyDescent="0.25">
      <c r="A24" s="1323"/>
      <c r="B24" s="1325"/>
      <c r="C24" s="1325"/>
      <c r="D24" s="1325"/>
      <c r="E24" s="1316"/>
      <c r="F24" s="717" t="s">
        <v>609</v>
      </c>
      <c r="G24" s="717" t="s">
        <v>610</v>
      </c>
      <c r="H24" s="718" t="s">
        <v>614</v>
      </c>
      <c r="I24" s="1157" t="s">
        <v>614</v>
      </c>
    </row>
    <row r="25" spans="1:9" x14ac:dyDescent="0.25">
      <c r="A25" s="1323"/>
      <c r="B25" s="1325"/>
      <c r="C25" s="1325"/>
      <c r="D25" s="1325"/>
      <c r="E25" s="1316"/>
      <c r="F25" s="746">
        <v>7.0999999999999994E-2</v>
      </c>
      <c r="G25" s="746">
        <v>9.6000000000000002E-2</v>
      </c>
      <c r="H25" s="746">
        <v>0.10199999999999999</v>
      </c>
      <c r="I25" s="1155" t="s">
        <v>1262</v>
      </c>
    </row>
    <row r="26" spans="1:9" x14ac:dyDescent="0.25">
      <c r="A26" s="1323"/>
      <c r="B26" s="1325"/>
      <c r="C26" s="1325"/>
      <c r="D26" s="1325"/>
      <c r="E26" s="1316"/>
      <c r="F26" s="717" t="s">
        <v>611</v>
      </c>
      <c r="G26" s="717" t="s">
        <v>611</v>
      </c>
      <c r="H26" s="717" t="s">
        <v>602</v>
      </c>
      <c r="I26" s="1156" t="s">
        <v>602</v>
      </c>
    </row>
    <row r="27" spans="1:9" x14ac:dyDescent="0.25">
      <c r="A27" s="1323"/>
      <c r="B27" s="1325"/>
      <c r="C27" s="1325"/>
      <c r="D27" s="1325"/>
      <c r="E27" s="1316"/>
      <c r="F27" s="746">
        <v>4.8000000000000001E-2</v>
      </c>
      <c r="G27" s="746">
        <v>3.1E-2</v>
      </c>
      <c r="H27" s="746">
        <v>4.4999999999999998E-2</v>
      </c>
      <c r="I27" s="1155" t="s">
        <v>1263</v>
      </c>
    </row>
    <row r="28" spans="1:9" ht="25.5" x14ac:dyDescent="0.25">
      <c r="A28" s="1323"/>
      <c r="B28" s="1325"/>
      <c r="C28" s="1325"/>
      <c r="D28" s="1325"/>
      <c r="E28" s="1316"/>
      <c r="F28" s="717" t="s">
        <v>612</v>
      </c>
      <c r="G28" s="717" t="s">
        <v>613</v>
      </c>
      <c r="H28" s="717" t="s">
        <v>603</v>
      </c>
      <c r="I28" s="1156" t="s">
        <v>603</v>
      </c>
    </row>
    <row r="29" spans="1:9" ht="15.75" thickBot="1" x14ac:dyDescent="0.3">
      <c r="A29" s="1323"/>
      <c r="B29" s="1303"/>
      <c r="C29" s="1303"/>
      <c r="D29" s="1303"/>
      <c r="E29" s="1317"/>
      <c r="F29" s="747">
        <v>0.26500000000000001</v>
      </c>
      <c r="G29" s="747">
        <v>0.22800000000000001</v>
      </c>
      <c r="H29" s="747">
        <v>0.22</v>
      </c>
      <c r="I29" s="1158" t="s">
        <v>1264</v>
      </c>
    </row>
    <row r="30" spans="1:9" ht="66.75" x14ac:dyDescent="0.25">
      <c r="A30" s="1323"/>
      <c r="B30" s="1318" t="s">
        <v>319</v>
      </c>
      <c r="C30" s="1138" t="s">
        <v>1275</v>
      </c>
      <c r="D30" s="1318" t="s">
        <v>17</v>
      </c>
      <c r="E30" s="719"/>
      <c r="F30" s="720"/>
      <c r="G30" s="720">
        <v>0.13</v>
      </c>
      <c r="H30" s="720">
        <v>0.17</v>
      </c>
      <c r="I30" s="1159">
        <v>0.21</v>
      </c>
    </row>
    <row r="31" spans="1:9" ht="80.25" thickBot="1" x14ac:dyDescent="0.3">
      <c r="A31" s="1324"/>
      <c r="B31" s="1303"/>
      <c r="C31" s="1133" t="s">
        <v>1276</v>
      </c>
      <c r="D31" s="1303"/>
      <c r="E31" s="721"/>
      <c r="F31" s="722"/>
      <c r="G31" s="722">
        <v>0.51</v>
      </c>
      <c r="H31" s="722">
        <v>0.66</v>
      </c>
      <c r="I31" s="1160">
        <v>0.71</v>
      </c>
    </row>
    <row r="33" spans="1:1" x14ac:dyDescent="0.25">
      <c r="A33" s="705" t="s">
        <v>1273</v>
      </c>
    </row>
    <row r="34" spans="1:1" x14ac:dyDescent="0.25">
      <c r="A34" s="705" t="s">
        <v>1274</v>
      </c>
    </row>
  </sheetData>
  <mergeCells count="15">
    <mergeCell ref="E19:E29"/>
    <mergeCell ref="B30:B31"/>
    <mergeCell ref="D30:D31"/>
    <mergeCell ref="A5:A6"/>
    <mergeCell ref="B5:B6"/>
    <mergeCell ref="C5:C6"/>
    <mergeCell ref="D5:D6"/>
    <mergeCell ref="A7:A31"/>
    <mergeCell ref="B7:B10"/>
    <mergeCell ref="D7:D10"/>
    <mergeCell ref="D11:D14"/>
    <mergeCell ref="B19:B29"/>
    <mergeCell ref="C19:C29"/>
    <mergeCell ref="D19:D29"/>
    <mergeCell ref="B11:B15"/>
  </mergeCells>
  <pageMargins left="0.7" right="0.7" top="0.75" bottom="0.75" header="0.3" footer="0.3"/>
  <pageSetup paperSize="9" orientation="portrait" r:id="rId1"/>
  <ignoredErrors>
    <ignoredError sqref="I23 I21 I25 I27 I29" numberStoredAsText="1"/>
  </ignoredErrors>
  <drawing r:id="rId2"/>
  <extLst>
    <ext xmlns:mx="http://schemas.microsoft.com/office/mac/excel/2008/main" uri="{64002731-A6B0-56B0-2670-7721B7C09600}">
      <mx:PLV Mode="0" OnePage="0" WScale="0"/>
    </ext>
  </extLst>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35"/>
  <sheetViews>
    <sheetView showGridLines="0" topLeftCell="A19" zoomScaleNormal="100" workbookViewId="0">
      <selection activeCell="A35" sqref="A35"/>
    </sheetView>
  </sheetViews>
  <sheetFormatPr defaultColWidth="8.7109375" defaultRowHeight="15" x14ac:dyDescent="0.25"/>
  <cols>
    <col min="1" max="1" width="11" customWidth="1"/>
    <col min="2" max="2" width="22.28515625" customWidth="1"/>
    <col min="3" max="3" width="29" customWidth="1"/>
    <col min="4" max="4" width="18.28515625" customWidth="1"/>
    <col min="5" max="8" width="11.28515625" bestFit="1" customWidth="1"/>
    <col min="9" max="9" width="14" customWidth="1"/>
  </cols>
  <sheetData>
    <row r="1" spans="1:9" ht="20.25" x14ac:dyDescent="0.3">
      <c r="A1" s="49" t="s">
        <v>615</v>
      </c>
    </row>
    <row r="4" spans="1:9" ht="15.75" thickBot="1" x14ac:dyDescent="0.3"/>
    <row r="5" spans="1:9" x14ac:dyDescent="0.25">
      <c r="A5" s="1293" t="s">
        <v>589</v>
      </c>
      <c r="B5" s="1295" t="s">
        <v>290</v>
      </c>
      <c r="C5" s="1295" t="s">
        <v>174</v>
      </c>
      <c r="D5" s="1295" t="s">
        <v>291</v>
      </c>
      <c r="E5" s="1130" t="s">
        <v>306</v>
      </c>
      <c r="F5" s="1130" t="s">
        <v>306</v>
      </c>
      <c r="G5" s="1130" t="s">
        <v>306</v>
      </c>
      <c r="H5" s="1130" t="s">
        <v>306</v>
      </c>
      <c r="I5" s="1041" t="s">
        <v>306</v>
      </c>
    </row>
    <row r="6" spans="1:9" ht="15.75" thickBot="1" x14ac:dyDescent="0.3">
      <c r="A6" s="1311"/>
      <c r="B6" s="1321"/>
      <c r="C6" s="1321"/>
      <c r="D6" s="1296"/>
      <c r="E6" s="1137">
        <v>2014</v>
      </c>
      <c r="F6" s="1137">
        <v>2015</v>
      </c>
      <c r="G6" s="1137">
        <v>2016</v>
      </c>
      <c r="H6" s="1137">
        <v>2017</v>
      </c>
      <c r="I6" s="1148">
        <v>2018</v>
      </c>
    </row>
    <row r="7" spans="1:9" ht="42" thickBot="1" x14ac:dyDescent="0.3">
      <c r="A7" s="1322" t="s">
        <v>320</v>
      </c>
      <c r="B7" s="706" t="s">
        <v>740</v>
      </c>
      <c r="C7" s="706" t="s">
        <v>620</v>
      </c>
      <c r="D7" s="706" t="s">
        <v>294</v>
      </c>
      <c r="E7" s="788">
        <v>11</v>
      </c>
      <c r="F7" s="706">
        <v>9.3000000000000007</v>
      </c>
      <c r="G7" s="706">
        <v>13.3</v>
      </c>
      <c r="H7" s="706">
        <v>57.1</v>
      </c>
      <c r="I7" s="1161">
        <v>78.400000000000006</v>
      </c>
    </row>
    <row r="8" spans="1:9" ht="29.25" customHeight="1" x14ac:dyDescent="0.25">
      <c r="A8" s="1323"/>
      <c r="B8" s="1302" t="s">
        <v>616</v>
      </c>
      <c r="C8" s="1132" t="s">
        <v>621</v>
      </c>
      <c r="D8" s="1302" t="s">
        <v>294</v>
      </c>
      <c r="E8" s="1132"/>
      <c r="F8" s="1132">
        <v>22.7</v>
      </c>
      <c r="G8" s="1132">
        <v>27.8</v>
      </c>
      <c r="H8" s="786">
        <v>28</v>
      </c>
      <c r="I8" s="1162">
        <v>31.4</v>
      </c>
    </row>
    <row r="9" spans="1:9" ht="34.5" customHeight="1" thickBot="1" x14ac:dyDescent="0.3">
      <c r="A9" s="1323"/>
      <c r="B9" s="1303"/>
      <c r="C9" s="1133" t="s">
        <v>622</v>
      </c>
      <c r="D9" s="1303"/>
      <c r="E9" s="1133"/>
      <c r="F9" s="860">
        <v>17</v>
      </c>
      <c r="G9" s="1133">
        <v>19.899999999999999</v>
      </c>
      <c r="H9" s="1133">
        <v>18.399999999999999</v>
      </c>
      <c r="I9" s="1163">
        <v>20.100000000000001</v>
      </c>
    </row>
    <row r="10" spans="1:9" ht="39" thickBot="1" x14ac:dyDescent="0.3">
      <c r="A10" s="1323"/>
      <c r="B10" s="706" t="s">
        <v>321</v>
      </c>
      <c r="C10" s="706" t="s">
        <v>623</v>
      </c>
      <c r="D10" s="706" t="s">
        <v>294</v>
      </c>
      <c r="E10" s="707">
        <v>0.65</v>
      </c>
      <c r="F10" s="707">
        <v>0.75</v>
      </c>
      <c r="G10" s="707">
        <v>0.61</v>
      </c>
      <c r="H10" s="707">
        <v>0.76</v>
      </c>
      <c r="I10" s="1164" t="s">
        <v>1278</v>
      </c>
    </row>
    <row r="11" spans="1:9" ht="42" thickBot="1" x14ac:dyDescent="0.3">
      <c r="A11" s="1323"/>
      <c r="B11" s="706" t="s">
        <v>321</v>
      </c>
      <c r="C11" s="706" t="s">
        <v>624</v>
      </c>
      <c r="D11" s="706" t="s">
        <v>294</v>
      </c>
      <c r="E11" s="707">
        <v>0.79</v>
      </c>
      <c r="F11" s="707">
        <v>0.78</v>
      </c>
      <c r="G11" s="707">
        <v>0.85</v>
      </c>
      <c r="H11" s="707">
        <v>0.72</v>
      </c>
      <c r="I11" s="1164" t="s">
        <v>1279</v>
      </c>
    </row>
    <row r="12" spans="1:9" ht="41.25" x14ac:dyDescent="0.25">
      <c r="A12" s="1323"/>
      <c r="B12" s="1302" t="s">
        <v>322</v>
      </c>
      <c r="C12" s="1132" t="s">
        <v>625</v>
      </c>
      <c r="D12" s="1132" t="s">
        <v>323</v>
      </c>
      <c r="E12" s="708">
        <v>33550000</v>
      </c>
      <c r="F12" s="708">
        <v>33110000</v>
      </c>
      <c r="G12" s="708">
        <v>31695630</v>
      </c>
      <c r="H12" s="708">
        <v>29630259</v>
      </c>
      <c r="I12" s="1165" t="s">
        <v>1393</v>
      </c>
    </row>
    <row r="13" spans="1:9" ht="41.25" x14ac:dyDescent="0.25">
      <c r="A13" s="1323"/>
      <c r="B13" s="1325"/>
      <c r="C13" s="1139" t="s">
        <v>626</v>
      </c>
      <c r="D13" s="1139" t="s">
        <v>323</v>
      </c>
      <c r="E13" s="709">
        <v>1000000</v>
      </c>
      <c r="F13" s="709">
        <v>1300000</v>
      </c>
      <c r="G13" s="709">
        <v>1388000</v>
      </c>
      <c r="H13" s="709">
        <v>1270081</v>
      </c>
      <c r="I13" s="1168" t="s">
        <v>1391</v>
      </c>
    </row>
    <row r="14" spans="1:9" ht="42" thickBot="1" x14ac:dyDescent="0.3">
      <c r="A14" s="1323"/>
      <c r="B14" s="1303"/>
      <c r="C14" s="1133" t="s">
        <v>627</v>
      </c>
      <c r="D14" s="1133" t="s">
        <v>323</v>
      </c>
      <c r="E14" s="710">
        <v>32550000</v>
      </c>
      <c r="F14" s="710">
        <v>31810000</v>
      </c>
      <c r="G14" s="710">
        <v>30307630</v>
      </c>
      <c r="H14" s="710">
        <v>28360178</v>
      </c>
      <c r="I14" s="1169" t="s">
        <v>1392</v>
      </c>
    </row>
    <row r="15" spans="1:9" ht="41.25" x14ac:dyDescent="0.25">
      <c r="A15" s="1323"/>
      <c r="B15" s="1302" t="s">
        <v>617</v>
      </c>
      <c r="C15" s="1132" t="s">
        <v>628</v>
      </c>
      <c r="D15" s="1132" t="s">
        <v>323</v>
      </c>
      <c r="E15" s="1132">
        <v>0.76</v>
      </c>
      <c r="F15" s="1132">
        <v>0.77</v>
      </c>
      <c r="G15" s="1132">
        <v>0.87</v>
      </c>
      <c r="H15" s="1132">
        <v>0.84</v>
      </c>
      <c r="I15" s="1162">
        <v>0.8</v>
      </c>
    </row>
    <row r="16" spans="1:9" ht="28.5" x14ac:dyDescent="0.25">
      <c r="A16" s="1323"/>
      <c r="B16" s="1327"/>
      <c r="C16" s="1139" t="s">
        <v>629</v>
      </c>
      <c r="D16" s="1325" t="s">
        <v>294</v>
      </c>
      <c r="E16" s="1139">
        <v>1.1299999999999999</v>
      </c>
      <c r="F16" s="1139">
        <v>1.1299999999999999</v>
      </c>
      <c r="G16" s="1139">
        <v>1.1200000000000001</v>
      </c>
      <c r="H16" s="1139">
        <v>1.1299999999999999</v>
      </c>
      <c r="I16" s="1166">
        <v>1.18</v>
      </c>
    </row>
    <row r="17" spans="1:9" ht="28.5" x14ac:dyDescent="0.25">
      <c r="A17" s="1323"/>
      <c r="B17" s="1327"/>
      <c r="C17" s="1139" t="s">
        <v>630</v>
      </c>
      <c r="D17" s="1325"/>
      <c r="E17" s="1139">
        <v>0.89</v>
      </c>
      <c r="F17" s="1139">
        <v>0.89</v>
      </c>
      <c r="G17" s="789">
        <v>0.9</v>
      </c>
      <c r="H17" s="1139">
        <v>0.83</v>
      </c>
      <c r="I17" s="1167">
        <v>0.79</v>
      </c>
    </row>
    <row r="18" spans="1:9" ht="15.75" x14ac:dyDescent="0.25">
      <c r="A18" s="1323"/>
      <c r="B18" s="1327"/>
      <c r="C18" s="1139" t="s">
        <v>631</v>
      </c>
      <c r="D18" s="1325"/>
      <c r="E18" s="1139">
        <v>0.77</v>
      </c>
      <c r="F18" s="1139">
        <v>0.76</v>
      </c>
      <c r="G18" s="1139">
        <v>0.74</v>
      </c>
      <c r="H18" s="1139">
        <v>0.72</v>
      </c>
      <c r="I18" s="1166">
        <v>0.68</v>
      </c>
    </row>
    <row r="19" spans="1:9" x14ac:dyDescent="0.25">
      <c r="A19" s="1323"/>
      <c r="B19" s="1327"/>
      <c r="C19" s="1330" t="s">
        <v>722</v>
      </c>
      <c r="D19" s="1325"/>
      <c r="E19" s="1325"/>
      <c r="F19" s="1325"/>
      <c r="G19" s="1325">
        <v>0.97</v>
      </c>
      <c r="H19" s="1325">
        <v>0.92</v>
      </c>
      <c r="I19" s="1329">
        <v>0.86</v>
      </c>
    </row>
    <row r="20" spans="1:9" x14ac:dyDescent="0.25">
      <c r="A20" s="1323"/>
      <c r="B20" s="1327"/>
      <c r="C20" s="1326"/>
      <c r="D20" s="1325"/>
      <c r="E20" s="1325"/>
      <c r="F20" s="1325"/>
      <c r="G20" s="1325"/>
      <c r="H20" s="1325"/>
      <c r="I20" s="1329"/>
    </row>
    <row r="21" spans="1:9" ht="12" customHeight="1" x14ac:dyDescent="0.25">
      <c r="A21" s="1323"/>
      <c r="B21" s="1327"/>
      <c r="C21" s="1318"/>
      <c r="D21" s="1325"/>
      <c r="E21" s="1325"/>
      <c r="F21" s="1325"/>
      <c r="G21" s="1325"/>
      <c r="H21" s="1325"/>
      <c r="I21" s="1329"/>
    </row>
    <row r="22" spans="1:9" ht="15.75" x14ac:dyDescent="0.25">
      <c r="A22" s="1323"/>
      <c r="B22" s="1327"/>
      <c r="C22" s="1139" t="s">
        <v>632</v>
      </c>
      <c r="D22" s="1139" t="s">
        <v>0</v>
      </c>
      <c r="E22" s="1139">
        <v>1.05</v>
      </c>
      <c r="F22" s="1139">
        <v>1.1200000000000001</v>
      </c>
      <c r="G22" s="1139">
        <v>1.1599999999999999</v>
      </c>
      <c r="H22" s="789">
        <v>1.2</v>
      </c>
      <c r="I22" s="1166">
        <v>1.25</v>
      </c>
    </row>
    <row r="23" spans="1:9" ht="15.75" x14ac:dyDescent="0.25">
      <c r="A23" s="1323"/>
      <c r="B23" s="1327"/>
      <c r="C23" s="1139" t="s">
        <v>633</v>
      </c>
      <c r="D23" s="1325" t="s">
        <v>17</v>
      </c>
      <c r="E23" s="1139">
        <v>1.06</v>
      </c>
      <c r="F23" s="1139">
        <v>1.1200000000000001</v>
      </c>
      <c r="G23" s="1139">
        <v>1.1100000000000001</v>
      </c>
      <c r="H23" s="1139">
        <v>1.1100000000000001</v>
      </c>
      <c r="I23" s="1166">
        <v>1.1599999999999999</v>
      </c>
    </row>
    <row r="24" spans="1:9" ht="16.5" thickBot="1" x14ac:dyDescent="0.3">
      <c r="A24" s="1324"/>
      <c r="B24" s="1328"/>
      <c r="C24" s="1133" t="s">
        <v>634</v>
      </c>
      <c r="D24" s="1303"/>
      <c r="E24" s="1133">
        <v>1.1599999999999999</v>
      </c>
      <c r="F24" s="1133">
        <v>1.19</v>
      </c>
      <c r="G24" s="1133">
        <v>1.21</v>
      </c>
      <c r="H24" s="1133">
        <v>1.22</v>
      </c>
      <c r="I24" s="1163">
        <v>1.25</v>
      </c>
    </row>
    <row r="26" spans="1:9" x14ac:dyDescent="0.25">
      <c r="A26" s="705" t="s">
        <v>1280</v>
      </c>
    </row>
    <row r="27" spans="1:9" x14ac:dyDescent="0.25">
      <c r="A27" s="705" t="s">
        <v>1281</v>
      </c>
    </row>
    <row r="28" spans="1:9" x14ac:dyDescent="0.25">
      <c r="A28" s="705" t="s">
        <v>1282</v>
      </c>
    </row>
    <row r="29" spans="1:9" x14ac:dyDescent="0.25">
      <c r="A29" s="705" t="s">
        <v>1283</v>
      </c>
    </row>
    <row r="30" spans="1:9" x14ac:dyDescent="0.25">
      <c r="A30" s="705" t="s">
        <v>1284</v>
      </c>
    </row>
    <row r="31" spans="1:9" x14ac:dyDescent="0.25">
      <c r="A31" s="705" t="s">
        <v>1285</v>
      </c>
    </row>
    <row r="32" spans="1:9" x14ac:dyDescent="0.25">
      <c r="A32" s="705" t="s">
        <v>1286</v>
      </c>
    </row>
    <row r="33" spans="1:1" x14ac:dyDescent="0.25">
      <c r="A33" s="705" t="s">
        <v>1287</v>
      </c>
    </row>
    <row r="34" spans="1:1" x14ac:dyDescent="0.25">
      <c r="A34" s="705" t="s">
        <v>1288</v>
      </c>
    </row>
    <row r="35" spans="1:1" x14ac:dyDescent="0.25">
      <c r="A35" s="1044" t="s">
        <v>1289</v>
      </c>
    </row>
  </sheetData>
  <mergeCells count="17">
    <mergeCell ref="I19:I21"/>
    <mergeCell ref="D5:D6"/>
    <mergeCell ref="C19:C21"/>
    <mergeCell ref="E19:E21"/>
    <mergeCell ref="F19:F21"/>
    <mergeCell ref="G19:G21"/>
    <mergeCell ref="D8:D9"/>
    <mergeCell ref="D16:D21"/>
    <mergeCell ref="H19:H21"/>
    <mergeCell ref="D23:D24"/>
    <mergeCell ref="A5:A6"/>
    <mergeCell ref="B5:B6"/>
    <mergeCell ref="C5:C6"/>
    <mergeCell ref="A7:A24"/>
    <mergeCell ref="B8:B9"/>
    <mergeCell ref="B12:B14"/>
    <mergeCell ref="B15:B24"/>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12"/>
  <sheetViews>
    <sheetView showGridLines="0" workbookViewId="0">
      <selection activeCell="A7" sqref="A7:A9"/>
    </sheetView>
  </sheetViews>
  <sheetFormatPr defaultColWidth="8.7109375" defaultRowHeight="15" x14ac:dyDescent="0.25"/>
  <cols>
    <col min="1" max="1" width="13.5703125" customWidth="1"/>
    <col min="2" max="2" width="13.7109375" customWidth="1"/>
    <col min="3" max="3" width="34.42578125" customWidth="1"/>
    <col min="4" max="4" width="10.7109375" customWidth="1"/>
    <col min="5" max="7" width="6.28515625" bestFit="1" customWidth="1"/>
    <col min="8" max="8" width="7.7109375" customWidth="1"/>
  </cols>
  <sheetData>
    <row r="1" spans="1:9" ht="20.25" x14ac:dyDescent="0.3">
      <c r="A1" s="49" t="s">
        <v>618</v>
      </c>
    </row>
    <row r="4" spans="1:9" ht="15.75" thickBot="1" x14ac:dyDescent="0.3"/>
    <row r="5" spans="1:9" ht="22.35" customHeight="1" x14ac:dyDescent="0.25">
      <c r="A5" s="1293" t="s">
        <v>589</v>
      </c>
      <c r="B5" s="1295" t="s">
        <v>290</v>
      </c>
      <c r="C5" s="1295" t="s">
        <v>174</v>
      </c>
      <c r="D5" s="1295" t="s">
        <v>291</v>
      </c>
      <c r="E5" s="1130" t="s">
        <v>292</v>
      </c>
      <c r="F5" s="1130" t="s">
        <v>292</v>
      </c>
      <c r="G5" s="1130" t="s">
        <v>306</v>
      </c>
      <c r="H5" s="1130" t="s">
        <v>306</v>
      </c>
      <c r="I5" s="1041" t="s">
        <v>306</v>
      </c>
    </row>
    <row r="6" spans="1:9" ht="18.600000000000001" customHeight="1" thickBot="1" x14ac:dyDescent="0.3">
      <c r="A6" s="1311" t="s">
        <v>619</v>
      </c>
      <c r="B6" s="1321"/>
      <c r="C6" s="1321"/>
      <c r="D6" s="1296"/>
      <c r="E6" s="1137">
        <v>2014</v>
      </c>
      <c r="F6" s="1137">
        <v>2015</v>
      </c>
      <c r="G6" s="1137">
        <v>2016</v>
      </c>
      <c r="H6" s="1137">
        <v>2017</v>
      </c>
      <c r="I6" s="1148">
        <v>2018</v>
      </c>
    </row>
    <row r="7" spans="1:9" ht="126" customHeight="1" thickBot="1" x14ac:dyDescent="0.3">
      <c r="A7" s="1322" t="s">
        <v>717</v>
      </c>
      <c r="B7" s="1312" t="s">
        <v>1290</v>
      </c>
      <c r="C7" s="706" t="s">
        <v>1385</v>
      </c>
      <c r="D7" s="706" t="s">
        <v>17</v>
      </c>
      <c r="E7" s="707"/>
      <c r="F7" s="707"/>
      <c r="G7" s="707"/>
      <c r="H7" s="707">
        <v>0.7</v>
      </c>
      <c r="I7" s="1164">
        <v>0.82</v>
      </c>
    </row>
    <row r="8" spans="1:9" ht="123" customHeight="1" thickBot="1" x14ac:dyDescent="0.3">
      <c r="A8" s="1323"/>
      <c r="B8" s="1326"/>
      <c r="C8" s="706" t="s">
        <v>1386</v>
      </c>
      <c r="D8" s="706" t="s">
        <v>17</v>
      </c>
      <c r="E8" s="707"/>
      <c r="F8" s="707"/>
      <c r="G8" s="707"/>
      <c r="H8" s="707">
        <v>0.55000000000000004</v>
      </c>
      <c r="I8" s="1164">
        <v>0.78</v>
      </c>
    </row>
    <row r="9" spans="1:9" ht="105" customHeight="1" thickBot="1" x14ac:dyDescent="0.3">
      <c r="A9" s="1324"/>
      <c r="B9" s="1331"/>
      <c r="C9" s="706" t="s">
        <v>1387</v>
      </c>
      <c r="D9" s="706" t="s">
        <v>17</v>
      </c>
      <c r="E9" s="707"/>
      <c r="F9" s="707"/>
      <c r="G9" s="707"/>
      <c r="H9" s="707">
        <v>0.71</v>
      </c>
      <c r="I9" s="1164">
        <v>0.64</v>
      </c>
    </row>
    <row r="11" spans="1:9" x14ac:dyDescent="0.25">
      <c r="A11" s="705" t="s">
        <v>1291</v>
      </c>
    </row>
    <row r="12" spans="1:9" x14ac:dyDescent="0.25">
      <c r="A12" s="705" t="s">
        <v>1292</v>
      </c>
    </row>
  </sheetData>
  <mergeCells count="6">
    <mergeCell ref="D5:D6"/>
    <mergeCell ref="B5:B6"/>
    <mergeCell ref="C5:C6"/>
    <mergeCell ref="A7:A9"/>
    <mergeCell ref="B7:B9"/>
    <mergeCell ref="A5:A6"/>
  </mergeCells>
  <pageMargins left="0.7" right="0.7" top="0.75" bottom="0.75" header="0.3" footer="0.3"/>
  <drawing r:id="rId1"/>
  <extLst>
    <ext xmlns:mx="http://schemas.microsoft.com/office/mac/excel/2008/main" uri="{64002731-A6B0-56B0-2670-7721B7C09600}">
      <mx:PLV Mode="0" OnePage="0" WScale="0"/>
    </ext>
  </extLst>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20"/>
  <sheetViews>
    <sheetView showGridLines="0" topLeftCell="A10" workbookViewId="0">
      <selection activeCell="A7" sqref="A7:A15"/>
    </sheetView>
  </sheetViews>
  <sheetFormatPr defaultColWidth="8.7109375" defaultRowHeight="15" x14ac:dyDescent="0.25"/>
  <cols>
    <col min="1" max="1" width="15.7109375" customWidth="1"/>
    <col min="2" max="2" width="37.7109375" bestFit="1" customWidth="1"/>
    <col min="3" max="3" width="25.42578125" bestFit="1" customWidth="1"/>
    <col min="4" max="7" width="8.42578125" bestFit="1" customWidth="1"/>
    <col min="8" max="8" width="11.5703125" customWidth="1"/>
  </cols>
  <sheetData>
    <row r="1" spans="1:8" ht="20.25" x14ac:dyDescent="0.3">
      <c r="A1" s="49" t="s">
        <v>644</v>
      </c>
    </row>
    <row r="4" spans="1:8" ht="15.75" thickBot="1" x14ac:dyDescent="0.3"/>
    <row r="5" spans="1:8" x14ac:dyDescent="0.25">
      <c r="A5" s="1293" t="s">
        <v>589</v>
      </c>
      <c r="B5" s="1295" t="s">
        <v>290</v>
      </c>
      <c r="C5" s="1295" t="s">
        <v>291</v>
      </c>
      <c r="D5" s="1130" t="s">
        <v>292</v>
      </c>
      <c r="E5" s="1130" t="s">
        <v>292</v>
      </c>
      <c r="F5" s="1130" t="s">
        <v>306</v>
      </c>
      <c r="G5" s="1130" t="s">
        <v>306</v>
      </c>
      <c r="H5" s="1041" t="s">
        <v>306</v>
      </c>
    </row>
    <row r="6" spans="1:8" ht="15.75" thickBot="1" x14ac:dyDescent="0.3">
      <c r="A6" s="1311"/>
      <c r="B6" s="1321"/>
      <c r="C6" s="1321"/>
      <c r="D6" s="1137">
        <v>2014</v>
      </c>
      <c r="E6" s="1137">
        <v>2015</v>
      </c>
      <c r="F6" s="1137">
        <v>2016</v>
      </c>
      <c r="G6" s="1137">
        <v>2017</v>
      </c>
      <c r="H6" s="1148">
        <v>2018</v>
      </c>
    </row>
    <row r="7" spans="1:8" ht="36.75" customHeight="1" thickBot="1" x14ac:dyDescent="0.3">
      <c r="A7" s="1322" t="s">
        <v>578</v>
      </c>
      <c r="B7" s="706" t="s">
        <v>324</v>
      </c>
      <c r="C7" s="706" t="s">
        <v>323</v>
      </c>
      <c r="D7" s="725">
        <v>12683</v>
      </c>
      <c r="E7" s="725">
        <v>17961</v>
      </c>
      <c r="F7" s="725">
        <v>13840</v>
      </c>
      <c r="G7" s="725">
        <v>15764</v>
      </c>
      <c r="H7" s="1170">
        <v>20539</v>
      </c>
    </row>
    <row r="8" spans="1:8" ht="36.75" customHeight="1" thickBot="1" x14ac:dyDescent="0.3">
      <c r="A8" s="1323"/>
      <c r="B8" s="706" t="s">
        <v>325</v>
      </c>
      <c r="C8" s="706" t="s">
        <v>17</v>
      </c>
      <c r="D8" s="725">
        <v>4428</v>
      </c>
      <c r="E8" s="725">
        <v>4701</v>
      </c>
      <c r="F8" s="725">
        <v>4457</v>
      </c>
      <c r="G8" s="725">
        <v>4217</v>
      </c>
      <c r="H8" s="1170">
        <v>4092</v>
      </c>
    </row>
    <row r="9" spans="1:8" ht="36.75" customHeight="1" thickBot="1" x14ac:dyDescent="0.3">
      <c r="A9" s="1323"/>
      <c r="B9" s="706" t="s">
        <v>647</v>
      </c>
      <c r="C9" s="706" t="s">
        <v>294</v>
      </c>
      <c r="D9" s="706">
        <v>512</v>
      </c>
      <c r="E9" s="706">
        <v>447</v>
      </c>
      <c r="F9" s="706">
        <v>446</v>
      </c>
      <c r="G9" s="706">
        <v>534</v>
      </c>
      <c r="H9" s="1161">
        <v>788</v>
      </c>
    </row>
    <row r="10" spans="1:8" ht="36.75" customHeight="1" thickBot="1" x14ac:dyDescent="0.3">
      <c r="A10" s="1323"/>
      <c r="B10" s="706" t="s">
        <v>648</v>
      </c>
      <c r="C10" s="706" t="s">
        <v>323</v>
      </c>
      <c r="D10" s="706">
        <v>103</v>
      </c>
      <c r="E10" s="706">
        <v>205</v>
      </c>
      <c r="F10" s="706">
        <v>116</v>
      </c>
      <c r="G10" s="706">
        <v>160</v>
      </c>
      <c r="H10" s="1161">
        <v>139</v>
      </c>
    </row>
    <row r="11" spans="1:8" ht="36.75" customHeight="1" thickBot="1" x14ac:dyDescent="0.3">
      <c r="A11" s="1323"/>
      <c r="B11" s="706" t="s">
        <v>326</v>
      </c>
      <c r="C11" s="706" t="s">
        <v>323</v>
      </c>
      <c r="D11" s="725">
        <v>4275</v>
      </c>
      <c r="E11" s="725">
        <v>5665</v>
      </c>
      <c r="F11" s="725">
        <v>6600</v>
      </c>
      <c r="G11" s="725">
        <v>5346</v>
      </c>
      <c r="H11" s="1170">
        <v>3195</v>
      </c>
    </row>
    <row r="12" spans="1:8" ht="53.25" customHeight="1" thickBot="1" x14ac:dyDescent="0.3">
      <c r="A12" s="1323"/>
      <c r="B12" s="706" t="s">
        <v>649</v>
      </c>
      <c r="C12" s="706" t="s">
        <v>294</v>
      </c>
      <c r="D12" s="725">
        <v>86872</v>
      </c>
      <c r="E12" s="725">
        <v>97236</v>
      </c>
      <c r="F12" s="725">
        <v>91784</v>
      </c>
      <c r="G12" s="725">
        <v>95947</v>
      </c>
      <c r="H12" s="1170" t="s">
        <v>1394</v>
      </c>
    </row>
    <row r="13" spans="1:8" ht="53.25" customHeight="1" thickBot="1" x14ac:dyDescent="0.3">
      <c r="A13" s="1323"/>
      <c r="B13" s="706" t="s">
        <v>327</v>
      </c>
      <c r="C13" s="706" t="s">
        <v>323</v>
      </c>
      <c r="D13" s="706" t="s">
        <v>328</v>
      </c>
      <c r="E13" s="706" t="s">
        <v>645</v>
      </c>
      <c r="F13" s="706" t="s">
        <v>416</v>
      </c>
      <c r="G13" s="706" t="s">
        <v>646</v>
      </c>
      <c r="H13" s="1161" t="s">
        <v>1293</v>
      </c>
    </row>
    <row r="14" spans="1:8" ht="53.25" customHeight="1" thickBot="1" x14ac:dyDescent="0.3">
      <c r="A14" s="1323"/>
      <c r="B14" s="706" t="s">
        <v>329</v>
      </c>
      <c r="C14" s="706" t="s">
        <v>330</v>
      </c>
      <c r="D14" s="707">
        <v>0.66</v>
      </c>
      <c r="E14" s="707">
        <v>0.87</v>
      </c>
      <c r="F14" s="707">
        <v>0.88</v>
      </c>
      <c r="G14" s="707">
        <v>0.81</v>
      </c>
      <c r="H14" s="1161" t="s">
        <v>1294</v>
      </c>
    </row>
    <row r="15" spans="1:8" ht="53.25" customHeight="1" thickBot="1" x14ac:dyDescent="0.3">
      <c r="A15" s="1324"/>
      <c r="B15" s="706" t="s">
        <v>417</v>
      </c>
      <c r="C15" s="706" t="s">
        <v>323</v>
      </c>
      <c r="D15" s="707">
        <v>0.59</v>
      </c>
      <c r="E15" s="707">
        <v>0.74</v>
      </c>
      <c r="F15" s="707">
        <v>0.68</v>
      </c>
      <c r="G15" s="707">
        <v>0.65</v>
      </c>
      <c r="H15" s="1164">
        <v>0.77</v>
      </c>
    </row>
    <row r="17" spans="1:1" x14ac:dyDescent="0.25">
      <c r="A17" s="705" t="s">
        <v>1295</v>
      </c>
    </row>
    <row r="18" spans="1:1" x14ac:dyDescent="0.25">
      <c r="A18" s="705" t="s">
        <v>1296</v>
      </c>
    </row>
    <row r="19" spans="1:1" x14ac:dyDescent="0.25">
      <c r="A19" s="705" t="s">
        <v>1297</v>
      </c>
    </row>
    <row r="20" spans="1:1" x14ac:dyDescent="0.25">
      <c r="A20" s="705" t="s">
        <v>1298</v>
      </c>
    </row>
  </sheetData>
  <mergeCells count="4">
    <mergeCell ref="A5:A6"/>
    <mergeCell ref="B5:B6"/>
    <mergeCell ref="C5:C6"/>
    <mergeCell ref="A7:A15"/>
  </mergeCells>
  <pageMargins left="0.7" right="0.7" top="0.75" bottom="0.75" header="0.3" footer="0.3"/>
  <drawing r:id="rId1"/>
  <extLst>
    <ext xmlns:mx="http://schemas.microsoft.com/office/mac/excel/2008/main" uri="{64002731-A6B0-56B0-2670-7721B7C09600}">
      <mx:PLV Mode="0" OnePage="0" WScale="0"/>
    </ext>
  </extLst>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8"/>
  <sheetViews>
    <sheetView showGridLines="0" workbookViewId="0">
      <selection activeCell="C8" sqref="C8"/>
    </sheetView>
  </sheetViews>
  <sheetFormatPr defaultColWidth="8.7109375" defaultRowHeight="15" x14ac:dyDescent="0.25"/>
  <cols>
    <col min="1" max="1" width="10.7109375" customWidth="1"/>
    <col min="2" max="2" width="20.140625" customWidth="1"/>
    <col min="3" max="3" width="24.7109375" customWidth="1"/>
  </cols>
  <sheetData>
    <row r="1" spans="1:9" ht="20.25" x14ac:dyDescent="0.3">
      <c r="A1" s="49" t="s">
        <v>650</v>
      </c>
    </row>
    <row r="4" spans="1:9" ht="15.75" thickBot="1" x14ac:dyDescent="0.3"/>
    <row r="5" spans="1:9" ht="15.75" customHeight="1" x14ac:dyDescent="0.25">
      <c r="A5" s="1293" t="s">
        <v>589</v>
      </c>
      <c r="B5" s="1295" t="s">
        <v>290</v>
      </c>
      <c r="C5" s="1295" t="s">
        <v>719</v>
      </c>
      <c r="D5" s="1295" t="s">
        <v>291</v>
      </c>
      <c r="E5" s="1130" t="s">
        <v>292</v>
      </c>
      <c r="F5" s="1130" t="s">
        <v>292</v>
      </c>
      <c r="G5" s="1130" t="s">
        <v>306</v>
      </c>
      <c r="H5" s="1130" t="s">
        <v>306</v>
      </c>
      <c r="I5" s="1041" t="s">
        <v>306</v>
      </c>
    </row>
    <row r="6" spans="1:9" ht="23.25" customHeight="1" thickBot="1" x14ac:dyDescent="0.3">
      <c r="A6" s="1311"/>
      <c r="B6" s="1321"/>
      <c r="C6" s="1321"/>
      <c r="D6" s="1296"/>
      <c r="E6" s="1137">
        <v>2014</v>
      </c>
      <c r="F6" s="1137">
        <v>2015</v>
      </c>
      <c r="G6" s="1137">
        <v>2016</v>
      </c>
      <c r="H6" s="1137">
        <v>2017</v>
      </c>
      <c r="I6" s="1148">
        <v>2018</v>
      </c>
    </row>
    <row r="7" spans="1:9" ht="133.5" customHeight="1" thickBot="1" x14ac:dyDescent="0.3">
      <c r="A7" s="1322" t="s">
        <v>718</v>
      </c>
      <c r="B7" s="706" t="s">
        <v>331</v>
      </c>
      <c r="C7" s="706" t="s">
        <v>652</v>
      </c>
      <c r="D7" s="706" t="s">
        <v>323</v>
      </c>
      <c r="E7" s="706"/>
      <c r="F7" s="706">
        <v>10</v>
      </c>
      <c r="G7" s="706">
        <v>19</v>
      </c>
      <c r="H7" s="706">
        <v>18</v>
      </c>
      <c r="I7" s="1161">
        <v>20</v>
      </c>
    </row>
    <row r="8" spans="1:9" ht="135.6" customHeight="1" thickBot="1" x14ac:dyDescent="0.3">
      <c r="A8" s="1324"/>
      <c r="B8" s="706" t="s">
        <v>332</v>
      </c>
      <c r="C8" s="706" t="s">
        <v>651</v>
      </c>
      <c r="D8" s="706" t="s">
        <v>323</v>
      </c>
      <c r="E8" s="706"/>
      <c r="F8" s="706">
        <v>65</v>
      </c>
      <c r="G8" s="706">
        <v>119</v>
      </c>
      <c r="H8" s="706">
        <v>117</v>
      </c>
      <c r="I8" s="1161">
        <v>91</v>
      </c>
    </row>
  </sheetData>
  <mergeCells count="5">
    <mergeCell ref="A5:A6"/>
    <mergeCell ref="B5:B6"/>
    <mergeCell ref="C5:C6"/>
    <mergeCell ref="A7:A8"/>
    <mergeCell ref="D5:D6"/>
  </mergeCells>
  <pageMargins left="0.7" right="0.7" top="0.75" bottom="0.75" header="0.3" footer="0.3"/>
  <drawing r:id="rId1"/>
  <extLst>
    <ext xmlns:mx="http://schemas.microsoft.com/office/mac/excel/2008/main" uri="{64002731-A6B0-56B0-2670-7721B7C09600}">
      <mx:PLV Mode="0" OnePage="0" WScale="0"/>
    </ext>
  </extLst>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63"/>
  <sheetViews>
    <sheetView showGridLines="0" workbookViewId="0">
      <selection activeCell="U8" sqref="U8"/>
    </sheetView>
  </sheetViews>
  <sheetFormatPr defaultColWidth="8.7109375" defaultRowHeight="15" x14ac:dyDescent="0.25"/>
  <sheetData>
    <row r="1" spans="1:1" ht="20.25" x14ac:dyDescent="0.3">
      <c r="A1" s="49" t="s">
        <v>654</v>
      </c>
    </row>
    <row r="29" spans="22:22" ht="20.25" x14ac:dyDescent="0.3">
      <c r="V29" s="49"/>
    </row>
    <row r="63" spans="24:24" ht="20.25" x14ac:dyDescent="0.3">
      <c r="X63" s="49"/>
    </row>
  </sheetData>
  <pageMargins left="0.7" right="0.7" top="0.75" bottom="0.75" header="0.3" footer="0.3"/>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B21"/>
  <sheetViews>
    <sheetView showGridLines="0" workbookViewId="0">
      <selection activeCell="I22" sqref="I22"/>
    </sheetView>
  </sheetViews>
  <sheetFormatPr defaultColWidth="8.7109375" defaultRowHeight="15" x14ac:dyDescent="0.25"/>
  <cols>
    <col min="1" max="1" width="22.28515625" style="78" customWidth="1"/>
    <col min="2" max="2" width="23.42578125" style="78" customWidth="1"/>
    <col min="3" max="3" width="12" style="78" bestFit="1" customWidth="1"/>
    <col min="4" max="4" width="17.42578125" style="78" customWidth="1"/>
    <col min="5" max="5" width="13.7109375" style="78" customWidth="1"/>
    <col min="6" max="16384" width="8.7109375" style="78"/>
  </cols>
  <sheetData>
    <row r="1" spans="1:2" ht="20.25" x14ac:dyDescent="0.25">
      <c r="A1" s="540" t="s">
        <v>775</v>
      </c>
    </row>
    <row r="4" spans="1:2" ht="15.75" thickBot="1" x14ac:dyDescent="0.3"/>
    <row r="5" spans="1:2" ht="39.6" customHeight="1" thickBot="1" x14ac:dyDescent="0.3">
      <c r="A5" s="1226" t="s">
        <v>464</v>
      </c>
      <c r="B5" s="1226"/>
    </row>
    <row r="6" spans="1:2" ht="15.75" x14ac:dyDescent="0.25">
      <c r="A6" s="145" t="s">
        <v>267</v>
      </c>
      <c r="B6" s="793">
        <v>37</v>
      </c>
    </row>
    <row r="7" spans="1:2" ht="15.75" x14ac:dyDescent="0.25">
      <c r="A7" s="145" t="s">
        <v>269</v>
      </c>
      <c r="B7" s="793">
        <v>3.1</v>
      </c>
    </row>
    <row r="8" spans="1:2" ht="15.75" x14ac:dyDescent="0.25">
      <c r="A8" s="145" t="s">
        <v>270</v>
      </c>
      <c r="B8" s="793">
        <v>28.8</v>
      </c>
    </row>
    <row r="9" spans="1:2" ht="15.75" x14ac:dyDescent="0.25">
      <c r="A9" s="145" t="s">
        <v>268</v>
      </c>
      <c r="B9" s="793">
        <v>2.5</v>
      </c>
    </row>
    <row r="10" spans="1:2" ht="15.75" x14ac:dyDescent="0.25">
      <c r="A10" s="145" t="s">
        <v>435</v>
      </c>
      <c r="B10" s="793">
        <v>22.5</v>
      </c>
    </row>
    <row r="11" spans="1:2" ht="15.75" x14ac:dyDescent="0.25">
      <c r="A11" s="145" t="s">
        <v>158</v>
      </c>
      <c r="B11" s="793">
        <v>6.1</v>
      </c>
    </row>
    <row r="12" spans="1:2" ht="16.5" thickBot="1" x14ac:dyDescent="0.3">
      <c r="A12" s="542" t="s">
        <v>3</v>
      </c>
      <c r="B12" s="794">
        <v>100</v>
      </c>
    </row>
    <row r="13" spans="1:2" ht="15.75" customHeight="1" thickBot="1" x14ac:dyDescent="0.3"/>
    <row r="14" spans="1:2" ht="29.25" customHeight="1" thickBot="1" x14ac:dyDescent="0.3">
      <c r="A14" s="1226" t="s">
        <v>774</v>
      </c>
      <c r="B14" s="1226"/>
    </row>
    <row r="15" spans="1:2" ht="15.75" thickBot="1" x14ac:dyDescent="0.3"/>
    <row r="16" spans="1:2" ht="41.45" customHeight="1" thickBot="1" x14ac:dyDescent="0.3">
      <c r="A16" s="1226" t="s">
        <v>721</v>
      </c>
      <c r="B16" s="1226"/>
    </row>
    <row r="17" spans="1:2" ht="15.75" x14ac:dyDescent="0.25">
      <c r="A17" s="541" t="s">
        <v>273</v>
      </c>
      <c r="B17" s="795">
        <v>39.200000000000003</v>
      </c>
    </row>
    <row r="18" spans="1:2" ht="15.75" x14ac:dyDescent="0.25">
      <c r="A18" s="145" t="s">
        <v>271</v>
      </c>
      <c r="B18" s="793">
        <v>27</v>
      </c>
    </row>
    <row r="19" spans="1:2" ht="15.75" x14ac:dyDescent="0.25">
      <c r="A19" s="145" t="s">
        <v>272</v>
      </c>
      <c r="B19" s="793">
        <v>22</v>
      </c>
    </row>
    <row r="20" spans="1:2" ht="15.75" x14ac:dyDescent="0.25">
      <c r="A20" s="145" t="s">
        <v>443</v>
      </c>
      <c r="B20" s="793">
        <v>11.8</v>
      </c>
    </row>
    <row r="21" spans="1:2" ht="16.5" thickBot="1" x14ac:dyDescent="0.3">
      <c r="A21" s="542" t="s">
        <v>3</v>
      </c>
      <c r="B21" s="801">
        <v>100</v>
      </c>
    </row>
  </sheetData>
  <mergeCells count="3">
    <mergeCell ref="A5:B5"/>
    <mergeCell ref="A14:B14"/>
    <mergeCell ref="A16:B16"/>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E12"/>
  <sheetViews>
    <sheetView showGridLines="0" workbookViewId="0">
      <selection activeCell="F24" sqref="F24"/>
    </sheetView>
  </sheetViews>
  <sheetFormatPr defaultColWidth="8.7109375" defaultRowHeight="15" x14ac:dyDescent="0.25"/>
  <cols>
    <col min="1" max="1" width="15.7109375" customWidth="1"/>
    <col min="2" max="5" width="16.7109375" customWidth="1"/>
    <col min="6" max="8" width="11.42578125" customWidth="1"/>
  </cols>
  <sheetData>
    <row r="1" spans="1:5" ht="20.25" x14ac:dyDescent="0.3">
      <c r="A1" s="152" t="s">
        <v>776</v>
      </c>
    </row>
    <row r="3" spans="1:5" x14ac:dyDescent="0.25">
      <c r="A3" s="107"/>
      <c r="B3" s="107"/>
      <c r="C3" s="107"/>
      <c r="D3" s="107"/>
      <c r="E3" s="107"/>
    </row>
    <row r="4" spans="1:5" ht="15.75" thickBot="1" x14ac:dyDescent="0.3"/>
    <row r="5" spans="1:5" ht="16.5" thickBot="1" x14ac:dyDescent="0.3">
      <c r="A5" s="647"/>
      <c r="B5" s="640" t="s">
        <v>273</v>
      </c>
      <c r="C5" s="640" t="s">
        <v>271</v>
      </c>
      <c r="D5" s="640" t="s">
        <v>272</v>
      </c>
      <c r="E5" s="640" t="s">
        <v>443</v>
      </c>
    </row>
    <row r="6" spans="1:5" ht="15.75" x14ac:dyDescent="0.25">
      <c r="A6" s="151" t="s">
        <v>267</v>
      </c>
      <c r="B6" s="758">
        <v>13.9</v>
      </c>
      <c r="C6" s="758">
        <v>34.200000000000003</v>
      </c>
      <c r="D6" s="758">
        <v>21.3</v>
      </c>
      <c r="E6" s="758">
        <v>30.6</v>
      </c>
    </row>
    <row r="7" spans="1:5" ht="15.75" x14ac:dyDescent="0.25">
      <c r="A7" s="145" t="s">
        <v>270</v>
      </c>
      <c r="B7" s="759">
        <v>92.8</v>
      </c>
      <c r="C7" s="759">
        <v>7.2</v>
      </c>
      <c r="D7" s="759">
        <v>0</v>
      </c>
      <c r="E7" s="759">
        <v>0</v>
      </c>
    </row>
    <row r="8" spans="1:5" ht="15.75" x14ac:dyDescent="0.25">
      <c r="A8" s="145" t="s">
        <v>435</v>
      </c>
      <c r="B8" s="759">
        <v>7.2</v>
      </c>
      <c r="C8" s="759">
        <v>42.6</v>
      </c>
      <c r="D8" s="759">
        <v>50.1</v>
      </c>
      <c r="E8" s="759">
        <v>0.1</v>
      </c>
    </row>
    <row r="9" spans="1:5" ht="15.75" x14ac:dyDescent="0.25">
      <c r="A9" s="145" t="s">
        <v>269</v>
      </c>
      <c r="B9" s="759">
        <v>17.2</v>
      </c>
      <c r="C9" s="759">
        <v>57</v>
      </c>
      <c r="D9" s="759">
        <v>25.8</v>
      </c>
      <c r="E9" s="759">
        <v>0</v>
      </c>
    </row>
    <row r="10" spans="1:5" ht="15.75" x14ac:dyDescent="0.25">
      <c r="A10" s="145" t="s">
        <v>268</v>
      </c>
      <c r="B10" s="759">
        <v>9.9</v>
      </c>
      <c r="C10" s="759">
        <v>28.2</v>
      </c>
      <c r="D10" s="759">
        <v>44.3</v>
      </c>
      <c r="E10" s="759">
        <v>17.600000000000001</v>
      </c>
    </row>
    <row r="11" spans="1:5" ht="15.75" x14ac:dyDescent="0.25">
      <c r="A11" s="145" t="s">
        <v>158</v>
      </c>
      <c r="B11" s="759">
        <v>81</v>
      </c>
      <c r="C11" s="759">
        <v>3.2</v>
      </c>
      <c r="D11" s="759">
        <v>15.8</v>
      </c>
      <c r="E11" s="759">
        <v>0</v>
      </c>
    </row>
    <row r="12" spans="1:5" ht="16.5" thickBot="1" x14ac:dyDescent="0.3">
      <c r="A12" s="542" t="s">
        <v>3</v>
      </c>
      <c r="B12" s="760">
        <v>39.200000000000003</v>
      </c>
      <c r="C12" s="760">
        <v>27</v>
      </c>
      <c r="D12" s="760">
        <v>22</v>
      </c>
      <c r="E12" s="760">
        <v>11.8</v>
      </c>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B13"/>
  <sheetViews>
    <sheetView showGridLines="0" workbookViewId="0"/>
  </sheetViews>
  <sheetFormatPr defaultColWidth="8.7109375" defaultRowHeight="15" x14ac:dyDescent="0.25"/>
  <cols>
    <col min="1" max="1" width="34.7109375" customWidth="1"/>
    <col min="2" max="2" width="22.7109375" customWidth="1"/>
  </cols>
  <sheetData>
    <row r="1" spans="1:2" ht="20.25" x14ac:dyDescent="0.3">
      <c r="A1" s="152" t="s">
        <v>782</v>
      </c>
    </row>
    <row r="3" spans="1:2" x14ac:dyDescent="0.25">
      <c r="A3" s="107"/>
      <c r="B3" s="559"/>
    </row>
    <row r="4" spans="1:2" ht="15.75" thickBot="1" x14ac:dyDescent="0.3">
      <c r="A4" s="157"/>
      <c r="B4" s="174"/>
    </row>
    <row r="5" spans="1:2" ht="15.75" x14ac:dyDescent="0.25">
      <c r="A5" s="543" t="s">
        <v>437</v>
      </c>
      <c r="B5" s="755">
        <v>93.3</v>
      </c>
    </row>
    <row r="6" spans="1:2" ht="15.75" x14ac:dyDescent="0.25">
      <c r="A6" s="544" t="s">
        <v>465</v>
      </c>
      <c r="B6" s="756">
        <v>61.6</v>
      </c>
    </row>
    <row r="7" spans="1:2" ht="15.75" x14ac:dyDescent="0.25">
      <c r="A7" s="537" t="s">
        <v>438</v>
      </c>
      <c r="B7" s="756">
        <v>61.5</v>
      </c>
    </row>
    <row r="8" spans="1:2" ht="15.75" x14ac:dyDescent="0.25">
      <c r="A8" s="537" t="s">
        <v>439</v>
      </c>
      <c r="B8" s="756">
        <v>52.7</v>
      </c>
    </row>
    <row r="9" spans="1:2" ht="15.75" x14ac:dyDescent="0.25">
      <c r="A9" s="537" t="s">
        <v>777</v>
      </c>
      <c r="B9" s="756">
        <v>50.2</v>
      </c>
    </row>
    <row r="10" spans="1:2" ht="15.75" x14ac:dyDescent="0.25">
      <c r="A10" s="544" t="s">
        <v>778</v>
      </c>
      <c r="B10" s="756">
        <v>42</v>
      </c>
    </row>
    <row r="11" spans="1:2" ht="15.75" x14ac:dyDescent="0.25">
      <c r="A11" s="544" t="s">
        <v>779</v>
      </c>
      <c r="B11" s="756">
        <v>27.6</v>
      </c>
    </row>
    <row r="12" spans="1:2" ht="15.75" x14ac:dyDescent="0.25">
      <c r="A12" s="537" t="s">
        <v>780</v>
      </c>
      <c r="B12" s="756">
        <v>26.1</v>
      </c>
    </row>
    <row r="13" spans="1:2" ht="16.5" thickBot="1" x14ac:dyDescent="0.3">
      <c r="A13" s="545" t="s">
        <v>436</v>
      </c>
      <c r="B13" s="757">
        <v>23.1</v>
      </c>
    </row>
  </sheetData>
  <pageMargins left="0.7" right="0.7" top="0.75" bottom="0.75" header="0.3" footer="0.3"/>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D10"/>
  <sheetViews>
    <sheetView showGridLines="0" workbookViewId="0"/>
  </sheetViews>
  <sheetFormatPr defaultColWidth="8.7109375" defaultRowHeight="15" x14ac:dyDescent="0.25"/>
  <cols>
    <col min="1" max="1" width="34.7109375" customWidth="1"/>
    <col min="2" max="2" width="22.7109375" customWidth="1"/>
    <col min="3" max="3" width="15" customWidth="1"/>
    <col min="4" max="4" width="12.42578125" customWidth="1"/>
  </cols>
  <sheetData>
    <row r="1" spans="1:4" ht="20.25" x14ac:dyDescent="0.3">
      <c r="A1" s="152" t="s">
        <v>781</v>
      </c>
    </row>
    <row r="3" spans="1:4" x14ac:dyDescent="0.25">
      <c r="A3" s="107"/>
      <c r="B3" s="559"/>
    </row>
    <row r="4" spans="1:4" ht="15.75" thickBot="1" x14ac:dyDescent="0.3">
      <c r="A4" s="157"/>
      <c r="B4" s="174"/>
    </row>
    <row r="5" spans="1:4" ht="16.5" thickBot="1" x14ac:dyDescent="0.3">
      <c r="A5" s="875"/>
      <c r="B5" s="640" t="s">
        <v>787</v>
      </c>
      <c r="C5" s="640" t="s">
        <v>788</v>
      </c>
      <c r="D5" s="640" t="s">
        <v>3</v>
      </c>
    </row>
    <row r="6" spans="1:4" ht="15.75" x14ac:dyDescent="0.25">
      <c r="A6" s="537" t="s">
        <v>784</v>
      </c>
      <c r="B6" s="874">
        <v>14</v>
      </c>
      <c r="C6" s="874">
        <v>87</v>
      </c>
      <c r="D6" s="874">
        <v>101</v>
      </c>
    </row>
    <row r="7" spans="1:4" ht="16.5" thickBot="1" x14ac:dyDescent="0.3">
      <c r="A7" s="537" t="s">
        <v>785</v>
      </c>
      <c r="B7" s="874"/>
      <c r="C7" s="874"/>
      <c r="D7" s="874">
        <v>20</v>
      </c>
    </row>
    <row r="8" spans="1:4" ht="16.5" thickBot="1" x14ac:dyDescent="0.3">
      <c r="A8" s="921" t="s">
        <v>783</v>
      </c>
      <c r="B8" s="921"/>
      <c r="C8" s="921"/>
      <c r="D8" s="640">
        <v>121</v>
      </c>
    </row>
    <row r="9" spans="1:4" ht="15.75" thickBot="1" x14ac:dyDescent="0.3"/>
    <row r="10" spans="1:4" ht="16.5" thickBot="1" x14ac:dyDescent="0.3">
      <c r="A10" s="211" t="s">
        <v>786</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B27"/>
  <sheetViews>
    <sheetView showGridLines="0" workbookViewId="0">
      <selection activeCell="G25" sqref="G25"/>
    </sheetView>
  </sheetViews>
  <sheetFormatPr defaultColWidth="8.7109375" defaultRowHeight="15" x14ac:dyDescent="0.25"/>
  <cols>
    <col min="1" max="1" width="59.85546875" customWidth="1"/>
    <col min="2" max="2" width="8.28515625" customWidth="1"/>
    <col min="3" max="3" width="15" customWidth="1"/>
    <col min="4" max="4" width="12.42578125" customWidth="1"/>
  </cols>
  <sheetData>
    <row r="1" spans="1:2" ht="20.25" x14ac:dyDescent="0.3">
      <c r="A1" s="152" t="s">
        <v>789</v>
      </c>
    </row>
    <row r="3" spans="1:2" x14ac:dyDescent="0.25">
      <c r="A3" s="107"/>
      <c r="B3" s="559"/>
    </row>
    <row r="4" spans="1:2" ht="15.75" thickBot="1" x14ac:dyDescent="0.3">
      <c r="A4" s="157"/>
      <c r="B4" s="174"/>
    </row>
    <row r="5" spans="1:2" ht="16.5" thickBot="1" x14ac:dyDescent="0.3">
      <c r="A5" s="640" t="s">
        <v>790</v>
      </c>
      <c r="B5" s="876">
        <v>37</v>
      </c>
    </row>
    <row r="6" spans="1:2" ht="15.75" thickBot="1" x14ac:dyDescent="0.3"/>
    <row r="7" spans="1:2" ht="15.75" x14ac:dyDescent="0.25">
      <c r="A7" s="877" t="s">
        <v>791</v>
      </c>
      <c r="B7" s="878">
        <v>5</v>
      </c>
    </row>
    <row r="8" spans="1:2" ht="15.75" x14ac:dyDescent="0.25">
      <c r="A8" s="537" t="s">
        <v>792</v>
      </c>
      <c r="B8" s="874">
        <v>3</v>
      </c>
    </row>
    <row r="9" spans="1:2" ht="15.75" x14ac:dyDescent="0.25">
      <c r="A9" s="537" t="s">
        <v>793</v>
      </c>
      <c r="B9" s="874">
        <v>16</v>
      </c>
    </row>
    <row r="10" spans="1:2" ht="15.75" x14ac:dyDescent="0.25">
      <c r="A10" s="537" t="s">
        <v>794</v>
      </c>
      <c r="B10" s="874">
        <v>2</v>
      </c>
    </row>
    <row r="11" spans="1:2" ht="15.75" x14ac:dyDescent="0.25">
      <c r="A11" s="537" t="s">
        <v>795</v>
      </c>
      <c r="B11" s="874">
        <v>1</v>
      </c>
    </row>
    <row r="12" spans="1:2" ht="15.75" x14ac:dyDescent="0.25">
      <c r="A12" s="537" t="s">
        <v>785</v>
      </c>
      <c r="B12" s="874">
        <v>10</v>
      </c>
    </row>
    <row r="13" spans="1:2" ht="16.5" thickBot="1" x14ac:dyDescent="0.3">
      <c r="A13" s="879" t="s">
        <v>3</v>
      </c>
      <c r="B13" s="880">
        <v>37</v>
      </c>
    </row>
    <row r="14" spans="1:2" ht="15.75" thickBot="1" x14ac:dyDescent="0.3"/>
    <row r="15" spans="1:2" ht="15.75" x14ac:dyDescent="0.25">
      <c r="A15" s="877" t="s">
        <v>796</v>
      </c>
      <c r="B15" s="878">
        <v>25</v>
      </c>
    </row>
    <row r="16" spans="1:2" ht="15.75" x14ac:dyDescent="0.25">
      <c r="A16" s="537" t="s">
        <v>797</v>
      </c>
      <c r="B16" s="874">
        <v>3</v>
      </c>
    </row>
    <row r="17" spans="1:2" ht="15.75" x14ac:dyDescent="0.25">
      <c r="A17" s="537" t="s">
        <v>798</v>
      </c>
      <c r="B17" s="874">
        <v>1</v>
      </c>
    </row>
    <row r="18" spans="1:2" ht="15.75" x14ac:dyDescent="0.25">
      <c r="A18" s="537" t="s">
        <v>799</v>
      </c>
      <c r="B18" s="874">
        <v>2</v>
      </c>
    </row>
    <row r="19" spans="1:2" ht="15.75" x14ac:dyDescent="0.25">
      <c r="A19" s="537" t="s">
        <v>800</v>
      </c>
      <c r="B19" s="874">
        <v>1</v>
      </c>
    </row>
    <row r="20" spans="1:2" ht="15.75" x14ac:dyDescent="0.25">
      <c r="A20" s="537" t="s">
        <v>158</v>
      </c>
      <c r="B20" s="874">
        <v>5</v>
      </c>
    </row>
    <row r="21" spans="1:2" ht="16.5" thickBot="1" x14ac:dyDescent="0.3">
      <c r="A21" s="879" t="s">
        <v>3</v>
      </c>
      <c r="B21" s="880">
        <v>37</v>
      </c>
    </row>
    <row r="22" spans="1:2" ht="15.75" thickBot="1" x14ac:dyDescent="0.3">
      <c r="A22" s="573"/>
      <c r="B22" s="573"/>
    </row>
    <row r="23" spans="1:2" ht="15.75" x14ac:dyDescent="0.25">
      <c r="A23" s="877" t="s">
        <v>801</v>
      </c>
      <c r="B23" s="878">
        <v>21</v>
      </c>
    </row>
    <row r="24" spans="1:2" ht="15.75" x14ac:dyDescent="0.25">
      <c r="A24" s="537" t="s">
        <v>802</v>
      </c>
      <c r="B24" s="874">
        <v>8</v>
      </c>
    </row>
    <row r="25" spans="1:2" ht="15.75" x14ac:dyDescent="0.25">
      <c r="A25" s="537" t="s">
        <v>803</v>
      </c>
      <c r="B25" s="874">
        <v>4</v>
      </c>
    </row>
    <row r="26" spans="1:2" ht="15.75" x14ac:dyDescent="0.25">
      <c r="A26" s="537" t="s">
        <v>804</v>
      </c>
      <c r="B26" s="874">
        <v>4</v>
      </c>
    </row>
    <row r="27" spans="1:2" ht="16.5" thickBot="1" x14ac:dyDescent="0.3">
      <c r="A27" s="879" t="s">
        <v>805</v>
      </c>
      <c r="B27" s="880">
        <v>37</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D11"/>
  <sheetViews>
    <sheetView showGridLines="0" workbookViewId="0">
      <selection activeCell="B21" sqref="B21"/>
    </sheetView>
  </sheetViews>
  <sheetFormatPr defaultColWidth="8.7109375" defaultRowHeight="15.75" x14ac:dyDescent="0.25"/>
  <cols>
    <col min="1" max="1" width="27" style="24" customWidth="1"/>
    <col min="2" max="2" width="20.7109375" style="24" customWidth="1"/>
    <col min="3" max="3" width="17.7109375" style="24" customWidth="1"/>
    <col min="4" max="4" width="12" style="24" bestFit="1" customWidth="1"/>
    <col min="5" max="16384" width="8.7109375" style="24"/>
  </cols>
  <sheetData>
    <row r="1" spans="1:4" ht="20.25" x14ac:dyDescent="0.3">
      <c r="A1" s="184" t="s">
        <v>1351</v>
      </c>
      <c r="B1" s="184"/>
      <c r="C1" s="184"/>
      <c r="D1" s="184"/>
    </row>
    <row r="2" spans="1:4" x14ac:dyDescent="0.25">
      <c r="B2" s="28"/>
    </row>
    <row r="3" spans="1:4" x14ac:dyDescent="0.25">
      <c r="B3" s="28"/>
    </row>
    <row r="4" spans="1:4" ht="16.5" thickBot="1" x14ac:dyDescent="0.3">
      <c r="B4" s="147"/>
    </row>
    <row r="5" spans="1:4" ht="33" customHeight="1" thickBot="1" x14ac:dyDescent="0.3">
      <c r="A5" s="881" t="s">
        <v>807</v>
      </c>
      <c r="B5" s="888" t="s">
        <v>808</v>
      </c>
      <c r="C5" s="888" t="s">
        <v>812</v>
      </c>
    </row>
    <row r="6" spans="1:4" ht="18.75" customHeight="1" x14ac:dyDescent="0.25">
      <c r="A6" s="882" t="s">
        <v>140</v>
      </c>
      <c r="B6" s="883">
        <v>17212</v>
      </c>
      <c r="C6" s="883" t="s">
        <v>813</v>
      </c>
    </row>
    <row r="7" spans="1:4" ht="15" customHeight="1" x14ac:dyDescent="0.25">
      <c r="A7" s="884" t="s">
        <v>809</v>
      </c>
      <c r="B7" s="885">
        <v>25322</v>
      </c>
      <c r="C7" s="885" t="s">
        <v>814</v>
      </c>
    </row>
    <row r="8" spans="1:4" x14ac:dyDescent="0.25">
      <c r="A8" s="395" t="s">
        <v>810</v>
      </c>
      <c r="B8" s="885">
        <v>2312</v>
      </c>
      <c r="C8" s="885" t="s">
        <v>815</v>
      </c>
    </row>
    <row r="9" spans="1:4" x14ac:dyDescent="0.25">
      <c r="A9" s="395" t="s">
        <v>811</v>
      </c>
      <c r="B9" s="885">
        <v>11825</v>
      </c>
      <c r="C9" s="885" t="s">
        <v>816</v>
      </c>
    </row>
    <row r="10" spans="1:4" x14ac:dyDescent="0.25">
      <c r="A10" s="395" t="s">
        <v>1352</v>
      </c>
      <c r="B10" s="885">
        <v>1113</v>
      </c>
      <c r="C10" s="885" t="s">
        <v>817</v>
      </c>
    </row>
    <row r="11" spans="1:4" ht="16.5" thickBot="1" x14ac:dyDescent="0.3">
      <c r="A11" s="886" t="s">
        <v>27</v>
      </c>
      <c r="B11" s="887">
        <v>57784</v>
      </c>
      <c r="C11" s="887" t="s">
        <v>818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50"/>
  <sheetViews>
    <sheetView showGridLines="0" zoomScale="70" zoomScaleNormal="70" zoomScalePageLayoutView="85" workbookViewId="0">
      <pane ySplit="3" topLeftCell="A88" activePane="bottomLeft" state="frozen"/>
      <selection pane="bottomLeft" activeCell="C97" sqref="C97"/>
    </sheetView>
  </sheetViews>
  <sheetFormatPr defaultColWidth="8.7109375" defaultRowHeight="18.75" x14ac:dyDescent="0.3"/>
  <cols>
    <col min="1" max="1" width="119.5703125" style="21" customWidth="1"/>
    <col min="2" max="2" width="2.28515625" style="21" hidden="1" customWidth="1"/>
    <col min="3" max="3" width="248" style="51" customWidth="1"/>
    <col min="4" max="16384" width="8.7109375" style="21"/>
  </cols>
  <sheetData>
    <row r="1" spans="1:3" ht="33.75" x14ac:dyDescent="0.25">
      <c r="A1" s="1177" t="s">
        <v>243</v>
      </c>
      <c r="B1" s="1177"/>
      <c r="C1" s="1178"/>
    </row>
    <row r="2" spans="1:3" ht="105" customHeight="1" x14ac:dyDescent="0.25">
      <c r="A2" s="1183" t="s">
        <v>1344</v>
      </c>
      <c r="B2" s="1183"/>
      <c r="C2" s="1183"/>
    </row>
    <row r="3" spans="1:3" s="50" customFormat="1" ht="21.75" thickBot="1" x14ac:dyDescent="0.3">
      <c r="A3" s="1179"/>
      <c r="B3" s="1179"/>
      <c r="C3" s="1180"/>
    </row>
    <row r="4" spans="1:3" ht="27" thickTop="1" x14ac:dyDescent="0.25">
      <c r="A4" s="1181" t="s">
        <v>241</v>
      </c>
      <c r="B4" s="1181"/>
      <c r="C4" s="1182"/>
    </row>
    <row r="5" spans="1:3" ht="47.25" customHeight="1" x14ac:dyDescent="0.25">
      <c r="A5" s="1186" t="s">
        <v>492</v>
      </c>
      <c r="B5" s="1186"/>
      <c r="C5" s="1187"/>
    </row>
    <row r="6" spans="1:3" ht="29.25" customHeight="1" x14ac:dyDescent="0.25">
      <c r="A6" s="1065" t="s">
        <v>493</v>
      </c>
      <c r="B6" s="1065"/>
      <c r="C6" s="653"/>
    </row>
    <row r="7" spans="1:3" ht="29.25" customHeight="1" x14ac:dyDescent="0.25">
      <c r="A7" s="1065" t="s">
        <v>494</v>
      </c>
      <c r="B7" s="1065"/>
      <c r="C7" s="653"/>
    </row>
    <row r="8" spans="1:3" ht="29.25" customHeight="1" x14ac:dyDescent="0.25">
      <c r="A8" s="1065" t="s">
        <v>1299</v>
      </c>
      <c r="B8" s="1065"/>
      <c r="C8" s="653"/>
    </row>
    <row r="9" spans="1:3" ht="47.25" customHeight="1" x14ac:dyDescent="0.25">
      <c r="A9" s="1184" t="s">
        <v>450</v>
      </c>
      <c r="B9" s="1184"/>
      <c r="C9" s="1185"/>
    </row>
    <row r="10" spans="1:3" ht="26.25" customHeight="1" x14ac:dyDescent="0.25">
      <c r="A10" s="1064" t="s">
        <v>1300</v>
      </c>
      <c r="B10" s="1064"/>
      <c r="C10" s="52"/>
    </row>
    <row r="11" spans="1:3" x14ac:dyDescent="0.3">
      <c r="A11" s="1188" t="s">
        <v>451</v>
      </c>
      <c r="B11" s="1084"/>
      <c r="C11" s="728" t="s">
        <v>658</v>
      </c>
    </row>
    <row r="12" spans="1:3" x14ac:dyDescent="0.3">
      <c r="A12" s="1189"/>
      <c r="B12" s="1084"/>
      <c r="C12" s="728" t="s">
        <v>1301</v>
      </c>
    </row>
    <row r="13" spans="1:3" x14ac:dyDescent="0.3">
      <c r="A13" s="1190"/>
      <c r="B13" s="1085"/>
      <c r="C13" s="728" t="s">
        <v>452</v>
      </c>
    </row>
    <row r="14" spans="1:3" x14ac:dyDescent="0.3">
      <c r="A14" s="1191"/>
      <c r="B14" s="1073"/>
      <c r="C14" s="728" t="s">
        <v>1347</v>
      </c>
    </row>
    <row r="15" spans="1:3" x14ac:dyDescent="0.3">
      <c r="A15" s="1192"/>
      <c r="B15" s="1073"/>
      <c r="C15" s="728" t="s">
        <v>753</v>
      </c>
    </row>
    <row r="16" spans="1:3" x14ac:dyDescent="0.3">
      <c r="A16" s="1171" t="s">
        <v>244</v>
      </c>
      <c r="B16" s="1077"/>
      <c r="C16" s="730" t="s">
        <v>760</v>
      </c>
    </row>
    <row r="17" spans="1:3" x14ac:dyDescent="0.3">
      <c r="A17" s="1172"/>
      <c r="B17" s="1083"/>
      <c r="C17" s="728" t="s">
        <v>1350</v>
      </c>
    </row>
    <row r="18" spans="1:3" x14ac:dyDescent="0.3">
      <c r="A18" s="1172"/>
      <c r="B18" s="1083"/>
      <c r="C18" s="728" t="s">
        <v>764</v>
      </c>
    </row>
    <row r="19" spans="1:3" x14ac:dyDescent="0.3">
      <c r="A19" s="1172"/>
      <c r="B19" s="1083"/>
      <c r="C19" s="728" t="s">
        <v>770</v>
      </c>
    </row>
    <row r="20" spans="1:3" x14ac:dyDescent="0.3">
      <c r="A20" s="1172"/>
      <c r="B20" s="1083"/>
      <c r="C20" s="728" t="s">
        <v>771</v>
      </c>
    </row>
    <row r="21" spans="1:3" x14ac:dyDescent="0.3">
      <c r="A21" s="1172"/>
      <c r="B21" s="1083"/>
      <c r="C21" s="728" t="s">
        <v>773</v>
      </c>
    </row>
    <row r="22" spans="1:3" x14ac:dyDescent="0.3">
      <c r="A22" s="1172"/>
      <c r="B22" s="1083"/>
      <c r="C22" s="728" t="s">
        <v>775</v>
      </c>
    </row>
    <row r="23" spans="1:3" x14ac:dyDescent="0.3">
      <c r="A23" s="1172"/>
      <c r="B23" s="1083"/>
      <c r="C23" s="728" t="s">
        <v>776</v>
      </c>
    </row>
    <row r="24" spans="1:3" x14ac:dyDescent="0.3">
      <c r="A24" s="1172"/>
      <c r="B24" s="1083"/>
      <c r="C24" s="728" t="s">
        <v>782</v>
      </c>
    </row>
    <row r="25" spans="1:3" x14ac:dyDescent="0.3">
      <c r="A25" s="1172"/>
      <c r="B25" s="1083"/>
      <c r="C25" s="728" t="s">
        <v>781</v>
      </c>
    </row>
    <row r="26" spans="1:3" x14ac:dyDescent="0.3">
      <c r="A26" s="1172"/>
      <c r="B26" s="1083"/>
      <c r="C26" s="728" t="s">
        <v>806</v>
      </c>
    </row>
    <row r="27" spans="1:3" x14ac:dyDescent="0.3">
      <c r="A27" s="1172"/>
      <c r="B27" s="1083"/>
      <c r="C27" s="728" t="s">
        <v>1351</v>
      </c>
    </row>
    <row r="28" spans="1:3" x14ac:dyDescent="0.3">
      <c r="A28" s="1173"/>
      <c r="B28" s="1083"/>
      <c r="C28" s="728" t="s">
        <v>819</v>
      </c>
    </row>
    <row r="29" spans="1:3" ht="30" customHeight="1" x14ac:dyDescent="0.3">
      <c r="A29" s="1063" t="s">
        <v>338</v>
      </c>
      <c r="B29" s="1077"/>
      <c r="C29" s="71"/>
    </row>
    <row r="30" spans="1:3" x14ac:dyDescent="0.3">
      <c r="A30" s="1188" t="s">
        <v>245</v>
      </c>
      <c r="B30" s="1084"/>
      <c r="C30" s="728" t="s">
        <v>466</v>
      </c>
    </row>
    <row r="31" spans="1:3" x14ac:dyDescent="0.3">
      <c r="A31" s="1191"/>
      <c r="B31" s="1073"/>
      <c r="C31" s="728" t="s">
        <v>836</v>
      </c>
    </row>
    <row r="32" spans="1:3" x14ac:dyDescent="0.3">
      <c r="A32" s="1191"/>
      <c r="B32" s="1073"/>
      <c r="C32" s="728" t="s">
        <v>837</v>
      </c>
    </row>
    <row r="33" spans="1:3" x14ac:dyDescent="0.3">
      <c r="A33" s="1191"/>
      <c r="B33" s="1073"/>
      <c r="C33" s="728" t="s">
        <v>847</v>
      </c>
    </row>
    <row r="34" spans="1:3" x14ac:dyDescent="0.3">
      <c r="A34" s="1191"/>
      <c r="B34" s="1073"/>
      <c r="C34" s="728" t="s">
        <v>849</v>
      </c>
    </row>
    <row r="35" spans="1:3" ht="18.75" customHeight="1" x14ac:dyDescent="0.3">
      <c r="A35" s="1171" t="s">
        <v>491</v>
      </c>
      <c r="B35" s="1077"/>
      <c r="C35" s="730" t="s">
        <v>850</v>
      </c>
    </row>
    <row r="36" spans="1:3" ht="18.75" customHeight="1" x14ac:dyDescent="0.3">
      <c r="A36" s="1173"/>
      <c r="B36" s="1078"/>
      <c r="C36" s="729" t="s">
        <v>855</v>
      </c>
    </row>
    <row r="37" spans="1:3" ht="29.25" customHeight="1" x14ac:dyDescent="0.25">
      <c r="A37" s="1068" t="s">
        <v>662</v>
      </c>
      <c r="B37" s="1077"/>
      <c r="C37" s="731" t="s">
        <v>1303</v>
      </c>
    </row>
    <row r="38" spans="1:3" ht="47.25" customHeight="1" x14ac:dyDescent="0.25">
      <c r="A38" s="1208" t="s">
        <v>495</v>
      </c>
      <c r="B38" s="1208"/>
      <c r="C38" s="1209"/>
    </row>
    <row r="39" spans="1:3" x14ac:dyDescent="0.25">
      <c r="A39" s="1213" t="s">
        <v>137</v>
      </c>
      <c r="B39" s="1074"/>
      <c r="C39" s="735" t="s">
        <v>870</v>
      </c>
    </row>
    <row r="40" spans="1:3" x14ac:dyDescent="0.25">
      <c r="A40" s="1214"/>
      <c r="B40" s="1074"/>
      <c r="C40" s="735" t="s">
        <v>875</v>
      </c>
    </row>
    <row r="41" spans="1:3" x14ac:dyDescent="0.25">
      <c r="A41" s="1214"/>
      <c r="B41" s="1074"/>
      <c r="C41" s="735" t="s">
        <v>878</v>
      </c>
    </row>
    <row r="42" spans="1:3" x14ac:dyDescent="0.25">
      <c r="A42" s="1214"/>
      <c r="B42" s="1074"/>
      <c r="C42" s="735" t="s">
        <v>886</v>
      </c>
    </row>
    <row r="43" spans="1:3" x14ac:dyDescent="0.25">
      <c r="A43" s="1215"/>
      <c r="B43" s="1074"/>
      <c r="C43" s="735" t="s">
        <v>887</v>
      </c>
    </row>
    <row r="44" spans="1:3" x14ac:dyDescent="0.25">
      <c r="A44" s="1216" t="s">
        <v>246</v>
      </c>
      <c r="B44" s="1087"/>
      <c r="C44" s="734" t="s">
        <v>496</v>
      </c>
    </row>
    <row r="45" spans="1:3" x14ac:dyDescent="0.3">
      <c r="A45" s="1217"/>
      <c r="B45" s="1075"/>
      <c r="C45" s="735" t="s">
        <v>497</v>
      </c>
    </row>
    <row r="46" spans="1:3" x14ac:dyDescent="0.3">
      <c r="A46" s="1217"/>
      <c r="B46" s="1075"/>
      <c r="C46" s="735" t="s">
        <v>680</v>
      </c>
    </row>
    <row r="47" spans="1:3" x14ac:dyDescent="0.3">
      <c r="A47" s="1217"/>
      <c r="B47" s="1075"/>
      <c r="C47" s="735" t="s">
        <v>498</v>
      </c>
    </row>
    <row r="48" spans="1:3" x14ac:dyDescent="0.3">
      <c r="A48" s="1217"/>
      <c r="B48" s="1075"/>
      <c r="C48" s="735" t="s">
        <v>675</v>
      </c>
    </row>
    <row r="49" spans="1:3" x14ac:dyDescent="0.3">
      <c r="A49" s="1217"/>
      <c r="B49" s="1075"/>
      <c r="C49" s="735" t="s">
        <v>499</v>
      </c>
    </row>
    <row r="50" spans="1:3" x14ac:dyDescent="0.3">
      <c r="A50" s="1217"/>
      <c r="B50" s="1075"/>
      <c r="C50" s="735" t="s">
        <v>659</v>
      </c>
    </row>
    <row r="51" spans="1:3" x14ac:dyDescent="0.3">
      <c r="A51" s="1217"/>
      <c r="B51" s="1075"/>
      <c r="C51" s="735" t="s">
        <v>502</v>
      </c>
    </row>
    <row r="52" spans="1:3" x14ac:dyDescent="0.3">
      <c r="A52" s="1217"/>
      <c r="B52" s="1075"/>
      <c r="C52" s="735" t="s">
        <v>892</v>
      </c>
    </row>
    <row r="53" spans="1:3" x14ac:dyDescent="0.3">
      <c r="A53" s="1217"/>
      <c r="B53" s="1075"/>
      <c r="C53" s="735" t="s">
        <v>676</v>
      </c>
    </row>
    <row r="54" spans="1:3" x14ac:dyDescent="0.3">
      <c r="A54" s="1217"/>
      <c r="B54" s="1075"/>
      <c r="C54" s="735" t="s">
        <v>742</v>
      </c>
    </row>
    <row r="55" spans="1:3" x14ac:dyDescent="0.3">
      <c r="A55" s="1217"/>
      <c r="B55" s="1075"/>
      <c r="C55" s="735" t="s">
        <v>503</v>
      </c>
    </row>
    <row r="56" spans="1:3" x14ac:dyDescent="0.3">
      <c r="A56" s="1217"/>
      <c r="B56" s="1075"/>
      <c r="C56" s="735" t="s">
        <v>508</v>
      </c>
    </row>
    <row r="57" spans="1:3" x14ac:dyDescent="0.3">
      <c r="A57" s="1217"/>
      <c r="B57" s="1075"/>
      <c r="C57" s="735" t="s">
        <v>895</v>
      </c>
    </row>
    <row r="58" spans="1:3" x14ac:dyDescent="0.3">
      <c r="A58" s="1217"/>
      <c r="B58" s="1075"/>
      <c r="C58" s="735" t="s">
        <v>899</v>
      </c>
    </row>
    <row r="59" spans="1:3" x14ac:dyDescent="0.3">
      <c r="A59" s="1217"/>
      <c r="B59" s="1075"/>
      <c r="C59" s="735" t="s">
        <v>900</v>
      </c>
    </row>
    <row r="60" spans="1:3" x14ac:dyDescent="0.3">
      <c r="A60" s="1217"/>
      <c r="B60" s="1075"/>
      <c r="C60" s="735" t="s">
        <v>1355</v>
      </c>
    </row>
    <row r="61" spans="1:3" x14ac:dyDescent="0.3">
      <c r="A61" s="1217"/>
      <c r="B61" s="1075"/>
      <c r="C61" s="735" t="s">
        <v>1357</v>
      </c>
    </row>
    <row r="62" spans="1:3" x14ac:dyDescent="0.3">
      <c r="A62" s="1217"/>
      <c r="B62" s="1075"/>
      <c r="C62" s="735" t="s">
        <v>1358</v>
      </c>
    </row>
    <row r="63" spans="1:3" x14ac:dyDescent="0.3">
      <c r="A63" s="1217"/>
      <c r="B63" s="1075"/>
      <c r="C63" s="735" t="s">
        <v>1360</v>
      </c>
    </row>
    <row r="64" spans="1:3" x14ac:dyDescent="0.3">
      <c r="A64" s="1217"/>
      <c r="B64" s="1075"/>
      <c r="C64" s="735" t="s">
        <v>1361</v>
      </c>
    </row>
    <row r="65" spans="1:3" x14ac:dyDescent="0.3">
      <c r="A65" s="1217"/>
      <c r="B65" s="1075"/>
      <c r="C65" s="735" t="s">
        <v>1362</v>
      </c>
    </row>
    <row r="66" spans="1:3" x14ac:dyDescent="0.3">
      <c r="A66" s="1217"/>
      <c r="B66" s="1075"/>
      <c r="C66" s="735" t="s">
        <v>913</v>
      </c>
    </row>
    <row r="67" spans="1:3" x14ac:dyDescent="0.3">
      <c r="A67" s="1217"/>
      <c r="B67" s="1075"/>
      <c r="C67" s="735" t="s">
        <v>915</v>
      </c>
    </row>
    <row r="68" spans="1:3" x14ac:dyDescent="0.3">
      <c r="A68" s="1217"/>
      <c r="B68" s="1075"/>
      <c r="C68" s="735" t="s">
        <v>918</v>
      </c>
    </row>
    <row r="69" spans="1:3" x14ac:dyDescent="0.3">
      <c r="A69" s="1217"/>
      <c r="B69" s="1075"/>
      <c r="C69" s="735" t="s">
        <v>1365</v>
      </c>
    </row>
    <row r="70" spans="1:3" x14ac:dyDescent="0.3">
      <c r="A70" s="1217"/>
      <c r="B70" s="1075"/>
      <c r="C70" s="735" t="s">
        <v>934</v>
      </c>
    </row>
    <row r="71" spans="1:3" x14ac:dyDescent="0.3">
      <c r="A71" s="1217"/>
      <c r="B71" s="1075"/>
      <c r="C71" s="735" t="s">
        <v>935</v>
      </c>
    </row>
    <row r="72" spans="1:3" x14ac:dyDescent="0.3">
      <c r="A72" s="1217"/>
      <c r="B72" s="1075"/>
      <c r="C72" s="735" t="s">
        <v>947</v>
      </c>
    </row>
    <row r="73" spans="1:3" x14ac:dyDescent="0.3">
      <c r="A73" s="1217"/>
      <c r="B73" s="1075"/>
      <c r="C73" s="735" t="s">
        <v>1306</v>
      </c>
    </row>
    <row r="74" spans="1:3" x14ac:dyDescent="0.3">
      <c r="A74" s="1217"/>
      <c r="B74" s="1075"/>
      <c r="C74" s="735" t="s">
        <v>1307</v>
      </c>
    </row>
    <row r="75" spans="1:3" x14ac:dyDescent="0.3">
      <c r="A75" s="1217"/>
      <c r="B75" s="1075"/>
      <c r="C75" s="735" t="s">
        <v>948</v>
      </c>
    </row>
    <row r="76" spans="1:3" x14ac:dyDescent="0.3">
      <c r="A76" s="1217"/>
      <c r="B76" s="1075"/>
      <c r="C76" s="735" t="s">
        <v>943</v>
      </c>
    </row>
    <row r="77" spans="1:3" x14ac:dyDescent="0.3">
      <c r="A77" s="1217"/>
      <c r="B77" s="1075"/>
      <c r="C77" s="735" t="s">
        <v>961</v>
      </c>
    </row>
    <row r="78" spans="1:3" x14ac:dyDescent="0.3">
      <c r="A78" s="1217"/>
      <c r="B78" s="1075"/>
      <c r="C78" s="735" t="s">
        <v>962</v>
      </c>
    </row>
    <row r="79" spans="1:3" x14ac:dyDescent="0.3">
      <c r="A79" s="1217"/>
      <c r="B79" s="1075"/>
      <c r="C79" s="735" t="s">
        <v>949</v>
      </c>
    </row>
    <row r="80" spans="1:3" x14ac:dyDescent="0.3">
      <c r="A80" s="1217"/>
      <c r="B80" s="1075"/>
      <c r="C80" s="735" t="s">
        <v>950</v>
      </c>
    </row>
    <row r="81" spans="1:3" x14ac:dyDescent="0.3">
      <c r="A81" s="1217"/>
      <c r="B81" s="1075"/>
      <c r="C81" s="735" t="s">
        <v>951</v>
      </c>
    </row>
    <row r="82" spans="1:3" x14ac:dyDescent="0.3">
      <c r="A82" s="1217"/>
      <c r="B82" s="1075"/>
      <c r="C82" s="735" t="s">
        <v>952</v>
      </c>
    </row>
    <row r="83" spans="1:3" x14ac:dyDescent="0.3">
      <c r="A83" s="1217"/>
      <c r="B83" s="1075"/>
      <c r="C83" s="735" t="s">
        <v>956</v>
      </c>
    </row>
    <row r="84" spans="1:3" x14ac:dyDescent="0.3">
      <c r="A84" s="1217"/>
      <c r="B84" s="1075"/>
      <c r="C84" s="735" t="s">
        <v>958</v>
      </c>
    </row>
    <row r="85" spans="1:3" x14ac:dyDescent="0.3">
      <c r="A85" s="1217"/>
      <c r="B85" s="1075"/>
      <c r="C85" s="735" t="s">
        <v>1367</v>
      </c>
    </row>
    <row r="86" spans="1:3" x14ac:dyDescent="0.3">
      <c r="A86" s="1217"/>
      <c r="B86" s="1075"/>
      <c r="C86" s="735" t="s">
        <v>960</v>
      </c>
    </row>
    <row r="87" spans="1:3" x14ac:dyDescent="0.3">
      <c r="A87" s="1217"/>
      <c r="B87" s="1075"/>
      <c r="C87" s="735" t="s">
        <v>953</v>
      </c>
    </row>
    <row r="88" spans="1:3" x14ac:dyDescent="0.3">
      <c r="A88" s="1218"/>
      <c r="B88" s="1088"/>
      <c r="C88" s="736" t="s">
        <v>1368</v>
      </c>
    </row>
    <row r="89" spans="1:3" x14ac:dyDescent="0.25">
      <c r="A89" s="1193" t="s">
        <v>1345</v>
      </c>
      <c r="B89" s="1090"/>
      <c r="C89" s="734" t="s">
        <v>1308</v>
      </c>
    </row>
    <row r="90" spans="1:3" x14ac:dyDescent="0.25">
      <c r="A90" s="1194"/>
      <c r="B90" s="1091"/>
      <c r="C90" s="735" t="s">
        <v>1370</v>
      </c>
    </row>
    <row r="91" spans="1:3" x14ac:dyDescent="0.25">
      <c r="A91" s="1194"/>
      <c r="B91" s="1091"/>
      <c r="C91" s="735" t="s">
        <v>970</v>
      </c>
    </row>
    <row r="92" spans="1:3" x14ac:dyDescent="0.25">
      <c r="A92" s="1194"/>
      <c r="B92" s="1091"/>
      <c r="C92" s="735" t="s">
        <v>523</v>
      </c>
    </row>
    <row r="93" spans="1:3" x14ac:dyDescent="0.25">
      <c r="A93" s="1194"/>
      <c r="B93" s="1091"/>
      <c r="C93" s="735" t="s">
        <v>524</v>
      </c>
    </row>
    <row r="94" spans="1:3" x14ac:dyDescent="0.25">
      <c r="A94" s="1194"/>
      <c r="B94" s="1091"/>
      <c r="C94" s="735" t="s">
        <v>977</v>
      </c>
    </row>
    <row r="95" spans="1:3" x14ac:dyDescent="0.25">
      <c r="A95" s="1194"/>
      <c r="B95" s="1091"/>
      <c r="C95" s="735" t="s">
        <v>979</v>
      </c>
    </row>
    <row r="96" spans="1:3" x14ac:dyDescent="0.25">
      <c r="A96" s="1194"/>
      <c r="B96" s="1091"/>
      <c r="C96" s="735" t="s">
        <v>982</v>
      </c>
    </row>
    <row r="97" spans="1:3" x14ac:dyDescent="0.25">
      <c r="A97" s="1194"/>
      <c r="B97" s="1091"/>
      <c r="C97" s="735" t="s">
        <v>983</v>
      </c>
    </row>
    <row r="98" spans="1:3" ht="18.75" customHeight="1" x14ac:dyDescent="0.25">
      <c r="A98" s="1194"/>
      <c r="B98" s="1091"/>
      <c r="C98" s="735" t="s">
        <v>999</v>
      </c>
    </row>
    <row r="99" spans="1:3" ht="18.75" customHeight="1" x14ac:dyDescent="0.25">
      <c r="A99" s="1194"/>
      <c r="B99" s="1091"/>
      <c r="C99" s="736" t="s">
        <v>1002</v>
      </c>
    </row>
    <row r="100" spans="1:3" x14ac:dyDescent="0.25">
      <c r="A100" s="1193" t="s">
        <v>247</v>
      </c>
      <c r="B100" s="1090"/>
      <c r="C100" s="734" t="s">
        <v>1003</v>
      </c>
    </row>
    <row r="101" spans="1:3" x14ac:dyDescent="0.25">
      <c r="A101" s="1210"/>
      <c r="B101" s="1092"/>
      <c r="C101" s="735" t="s">
        <v>1004</v>
      </c>
    </row>
    <row r="102" spans="1:3" x14ac:dyDescent="0.25">
      <c r="A102" s="1210"/>
      <c r="B102" s="1092"/>
      <c r="C102" s="735" t="s">
        <v>1005</v>
      </c>
    </row>
    <row r="103" spans="1:3" x14ac:dyDescent="0.25">
      <c r="A103" s="1210"/>
      <c r="B103" s="1092"/>
      <c r="C103" s="735" t="s">
        <v>1022</v>
      </c>
    </row>
    <row r="104" spans="1:3" x14ac:dyDescent="0.25">
      <c r="A104" s="1210"/>
      <c r="B104" s="1092"/>
      <c r="C104" s="735" t="s">
        <v>1006</v>
      </c>
    </row>
    <row r="105" spans="1:3" x14ac:dyDescent="0.25">
      <c r="A105" s="1210"/>
      <c r="B105" s="1092"/>
      <c r="C105" s="735" t="s">
        <v>1031</v>
      </c>
    </row>
    <row r="106" spans="1:3" x14ac:dyDescent="0.25">
      <c r="A106" s="1210"/>
      <c r="B106" s="1092"/>
      <c r="C106" s="735" t="s">
        <v>1034</v>
      </c>
    </row>
    <row r="107" spans="1:3" x14ac:dyDescent="0.25">
      <c r="A107" s="1210"/>
      <c r="B107" s="1092"/>
      <c r="C107" s="735" t="s">
        <v>1032</v>
      </c>
    </row>
    <row r="108" spans="1:3" x14ac:dyDescent="0.25">
      <c r="A108" s="1210"/>
      <c r="B108" s="1092"/>
      <c r="C108" s="735" t="s">
        <v>1339</v>
      </c>
    </row>
    <row r="109" spans="1:3" x14ac:dyDescent="0.25">
      <c r="A109" s="1210"/>
      <c r="B109" s="1092"/>
      <c r="C109" s="735" t="s">
        <v>1035</v>
      </c>
    </row>
    <row r="110" spans="1:3" x14ac:dyDescent="0.25">
      <c r="A110" s="1210"/>
      <c r="B110" s="1092"/>
      <c r="C110" s="735" t="s">
        <v>1340</v>
      </c>
    </row>
    <row r="111" spans="1:3" x14ac:dyDescent="0.25">
      <c r="A111" s="1210"/>
      <c r="B111" s="1092"/>
      <c r="C111" s="735" t="s">
        <v>1038</v>
      </c>
    </row>
    <row r="112" spans="1:3" x14ac:dyDescent="0.25">
      <c r="A112" s="1210"/>
      <c r="B112" s="1092"/>
      <c r="C112" s="735" t="s">
        <v>1341</v>
      </c>
    </row>
    <row r="113" spans="1:3" x14ac:dyDescent="0.25">
      <c r="A113" s="1210"/>
      <c r="B113" s="1092"/>
      <c r="C113" s="735" t="s">
        <v>1039</v>
      </c>
    </row>
    <row r="114" spans="1:3" x14ac:dyDescent="0.25">
      <c r="A114" s="1210"/>
      <c r="B114" s="1092"/>
      <c r="C114" s="732" t="s">
        <v>677</v>
      </c>
    </row>
    <row r="115" spans="1:3" x14ac:dyDescent="0.25">
      <c r="A115" s="1210"/>
      <c r="B115" s="1092"/>
      <c r="C115" s="732" t="s">
        <v>678</v>
      </c>
    </row>
    <row r="116" spans="1:3" x14ac:dyDescent="0.25">
      <c r="A116" s="1210"/>
      <c r="B116" s="1092"/>
      <c r="C116" s="1089" t="s">
        <v>1372</v>
      </c>
    </row>
    <row r="117" spans="1:3" x14ac:dyDescent="0.25">
      <c r="A117" s="1210"/>
      <c r="B117" s="1092"/>
      <c r="C117" s="732" t="s">
        <v>1143</v>
      </c>
    </row>
    <row r="118" spans="1:3" x14ac:dyDescent="0.25">
      <c r="A118" s="1210"/>
      <c r="B118" s="1092"/>
      <c r="C118" s="732" t="s">
        <v>1144</v>
      </c>
    </row>
    <row r="119" spans="1:3" x14ac:dyDescent="0.25">
      <c r="A119" s="1210"/>
      <c r="B119" s="1092"/>
      <c r="C119" s="732" t="s">
        <v>1375</v>
      </c>
    </row>
    <row r="120" spans="1:3" x14ac:dyDescent="0.25">
      <c r="A120" s="1210"/>
      <c r="B120" s="1092"/>
      <c r="C120" s="1089" t="s">
        <v>1155</v>
      </c>
    </row>
    <row r="121" spans="1:3" x14ac:dyDescent="0.25">
      <c r="A121" s="1210"/>
      <c r="B121" s="1092"/>
      <c r="C121" s="732" t="s">
        <v>1158</v>
      </c>
    </row>
    <row r="122" spans="1:3" x14ac:dyDescent="0.25">
      <c r="A122" s="1210"/>
      <c r="B122" s="1092"/>
      <c r="C122" s="732" t="s">
        <v>1163</v>
      </c>
    </row>
    <row r="123" spans="1:3" x14ac:dyDescent="0.25">
      <c r="A123" s="1210"/>
      <c r="B123" s="1092"/>
      <c r="C123" s="732" t="s">
        <v>1164</v>
      </c>
    </row>
    <row r="124" spans="1:3" x14ac:dyDescent="0.25">
      <c r="A124" s="1210"/>
      <c r="B124" s="1092"/>
      <c r="C124" s="732" t="s">
        <v>1377</v>
      </c>
    </row>
    <row r="125" spans="1:3" x14ac:dyDescent="0.25">
      <c r="A125" s="1210"/>
      <c r="B125" s="1092"/>
      <c r="C125" s="732" t="s">
        <v>1168</v>
      </c>
    </row>
    <row r="126" spans="1:3" x14ac:dyDescent="0.25">
      <c r="A126" s="1211"/>
      <c r="B126" s="1093"/>
      <c r="C126" s="1089" t="s">
        <v>1189</v>
      </c>
    </row>
    <row r="127" spans="1:3" x14ac:dyDescent="0.25">
      <c r="A127" s="1211"/>
      <c r="B127" s="1093"/>
      <c r="C127" s="732" t="s">
        <v>1190</v>
      </c>
    </row>
    <row r="128" spans="1:3" x14ac:dyDescent="0.25">
      <c r="A128" s="1211"/>
      <c r="B128" s="1093"/>
      <c r="C128" s="732" t="s">
        <v>1191</v>
      </c>
    </row>
    <row r="129" spans="1:3" x14ac:dyDescent="0.25">
      <c r="A129" s="1211"/>
      <c r="B129" s="1093"/>
      <c r="C129" s="732" t="s">
        <v>1192</v>
      </c>
    </row>
    <row r="130" spans="1:3" x14ac:dyDescent="0.25">
      <c r="A130" s="1211"/>
      <c r="B130" s="1093"/>
      <c r="C130" s="732" t="s">
        <v>1207</v>
      </c>
    </row>
    <row r="131" spans="1:3" x14ac:dyDescent="0.25">
      <c r="A131" s="1211"/>
      <c r="B131" s="1093"/>
      <c r="C131" s="733" t="s">
        <v>1209</v>
      </c>
    </row>
    <row r="132" spans="1:3" ht="47.25" customHeight="1" x14ac:dyDescent="0.25">
      <c r="A132" s="1199" t="s">
        <v>660</v>
      </c>
      <c r="B132" s="1199"/>
      <c r="C132" s="1200"/>
    </row>
    <row r="133" spans="1:3" x14ac:dyDescent="0.25">
      <c r="A133" s="1196" t="s">
        <v>1346</v>
      </c>
      <c r="B133" s="1076"/>
      <c r="C133" s="55" t="s">
        <v>175</v>
      </c>
    </row>
    <row r="134" spans="1:3" x14ac:dyDescent="0.25">
      <c r="A134" s="1197"/>
      <c r="B134" s="1081"/>
      <c r="C134" s="54" t="s">
        <v>536</v>
      </c>
    </row>
    <row r="135" spans="1:3" x14ac:dyDescent="0.25">
      <c r="A135" s="1198"/>
      <c r="B135" s="1082"/>
      <c r="C135" s="56" t="s">
        <v>537</v>
      </c>
    </row>
    <row r="136" spans="1:3" ht="18" customHeight="1" x14ac:dyDescent="0.25">
      <c r="A136" s="1196" t="s">
        <v>674</v>
      </c>
      <c r="B136" s="1121"/>
      <c r="C136" s="54" t="s">
        <v>1211</v>
      </c>
    </row>
    <row r="137" spans="1:3" x14ac:dyDescent="0.25">
      <c r="A137" s="1212"/>
      <c r="B137" s="1121"/>
      <c r="C137" s="54" t="s">
        <v>663</v>
      </c>
    </row>
    <row r="138" spans="1:3" ht="29.25" customHeight="1" x14ac:dyDescent="0.3">
      <c r="A138" s="1067" t="s">
        <v>240</v>
      </c>
      <c r="B138" s="1067"/>
      <c r="C138" s="57"/>
    </row>
    <row r="139" spans="1:3" ht="47.25" customHeight="1" x14ac:dyDescent="0.25">
      <c r="A139" s="1205" t="s">
        <v>661</v>
      </c>
      <c r="B139" s="1206"/>
      <c r="C139" s="1207"/>
    </row>
    <row r="140" spans="1:3" x14ac:dyDescent="0.25">
      <c r="A140" s="1195" t="s">
        <v>657</v>
      </c>
      <c r="B140" s="1079"/>
      <c r="C140" s="703" t="s">
        <v>559</v>
      </c>
    </row>
    <row r="141" spans="1:3" x14ac:dyDescent="0.25">
      <c r="A141" s="1192"/>
      <c r="B141" s="1080"/>
      <c r="C141" s="704" t="s">
        <v>664</v>
      </c>
    </row>
    <row r="142" spans="1:3" x14ac:dyDescent="0.25">
      <c r="A142" s="1201" t="s">
        <v>248</v>
      </c>
      <c r="B142" s="1069"/>
      <c r="C142" s="703" t="s">
        <v>665</v>
      </c>
    </row>
    <row r="143" spans="1:3" x14ac:dyDescent="0.25">
      <c r="A143" s="1202"/>
      <c r="B143" s="1070"/>
      <c r="C143" s="727" t="s">
        <v>592</v>
      </c>
    </row>
    <row r="144" spans="1:3" x14ac:dyDescent="0.25">
      <c r="A144" s="1202"/>
      <c r="B144" s="1070"/>
      <c r="C144" s="727" t="s">
        <v>653</v>
      </c>
    </row>
    <row r="145" spans="1:3" x14ac:dyDescent="0.25">
      <c r="A145" s="1202"/>
      <c r="B145" s="1070"/>
      <c r="C145" s="727" t="s">
        <v>615</v>
      </c>
    </row>
    <row r="146" spans="1:3" x14ac:dyDescent="0.25">
      <c r="A146" s="1202"/>
      <c r="B146" s="1070"/>
      <c r="C146" s="727" t="s">
        <v>618</v>
      </c>
    </row>
    <row r="147" spans="1:3" x14ac:dyDescent="0.3">
      <c r="A147" s="1203"/>
      <c r="B147" s="1071"/>
      <c r="C147" s="727" t="s">
        <v>644</v>
      </c>
    </row>
    <row r="148" spans="1:3" x14ac:dyDescent="0.3">
      <c r="A148" s="1204"/>
      <c r="B148" s="1072"/>
      <c r="C148" s="704" t="s">
        <v>650</v>
      </c>
    </row>
    <row r="149" spans="1:3" x14ac:dyDescent="0.25">
      <c r="A149" s="1066" t="s">
        <v>655</v>
      </c>
      <c r="B149" s="1066"/>
      <c r="C149" s="726" t="s">
        <v>654</v>
      </c>
    </row>
    <row r="150" spans="1:3" ht="45" customHeight="1" x14ac:dyDescent="0.25">
      <c r="A150" s="1174" t="s">
        <v>741</v>
      </c>
      <c r="B150" s="1175"/>
      <c r="C150" s="1176"/>
    </row>
  </sheetData>
  <mergeCells count="22">
    <mergeCell ref="A38:C38"/>
    <mergeCell ref="A100:A131"/>
    <mergeCell ref="A136:A137"/>
    <mergeCell ref="A35:A36"/>
    <mergeCell ref="A39:A43"/>
    <mergeCell ref="A44:A88"/>
    <mergeCell ref="A16:A28"/>
    <mergeCell ref="A150:C150"/>
    <mergeCell ref="A1:C1"/>
    <mergeCell ref="A3:C3"/>
    <mergeCell ref="A4:C4"/>
    <mergeCell ref="A2:C2"/>
    <mergeCell ref="A9:C9"/>
    <mergeCell ref="A5:C5"/>
    <mergeCell ref="A11:A15"/>
    <mergeCell ref="A89:A99"/>
    <mergeCell ref="A140:A141"/>
    <mergeCell ref="A133:A135"/>
    <mergeCell ref="A132:C132"/>
    <mergeCell ref="A142:A148"/>
    <mergeCell ref="A139:C139"/>
    <mergeCell ref="A30:A34"/>
  </mergeCells>
  <hyperlinks>
    <hyperlink ref="C41" location="'Tab. 3.1'!A1" display="Tabella 3.1 - L’economia italiana (mln € – valori a prezzi correnti)"/>
    <hyperlink ref="C43" location="'Tab. 3.3'!A1" display="Tabella 3.3 - Composizione dei ricavi del settore delle comunicazioni (mln €)"/>
    <hyperlink ref="C42" location="'Tab. 3.2'!A1" display="Tabella 3.2 - Incidenza del settore delle comunicazioni sul PIL (%)"/>
    <hyperlink ref="C45" location="'Fig. 3.1.1'!A1" display="Figura 3.1.1 - Andamento dei prezzi nelle telecomunicazioni (2010=100)"/>
    <hyperlink ref="C46" location="'Fig. 3.1.2'!A1" display="Figura 3.1.2 - Telecomunicazioni fisse e mobili - Ricavi complessivi (miliardi di €)"/>
    <hyperlink ref="C47" location="'Fig. 3.1.3'!A1" display="Figura 3.1.3 - Spesa finale degli utenti residenziali e affari (miliardi di €)"/>
    <hyperlink ref="C48" location="'Fig. 3.1.4'!A1" display="Figura 3.1.4 - Telecomunicazioni fisse e mobili: ricavi da servizi retail voce e dati (miliardi di €)"/>
    <hyperlink ref="C49" location="'Fig. 3.1.5'!A1" display="Figura 3.1.5 - Telecomunicazioni fisse e mobili: ricavi dei servizi intermedi (miliardi di €)"/>
    <hyperlink ref="C50" location="'Tab. 3.1.2'!A1" display="Tabella 3.1.2 - Spesa finale per tipologia di clientela (miliardi di €)"/>
    <hyperlink ref="C51" location="'Fig. 3.1.6'!A1" display="Figura 3.1.6 - Investimenti in immobilizzazioni (miliardi di €)"/>
    <hyperlink ref="C54" location="'Fig. 3.1.8'!A1" display="Figura 3.1.8 - Rete fissa - spesa degli utenti per tipologia di servizi (miliardi €)"/>
    <hyperlink ref="C55" location="'Fig. 3.1.9'!A1" display="Figura 3.1.9 - Accessi alla rete fissa per tecnologia (%)"/>
    <hyperlink ref="C58" location="'Fig. 3.1.12'!A1" display="Figura 3.1.12 - Penetrazione dei servizi a banda larga nelle province italiane (dicembre 2018, %)"/>
    <hyperlink ref="C61" location="'Fig. 3.1.14'!A1" display="Figura 3.1.14 - Ranking provinciale degli accessi broadband (dicembre 2018, %)"/>
    <hyperlink ref="C105" location="'Fig. 3.3.6'!A1" display="Figura 3.3.6 - Ripartizione dei ricavi complessivi della televisione per tipologia (2018, %, milioni di €)"/>
    <hyperlink ref="C112" location="'Fig. 3.3.13'!A1" display="Figura 3.3.13 - Quote di mercato dei principali operatori della tv a pagamento (2017, %)"/>
    <hyperlink ref="C17" location="'Tab. 2.3.1'!A1" display="Tabella 2.3.1 - Tipologie di opere oggetto di procedimento per rito (valori assoluti, 2013-2017)"/>
    <hyperlink ref="C18" location="'Tab. 2.3.2'!A1" display="Tabella 2.3.2 -Principali statistiche sulle attività del diritto d’autore (2013-2017)"/>
    <hyperlink ref="C12" location="'Fig. 2.2.1'!A1" display="Figura 2.2.1 - Principali soggetti operanti nel SIC (2016, %)"/>
    <hyperlink ref="C13" location="'Tab. 2.2.2'!A1" display="Tabella 2.2.2 - Verifica del rispetto dei principi di cui all’art. 43 del TUSMAR in merito a operazioni di concentrazione e intese"/>
    <hyperlink ref="C16" location="'Fig. 2.3.1'!A1" display="Figura 2.3.1 -  Numero di istanze per mese e per tipo di rito (aprile 2014-aprile 2018)"/>
    <hyperlink ref="C15" location="'Tab. 2.2.4'!A1" display="Tabella 2.2.4 - Autorizzazioni per i trasferimenti di proprietà di società radiotelevisive"/>
    <hyperlink ref="C19" location="'Fig. 2.3.2'!A1" display="Figura 2.3.2 - Quote di programmazione di opere europee per editore (2017, %)"/>
    <hyperlink ref="C21" location="'Fig. 2.3.4'!A1" display="Figura 2.3.4 - Quote di investimento in opere europee di produttori indipendenti per editore (2017, %)"/>
    <hyperlink ref="C22" location="'Fig. 2.3.5'!A1" display="Figura 2.3.5 - Quote di investimento in opere europee indipendenti per genere e tipologia (2016)"/>
    <hyperlink ref="C30" location="'Tab. 2.5.1'!A1" display="Tabella 2.5.1 - Denunce per fattispecie oggetto della segnalazione "/>
    <hyperlink ref="C33" location="'Fig. 2.5.1'!A1" display="Figura 2.5.1 - Denunce per operatore (%)"/>
    <hyperlink ref="C31" location="'Tab. 2.5.2'!A1" display="Tabella 2.5.2 - Procedimenti sanzionatori avviati e relativi provvedimenti adottati (1° maggio 2017 - 30 aprile 2018)"/>
    <hyperlink ref="C34" location="'Fig. 2.5.2'!A1" display="Figura 2.5.2 - Importi delle sanzioni per operatore (milioni di €, 1° maggio 2018-30 aprile 2019)"/>
    <hyperlink ref="C32" location="'Tab. 2.5.3'!A1" display="Tabella 2.5.3 - Istanze di definizione concluse"/>
    <hyperlink ref="C37" location="'Fig. 2.7.1'!A1" display="Figura 2.7.1 - Tipologia di attività dichiarate al ROC dagli operatori che ne hanno richiesto l'iscrizione (maggio 2017-aprile 2018, %)"/>
    <hyperlink ref="C52" location="'Fig. 3.1.7'!A1" display="Figura 3.1.7 - Reti fisse e mobili - spesa finale complessiva degli utenti per operatore (2017, %)"/>
    <hyperlink ref="C59" location="'Fig. 3.1.13'!A1" display="Figura 3.1.13 - Penetrazione dei servizi a banda ultra-larga nelle province italiane (dicembre 2018, %)"/>
    <hyperlink ref="C101" location="'Fig. 3.3.2'!A1" display="Figura 3.3.2 - La raccolta pubblicitaria per mezzo (%, milioni di €)"/>
    <hyperlink ref="C108" location="'Fig. 3.3.9'!A1" display="Figura 3.3.9 - Indice dei prezzi del settore televisivo"/>
    <hyperlink ref="C121" location="'Fig. 3.3.19'!A1" display="Figura 3.3.19 - Andamento dei prezzi dei quotidiani (2010=100)"/>
    <hyperlink ref="C133" location="'Fig. 4.1.1'!A1" display="Figura 4.1.1 - Organigramma dell’Autorità"/>
    <hyperlink ref="C134" location="'Tab. 4.1.1'!A1" display="Tabella 4.1.1 - Pianta organica dell’Autorità"/>
    <hyperlink ref="C135" location="'Tab. 4.1.2'!A1" display="Tabella 4.1.2 - Personale in servizio"/>
    <hyperlink ref="C136" location="'Fig. 4.2.1'!A1" display="Figura 4.2.1 - Istanze di conciliazione (2017)"/>
    <hyperlink ref="C137" location="'Tab. 4.2.1'!A1" display="Tabella 4.2.1 - I Co.Re.Com: leggi istitutive, presidenti, deleghe e siti istituzionali"/>
    <hyperlink ref="C14" location="'Tab. 2.2.3'!A1" display="Tabella 2.2.3 - Titoli abilitativi per l’attività di fornitura di servizi di media audiovisivi"/>
    <hyperlink ref="C24" location="'Fig. 2.3.7'!A1" display="Figura 2.3.7 - Quote in opere europee su servizi a richiesta (VOD) (2016, %)"/>
    <hyperlink ref="C35" location="'Fig. 2.6.1'!A1" display="Figura 2.6.1 - Rappresentazione cartografica delle aree tecniche PNAF"/>
    <hyperlink ref="C44" location="'Tab. 3.1.1'!A1" display="Tabella 3.1.1 - Il settore delle telecomunicazioni nell'economia italiana (%) "/>
    <hyperlink ref="C62" location="'Fig. 3.1.15'!A1" display="Figura 3.1.15 - Ranking provinciale degli accessi ultrabroadband (dicembre 2018, %)"/>
    <hyperlink ref="C63" location="'Fig. 3.1.16'!A1" display="Figura 3.1.16 - Linee broadband e FTTC-FTTH (% delle linee di accesso complessive)"/>
    <hyperlink ref="C66" location="'Fig. 3.1.19'!A1" display="Figura 3.1.19 - Spesa finale degli utenti per operatore (2018, %)"/>
    <hyperlink ref="C67" location="'Fig. 3.1.20'!A1" display="Figura 3.1.20 - Spesa finale degli utenti per operatore e tipologia di utente (2017, %)"/>
    <hyperlink ref="C68" location="'Fig. 3.1.21'!A1" display="Figura 3.1.21 - Spesa per servizi finali su rete a larga banda (2018, %)"/>
    <hyperlink ref="C70" location="'Fig. 3.1.23'!A1" display="Figura 3.1.23 - Spesa per servizi FWA (2017, %)"/>
    <hyperlink ref="C69" location="'Fig. 3.1.22'!A1" display="Figura 3.1.22 - Ricavi da servizi broadband per classe di velocità degli abbonamenti (%)"/>
    <hyperlink ref="C85" location="'Fig. 3.1.37'!A1" display="Figura 3.1.37 - Quote di mercato nel settore degli MVNO (2017, %)"/>
    <hyperlink ref="C86" location="'Fig. 3.1.38'!A1" display="Figura 3.1.38 - Quote di mercato nei segmenti voce e dati (2017, %)"/>
    <hyperlink ref="C87" location="'Fig. 3.1.39'!A1" display="Figura 3.1.39 - Indice di movimentazione dinamica (%)"/>
    <hyperlink ref="C88" location="'Fig. 3.1.40'!A1" display="Figura 3.1.40 - Il servizio di mobile number portability: numero di operazioni (milioni di unità) e indice di mobilità (%)"/>
    <hyperlink ref="C107" location="'Fig. 3.3.8'!A1" display="Figura 3.3.8 - Ripartizione dei ricavi complessivi fra televisione in chiaro e televisione a pagamento (milioni di €)"/>
    <hyperlink ref="C110" location="'Fig. 3.3.11'!A1" display="Figura 3.3.11 - Quote di mercato dei principali operatori della tv in chiaro (2017, %)"/>
    <hyperlink ref="C111" location="'Fig. 3.3.12'!A1" display="Figura 3.3.19 - Ricavi della tv a pagamento (milioni di €)"/>
    <hyperlink ref="C114" location="'Tab. 3.3.1'!A1" display="Tabella 3.3.1 - Audience dei principali Tg"/>
    <hyperlink ref="C115" location="'Tab. 3.3.2'!A1" display="Tabella 3.3.2 - Audience dei canali all news"/>
    <hyperlink ref="C113" location="'Fig. 3.3.14'!A1" display="Figura 3.3.14 - Quote di ascolto annuale nel giorno medio (%)"/>
    <hyperlink ref="C118" location="'Fig. 3.3.16'!A1" display="Figura 3.3.16 - Quote di mercato dei principali operatori della radio (2018, %)"/>
    <hyperlink ref="C122" location="'Fig. 3.3.20'!A1" display="Figura 3.3.20 - Quote di mercato in volume - copie stampate 2018 (%)"/>
    <hyperlink ref="C124" location="'Fig. 3.3.22'!A1" display="Figura 3.3.22 - Quote di mercato in valore (2017, %)"/>
    <hyperlink ref="C126" location="'Fig. 3.3.24'!A1" display="Figura 3.3.24 - Principali operatori attivi nella raccolta pubblicitaria online nel mondo (%)"/>
    <hyperlink ref="C127" location="'Fig. 3.3.25'!A1" display="Figura 3.3.25 - Ricavi derivanti dalla raccolta pubblicitaria online in Italia (milioni di €)"/>
    <hyperlink ref="C130" location="'Fig. 3.3.28'!A1" display="Figura 3.3.28 - Evoluzione storica delle quote nei social network in Italia (volumi, %)"/>
    <hyperlink ref="C117" location="'Fig. 3.3.15'!A1" display="Figura 3.3.15 - Ricavi complessivi della radio per tipologia (milioni di €)"/>
    <hyperlink ref="C106" location="'Fig. 3.3.7'!A1" display="Figura 3.3.7 - Incidenza dei ricavi per operatore (2017, %)"/>
    <hyperlink ref="C53" location="'Tab. 3.1.3'!A1" display="Tabella 3.1.3 - Accessi e ricavi broadband per classe di velocità (%)"/>
    <hyperlink ref="C72" location="'Fig. 3.1.24'!A1" display="Figura 3.1.24 - Spesa degli utenti per tipologia di servizi (miliardi di €)"/>
    <hyperlink ref="C73" location="'Fig. 3.1.25'!A1" display="Figura 3.1.25 - Traffico voce nella telefonia mobile (miliardi di minuti e variazione %)"/>
    <hyperlink ref="C74" location="'Fig. 3.1.26'!A1" display="Figura 3.1.26 - Ricavi da servizi voce per direttrice di traffico (miliardi di € e variazione %)"/>
    <hyperlink ref="C75" location="'Fig. 3.1.27'!A1" display="Figura 3.1.27 - Traffico medio mensile delle SIM che effettuano traffico dati (Gigabyte/mese)"/>
    <hyperlink ref="C76" location="'Fig. 3.1.28'!A1" display="Figura 3.1.28 - Numero di SIM (milioni)"/>
    <hyperlink ref="C79" location="'Fig. 3.1.31'!A1" display="Figura 3.1.31 - Ricavi da servizi dati per tipologia (miliardi di € e variazione %)"/>
    <hyperlink ref="C80" location="'Fig. 3.1.32'!A1" display="Figura 3.1.32 - Ricavi da SMS e da servizi dati (miliardi di €)"/>
    <hyperlink ref="C81" location="'Fig. 3.1.33'!A1" display="Figura  3.1.33 - ARPU: ricavi medi per SIM e utente (€/anno)"/>
    <hyperlink ref="C82" location="'Fig. 3.1.34'!A1" display="Figura 3.1.34 - Ricavi unitari per i servizi voce, SMS e dati "/>
    <hyperlink ref="C83" location="'Fig. 3.1.35'!A1" display="Figura 3.1.35 - Quote di mercato nella spesa finale (2017, %)"/>
    <hyperlink ref="C84" location="'Fig. 3.1.36'!A1" display="Figura 3.1.36 - Quote di mercato nella spesa finale per tipologia di clientela (2017, %)"/>
    <hyperlink ref="C129" location="'Fig. 3.3.27'!A1" display="Figura 3.3.27 - Evoluzione storica delle quote nei motori di ricerca in Italia (volumi, %)"/>
    <hyperlink ref="C109" location="'Fig. 3.3.10'!A1" display="Figura 3.3.10 - Ricavi della tv in chiaro (milioni di €)"/>
    <hyperlink ref="C23" location="'Fig. 2.3.6'!A1" display="Figura 2.3.6 - Tipologie di investimento in opere europee indipendenti per genere (2016, %)"/>
    <hyperlink ref="C11" location="'Tab. 2.2.1'!A1" display="Tabella 2.2.1 - Ricavi complessivi del SIC e delle relative aree economiche (mln €)"/>
    <hyperlink ref="C20" location="'Fig. 2.3.3'!A1" display="Figura 2.3.3 - Quote di programmazione di opere europee e opere europee recenti per singolo canale (2017, %)"/>
    <hyperlink ref="C140" location="'Fig. 5.1.1'!A1" display="Figura 5.1.1 - Ciclo regolatorio e strumenti di valutazione"/>
    <hyperlink ref="C141" location="'Tab. 5.1.1'!A1" display="Tabella 5.1.1 – Struttura del piano di monitoraggio"/>
    <hyperlink ref="C142" location="'Tab. 5.2.1'!A1" display="Tabella 5.2.1 – Piano di monitoraggio per la regolazione pro-concorrenziale dei mercati"/>
    <hyperlink ref="C143" location="'Tab. 5.2.2'!A1" display="Tabella 5.2.2 – Piano di monitoraggio per lo spettro radio"/>
    <hyperlink ref="C144" location="'Tab. 5.2.3'!A1" display="Tabella 5.2.3 - Piano di monitoraggio per il pluralismo"/>
    <hyperlink ref="C145" location="'Tab. 5.2.4'!A1" display="Tabella 5.2.4 - Piano di monitoraggio per la tutela del consumatore"/>
    <hyperlink ref="C146" location="'Tab. 5.2.5'!A1" display="Tabella 5.2.5 - Piano di monitoraggio per la tutela dei diritti digitali"/>
    <hyperlink ref="C147" location="'Tab. 5.2.6'!A1" display="Tabella 5.2.6 - Piano di monitoraggio per il miglioramento dei processi decisionali"/>
    <hyperlink ref="C148" location="'Tab. 5.2.7'!A1" display="Tabella 5.2.7 - Piano di monitoraggio per le attività internazionali"/>
    <hyperlink ref="C149" location="'Tab. 5.3.1'!A1" display="Figura 5.3.1 - Linee strategiche e programmi di lavoro"/>
    <hyperlink ref="C89" location="'Fig. 3.2.1'!A1" display="Figura 3.2.1 - Composizione dei titoli abilitativi al 1° febbraio 2018 "/>
    <hyperlink ref="C90" location="'Fig. 3.2.2'!A1" display="Figura 3.2.2 - Andamento dei prezzi e dell'inflazione (2010=100)"/>
    <hyperlink ref="C92" location="'Tab. 3.2.1'!A1" display="Tabella 3.2.1 - Ricavi e volumi nel settore postale"/>
    <hyperlink ref="C93" location="'Fig. 3.2.4'!A1" display="Figura 3.2.4 - Distribuzione percentuale dei ricavi e dei volumi dei servizi postali"/>
    <hyperlink ref="C98" location="'Fig. 3.2.7'!A1" display="Figura 3.2.7 - Numero medio di abitanti serviti da un ufficio postale permanente"/>
    <hyperlink ref="C99" location="'Fig. 3.2.8'!A1" display="Figura 3.2.8 - Dimensione media (in km2) dell’area coperta da un ufficio postale permanente"/>
    <hyperlink ref="C94" location="'Tab. 3.2.2'!A1" display="Tabella 3.2.2 - Ricavi e volumi nel servizio universale"/>
    <hyperlink ref="C95" location="'Tab. 3.2.3'!A1" display="Tabella 3.2.3 - Ricavi e volumi dei servizi postali non inclusi nel perimetro del servizio universale"/>
    <hyperlink ref="C96" location="'Fig. 3.2.5'!A1" display="Figura 3.2.5 - Quote di mercato per i servizi di posta (lettere) non inclusi nel perimetro del servizio universale nel 2018 (%)"/>
    <hyperlink ref="C91" location="'Fig. 3.2.3'!A1" display="Figura 3.2.3 - Variazione percentuale dei ricavi e dei volumi dei servizi postali negli ultimi quattro anni"/>
    <hyperlink ref="C56" location="'Fig. 3.1.10'!A1" display="Figura 3.1.10 - Accessi alla rete fissa per operatore (%)"/>
    <hyperlink ref="C77" location="'Fig. 3.1.29'!A1" display="Figura 3.1.29 - SIM “M2M” (milioni)"/>
    <hyperlink ref="C78" location="'Fig. 3.1.30'!A1" display="Figura 3.1.30 - Distribuzione delle SIM M2M per tipologia di applicazione (2017, %)"/>
    <hyperlink ref="C119" location="'Fig. 3.3.17'!A1" display="Figura 3.3.17 - Ascoltatori unici nel giorno medio dei principalioperatori (%, milioni di ascoltatori, 2018)"/>
    <hyperlink ref="C125" location="'Fig. 3.3.23'!A1" display="Figura 3.3.23 - Numero di quotidiani con sede nella regione"/>
    <hyperlink ref="C128" location="'Fig. 3.3.26'!A1" display="Figura 3.3.26 - Internet: evoluzione dell'indice HHI (%)"/>
    <hyperlink ref="C131" location="'Fig. 3.3.29'!A1" display="Figura 3.3.29 - Programmatic advertising"/>
    <hyperlink ref="C25" location="'Fig. 2.3.8'!A1" display="Figura 2.3.8 - Procedimenti sanzionatori a livello nazionale e locale"/>
    <hyperlink ref="C26" location="'Fig. 2.3.9'!A1" display="Figura 2.3.8 - Procedimenti in materia di par condicio (maggio 2018 - aprile 2019)"/>
    <hyperlink ref="C27" location="'Tab. 2.3.3'!A1" display="Tabella 2.3.3 - Totale TG: edizione e ore monitorate (2018)"/>
    <hyperlink ref="C28" location="'Tab. 2.3.4'!A1" display="Tabella 2.3.4 - Totale programmi: ore monitorate (2018)"/>
    <hyperlink ref="C36" location="'Tab. 2.6.1'!A1" display="Tabella 2.6.1 - Pareri sui trasferimenti dei diritti d'uso delle frequenze radiotelevisive"/>
    <hyperlink ref="C39" location="'Fig. 3.1'!A1" display="Figura 3.1 - Ricavi del settore delle comunicazioni (%)"/>
    <hyperlink ref="C40" location="'Fig. 3.2'!A1" display="Figura 3.2 - Indici dei prezzi dei servizi retail (1998=100)"/>
    <hyperlink ref="C57" location="'Fig. 3.1.11'!A1" display="Figura 3.1.11 - Rete fissa: traffico dati e consumi unitari (2013 = 100)"/>
    <hyperlink ref="C60" location="'Tab. 3.1.4'!A1" display="Tabella 3.1.4 - Servizi a banda ultra larga nelle province italiane (Italia = 100)"/>
    <hyperlink ref="C64" location="'Fig. 3.1.17'!A1" display="Figura 3.1.17 - Linee broadband complessive (% popolazione e famiglie)"/>
    <hyperlink ref="C65" location="'Fig. 3.1.18'!A1" display="Figura 3.1.18 - Linee residenziali ultrabroadband (% delle famiglie)"/>
    <hyperlink ref="C71" location="'Tab. 3.1.5'!A1" display="Tabella 3.1.5 - Gara per l'assegnazione delle licenze d'uso delle frequenze 5G"/>
    <hyperlink ref="C100" location="'Fig. 3.3.1'!A1" display="Figura 3.3.1 - La composizione dei ricavi nel settore dei media (milioni di €)"/>
    <hyperlink ref="C102" location="'Fig. 3.3.3'!A1" display="Figura 3.3.3 - I principali operatori del SIC"/>
    <hyperlink ref="C103" location="'Fig. 3.3.4'!A1" display="Figura 3.3.4 - Cittafini che si informano a livello locale, per ragione (%)"/>
    <hyperlink ref="C104" location="'Fig. 3.3.5'!A1" display="Figura 3.3.5 - Gruppo leader, in termini di &quot;total audience infromativa&quot;, per regione"/>
    <hyperlink ref="C116" location="'Tab. 3.3.3'!A1" display="Tabella 3.3.3 - Principali operatori e relative testate"/>
    <hyperlink ref="C120" location="'Fig. 3.3.18'!A1" display="Figura 3.3.18 - Dinamica delle tirature e delle vendite di copie cartacee (milioni)"/>
    <hyperlink ref="C123" location="'Fig. 3.3.21'!A1" display="Figura 3.3.21 - Ricavi: valore, incidenza e variazioni 2018 rispetto al 2017"/>
    <hyperlink ref="C97" location="'Fig. 3.2.6'!A1" display="Figura 3.2.6 - Quote di mercato per i servizi di pacchi non rientranti nel servizio universale nel 2018"/>
  </hyperlink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D11"/>
  <sheetViews>
    <sheetView showGridLines="0" workbookViewId="0">
      <selection activeCell="A14" sqref="A14"/>
    </sheetView>
  </sheetViews>
  <sheetFormatPr defaultColWidth="8.7109375" defaultRowHeight="15.75" x14ac:dyDescent="0.25"/>
  <cols>
    <col min="1" max="1" width="61.28515625" style="24" customWidth="1"/>
    <col min="2" max="2" width="20.7109375" style="24" customWidth="1"/>
    <col min="3" max="3" width="17.7109375" style="24" customWidth="1"/>
    <col min="4" max="4" width="12" style="24" bestFit="1" customWidth="1"/>
    <col min="5" max="16384" width="8.7109375" style="24"/>
  </cols>
  <sheetData>
    <row r="1" spans="1:4" ht="20.25" x14ac:dyDescent="0.3">
      <c r="A1" s="184" t="s">
        <v>819</v>
      </c>
      <c r="B1" s="184"/>
      <c r="C1" s="184"/>
      <c r="D1" s="184"/>
    </row>
    <row r="2" spans="1:4" x14ac:dyDescent="0.25">
      <c r="B2" s="28"/>
    </row>
    <row r="3" spans="1:4" x14ac:dyDescent="0.25">
      <c r="B3" s="28"/>
    </row>
    <row r="4" spans="1:4" ht="16.5" thickBot="1" x14ac:dyDescent="0.3">
      <c r="B4" s="147"/>
    </row>
    <row r="5" spans="1:4" ht="33" customHeight="1" thickBot="1" x14ac:dyDescent="0.3">
      <c r="A5" s="881" t="s">
        <v>807</v>
      </c>
      <c r="B5" s="888" t="s">
        <v>812</v>
      </c>
    </row>
    <row r="6" spans="1:4" ht="18.75" customHeight="1" x14ac:dyDescent="0.25">
      <c r="A6" s="882" t="s">
        <v>140</v>
      </c>
      <c r="B6" s="883" t="s">
        <v>820</v>
      </c>
    </row>
    <row r="7" spans="1:4" ht="15" customHeight="1" x14ac:dyDescent="0.25">
      <c r="A7" s="884" t="s">
        <v>809</v>
      </c>
      <c r="B7" s="885" t="s">
        <v>821</v>
      </c>
    </row>
    <row r="8" spans="1:4" x14ac:dyDescent="0.25">
      <c r="A8" s="395" t="s">
        <v>810</v>
      </c>
      <c r="B8" s="885" t="s">
        <v>822</v>
      </c>
    </row>
    <row r="9" spans="1:4" x14ac:dyDescent="0.25">
      <c r="A9" s="395" t="s">
        <v>811</v>
      </c>
      <c r="B9" s="885" t="s">
        <v>823</v>
      </c>
    </row>
    <row r="10" spans="1:4" x14ac:dyDescent="0.25">
      <c r="A10" s="395" t="s">
        <v>1352</v>
      </c>
      <c r="B10" s="885" t="s">
        <v>824</v>
      </c>
    </row>
    <row r="11" spans="1:4" ht="16.5" thickBot="1" x14ac:dyDescent="0.3">
      <c r="A11" s="886" t="s">
        <v>27</v>
      </c>
      <c r="B11" s="887" t="s">
        <v>825</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D21"/>
  <sheetViews>
    <sheetView showGridLines="0" workbookViewId="0"/>
  </sheetViews>
  <sheetFormatPr defaultColWidth="8.7109375" defaultRowHeight="15" x14ac:dyDescent="0.25"/>
  <cols>
    <col min="1" max="1" width="11.28515625" customWidth="1"/>
    <col min="2" max="2" width="90.140625" customWidth="1"/>
    <col min="3" max="3" width="18.140625" style="58" customWidth="1"/>
    <col min="4" max="4" width="13.7109375" customWidth="1"/>
  </cols>
  <sheetData>
    <row r="1" spans="1:4" ht="20.25" x14ac:dyDescent="0.3">
      <c r="A1" s="23" t="s">
        <v>467</v>
      </c>
    </row>
    <row r="4" spans="1:4" ht="15.75" thickBot="1" x14ac:dyDescent="0.3"/>
    <row r="5" spans="1:4" ht="31.7" customHeight="1" thickBot="1" x14ac:dyDescent="0.3">
      <c r="A5" s="1227" t="s">
        <v>162</v>
      </c>
      <c r="B5" s="1228"/>
      <c r="C5" s="175" t="s">
        <v>829</v>
      </c>
      <c r="D5" s="175" t="s">
        <v>483</v>
      </c>
    </row>
    <row r="6" spans="1:4" ht="15.75" x14ac:dyDescent="0.25">
      <c r="A6" s="646" t="s">
        <v>163</v>
      </c>
      <c r="B6" s="187" t="s">
        <v>468</v>
      </c>
      <c r="C6" s="546">
        <v>397</v>
      </c>
      <c r="D6" s="1094">
        <v>0.13300000000000001</v>
      </c>
    </row>
    <row r="7" spans="1:4" ht="15.75" x14ac:dyDescent="0.25">
      <c r="A7" s="802" t="s">
        <v>164</v>
      </c>
      <c r="B7" s="154" t="s">
        <v>469</v>
      </c>
      <c r="C7" s="547">
        <v>576</v>
      </c>
      <c r="D7" s="1095">
        <v>0.193</v>
      </c>
    </row>
    <row r="8" spans="1:4" ht="15.75" x14ac:dyDescent="0.25">
      <c r="A8" s="802" t="s">
        <v>165</v>
      </c>
      <c r="B8" s="154" t="s">
        <v>470</v>
      </c>
      <c r="C8" s="547">
        <v>277</v>
      </c>
      <c r="D8" s="649">
        <v>9.2999999999999999E-2</v>
      </c>
    </row>
    <row r="9" spans="1:4" ht="15.75" x14ac:dyDescent="0.25">
      <c r="A9" s="802" t="s">
        <v>166</v>
      </c>
      <c r="B9" s="154" t="s">
        <v>471</v>
      </c>
      <c r="C9" s="547">
        <v>341</v>
      </c>
      <c r="D9" s="1095">
        <v>0.114</v>
      </c>
    </row>
    <row r="10" spans="1:4" ht="15.75" x14ac:dyDescent="0.25">
      <c r="A10" s="802" t="s">
        <v>167</v>
      </c>
      <c r="B10" s="154" t="s">
        <v>830</v>
      </c>
      <c r="C10" s="547">
        <v>84</v>
      </c>
      <c r="D10" s="649">
        <v>2.8000000000000001E-2</v>
      </c>
    </row>
    <row r="11" spans="1:4" ht="15.75" x14ac:dyDescent="0.25">
      <c r="A11" s="802" t="s">
        <v>168</v>
      </c>
      <c r="B11" s="154" t="s">
        <v>826</v>
      </c>
      <c r="C11" s="547">
        <v>171</v>
      </c>
      <c r="D11" s="1095">
        <v>5.7000000000000002E-2</v>
      </c>
    </row>
    <row r="12" spans="1:4" ht="15.75" x14ac:dyDescent="0.25">
      <c r="A12" s="802" t="s">
        <v>472</v>
      </c>
      <c r="B12" s="154" t="s">
        <v>473</v>
      </c>
      <c r="C12" s="547">
        <v>391</v>
      </c>
      <c r="D12" s="649">
        <v>0.13100000000000001</v>
      </c>
    </row>
    <row r="13" spans="1:4" ht="15.75" x14ac:dyDescent="0.25">
      <c r="A13" s="802" t="s">
        <v>474</v>
      </c>
      <c r="B13" s="154" t="s">
        <v>827</v>
      </c>
      <c r="C13" s="547">
        <v>25</v>
      </c>
      <c r="D13" s="649">
        <v>8.0000000000000002E-3</v>
      </c>
    </row>
    <row r="14" spans="1:4" ht="15.75" x14ac:dyDescent="0.25">
      <c r="A14" s="802" t="s">
        <v>169</v>
      </c>
      <c r="B14" s="154" t="s">
        <v>828</v>
      </c>
      <c r="C14" s="547">
        <v>187</v>
      </c>
      <c r="D14" s="649">
        <v>6.3E-2</v>
      </c>
    </row>
    <row r="15" spans="1:4" ht="15.75" x14ac:dyDescent="0.25">
      <c r="A15" s="802" t="s">
        <v>170</v>
      </c>
      <c r="B15" s="154" t="s">
        <v>475</v>
      </c>
      <c r="C15" s="547">
        <v>93</v>
      </c>
      <c r="D15" s="649">
        <v>3.1E-2</v>
      </c>
    </row>
    <row r="16" spans="1:4" ht="15.75" x14ac:dyDescent="0.25">
      <c r="A16" s="802" t="s">
        <v>476</v>
      </c>
      <c r="B16" s="154" t="s">
        <v>831</v>
      </c>
      <c r="C16" s="547">
        <v>120</v>
      </c>
      <c r="D16" s="649">
        <v>0.04</v>
      </c>
    </row>
    <row r="17" spans="1:4" ht="15.75" x14ac:dyDescent="0.25">
      <c r="A17" s="802" t="s">
        <v>171</v>
      </c>
      <c r="B17" s="154" t="s">
        <v>1302</v>
      </c>
      <c r="C17" s="547">
        <v>17</v>
      </c>
      <c r="D17" s="649">
        <v>6.0000000000000001E-3</v>
      </c>
    </row>
    <row r="18" spans="1:4" ht="15.75" x14ac:dyDescent="0.25">
      <c r="A18" s="802" t="s">
        <v>477</v>
      </c>
      <c r="B18" s="154" t="s">
        <v>478</v>
      </c>
      <c r="C18" s="547">
        <v>10</v>
      </c>
      <c r="D18" s="649">
        <v>3.0000000000000001E-3</v>
      </c>
    </row>
    <row r="19" spans="1:4" ht="15.75" x14ac:dyDescent="0.25">
      <c r="A19" s="802" t="s">
        <v>479</v>
      </c>
      <c r="B19" s="154" t="s">
        <v>480</v>
      </c>
      <c r="C19" s="547">
        <v>242</v>
      </c>
      <c r="D19" s="649">
        <v>8.1000000000000003E-2</v>
      </c>
    </row>
    <row r="20" spans="1:4" ht="16.350000000000001" customHeight="1" thickBot="1" x14ac:dyDescent="0.3">
      <c r="A20" s="803" t="s">
        <v>481</v>
      </c>
      <c r="B20" s="804" t="s">
        <v>482</v>
      </c>
      <c r="C20" s="650">
        <v>60</v>
      </c>
      <c r="D20" s="1096">
        <v>0.02</v>
      </c>
    </row>
    <row r="21" spans="1:4" ht="16.5" thickBot="1" x14ac:dyDescent="0.3">
      <c r="A21" s="805" t="s">
        <v>27</v>
      </c>
      <c r="B21" s="806"/>
      <c r="C21" s="651">
        <v>2991</v>
      </c>
      <c r="D21" s="648"/>
    </row>
  </sheetData>
  <mergeCells count="1">
    <mergeCell ref="A5:B5"/>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I29"/>
  <sheetViews>
    <sheetView showGridLines="0" workbookViewId="0"/>
  </sheetViews>
  <sheetFormatPr defaultColWidth="8.7109375" defaultRowHeight="15" x14ac:dyDescent="0.25"/>
  <cols>
    <col min="1" max="1" width="69.7109375" customWidth="1"/>
    <col min="2" max="2" width="33" customWidth="1"/>
    <col min="3" max="3" width="15.85546875" customWidth="1"/>
    <col min="4" max="4" width="9.28515625" customWidth="1"/>
    <col min="5" max="5" width="14" customWidth="1"/>
    <col min="6" max="6" width="10.85546875" customWidth="1"/>
    <col min="7" max="7" width="10.28515625" bestFit="1" customWidth="1"/>
  </cols>
  <sheetData>
    <row r="1" spans="1:3" ht="20.25" x14ac:dyDescent="0.3">
      <c r="A1" s="23" t="s">
        <v>836</v>
      </c>
    </row>
    <row r="2" spans="1:3" ht="20.25" x14ac:dyDescent="0.3">
      <c r="A2" s="23"/>
    </row>
    <row r="4" spans="1:3" ht="15.75" thickBot="1" x14ac:dyDescent="0.3">
      <c r="A4" s="157"/>
      <c r="B4" s="157"/>
      <c r="C4" s="157"/>
    </row>
    <row r="5" spans="1:3" ht="32.25" thickBot="1" x14ac:dyDescent="0.3">
      <c r="A5" s="640" t="s">
        <v>656</v>
      </c>
      <c r="B5" s="640" t="s">
        <v>673</v>
      </c>
      <c r="C5" s="170" t="s">
        <v>172</v>
      </c>
    </row>
    <row r="6" spans="1:3" ht="31.5" x14ac:dyDescent="0.25">
      <c r="A6" s="889" t="s">
        <v>832</v>
      </c>
      <c r="B6" s="890" t="s">
        <v>440</v>
      </c>
      <c r="C6" s="165">
        <v>5</v>
      </c>
    </row>
    <row r="7" spans="1:3" ht="15.75" x14ac:dyDescent="0.25">
      <c r="A7" s="891" t="s">
        <v>833</v>
      </c>
      <c r="B7" s="892" t="s">
        <v>486</v>
      </c>
      <c r="C7" s="167">
        <v>1</v>
      </c>
    </row>
    <row r="8" spans="1:3" ht="15.75" x14ac:dyDescent="0.25">
      <c r="A8" s="891" t="s">
        <v>487</v>
      </c>
      <c r="B8" s="892" t="s">
        <v>441</v>
      </c>
      <c r="C8" s="166">
        <v>1</v>
      </c>
    </row>
    <row r="9" spans="1:3" ht="15.75" x14ac:dyDescent="0.25">
      <c r="A9" s="891" t="s">
        <v>485</v>
      </c>
      <c r="B9" s="892" t="s">
        <v>441</v>
      </c>
      <c r="C9" s="166">
        <v>7</v>
      </c>
    </row>
    <row r="10" spans="1:3" ht="15.75" x14ac:dyDescent="0.25">
      <c r="A10" s="893" t="s">
        <v>834</v>
      </c>
      <c r="B10" s="894" t="s">
        <v>441</v>
      </c>
      <c r="C10" s="167">
        <v>1</v>
      </c>
    </row>
    <row r="11" spans="1:3" ht="15" customHeight="1" thickBot="1" x14ac:dyDescent="0.3">
      <c r="A11" s="895" t="s">
        <v>835</v>
      </c>
      <c r="B11" s="894" t="s">
        <v>440</v>
      </c>
      <c r="C11" s="167">
        <v>1</v>
      </c>
    </row>
    <row r="12" spans="1:3" ht="16.5" thickBot="1" x14ac:dyDescent="0.3">
      <c r="A12" s="897" t="s">
        <v>27</v>
      </c>
      <c r="B12" s="640"/>
      <c r="C12" s="640">
        <v>16</v>
      </c>
    </row>
    <row r="13" spans="1:3" x14ac:dyDescent="0.25">
      <c r="A13" s="107"/>
      <c r="B13" s="107"/>
      <c r="C13" s="107"/>
    </row>
    <row r="17" spans="4:9" x14ac:dyDescent="0.25">
      <c r="D17" s="107"/>
    </row>
    <row r="18" spans="4:9" x14ac:dyDescent="0.25">
      <c r="D18" s="107"/>
      <c r="E18" s="107"/>
    </row>
    <row r="19" spans="4:9" x14ac:dyDescent="0.25">
      <c r="H19" s="107"/>
      <c r="I19" s="107"/>
    </row>
    <row r="20" spans="4:9" x14ac:dyDescent="0.25">
      <c r="H20" s="107"/>
      <c r="I20" s="107"/>
    </row>
    <row r="21" spans="4:9" x14ac:dyDescent="0.25">
      <c r="H21" s="107"/>
      <c r="I21" s="107"/>
    </row>
    <row r="22" spans="4:9" x14ac:dyDescent="0.25">
      <c r="H22" s="107"/>
      <c r="I22" s="107"/>
    </row>
    <row r="23" spans="4:9" x14ac:dyDescent="0.25">
      <c r="H23" s="107"/>
      <c r="I23" s="107"/>
    </row>
    <row r="24" spans="4:9" x14ac:dyDescent="0.25">
      <c r="H24" s="107"/>
      <c r="I24" s="107"/>
    </row>
    <row r="25" spans="4:9" x14ac:dyDescent="0.25">
      <c r="H25" s="107"/>
      <c r="I25" s="107"/>
    </row>
    <row r="26" spans="4:9" x14ac:dyDescent="0.25">
      <c r="H26" s="107"/>
      <c r="I26" s="107"/>
    </row>
    <row r="27" spans="4:9" x14ac:dyDescent="0.25">
      <c r="H27" s="107"/>
      <c r="I27" s="107"/>
    </row>
    <row r="28" spans="4:9" x14ac:dyDescent="0.25">
      <c r="H28" s="107"/>
      <c r="I28" s="107"/>
    </row>
    <row r="29" spans="4:9" x14ac:dyDescent="0.25">
      <c r="H29" s="107"/>
      <c r="I29" s="107"/>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E15"/>
  <sheetViews>
    <sheetView showGridLines="0" workbookViewId="0">
      <selection activeCell="G13" sqref="G13"/>
    </sheetView>
  </sheetViews>
  <sheetFormatPr defaultColWidth="8.7109375" defaultRowHeight="15.75" x14ac:dyDescent="0.25"/>
  <cols>
    <col min="1" max="1" width="52.140625" style="24" customWidth="1"/>
    <col min="2" max="2" width="33.85546875" style="24" customWidth="1"/>
    <col min="3" max="3" width="14.28515625" style="24" customWidth="1"/>
    <col min="4" max="4" width="16.7109375" style="24" customWidth="1"/>
    <col min="5" max="5" width="14.42578125" style="24" customWidth="1"/>
    <col min="6" max="6" width="22.140625" style="24" customWidth="1"/>
    <col min="7" max="16384" width="8.7109375" style="24"/>
  </cols>
  <sheetData>
    <row r="1" spans="1:5" ht="20.25" x14ac:dyDescent="0.3">
      <c r="A1" s="23" t="s">
        <v>837</v>
      </c>
    </row>
    <row r="2" spans="1:5" ht="20.25" x14ac:dyDescent="0.3">
      <c r="A2" s="23"/>
    </row>
    <row r="4" spans="1:5" ht="16.5" thickBot="1" x14ac:dyDescent="0.3"/>
    <row r="5" spans="1:5" s="896" customFormat="1" ht="33.75" customHeight="1" thickBot="1" x14ac:dyDescent="0.3">
      <c r="A5" s="900" t="s">
        <v>656</v>
      </c>
      <c r="B5" s="900" t="s">
        <v>673</v>
      </c>
      <c r="C5" s="900" t="s">
        <v>838</v>
      </c>
      <c r="D5" s="900" t="s">
        <v>839</v>
      </c>
      <c r="E5" s="900" t="s">
        <v>840</v>
      </c>
    </row>
    <row r="6" spans="1:5" ht="33.75" customHeight="1" x14ac:dyDescent="0.25">
      <c r="A6" s="901" t="s">
        <v>832</v>
      </c>
      <c r="B6" s="902" t="s">
        <v>440</v>
      </c>
      <c r="C6" s="903"/>
      <c r="D6" s="903"/>
      <c r="E6" s="904">
        <v>2</v>
      </c>
    </row>
    <row r="7" spans="1:5" ht="33.75" customHeight="1" x14ac:dyDescent="0.25">
      <c r="A7" s="905" t="s">
        <v>841</v>
      </c>
      <c r="B7" s="906" t="s">
        <v>842</v>
      </c>
      <c r="C7" s="907"/>
      <c r="D7" s="908"/>
      <c r="E7" s="909">
        <v>1</v>
      </c>
    </row>
    <row r="8" spans="1:5" ht="33.75" customHeight="1" x14ac:dyDescent="0.25">
      <c r="A8" s="910" t="s">
        <v>487</v>
      </c>
      <c r="B8" s="911" t="s">
        <v>441</v>
      </c>
      <c r="C8" s="912"/>
      <c r="D8" s="913"/>
      <c r="E8" s="914">
        <v>1</v>
      </c>
    </row>
    <row r="9" spans="1:5" ht="33.75" customHeight="1" x14ac:dyDescent="0.25">
      <c r="A9" s="910" t="s">
        <v>485</v>
      </c>
      <c r="B9" s="911" t="s">
        <v>441</v>
      </c>
      <c r="C9" s="912"/>
      <c r="D9" s="913"/>
      <c r="E9" s="914">
        <v>6</v>
      </c>
    </row>
    <row r="10" spans="1:5" ht="33.75" customHeight="1" x14ac:dyDescent="0.25">
      <c r="A10" s="910" t="s">
        <v>834</v>
      </c>
      <c r="B10" s="911" t="s">
        <v>441</v>
      </c>
      <c r="C10" s="912"/>
      <c r="D10" s="913"/>
      <c r="E10" s="915">
        <v>1</v>
      </c>
    </row>
    <row r="11" spans="1:5" ht="33.75" customHeight="1" x14ac:dyDescent="0.25">
      <c r="A11" s="910" t="s">
        <v>835</v>
      </c>
      <c r="B11" s="911" t="s">
        <v>440</v>
      </c>
      <c r="C11" s="916">
        <v>1</v>
      </c>
      <c r="D11" s="913"/>
      <c r="E11" s="915"/>
    </row>
    <row r="12" spans="1:5" ht="33.75" customHeight="1" x14ac:dyDescent="0.25">
      <c r="A12" s="910" t="s">
        <v>843</v>
      </c>
      <c r="B12" s="911" t="s">
        <v>441</v>
      </c>
      <c r="C12" s="917"/>
      <c r="D12" s="917"/>
      <c r="E12" s="915">
        <v>3</v>
      </c>
    </row>
    <row r="13" spans="1:5" ht="33.75" customHeight="1" x14ac:dyDescent="0.25">
      <c r="A13" s="910" t="s">
        <v>844</v>
      </c>
      <c r="B13" s="911" t="s">
        <v>441</v>
      </c>
      <c r="C13" s="917"/>
      <c r="D13" s="917"/>
      <c r="E13" s="915">
        <v>4</v>
      </c>
    </row>
    <row r="14" spans="1:5" ht="33.75" customHeight="1" thickBot="1" x14ac:dyDescent="0.3">
      <c r="A14" s="899" t="s">
        <v>845</v>
      </c>
      <c r="B14" s="918" t="s">
        <v>846</v>
      </c>
      <c r="C14" s="896"/>
      <c r="D14" s="896"/>
      <c r="E14" s="898">
        <v>1</v>
      </c>
    </row>
    <row r="15" spans="1:5" ht="33.75" customHeight="1" thickBot="1" x14ac:dyDescent="0.3">
      <c r="A15" s="897" t="s">
        <v>27</v>
      </c>
      <c r="B15" s="640" t="s">
        <v>173</v>
      </c>
      <c r="C15" s="640">
        <v>1</v>
      </c>
      <c r="D15" s="897"/>
      <c r="E15" s="640">
        <v>19</v>
      </c>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Q11"/>
  <sheetViews>
    <sheetView showGridLines="0" workbookViewId="0">
      <selection activeCell="I11" sqref="I11"/>
    </sheetView>
  </sheetViews>
  <sheetFormatPr defaultColWidth="8.7109375" defaultRowHeight="15" x14ac:dyDescent="0.25"/>
  <cols>
    <col min="1" max="1" width="26.85546875" customWidth="1"/>
    <col min="2" max="2" width="7.7109375" bestFit="1" customWidth="1"/>
    <col min="3" max="3" width="11.42578125" customWidth="1"/>
    <col min="4" max="4" width="10.42578125" customWidth="1"/>
  </cols>
  <sheetData>
    <row r="1" spans="1:17" ht="20.25" x14ac:dyDescent="0.3">
      <c r="A1" s="23" t="s">
        <v>856</v>
      </c>
    </row>
    <row r="2" spans="1:17" ht="20.25" x14ac:dyDescent="0.3">
      <c r="A2" s="23"/>
    </row>
    <row r="4" spans="1:17" ht="15.75" thickBot="1" x14ac:dyDescent="0.3">
      <c r="A4" s="157"/>
      <c r="B4" s="157"/>
    </row>
    <row r="5" spans="1:17" ht="16.350000000000001" customHeight="1" x14ac:dyDescent="0.25">
      <c r="A5" s="548" t="s">
        <v>488</v>
      </c>
      <c r="B5" s="919">
        <v>6</v>
      </c>
      <c r="E5" s="652"/>
    </row>
    <row r="6" spans="1:17" ht="16.350000000000001" customHeight="1" x14ac:dyDescent="0.25">
      <c r="A6" s="549" t="s">
        <v>490</v>
      </c>
      <c r="B6" s="920">
        <v>4</v>
      </c>
      <c r="E6" s="652"/>
    </row>
    <row r="7" spans="1:17" ht="16.350000000000001" customHeight="1" x14ac:dyDescent="0.25">
      <c r="A7" s="550" t="s">
        <v>484</v>
      </c>
      <c r="B7" s="920">
        <v>2</v>
      </c>
      <c r="E7" s="652"/>
    </row>
    <row r="8" spans="1:17" ht="16.350000000000001" customHeight="1" x14ac:dyDescent="0.25">
      <c r="A8" s="549" t="s">
        <v>7</v>
      </c>
      <c r="B8" s="920">
        <v>2</v>
      </c>
      <c r="E8" s="652"/>
    </row>
    <row r="9" spans="1:17" ht="16.350000000000001" customHeight="1" x14ac:dyDescent="0.25">
      <c r="A9" s="549" t="s">
        <v>5</v>
      </c>
      <c r="B9" s="920">
        <v>1</v>
      </c>
      <c r="E9" s="652"/>
      <c r="Q9" s="52"/>
    </row>
    <row r="10" spans="1:17" ht="16.5" thickBot="1" x14ac:dyDescent="0.3">
      <c r="A10" s="549" t="s">
        <v>848</v>
      </c>
      <c r="B10" s="920">
        <v>1</v>
      </c>
      <c r="E10" s="652"/>
    </row>
    <row r="11" spans="1:17" ht="16.5" thickBot="1" x14ac:dyDescent="0.3">
      <c r="A11" s="405" t="s">
        <v>805</v>
      </c>
      <c r="B11" s="807">
        <f>SUM(B5:B10)</f>
        <v>16</v>
      </c>
    </row>
  </sheetData>
  <pageMargins left="0.7" right="0.7" top="0.75" bottom="0.75" header="0.3" footer="0.3"/>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C23"/>
  <sheetViews>
    <sheetView showGridLines="0" workbookViewId="0">
      <selection activeCell="F13" sqref="F13"/>
    </sheetView>
  </sheetViews>
  <sheetFormatPr defaultColWidth="8.7109375" defaultRowHeight="15" x14ac:dyDescent="0.25"/>
  <cols>
    <col min="1" max="1" width="26.42578125" customWidth="1"/>
    <col min="2" max="2" width="11.42578125" customWidth="1"/>
    <col min="7" max="8" width="11.85546875" customWidth="1"/>
    <col min="9" max="9" width="11.42578125" customWidth="1"/>
    <col min="10" max="10" width="11.85546875" customWidth="1"/>
  </cols>
  <sheetData>
    <row r="1" spans="1:3" ht="20.25" x14ac:dyDescent="0.3">
      <c r="A1" s="23" t="s">
        <v>849</v>
      </c>
    </row>
    <row r="2" spans="1:3" ht="20.25" x14ac:dyDescent="0.3">
      <c r="A2" s="23"/>
    </row>
    <row r="4" spans="1:3" ht="15.75" thickBot="1" x14ac:dyDescent="0.3">
      <c r="C4" s="3"/>
    </row>
    <row r="5" spans="1:3" ht="16.5" thickBot="1" x14ac:dyDescent="0.3">
      <c r="A5" s="921" t="s">
        <v>489</v>
      </c>
      <c r="B5" s="640" t="s">
        <v>744</v>
      </c>
    </row>
    <row r="6" spans="1:3" ht="15.75" x14ac:dyDescent="0.25">
      <c r="A6" s="179" t="s">
        <v>488</v>
      </c>
      <c r="B6" s="808">
        <v>2.6</v>
      </c>
    </row>
    <row r="7" spans="1:3" ht="15.75" x14ac:dyDescent="0.25">
      <c r="A7" s="176" t="s">
        <v>490</v>
      </c>
      <c r="B7" s="808">
        <v>1.8</v>
      </c>
    </row>
    <row r="8" spans="1:3" ht="15.75" x14ac:dyDescent="0.25">
      <c r="A8" s="178" t="s">
        <v>484</v>
      </c>
      <c r="B8" s="808">
        <v>1.2</v>
      </c>
    </row>
    <row r="9" spans="1:3" ht="15.75" x14ac:dyDescent="0.25">
      <c r="A9" s="176" t="s">
        <v>7</v>
      </c>
      <c r="B9" s="808">
        <v>0.8</v>
      </c>
    </row>
    <row r="10" spans="1:3" ht="15.75" x14ac:dyDescent="0.25">
      <c r="A10" s="176" t="s">
        <v>5</v>
      </c>
      <c r="B10" s="808">
        <v>0.5</v>
      </c>
    </row>
    <row r="11" spans="1:3" ht="15.75" x14ac:dyDescent="0.25">
      <c r="A11" s="176" t="s">
        <v>399</v>
      </c>
      <c r="B11" s="808">
        <v>0.1</v>
      </c>
    </row>
    <row r="12" spans="1:3" ht="16.5" thickBot="1" x14ac:dyDescent="0.3">
      <c r="A12" s="176" t="s">
        <v>848</v>
      </c>
      <c r="B12" s="808">
        <v>0.1</v>
      </c>
    </row>
    <row r="13" spans="1:3" ht="16.5" thickBot="1" x14ac:dyDescent="0.3">
      <c r="A13" s="180" t="s">
        <v>3</v>
      </c>
      <c r="B13" s="809">
        <v>7</v>
      </c>
    </row>
    <row r="14" spans="1:3" x14ac:dyDescent="0.25">
      <c r="A14" s="162"/>
      <c r="B14" s="162"/>
    </row>
    <row r="16" spans="1:3" x14ac:dyDescent="0.25">
      <c r="B16" s="561"/>
    </row>
    <row r="17" spans="3:3" ht="15.75" x14ac:dyDescent="0.25">
      <c r="C17" s="177"/>
    </row>
    <row r="18" spans="3:3" ht="15.75" x14ac:dyDescent="0.25">
      <c r="C18" s="10"/>
    </row>
    <row r="19" spans="3:3" ht="15.75" x14ac:dyDescent="0.25">
      <c r="C19" s="10"/>
    </row>
    <row r="20" spans="3:3" ht="15.75" x14ac:dyDescent="0.25">
      <c r="C20" s="10"/>
    </row>
    <row r="21" spans="3:3" ht="15.75" x14ac:dyDescent="0.25">
      <c r="C21" s="10"/>
    </row>
    <row r="22" spans="3:3" ht="15.75" x14ac:dyDescent="0.25">
      <c r="C22" s="10"/>
    </row>
    <row r="23" spans="3:3" ht="15.75" x14ac:dyDescent="0.25">
      <c r="C23" s="10"/>
    </row>
  </sheetData>
  <pageMargins left="0.7" right="0.7" top="0.75" bottom="0.75" header="0.3" footer="0.3"/>
  <drawing r:id="rId1"/>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C26"/>
  <sheetViews>
    <sheetView showGridLines="0" workbookViewId="0"/>
  </sheetViews>
  <sheetFormatPr defaultColWidth="8.7109375" defaultRowHeight="15" x14ac:dyDescent="0.25"/>
  <cols>
    <col min="1" max="1" width="19.7109375" customWidth="1"/>
    <col min="2" max="2" width="19.85546875" customWidth="1"/>
    <col min="3" max="3" width="15.85546875" customWidth="1"/>
  </cols>
  <sheetData>
    <row r="1" spans="1:3" ht="20.25" x14ac:dyDescent="0.3">
      <c r="A1" s="152" t="s">
        <v>850</v>
      </c>
    </row>
    <row r="2" spans="1:3" ht="20.25" x14ac:dyDescent="0.3">
      <c r="A2" s="152"/>
    </row>
    <row r="4" spans="1:3" ht="15.75" x14ac:dyDescent="0.25">
      <c r="A4" s="10"/>
      <c r="B4" s="10"/>
      <c r="C4" s="10"/>
    </row>
    <row r="5" spans="1:3" ht="15.75" x14ac:dyDescent="0.25">
      <c r="A5" s="10"/>
      <c r="B5" s="10"/>
      <c r="C5" s="10"/>
    </row>
    <row r="6" spans="1:3" ht="15.75" x14ac:dyDescent="0.25">
      <c r="A6" s="10"/>
      <c r="B6" s="10"/>
      <c r="C6" s="10"/>
    </row>
    <row r="7" spans="1:3" ht="15.75" x14ac:dyDescent="0.25">
      <c r="A7" s="10"/>
      <c r="B7" s="10"/>
      <c r="C7" s="10"/>
    </row>
    <row r="8" spans="1:3" ht="15.75" x14ac:dyDescent="0.25">
      <c r="A8" s="10"/>
      <c r="B8" s="142"/>
      <c r="C8" s="142"/>
    </row>
    <row r="9" spans="1:3" ht="15.75" x14ac:dyDescent="0.25">
      <c r="A9" s="10"/>
      <c r="B9" s="142"/>
      <c r="C9" s="142"/>
    </row>
    <row r="10" spans="1:3" ht="15.75" x14ac:dyDescent="0.25">
      <c r="A10" s="10"/>
      <c r="B10" s="142"/>
      <c r="C10" s="142"/>
    </row>
    <row r="11" spans="1:3" ht="15.75" x14ac:dyDescent="0.25">
      <c r="A11" s="10"/>
      <c r="B11" s="142"/>
      <c r="C11" s="142"/>
    </row>
    <row r="12" spans="1:3" ht="15.75" x14ac:dyDescent="0.25">
      <c r="A12" s="10"/>
      <c r="B12" s="142"/>
      <c r="C12" s="142"/>
    </row>
    <row r="13" spans="1:3" ht="15.75" x14ac:dyDescent="0.25">
      <c r="A13" s="10"/>
      <c r="B13" s="142"/>
      <c r="C13" s="142"/>
    </row>
    <row r="14" spans="1:3" ht="15.75" x14ac:dyDescent="0.25">
      <c r="A14" s="10"/>
      <c r="B14" s="142"/>
      <c r="C14" s="142"/>
    </row>
    <row r="15" spans="1:3" ht="15.75" x14ac:dyDescent="0.25">
      <c r="A15" s="10"/>
      <c r="B15" s="142"/>
      <c r="C15" s="142"/>
    </row>
    <row r="16" spans="1:3" ht="15.75" x14ac:dyDescent="0.25">
      <c r="A16" s="10"/>
      <c r="B16" s="142"/>
      <c r="C16" s="142"/>
    </row>
    <row r="17" spans="1:3" ht="15.75" x14ac:dyDescent="0.25">
      <c r="A17" s="10"/>
      <c r="B17" s="142"/>
      <c r="C17" s="142"/>
    </row>
    <row r="18" spans="1:3" ht="15.75" x14ac:dyDescent="0.25">
      <c r="A18" s="10"/>
      <c r="B18" s="142"/>
      <c r="C18" s="142"/>
    </row>
    <row r="19" spans="1:3" ht="15.75" x14ac:dyDescent="0.25">
      <c r="A19" s="10"/>
      <c r="B19" s="142"/>
      <c r="C19" s="142"/>
    </row>
    <row r="20" spans="1:3" ht="15.75" x14ac:dyDescent="0.25">
      <c r="A20" s="10"/>
      <c r="B20" s="142"/>
      <c r="C20" s="142"/>
    </row>
    <row r="21" spans="1:3" ht="15.75" x14ac:dyDescent="0.25">
      <c r="A21" s="10"/>
      <c r="B21" s="142"/>
      <c r="C21" s="142"/>
    </row>
    <row r="22" spans="1:3" ht="15.75" x14ac:dyDescent="0.25">
      <c r="A22" s="10"/>
      <c r="B22" s="142"/>
      <c r="C22" s="142"/>
    </row>
    <row r="23" spans="1:3" ht="15.75" x14ac:dyDescent="0.25">
      <c r="A23" s="10"/>
      <c r="B23" s="142"/>
      <c r="C23" s="142"/>
    </row>
    <row r="24" spans="1:3" ht="15.75" x14ac:dyDescent="0.25">
      <c r="A24" s="10"/>
      <c r="B24" s="142"/>
      <c r="C24" s="142"/>
    </row>
    <row r="25" spans="1:3" ht="15.75" x14ac:dyDescent="0.25">
      <c r="A25" s="10"/>
      <c r="B25" s="142"/>
      <c r="C25" s="142"/>
    </row>
    <row r="26" spans="1:3" ht="15.75" x14ac:dyDescent="0.25">
      <c r="A26" s="10"/>
      <c r="B26" s="142"/>
      <c r="C26" s="142"/>
    </row>
  </sheetData>
  <pageMargins left="0.7" right="0.7" top="0.75" bottom="0.75" header="0.3" footer="0.3"/>
  <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I25"/>
  <sheetViews>
    <sheetView showGridLines="0" workbookViewId="0">
      <selection activeCell="B15" sqref="B15"/>
    </sheetView>
  </sheetViews>
  <sheetFormatPr defaultColWidth="8.7109375" defaultRowHeight="15" x14ac:dyDescent="0.25"/>
  <cols>
    <col min="1" max="1" width="69.7109375" customWidth="1"/>
    <col min="2" max="2" width="27.7109375" bestFit="1" customWidth="1"/>
    <col min="3" max="3" width="15.85546875" customWidth="1"/>
    <col min="4" max="4" width="9.28515625" customWidth="1"/>
    <col min="5" max="5" width="14" customWidth="1"/>
    <col min="6" max="6" width="10.85546875" customWidth="1"/>
    <col min="7" max="7" width="10.28515625" bestFit="1" customWidth="1"/>
  </cols>
  <sheetData>
    <row r="1" spans="1:9" ht="20.25" x14ac:dyDescent="0.3">
      <c r="A1" s="23" t="s">
        <v>857</v>
      </c>
    </row>
    <row r="2" spans="1:9" ht="20.25" x14ac:dyDescent="0.3">
      <c r="A2" s="23"/>
    </row>
    <row r="4" spans="1:9" ht="15.75" thickBot="1" x14ac:dyDescent="0.3">
      <c r="A4" s="157"/>
      <c r="B4" s="157"/>
      <c r="C4" s="107"/>
    </row>
    <row r="5" spans="1:9" ht="33.75" customHeight="1" thickBot="1" x14ac:dyDescent="0.3">
      <c r="A5" s="1223" t="s">
        <v>858</v>
      </c>
      <c r="B5" s="1229"/>
      <c r="C5" s="107"/>
    </row>
    <row r="6" spans="1:9" ht="15.75" x14ac:dyDescent="0.25">
      <c r="A6" s="889" t="s">
        <v>859</v>
      </c>
      <c r="B6" s="890">
        <v>50</v>
      </c>
      <c r="C6" s="107"/>
    </row>
    <row r="7" spans="1:9" ht="15.75" x14ac:dyDescent="0.25">
      <c r="A7" s="891" t="s">
        <v>860</v>
      </c>
      <c r="B7" s="892">
        <v>1</v>
      </c>
    </row>
    <row r="8" spans="1:9" ht="15.75" x14ac:dyDescent="0.25">
      <c r="A8" s="891" t="s">
        <v>861</v>
      </c>
      <c r="B8" s="892">
        <v>1</v>
      </c>
    </row>
    <row r="9" spans="1:9" x14ac:dyDescent="0.25">
      <c r="A9" s="107"/>
      <c r="B9" s="107"/>
      <c r="C9" s="107"/>
    </row>
    <row r="13" spans="1:9" x14ac:dyDescent="0.25">
      <c r="D13" s="107"/>
    </row>
    <row r="14" spans="1:9" x14ac:dyDescent="0.25">
      <c r="D14" s="107"/>
      <c r="E14" s="107"/>
    </row>
    <row r="15" spans="1:9" x14ac:dyDescent="0.25">
      <c r="H15" s="107"/>
      <c r="I15" s="107"/>
    </row>
    <row r="16" spans="1:9" x14ac:dyDescent="0.25">
      <c r="H16" s="107"/>
      <c r="I16" s="107"/>
    </row>
    <row r="17" spans="8:9" x14ac:dyDescent="0.25">
      <c r="H17" s="107"/>
      <c r="I17" s="107"/>
    </row>
    <row r="18" spans="8:9" x14ac:dyDescent="0.25">
      <c r="H18" s="107"/>
      <c r="I18" s="107"/>
    </row>
    <row r="19" spans="8:9" x14ac:dyDescent="0.25">
      <c r="H19" s="107"/>
      <c r="I19" s="107"/>
    </row>
    <row r="20" spans="8:9" x14ac:dyDescent="0.25">
      <c r="H20" s="107"/>
      <c r="I20" s="107"/>
    </row>
    <row r="21" spans="8:9" x14ac:dyDescent="0.25">
      <c r="H21" s="107"/>
      <c r="I21" s="107"/>
    </row>
    <row r="22" spans="8:9" x14ac:dyDescent="0.25">
      <c r="H22" s="107"/>
      <c r="I22" s="107"/>
    </row>
    <row r="23" spans="8:9" x14ac:dyDescent="0.25">
      <c r="H23" s="107"/>
      <c r="I23" s="107"/>
    </row>
    <row r="24" spans="8:9" x14ac:dyDescent="0.25">
      <c r="H24" s="107"/>
      <c r="I24" s="107"/>
    </row>
    <row r="25" spans="8:9" x14ac:dyDescent="0.25">
      <c r="H25" s="107"/>
      <c r="I25" s="107"/>
    </row>
  </sheetData>
  <mergeCells count="1">
    <mergeCell ref="A5:B5"/>
  </mergeCells>
  <pageMargins left="0.7" right="0.7" top="0.75" bottom="0.75" header="0.3" footer="0.3"/>
  <pageSetup paperSize="9" orientation="portrait"/>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C15"/>
  <sheetViews>
    <sheetView showGridLines="0" workbookViewId="0">
      <selection activeCell="E13" sqref="E13"/>
    </sheetView>
  </sheetViews>
  <sheetFormatPr defaultColWidth="8.7109375" defaultRowHeight="15.75" x14ac:dyDescent="0.25"/>
  <cols>
    <col min="1" max="1" width="65.7109375" style="24" customWidth="1"/>
    <col min="2" max="2" width="9.42578125" style="24" customWidth="1"/>
    <col min="3" max="3" width="17.7109375" style="24" customWidth="1"/>
    <col min="4" max="16384" width="8.7109375" style="24"/>
  </cols>
  <sheetData>
    <row r="1" spans="1:3" ht="20.25" x14ac:dyDescent="0.3">
      <c r="A1" s="23" t="s">
        <v>862</v>
      </c>
    </row>
    <row r="2" spans="1:3" ht="20.25" x14ac:dyDescent="0.3">
      <c r="A2" s="23"/>
    </row>
    <row r="4" spans="1:3" ht="16.5" thickBot="1" x14ac:dyDescent="0.3"/>
    <row r="5" spans="1:3" x14ac:dyDescent="0.25">
      <c r="A5" s="927" t="s">
        <v>868</v>
      </c>
      <c r="B5" s="928">
        <v>0.31020942408376961</v>
      </c>
    </row>
    <row r="6" spans="1:3" x14ac:dyDescent="0.25">
      <c r="A6" s="10" t="s">
        <v>24</v>
      </c>
      <c r="B6" s="922">
        <v>0.12369109947643979</v>
      </c>
    </row>
    <row r="7" spans="1:3" x14ac:dyDescent="0.25">
      <c r="A7" s="10" t="s">
        <v>863</v>
      </c>
      <c r="B7" s="922">
        <v>0.18455497382198952</v>
      </c>
    </row>
    <row r="8" spans="1:3" x14ac:dyDescent="0.25">
      <c r="A8" s="10" t="s">
        <v>864</v>
      </c>
      <c r="B8" s="922">
        <v>0.13154450261780104</v>
      </c>
    </row>
    <row r="9" spans="1:3" x14ac:dyDescent="0.25">
      <c r="A9" s="10" t="s">
        <v>865</v>
      </c>
      <c r="B9" s="922">
        <v>9.8167539267015713E-2</v>
      </c>
    </row>
    <row r="10" spans="1:3" x14ac:dyDescent="0.25">
      <c r="A10" s="10" t="s">
        <v>866</v>
      </c>
      <c r="B10" s="922">
        <v>5.6937172774869108E-2</v>
      </c>
    </row>
    <row r="11" spans="1:3" x14ac:dyDescent="0.25">
      <c r="A11" s="10" t="s">
        <v>867</v>
      </c>
      <c r="B11" s="922">
        <v>1.9633507853403141E-2</v>
      </c>
    </row>
    <row r="12" spans="1:3" ht="16.5" thickBot="1" x14ac:dyDescent="0.3">
      <c r="A12" s="10" t="s">
        <v>158</v>
      </c>
      <c r="B12" s="922">
        <v>7.5261780104712045E-2</v>
      </c>
    </row>
    <row r="13" spans="1:3" ht="16.5" thickBot="1" x14ac:dyDescent="0.3">
      <c r="A13" s="308" t="s">
        <v>869</v>
      </c>
      <c r="B13" s="810">
        <v>100</v>
      </c>
    </row>
    <row r="15" spans="1:3" x14ac:dyDescent="0.25">
      <c r="A15" s="28"/>
      <c r="B15" s="562"/>
      <c r="C15" s="28"/>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26"/>
  <sheetViews>
    <sheetView showGridLines="0" workbookViewId="0">
      <selection activeCell="K12" sqref="K12"/>
    </sheetView>
  </sheetViews>
  <sheetFormatPr defaultColWidth="8.7109375" defaultRowHeight="15" x14ac:dyDescent="0.25"/>
  <cols>
    <col min="1" max="1" width="13.5703125" style="30" customWidth="1"/>
    <col min="2" max="2" width="18.42578125" style="30" customWidth="1"/>
    <col min="3" max="3" width="20.42578125" style="30" bestFit="1" customWidth="1"/>
    <col min="4" max="4" width="14.42578125" style="30" customWidth="1"/>
    <col min="5" max="5" width="19" style="30" bestFit="1" customWidth="1"/>
    <col min="6" max="6" width="25.28515625" style="30" customWidth="1"/>
    <col min="7" max="10" width="10.28515625" style="30" customWidth="1"/>
    <col min="11" max="16384" width="8.7109375" style="30"/>
  </cols>
  <sheetData>
    <row r="1" spans="1:10" ht="20.25" x14ac:dyDescent="0.3">
      <c r="A1" s="37" t="s">
        <v>870</v>
      </c>
    </row>
    <row r="2" spans="1:10" ht="20.25" x14ac:dyDescent="0.3">
      <c r="A2" s="37"/>
    </row>
    <row r="4" spans="1:10" ht="16.5" thickBot="1" x14ac:dyDescent="0.3">
      <c r="A4" s="24"/>
      <c r="B4" s="24"/>
      <c r="C4" s="24"/>
      <c r="D4" s="24"/>
      <c r="E4" s="24"/>
      <c r="F4" s="24"/>
      <c r="G4" s="24"/>
    </row>
    <row r="5" spans="1:10" s="925" customFormat="1" ht="31.5" customHeight="1" thickBot="1" x14ac:dyDescent="0.3">
      <c r="A5" s="196" t="s">
        <v>871</v>
      </c>
      <c r="B5" s="196" t="s">
        <v>25</v>
      </c>
      <c r="C5" s="196" t="s">
        <v>872</v>
      </c>
      <c r="D5" s="196" t="s">
        <v>17</v>
      </c>
      <c r="E5" s="196" t="s">
        <v>873</v>
      </c>
      <c r="F5" s="196" t="s">
        <v>874</v>
      </c>
      <c r="G5" s="48"/>
    </row>
    <row r="6" spans="1:10" ht="15.75" x14ac:dyDescent="0.25">
      <c r="A6" s="923">
        <v>1998</v>
      </c>
      <c r="B6" s="1097">
        <v>21.023306363050899</v>
      </c>
      <c r="C6" s="1097">
        <v>4.2246200168364947</v>
      </c>
      <c r="D6" s="1097">
        <v>9.5710178574760807</v>
      </c>
      <c r="E6" s="1098">
        <v>34.818944237363496</v>
      </c>
      <c r="F6" s="206">
        <v>3.0663989052715124</v>
      </c>
      <c r="G6" s="24"/>
    </row>
    <row r="7" spans="1:10" ht="15.75" x14ac:dyDescent="0.25">
      <c r="A7" s="924">
        <v>1999</v>
      </c>
      <c r="B7" s="1097">
        <v>25.238833964246208</v>
      </c>
      <c r="C7" s="1099">
        <v>4.7246175177831597</v>
      </c>
      <c r="D7" s="1099">
        <v>10.411938326811422</v>
      </c>
      <c r="E7" s="1100">
        <v>40.375389808840787</v>
      </c>
      <c r="F7" s="206">
        <v>3.4452889815509042</v>
      </c>
      <c r="G7" s="28"/>
      <c r="H7" s="38"/>
      <c r="I7" s="38"/>
      <c r="J7" s="38"/>
    </row>
    <row r="8" spans="1:10" ht="15.75" x14ac:dyDescent="0.25">
      <c r="A8" s="924">
        <v>2000</v>
      </c>
      <c r="B8" s="1099">
        <v>32.446565439706248</v>
      </c>
      <c r="C8" s="1099">
        <v>5.1082828182830911</v>
      </c>
      <c r="D8" s="1099">
        <v>11.838852055603025</v>
      </c>
      <c r="E8" s="1100">
        <v>49.393700313592369</v>
      </c>
      <c r="F8" s="206">
        <v>3.9857212540672142</v>
      </c>
      <c r="G8" s="28"/>
      <c r="H8" s="38"/>
      <c r="I8" s="38"/>
      <c r="J8" s="38"/>
    </row>
    <row r="9" spans="1:10" ht="15.75" x14ac:dyDescent="0.25">
      <c r="A9" s="924">
        <v>2001</v>
      </c>
      <c r="B9" s="1099">
        <v>36.227225984157286</v>
      </c>
      <c r="C9" s="1099">
        <v>5.74631159516459</v>
      </c>
      <c r="D9" s="1099">
        <v>11.796079774193068</v>
      </c>
      <c r="E9" s="1100">
        <v>53.769617353514946</v>
      </c>
      <c r="F9" s="206">
        <v>4.1396584063468138</v>
      </c>
      <c r="G9" s="28"/>
      <c r="H9" s="38"/>
      <c r="I9" s="38"/>
      <c r="J9" s="38"/>
    </row>
    <row r="10" spans="1:10" ht="15.75" x14ac:dyDescent="0.25">
      <c r="A10" s="924">
        <v>2002</v>
      </c>
      <c r="B10" s="1099">
        <v>38.608403037661148</v>
      </c>
      <c r="C10" s="1099">
        <v>5.6936385759999997</v>
      </c>
      <c r="D10" s="1099">
        <v>12.158587657661935</v>
      </c>
      <c r="E10" s="1100">
        <v>56.460629271323079</v>
      </c>
      <c r="F10" s="206">
        <v>4.1953390251884786</v>
      </c>
      <c r="G10" s="28"/>
      <c r="H10" s="38"/>
      <c r="I10" s="38"/>
      <c r="J10" s="38"/>
    </row>
    <row r="11" spans="1:10" ht="15.75" x14ac:dyDescent="0.25">
      <c r="A11" s="924">
        <v>2003</v>
      </c>
      <c r="B11" s="1099">
        <v>41.608261854721285</v>
      </c>
      <c r="C11" s="1099">
        <v>5.9061944680000007</v>
      </c>
      <c r="D11" s="1099">
        <v>12.608659628391319</v>
      </c>
      <c r="E11" s="1100">
        <v>60.123115951112602</v>
      </c>
      <c r="F11" s="206">
        <v>4.3231970176313297</v>
      </c>
      <c r="G11" s="39"/>
      <c r="H11" s="40"/>
      <c r="I11" s="40"/>
      <c r="J11" s="40"/>
    </row>
    <row r="12" spans="1:10" ht="15.75" x14ac:dyDescent="0.25">
      <c r="A12" s="924">
        <v>2004</v>
      </c>
      <c r="B12" s="1099">
        <v>44.168265656117768</v>
      </c>
      <c r="C12" s="1099">
        <v>7.0308880759999992</v>
      </c>
      <c r="D12" s="1099">
        <v>13.966134564920482</v>
      </c>
      <c r="E12" s="1100">
        <v>65.165288297038245</v>
      </c>
      <c r="F12" s="206">
        <v>4.4992382292804312</v>
      </c>
      <c r="G12" s="39"/>
      <c r="H12" s="40"/>
      <c r="I12" s="40"/>
      <c r="J12" s="40"/>
    </row>
    <row r="13" spans="1:10" ht="15.75" x14ac:dyDescent="0.25">
      <c r="A13" s="924">
        <v>2005</v>
      </c>
      <c r="B13" s="1099">
        <v>46.450752275448373</v>
      </c>
      <c r="C13" s="1099">
        <v>7.4770750959999992</v>
      </c>
      <c r="D13" s="1099">
        <v>14.541625296467192</v>
      </c>
      <c r="E13" s="1100">
        <v>68.469452667915562</v>
      </c>
      <c r="F13" s="206">
        <v>4.5961120131135278</v>
      </c>
      <c r="G13" s="39"/>
      <c r="H13" s="40"/>
      <c r="I13" s="40"/>
      <c r="J13" s="40"/>
    </row>
    <row r="14" spans="1:10" ht="15.75" x14ac:dyDescent="0.25">
      <c r="A14" s="924">
        <v>2006</v>
      </c>
      <c r="B14" s="1099">
        <v>47.062635216723422</v>
      </c>
      <c r="C14" s="1099">
        <v>7.8087702710000002</v>
      </c>
      <c r="D14" s="1099">
        <v>15.920861194112199</v>
      </c>
      <c r="E14" s="1100">
        <v>70.792266681835628</v>
      </c>
      <c r="F14" s="206">
        <v>4.5717457388570981</v>
      </c>
      <c r="G14" s="39"/>
      <c r="H14" s="40"/>
      <c r="I14" s="40"/>
      <c r="J14" s="40"/>
    </row>
    <row r="15" spans="1:10" ht="15.75" x14ac:dyDescent="0.25">
      <c r="A15" s="924">
        <v>2007</v>
      </c>
      <c r="B15" s="1099">
        <v>46.170968714759887</v>
      </c>
      <c r="C15" s="1099">
        <v>8.1705360960000011</v>
      </c>
      <c r="D15" s="1099">
        <v>16.656624273573573</v>
      </c>
      <c r="E15" s="1100">
        <v>70.998129084333456</v>
      </c>
      <c r="F15" s="206">
        <v>4.4110523932722998</v>
      </c>
      <c r="G15" s="28"/>
      <c r="H15" s="38"/>
      <c r="I15" s="38"/>
      <c r="J15" s="38"/>
    </row>
    <row r="16" spans="1:10" ht="15.75" x14ac:dyDescent="0.25">
      <c r="A16" s="924">
        <v>2008</v>
      </c>
      <c r="B16" s="1099">
        <v>45.205533483049713</v>
      </c>
      <c r="C16" s="1099">
        <v>8.2234420090000011</v>
      </c>
      <c r="D16" s="1099">
        <v>17.342748286189682</v>
      </c>
      <c r="E16" s="1100">
        <v>70.771723778239391</v>
      </c>
      <c r="F16" s="206">
        <v>4.3361020181615197</v>
      </c>
      <c r="G16" s="28"/>
      <c r="H16" s="38"/>
      <c r="I16" s="38"/>
      <c r="J16" s="38"/>
    </row>
    <row r="17" spans="1:10" ht="15.75" x14ac:dyDescent="0.25">
      <c r="A17" s="924">
        <v>2009</v>
      </c>
      <c r="B17" s="1097">
        <v>43.800094125027833</v>
      </c>
      <c r="C17" s="1099">
        <v>7.6914916189999998</v>
      </c>
      <c r="D17" s="1099">
        <v>16.302370000000003</v>
      </c>
      <c r="E17" s="1100">
        <v>67.793955744027826</v>
      </c>
      <c r="F17" s="206">
        <v>4.310184439827788</v>
      </c>
      <c r="G17" s="28"/>
      <c r="H17" s="38"/>
      <c r="I17" s="38"/>
      <c r="J17" s="40"/>
    </row>
    <row r="18" spans="1:10" ht="15.75" x14ac:dyDescent="0.25">
      <c r="A18" s="924">
        <v>2010</v>
      </c>
      <c r="B18" s="1097">
        <v>42.155190122513766</v>
      </c>
      <c r="C18" s="1099">
        <v>8.2450859999999988</v>
      </c>
      <c r="D18" s="1099">
        <v>16.957489999999996</v>
      </c>
      <c r="E18" s="1100">
        <v>67.357766122513766</v>
      </c>
      <c r="F18" s="206">
        <v>4.1980154197742534</v>
      </c>
      <c r="G18" s="28"/>
      <c r="H18" s="38"/>
      <c r="I18" s="38"/>
      <c r="J18" s="40"/>
    </row>
    <row r="19" spans="1:10" ht="15.75" x14ac:dyDescent="0.25">
      <c r="A19" s="924">
        <v>2011</v>
      </c>
      <c r="B19" s="1097">
        <v>40.591164105939498</v>
      </c>
      <c r="C19" s="1099">
        <v>8.1257049999999982</v>
      </c>
      <c r="D19" s="1099">
        <v>16.942385406810001</v>
      </c>
      <c r="E19" s="1100">
        <v>65.659254512749499</v>
      </c>
      <c r="F19" s="206">
        <v>4.0098163147848727</v>
      </c>
      <c r="G19" s="28"/>
      <c r="H19" s="38"/>
      <c r="I19" s="38"/>
      <c r="J19" s="40"/>
    </row>
    <row r="20" spans="1:10" ht="15.75" x14ac:dyDescent="0.25">
      <c r="A20" s="924">
        <v>2012</v>
      </c>
      <c r="B20" s="1097">
        <v>38.616013651521818</v>
      </c>
      <c r="C20" s="1099">
        <v>7.6398109999999999</v>
      </c>
      <c r="D20" s="1099">
        <v>15.587125444418383</v>
      </c>
      <c r="E20" s="1100">
        <v>61.842950095940203</v>
      </c>
      <c r="F20" s="206">
        <v>3.8334030736388756</v>
      </c>
      <c r="G20" s="38"/>
      <c r="H20" s="38"/>
      <c r="I20" s="38"/>
      <c r="J20" s="40"/>
    </row>
    <row r="21" spans="1:10" ht="15.75" x14ac:dyDescent="0.25">
      <c r="A21" s="924">
        <v>2013</v>
      </c>
      <c r="B21" s="1097">
        <v>34.693951665388461</v>
      </c>
      <c r="C21" s="1099">
        <v>6.7008784637960677</v>
      </c>
      <c r="D21" s="1099">
        <v>14.537085673909997</v>
      </c>
      <c r="E21" s="1100">
        <v>55.931915803094533</v>
      </c>
      <c r="F21" s="206">
        <v>3.4857252383535884</v>
      </c>
      <c r="G21" s="38"/>
      <c r="H21" s="38"/>
      <c r="I21" s="38"/>
      <c r="J21" s="40"/>
    </row>
    <row r="22" spans="1:10" ht="15.75" x14ac:dyDescent="0.25">
      <c r="A22" s="924">
        <v>2014</v>
      </c>
      <c r="B22" s="1097">
        <v>32.403749819536017</v>
      </c>
      <c r="C22" s="1099">
        <v>6.6016038181448611</v>
      </c>
      <c r="D22" s="1099">
        <v>14.166433639439997</v>
      </c>
      <c r="E22" s="1100">
        <v>53.171787277120877</v>
      </c>
      <c r="F22" s="206">
        <v>3.278511254289044</v>
      </c>
    </row>
    <row r="23" spans="1:10" ht="15.75" x14ac:dyDescent="0.25">
      <c r="A23" s="924">
        <v>2015</v>
      </c>
      <c r="B23" s="1097">
        <v>31.807831006175299</v>
      </c>
      <c r="C23" s="1099">
        <v>6.7934016500936885</v>
      </c>
      <c r="D23" s="1099">
        <v>13.998173611089998</v>
      </c>
      <c r="E23" s="1100">
        <v>52.59940626735898</v>
      </c>
      <c r="F23" s="206">
        <v>3.1836895363690081</v>
      </c>
    </row>
    <row r="24" spans="1:10" ht="15.75" x14ac:dyDescent="0.25">
      <c r="A24" s="924">
        <v>2016</v>
      </c>
      <c r="B24" s="1097">
        <v>31.917301088788999</v>
      </c>
      <c r="C24" s="1099">
        <v>6.9753800821497345</v>
      </c>
      <c r="D24" s="1099">
        <v>14.57608137653</v>
      </c>
      <c r="E24" s="1100">
        <v>53.468762547468735</v>
      </c>
      <c r="F24" s="206">
        <v>3.18991919427561</v>
      </c>
    </row>
    <row r="25" spans="1:10" ht="15.75" x14ac:dyDescent="0.25">
      <c r="A25" s="924">
        <v>2017</v>
      </c>
      <c r="B25" s="1097">
        <v>32.214051157841503</v>
      </c>
      <c r="C25" s="1099">
        <v>6.6826000000000008</v>
      </c>
      <c r="D25" s="1099">
        <v>14.922000000000001</v>
      </c>
      <c r="E25" s="1100">
        <v>53.818651157841501</v>
      </c>
      <c r="F25" s="206">
        <v>3.11</v>
      </c>
    </row>
    <row r="26" spans="1:10" ht="15.75" x14ac:dyDescent="0.25">
      <c r="A26" s="924">
        <v>2018</v>
      </c>
      <c r="B26" s="1097">
        <v>31.576000000000001</v>
      </c>
      <c r="C26" s="1099">
        <v>7.0188999999999995</v>
      </c>
      <c r="D26" s="1099">
        <v>15.093999999999999</v>
      </c>
      <c r="E26" s="1100">
        <v>53.688900000000004</v>
      </c>
      <c r="F26" s="206">
        <v>3.06</v>
      </c>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K16"/>
  <sheetViews>
    <sheetView showGridLines="0" workbookViewId="0"/>
  </sheetViews>
  <sheetFormatPr defaultColWidth="8.7109375" defaultRowHeight="15.75" x14ac:dyDescent="0.25"/>
  <cols>
    <col min="1" max="1" width="66.42578125" style="24" customWidth="1"/>
    <col min="2" max="2" width="8.7109375" style="24"/>
    <col min="3" max="3" width="10.42578125" style="24" customWidth="1"/>
    <col min="4" max="4" width="11" style="24" customWidth="1"/>
    <col min="5" max="16384" width="8.7109375" style="24"/>
  </cols>
  <sheetData>
    <row r="1" spans="1:11" ht="20.25" x14ac:dyDescent="0.3">
      <c r="A1" s="23" t="s">
        <v>658</v>
      </c>
    </row>
    <row r="4" spans="1:11" ht="16.5" thickBot="1" x14ac:dyDescent="0.3"/>
    <row r="5" spans="1:11" x14ac:dyDescent="0.25">
      <c r="A5" s="1219" t="s">
        <v>250</v>
      </c>
      <c r="B5" s="1219" t="s">
        <v>251</v>
      </c>
      <c r="C5" s="1220"/>
      <c r="D5" s="1219" t="s">
        <v>252</v>
      </c>
      <c r="E5" s="1219" t="s">
        <v>249</v>
      </c>
      <c r="F5" s="1220"/>
      <c r="G5" s="30"/>
    </row>
    <row r="6" spans="1:11" ht="16.5" thickBot="1" x14ac:dyDescent="0.3">
      <c r="A6" s="1221"/>
      <c r="B6" s="390">
        <v>2016</v>
      </c>
      <c r="C6" s="390">
        <v>2017</v>
      </c>
      <c r="D6" s="1221"/>
      <c r="E6" s="391">
        <v>2016</v>
      </c>
      <c r="F6" s="391">
        <v>2017</v>
      </c>
      <c r="G6" s="30"/>
    </row>
    <row r="7" spans="1:11" x14ac:dyDescent="0.25">
      <c r="A7" s="392" t="s">
        <v>748</v>
      </c>
      <c r="B7" s="393">
        <v>8951</v>
      </c>
      <c r="C7" s="393">
        <v>8848</v>
      </c>
      <c r="D7" s="394">
        <v>-1.1000000000000001</v>
      </c>
      <c r="E7" s="394">
        <v>50.7</v>
      </c>
      <c r="F7" s="394">
        <v>50.6</v>
      </c>
      <c r="G7" s="523"/>
      <c r="K7" s="596"/>
    </row>
    <row r="8" spans="1:11" x14ac:dyDescent="0.25">
      <c r="A8" s="395" t="s">
        <v>749</v>
      </c>
      <c r="B8" s="396">
        <v>3948</v>
      </c>
      <c r="C8" s="396">
        <v>3763</v>
      </c>
      <c r="D8" s="397">
        <v>-4.7</v>
      </c>
      <c r="E8" s="397">
        <v>22.4</v>
      </c>
      <c r="F8" s="397">
        <v>21.5</v>
      </c>
      <c r="G8" s="523"/>
    </row>
    <row r="9" spans="1:11" x14ac:dyDescent="0.25">
      <c r="A9" s="395" t="s">
        <v>668</v>
      </c>
      <c r="B9" s="398">
        <v>112</v>
      </c>
      <c r="C9" s="398">
        <v>95</v>
      </c>
      <c r="D9" s="397">
        <v>-14.7</v>
      </c>
      <c r="E9" s="397">
        <v>0.6</v>
      </c>
      <c r="F9" s="397">
        <v>0.5</v>
      </c>
      <c r="G9" s="523"/>
    </row>
    <row r="10" spans="1:11" x14ac:dyDescent="0.25">
      <c r="A10" s="395" t="s">
        <v>750</v>
      </c>
      <c r="B10" s="396">
        <v>2161</v>
      </c>
      <c r="C10" s="396">
        <v>2434</v>
      </c>
      <c r="D10" s="397">
        <v>12.6</v>
      </c>
      <c r="E10" s="397">
        <v>12.3</v>
      </c>
      <c r="F10" s="397">
        <v>13.9</v>
      </c>
      <c r="G10" s="523"/>
    </row>
    <row r="11" spans="1:11" x14ac:dyDescent="0.25">
      <c r="A11" s="395" t="s">
        <v>666</v>
      </c>
      <c r="B11" s="398">
        <v>891</v>
      </c>
      <c r="C11" s="398">
        <v>786</v>
      </c>
      <c r="D11" s="397">
        <v>-11.8</v>
      </c>
      <c r="E11" s="397">
        <v>5</v>
      </c>
      <c r="F11" s="397">
        <v>4.5</v>
      </c>
      <c r="G11" s="523"/>
    </row>
    <row r="12" spans="1:11" x14ac:dyDescent="0.25">
      <c r="A12" s="395" t="s">
        <v>667</v>
      </c>
      <c r="B12" s="398">
        <v>368</v>
      </c>
      <c r="C12" s="398">
        <v>362</v>
      </c>
      <c r="D12" s="397">
        <v>-1.6</v>
      </c>
      <c r="E12" s="397">
        <v>2.1</v>
      </c>
      <c r="F12" s="397">
        <v>2.1</v>
      </c>
      <c r="G12" s="523"/>
    </row>
    <row r="13" spans="1:11" ht="16.5" thickBot="1" x14ac:dyDescent="0.3">
      <c r="A13" s="395" t="s">
        <v>751</v>
      </c>
      <c r="B13" s="396">
        <v>1210</v>
      </c>
      <c r="C13" s="396">
        <v>1190</v>
      </c>
      <c r="D13" s="397">
        <v>-1.6</v>
      </c>
      <c r="E13" s="397">
        <v>6.9</v>
      </c>
      <c r="F13" s="397">
        <v>6.8</v>
      </c>
      <c r="G13" s="523"/>
    </row>
    <row r="14" spans="1:11" ht="16.5" thickBot="1" x14ac:dyDescent="0.3">
      <c r="A14" s="211" t="s">
        <v>3</v>
      </c>
      <c r="B14" s="399">
        <v>17640</v>
      </c>
      <c r="C14" s="399">
        <v>17478</v>
      </c>
      <c r="D14" s="400">
        <v>-0.9</v>
      </c>
      <c r="E14" s="799">
        <v>100</v>
      </c>
      <c r="F14" s="799">
        <v>100</v>
      </c>
      <c r="G14" s="523"/>
    </row>
    <row r="15" spans="1:11" x14ac:dyDescent="0.25">
      <c r="A15" s="30"/>
      <c r="B15" s="30"/>
      <c r="C15" s="30"/>
      <c r="D15" s="30"/>
      <c r="E15" s="30"/>
      <c r="F15" s="30"/>
      <c r="G15" s="30"/>
    </row>
    <row r="16" spans="1:11" x14ac:dyDescent="0.25">
      <c r="A16" s="30"/>
      <c r="B16" s="30"/>
      <c r="C16" s="30"/>
      <c r="D16" s="30"/>
      <c r="E16" s="30"/>
      <c r="F16" s="30"/>
      <c r="G16" s="30"/>
    </row>
  </sheetData>
  <mergeCells count="4">
    <mergeCell ref="B5:C5"/>
    <mergeCell ref="D5:D6"/>
    <mergeCell ref="E5:F5"/>
    <mergeCell ref="A5:A6"/>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26"/>
  <sheetViews>
    <sheetView showGridLines="0" zoomScale="85" zoomScaleNormal="85" workbookViewId="0"/>
  </sheetViews>
  <sheetFormatPr defaultColWidth="8.7109375" defaultRowHeight="15" x14ac:dyDescent="0.25"/>
  <cols>
    <col min="1" max="1" width="13.5703125" style="30" customWidth="1"/>
    <col min="2" max="2" width="20.140625" style="30" customWidth="1"/>
    <col min="3" max="3" width="24.140625" style="30" customWidth="1"/>
    <col min="4" max="4" width="18.5703125" style="30" customWidth="1"/>
    <col min="5" max="5" width="22.140625" style="30" customWidth="1"/>
    <col min="6" max="6" width="25.28515625" style="30" customWidth="1"/>
    <col min="7" max="10" width="10.28515625" style="30" customWidth="1"/>
    <col min="11" max="16384" width="8.7109375" style="30"/>
  </cols>
  <sheetData>
    <row r="1" spans="1:10" ht="20.25" x14ac:dyDescent="0.3">
      <c r="A1" s="37" t="s">
        <v>875</v>
      </c>
    </row>
    <row r="2" spans="1:10" ht="20.25" x14ac:dyDescent="0.3">
      <c r="A2" s="37"/>
    </row>
    <row r="4" spans="1:10" ht="16.5" thickBot="1" x14ac:dyDescent="0.3">
      <c r="A4" s="24"/>
      <c r="B4" s="24"/>
      <c r="C4" s="24"/>
      <c r="D4" s="24"/>
      <c r="E4" s="24"/>
      <c r="F4" s="24"/>
      <c r="G4" s="24"/>
    </row>
    <row r="5" spans="1:10" s="925" customFormat="1" ht="48.75" customHeight="1" thickBot="1" x14ac:dyDescent="0.3">
      <c r="A5" s="196" t="s">
        <v>871</v>
      </c>
      <c r="B5" s="196" t="s">
        <v>877</v>
      </c>
      <c r="C5" s="196" t="s">
        <v>0</v>
      </c>
      <c r="D5" s="196" t="s">
        <v>876</v>
      </c>
      <c r="E5" s="196" t="s">
        <v>25</v>
      </c>
      <c r="F5" s="196" t="s">
        <v>17</v>
      </c>
      <c r="G5" s="48"/>
    </row>
    <row r="6" spans="1:10" ht="15.75" x14ac:dyDescent="0.25">
      <c r="A6" s="923">
        <v>1998</v>
      </c>
      <c r="B6" s="199">
        <v>100</v>
      </c>
      <c r="C6" s="310">
        <v>100</v>
      </c>
      <c r="D6" s="310">
        <v>100</v>
      </c>
      <c r="E6" s="310">
        <v>100</v>
      </c>
      <c r="F6" s="551">
        <v>100</v>
      </c>
      <c r="G6" s="24"/>
    </row>
    <row r="7" spans="1:10" ht="15.75" x14ac:dyDescent="0.25">
      <c r="A7" s="924">
        <v>1999</v>
      </c>
      <c r="B7" s="199">
        <v>101.66345783596458</v>
      </c>
      <c r="C7" s="551">
        <v>100</v>
      </c>
      <c r="D7" s="551">
        <v>99.264170777067989</v>
      </c>
      <c r="E7" s="551">
        <v>97.981759837865226</v>
      </c>
      <c r="F7" s="551">
        <v>102.12032378205281</v>
      </c>
      <c r="G7" s="28"/>
      <c r="H7" s="38"/>
      <c r="I7" s="38"/>
      <c r="J7" s="38"/>
    </row>
    <row r="8" spans="1:10" ht="15.75" x14ac:dyDescent="0.25">
      <c r="A8" s="924">
        <v>2000</v>
      </c>
      <c r="B8" s="551">
        <v>104.24335772044668</v>
      </c>
      <c r="C8" s="551">
        <v>100.13637668676429</v>
      </c>
      <c r="D8" s="551">
        <v>97.161801568690848</v>
      </c>
      <c r="E8" s="551">
        <v>94.671508191183932</v>
      </c>
      <c r="F8" s="551">
        <v>102.60782226515445</v>
      </c>
      <c r="G8" s="28"/>
      <c r="H8" s="38"/>
      <c r="I8" s="38"/>
      <c r="J8" s="38"/>
    </row>
    <row r="9" spans="1:10" ht="15.75" x14ac:dyDescent="0.25">
      <c r="A9" s="924">
        <v>2001</v>
      </c>
      <c r="B9" s="551">
        <v>107.14670773969968</v>
      </c>
      <c r="C9" s="551">
        <v>102.15331610680447</v>
      </c>
      <c r="D9" s="551">
        <v>96.248079566588487</v>
      </c>
      <c r="E9" s="551">
        <v>93.421719304171575</v>
      </c>
      <c r="F9" s="551">
        <v>104.6074475046621</v>
      </c>
      <c r="G9" s="28"/>
      <c r="H9" s="38"/>
      <c r="I9" s="38"/>
      <c r="J9" s="38"/>
    </row>
    <row r="10" spans="1:10" ht="15.75" x14ac:dyDescent="0.25">
      <c r="A10" s="924">
        <v>2002</v>
      </c>
      <c r="B10" s="551">
        <v>109.78821717366193</v>
      </c>
      <c r="C10" s="551">
        <v>103.18690783807062</v>
      </c>
      <c r="D10" s="551">
        <v>96.806016010350092</v>
      </c>
      <c r="E10" s="551">
        <v>92.551933794967042</v>
      </c>
      <c r="F10" s="551">
        <v>109.59157974210099</v>
      </c>
      <c r="G10" s="28"/>
      <c r="H10" s="38"/>
      <c r="I10" s="38"/>
      <c r="J10" s="38"/>
    </row>
    <row r="11" spans="1:10" ht="15.75" x14ac:dyDescent="0.25">
      <c r="A11" s="924">
        <v>2003</v>
      </c>
      <c r="B11" s="551">
        <v>112.72237196765498</v>
      </c>
      <c r="C11" s="551">
        <v>103.34481768590298</v>
      </c>
      <c r="D11" s="551">
        <v>96.126789035335975</v>
      </c>
      <c r="E11" s="551">
        <v>91.741259922310419</v>
      </c>
      <c r="F11" s="551">
        <v>111.34060671468546</v>
      </c>
      <c r="G11" s="39"/>
      <c r="H11" s="40"/>
      <c r="I11" s="40"/>
      <c r="J11" s="40"/>
    </row>
    <row r="12" spans="1:10" ht="15.75" x14ac:dyDescent="0.25">
      <c r="A12" s="924">
        <v>2004</v>
      </c>
      <c r="B12" s="551">
        <v>115.20985752791681</v>
      </c>
      <c r="C12" s="551">
        <v>109.38845822566753</v>
      </c>
      <c r="D12" s="551">
        <v>92.164631681086746</v>
      </c>
      <c r="E12" s="551">
        <v>91.310589427461579</v>
      </c>
      <c r="F12" s="551">
        <v>112.7189585304438</v>
      </c>
      <c r="G12" s="39"/>
      <c r="H12" s="40"/>
      <c r="I12" s="40"/>
      <c r="J12" s="40"/>
    </row>
    <row r="13" spans="1:10" ht="15.75" x14ac:dyDescent="0.25">
      <c r="A13" s="924">
        <v>2005</v>
      </c>
      <c r="B13" s="551">
        <v>117.49711205236812</v>
      </c>
      <c r="C13" s="551">
        <v>110.89577950043068</v>
      </c>
      <c r="D13" s="551">
        <v>89.617530524783689</v>
      </c>
      <c r="E13" s="551">
        <v>91.015031244722167</v>
      </c>
      <c r="F13" s="551">
        <v>114.18602649737946</v>
      </c>
      <c r="G13" s="39"/>
      <c r="H13" s="40"/>
      <c r="I13" s="40"/>
      <c r="J13" s="40"/>
    </row>
    <row r="14" spans="1:10" ht="15.75" x14ac:dyDescent="0.25">
      <c r="A14" s="924">
        <v>2006</v>
      </c>
      <c r="B14" s="551">
        <v>119.95379283788989</v>
      </c>
      <c r="C14" s="551">
        <v>114.34826299167386</v>
      </c>
      <c r="D14" s="551">
        <v>87.959893264332479</v>
      </c>
      <c r="E14" s="551">
        <v>90.559027191352797</v>
      </c>
      <c r="F14" s="551">
        <v>116.21283441162076</v>
      </c>
      <c r="G14" s="39"/>
      <c r="H14" s="40"/>
      <c r="I14" s="40"/>
      <c r="J14" s="40"/>
    </row>
    <row r="15" spans="1:10" ht="15.75" x14ac:dyDescent="0.25">
      <c r="A15" s="924">
        <v>2007</v>
      </c>
      <c r="B15" s="551">
        <v>122.14863303812092</v>
      </c>
      <c r="C15" s="551">
        <v>116.27906976744188</v>
      </c>
      <c r="D15" s="551">
        <v>83.933047626748589</v>
      </c>
      <c r="E15" s="551">
        <v>84.149636885661209</v>
      </c>
      <c r="F15" s="551">
        <v>120.80299811032691</v>
      </c>
      <c r="G15" s="28"/>
      <c r="H15" s="38"/>
      <c r="I15" s="38"/>
      <c r="J15" s="38"/>
    </row>
    <row r="16" spans="1:10" ht="15.75" x14ac:dyDescent="0.25">
      <c r="A16" s="924">
        <v>2008</v>
      </c>
      <c r="B16" s="551">
        <v>126.23796688486718</v>
      </c>
      <c r="C16" s="551">
        <v>116.27906976744188</v>
      </c>
      <c r="D16" s="551">
        <v>82.178377941295366</v>
      </c>
      <c r="E16" s="551">
        <v>82.958959635196749</v>
      </c>
      <c r="F16" s="551">
        <v>123.68298088356443</v>
      </c>
      <c r="G16" s="28"/>
      <c r="H16" s="38"/>
      <c r="I16" s="38"/>
      <c r="J16" s="38"/>
    </row>
    <row r="17" spans="1:10" ht="15.75" x14ac:dyDescent="0.25">
      <c r="A17" s="924">
        <v>2009</v>
      </c>
      <c r="B17" s="199">
        <v>127.21601848286485</v>
      </c>
      <c r="C17" s="551">
        <v>122.78208440999138</v>
      </c>
      <c r="D17" s="551">
        <v>82.760572491307499</v>
      </c>
      <c r="E17" s="551">
        <v>84.149636885661209</v>
      </c>
      <c r="F17" s="551">
        <v>127.26581043838175</v>
      </c>
      <c r="G17" s="28"/>
      <c r="H17" s="38"/>
      <c r="I17" s="38"/>
      <c r="J17" s="40"/>
    </row>
    <row r="18" spans="1:10" ht="15.75" x14ac:dyDescent="0.25">
      <c r="A18" s="924">
        <v>2010</v>
      </c>
      <c r="B18" s="199">
        <v>129.15671929149022</v>
      </c>
      <c r="C18" s="551">
        <v>129.54349698535748</v>
      </c>
      <c r="D18" s="551">
        <v>82.590765747553959</v>
      </c>
      <c r="E18" s="551">
        <v>83.550076000675531</v>
      </c>
      <c r="F18" s="551">
        <v>129.30073960808983</v>
      </c>
      <c r="G18" s="28"/>
      <c r="H18" s="38"/>
      <c r="I18" s="38"/>
      <c r="J18" s="40"/>
    </row>
    <row r="19" spans="1:10" ht="15.75" x14ac:dyDescent="0.25">
      <c r="A19" s="924">
        <v>2011</v>
      </c>
      <c r="B19" s="199">
        <v>132.74547554871006</v>
      </c>
      <c r="C19" s="551">
        <v>130.74935400516796</v>
      </c>
      <c r="D19" s="551">
        <v>82.356270720465744</v>
      </c>
      <c r="E19" s="551">
        <v>84.470528626921123</v>
      </c>
      <c r="F19" s="551">
        <v>132.30396171953291</v>
      </c>
      <c r="G19" s="28"/>
      <c r="H19" s="38"/>
      <c r="I19" s="38"/>
      <c r="J19" s="40"/>
    </row>
    <row r="20" spans="1:10" ht="15.75" x14ac:dyDescent="0.25">
      <c r="A20" s="924">
        <v>2012</v>
      </c>
      <c r="B20" s="199">
        <v>136.61680637421881</v>
      </c>
      <c r="C20" s="551">
        <v>132.04134366925061</v>
      </c>
      <c r="D20" s="551">
        <v>82.149143813249879</v>
      </c>
      <c r="E20" s="551">
        <v>85.588453093942036</v>
      </c>
      <c r="F20" s="551">
        <v>142.23871698491115</v>
      </c>
      <c r="G20" s="38"/>
      <c r="H20" s="38"/>
      <c r="I20" s="38"/>
      <c r="J20" s="40"/>
    </row>
    <row r="21" spans="1:10" ht="15.75" x14ac:dyDescent="0.25">
      <c r="A21" s="924">
        <v>2013</v>
      </c>
      <c r="B21" s="199">
        <v>138.45206006931079</v>
      </c>
      <c r="C21" s="551">
        <v>137.81940855584267</v>
      </c>
      <c r="D21" s="551">
        <v>80.253901512088603</v>
      </c>
      <c r="E21" s="551">
        <v>81.244722175308212</v>
      </c>
      <c r="F21" s="551">
        <v>147.31133281980541</v>
      </c>
      <c r="G21" s="38"/>
      <c r="H21" s="38"/>
      <c r="I21" s="38"/>
      <c r="J21" s="40"/>
    </row>
    <row r="22" spans="1:10" ht="15.75" x14ac:dyDescent="0.25">
      <c r="A22" s="924">
        <v>2014</v>
      </c>
      <c r="B22" s="199">
        <v>138.78321139776668</v>
      </c>
      <c r="C22" s="551">
        <v>140.38185472294001</v>
      </c>
      <c r="D22" s="551">
        <v>77.092261664106076</v>
      </c>
      <c r="E22" s="551">
        <v>76.997128863367664</v>
      </c>
      <c r="F22" s="551">
        <v>150.06589663050062</v>
      </c>
    </row>
    <row r="23" spans="1:10" ht="15.75" x14ac:dyDescent="0.25">
      <c r="A23" s="924">
        <v>2015</v>
      </c>
      <c r="B23" s="199">
        <v>138.85252214093185</v>
      </c>
      <c r="C23" s="551">
        <v>148.46396784381284</v>
      </c>
      <c r="D23" s="551">
        <v>77.011401309937739</v>
      </c>
      <c r="E23" s="551">
        <v>77.292687046107076</v>
      </c>
      <c r="F23" s="551">
        <v>154.30293297118342</v>
      </c>
    </row>
    <row r="24" spans="1:10" ht="15.75" x14ac:dyDescent="0.25">
      <c r="A24" s="924">
        <v>2016</v>
      </c>
      <c r="B24" s="199">
        <v>138.77551020408166</v>
      </c>
      <c r="C24" s="551">
        <v>161.90066035027272</v>
      </c>
      <c r="D24" s="551">
        <v>76.890110778685198</v>
      </c>
      <c r="E24" s="551">
        <v>76.346900861340998</v>
      </c>
      <c r="F24" s="551">
        <v>156.27485001203394</v>
      </c>
    </row>
    <row r="25" spans="1:10" ht="15.75" x14ac:dyDescent="0.25">
      <c r="A25" s="924">
        <v>2017</v>
      </c>
      <c r="B25" s="199">
        <v>140.46207162110127</v>
      </c>
      <c r="C25" s="551">
        <v>168.99224806201553</v>
      </c>
      <c r="D25" s="551">
        <v>75.555914934907406</v>
      </c>
      <c r="E25" s="551">
        <v>75.713561898327981</v>
      </c>
      <c r="F25" s="551">
        <v>157.47466576452882</v>
      </c>
    </row>
    <row r="26" spans="1:10" ht="15.75" x14ac:dyDescent="0.25">
      <c r="A26" s="924">
        <v>2018</v>
      </c>
      <c r="B26" s="199">
        <v>142.0639199075857</v>
      </c>
      <c r="C26" s="551">
        <v>173.6003445305771</v>
      </c>
      <c r="D26" s="551">
        <v>75.299780442492832</v>
      </c>
      <c r="E26" s="551">
        <v>74.213633055712791</v>
      </c>
      <c r="F26" s="551">
        <v>161.19999999999999</v>
      </c>
    </row>
  </sheetData>
  <pageMargins left="0.7" right="0.7" top="0.75" bottom="0.75" header="0.3" footer="0.3"/>
  <pageSetup paperSize="9" orientation="portrait"/>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23"/>
  <sheetViews>
    <sheetView showGridLines="0" workbookViewId="0"/>
  </sheetViews>
  <sheetFormatPr defaultColWidth="8.7109375" defaultRowHeight="15" x14ac:dyDescent="0.25"/>
  <cols>
    <col min="1" max="1" width="45.28515625" style="30" customWidth="1"/>
    <col min="2" max="3" width="8.7109375" style="30"/>
    <col min="4" max="4" width="14.42578125" style="30" customWidth="1"/>
    <col min="5" max="16384" width="8.7109375" style="30"/>
  </cols>
  <sheetData>
    <row r="1" spans="1:5" ht="20.25" x14ac:dyDescent="0.25">
      <c r="A1" s="29" t="s">
        <v>878</v>
      </c>
    </row>
    <row r="2" spans="1:5" ht="20.25" x14ac:dyDescent="0.25">
      <c r="A2" s="29"/>
    </row>
    <row r="3" spans="1:5" ht="15.75" x14ac:dyDescent="0.25">
      <c r="A3" s="24"/>
      <c r="B3" s="24"/>
      <c r="C3" s="24"/>
      <c r="D3" s="24"/>
      <c r="E3" s="24"/>
    </row>
    <row r="4" spans="1:5" ht="16.5" thickBot="1" x14ac:dyDescent="0.3">
      <c r="A4" s="24"/>
      <c r="B4" s="24"/>
      <c r="C4" s="24"/>
      <c r="D4" s="24"/>
      <c r="E4" s="24"/>
    </row>
    <row r="5" spans="1:5" ht="34.5" customHeight="1" thickBot="1" x14ac:dyDescent="0.3">
      <c r="A5" s="194"/>
      <c r="B5" s="311">
        <v>2017</v>
      </c>
      <c r="C5" s="311">
        <v>2018</v>
      </c>
      <c r="D5" s="196" t="s">
        <v>879</v>
      </c>
      <c r="E5" s="24"/>
    </row>
    <row r="6" spans="1:5" ht="16.5" thickBot="1" x14ac:dyDescent="0.3">
      <c r="A6" s="198" t="s">
        <v>25</v>
      </c>
      <c r="B6" s="315">
        <v>32222</v>
      </c>
      <c r="C6" s="315">
        <v>31576</v>
      </c>
      <c r="D6" s="411">
        <v>-2.0048414126993976</v>
      </c>
      <c r="E6" s="24"/>
    </row>
    <row r="7" spans="1:5" ht="15.75" x14ac:dyDescent="0.25">
      <c r="A7" s="28" t="s">
        <v>20</v>
      </c>
      <c r="B7" s="79">
        <v>16407</v>
      </c>
      <c r="C7" s="79">
        <v>16607</v>
      </c>
      <c r="D7" s="35">
        <v>1.2189918937039068</v>
      </c>
      <c r="E7" s="24"/>
    </row>
    <row r="8" spans="1:5" ht="16.5" thickBot="1" x14ac:dyDescent="0.3">
      <c r="A8" s="194" t="s">
        <v>21</v>
      </c>
      <c r="B8" s="314">
        <v>15815</v>
      </c>
      <c r="C8" s="314">
        <v>14969</v>
      </c>
      <c r="D8" s="197">
        <v>-5.3493518811255134</v>
      </c>
      <c r="E8" s="24"/>
    </row>
    <row r="9" spans="1:5" ht="16.5" thickBot="1" x14ac:dyDescent="0.3">
      <c r="A9" s="205" t="s">
        <v>17</v>
      </c>
      <c r="B9" s="406">
        <v>14922</v>
      </c>
      <c r="C9" s="406">
        <v>15094</v>
      </c>
      <c r="D9" s="407">
        <v>1.1526605012732878</v>
      </c>
      <c r="E9" s="24"/>
    </row>
    <row r="10" spans="1:5" ht="15.75" x14ac:dyDescent="0.25">
      <c r="A10" s="28" t="s">
        <v>22</v>
      </c>
      <c r="B10" s="312">
        <v>8848</v>
      </c>
      <c r="C10" s="312">
        <v>8852</v>
      </c>
      <c r="D10" s="89">
        <v>4.5207956600361664E-2</v>
      </c>
      <c r="E10" s="24"/>
    </row>
    <row r="11" spans="1:5" ht="15.75" x14ac:dyDescent="0.25">
      <c r="A11" s="28" t="s">
        <v>880</v>
      </c>
      <c r="B11" s="79">
        <v>4792</v>
      </c>
      <c r="C11" s="79">
        <v>4795</v>
      </c>
      <c r="D11" s="35">
        <v>6.2604340567612687E-2</v>
      </c>
      <c r="E11" s="24"/>
    </row>
    <row r="12" spans="1:5" ht="15.75" x14ac:dyDescent="0.25">
      <c r="A12" s="28" t="s">
        <v>881</v>
      </c>
      <c r="B12" s="79">
        <v>3433</v>
      </c>
      <c r="C12" s="79">
        <v>3420</v>
      </c>
      <c r="D12" s="35">
        <v>-0.37867754150888433</v>
      </c>
      <c r="E12" s="24"/>
    </row>
    <row r="13" spans="1:5" ht="15.75" x14ac:dyDescent="0.25">
      <c r="A13" s="195" t="s">
        <v>23</v>
      </c>
      <c r="B13" s="309">
        <v>623</v>
      </c>
      <c r="C13" s="309">
        <v>637</v>
      </c>
      <c r="D13" s="199">
        <v>2.2471910112359552</v>
      </c>
      <c r="E13" s="24"/>
    </row>
    <row r="14" spans="1:5" ht="15.75" x14ac:dyDescent="0.25">
      <c r="A14" s="811" t="s">
        <v>882</v>
      </c>
      <c r="B14" s="312">
        <v>3846</v>
      </c>
      <c r="C14" s="312">
        <v>3524</v>
      </c>
      <c r="D14" s="36">
        <v>-8.3723348933957364</v>
      </c>
      <c r="E14" s="24"/>
    </row>
    <row r="15" spans="1:5" ht="15.75" x14ac:dyDescent="0.25">
      <c r="A15" s="28" t="s">
        <v>723</v>
      </c>
      <c r="B15" s="79">
        <v>1921</v>
      </c>
      <c r="C15" s="79">
        <v>1786</v>
      </c>
      <c r="D15" s="35">
        <v>-7.027589796980739</v>
      </c>
      <c r="E15" s="24"/>
    </row>
    <row r="16" spans="1:5" ht="15.75" x14ac:dyDescent="0.25">
      <c r="A16" s="195" t="s">
        <v>724</v>
      </c>
      <c r="B16" s="309">
        <v>1925</v>
      </c>
      <c r="C16" s="309">
        <v>1738</v>
      </c>
      <c r="D16" s="199">
        <v>-9.7142857142857135</v>
      </c>
      <c r="E16" s="24"/>
    </row>
    <row r="17" spans="1:5" ht="16.5" thickBot="1" x14ac:dyDescent="0.3">
      <c r="A17" s="812" t="s">
        <v>883</v>
      </c>
      <c r="B17" s="408">
        <v>2228</v>
      </c>
      <c r="C17" s="408">
        <v>2718</v>
      </c>
      <c r="D17" s="409">
        <v>21.99281867145422</v>
      </c>
      <c r="E17" s="24"/>
    </row>
    <row r="18" spans="1:5" ht="16.5" thickBot="1" x14ac:dyDescent="0.3">
      <c r="A18" s="198" t="s">
        <v>872</v>
      </c>
      <c r="B18" s="315">
        <v>6682.6</v>
      </c>
      <c r="C18" s="315">
        <v>7018.9</v>
      </c>
      <c r="D18" s="410">
        <v>5.0324723909855331</v>
      </c>
      <c r="E18" s="24"/>
    </row>
    <row r="19" spans="1:5" ht="15.75" x14ac:dyDescent="0.25">
      <c r="A19" s="811" t="s">
        <v>884</v>
      </c>
      <c r="B19" s="79">
        <v>1734.3</v>
      </c>
      <c r="C19" s="79">
        <v>1653</v>
      </c>
      <c r="D19" s="35">
        <v>-4.6877702819581364</v>
      </c>
      <c r="E19" s="24"/>
    </row>
    <row r="20" spans="1:5" ht="16.5" thickBot="1" x14ac:dyDescent="0.3">
      <c r="A20" s="811" t="s">
        <v>885</v>
      </c>
      <c r="B20" s="313">
        <v>4948.3</v>
      </c>
      <c r="C20" s="313">
        <v>5365.9</v>
      </c>
      <c r="D20" s="35">
        <v>8.4392619687569344</v>
      </c>
      <c r="E20" s="24"/>
    </row>
    <row r="21" spans="1:5" ht="16.5" thickBot="1" x14ac:dyDescent="0.3">
      <c r="A21" s="198" t="s">
        <v>3</v>
      </c>
      <c r="B21" s="315">
        <v>53826.6</v>
      </c>
      <c r="C21" s="315">
        <v>53688.9</v>
      </c>
      <c r="D21" s="411">
        <v>-0.25582147116852466</v>
      </c>
      <c r="E21" s="24"/>
    </row>
    <row r="22" spans="1:5" ht="15.75" x14ac:dyDescent="0.25">
      <c r="A22" s="24"/>
      <c r="B22" s="70"/>
      <c r="C22" s="70"/>
      <c r="D22" s="552"/>
      <c r="E22" s="24"/>
    </row>
    <row r="23" spans="1:5" ht="15.75" x14ac:dyDescent="0.25">
      <c r="A23" s="24"/>
      <c r="B23" s="24"/>
      <c r="C23" s="24"/>
      <c r="D23" s="24"/>
      <c r="E23" s="24"/>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9"/>
  <sheetViews>
    <sheetView showGridLines="0" workbookViewId="0">
      <selection activeCell="D19" sqref="D19"/>
    </sheetView>
  </sheetViews>
  <sheetFormatPr defaultColWidth="8.7109375" defaultRowHeight="15" x14ac:dyDescent="0.25"/>
  <cols>
    <col min="1" max="1" width="31.28515625" style="30" customWidth="1"/>
    <col min="2" max="2" width="15" style="30" customWidth="1"/>
    <col min="3" max="3" width="13.28515625" style="30" customWidth="1"/>
    <col min="4" max="5" width="15.28515625" style="30" customWidth="1"/>
    <col min="6" max="6" width="12.42578125" style="30" customWidth="1"/>
    <col min="7" max="16384" width="8.7109375" style="30"/>
  </cols>
  <sheetData>
    <row r="1" spans="1:10" ht="20.25" x14ac:dyDescent="0.25">
      <c r="A1" s="29" t="s">
        <v>1354</v>
      </c>
    </row>
    <row r="2" spans="1:10" ht="20.25" x14ac:dyDescent="0.25">
      <c r="A2" s="29"/>
    </row>
    <row r="3" spans="1:10" ht="20.25" x14ac:dyDescent="0.25">
      <c r="A3" s="31"/>
      <c r="J3" s="38"/>
    </row>
    <row r="4" spans="1:10" ht="21" thickBot="1" x14ac:dyDescent="0.3">
      <c r="A4" s="31"/>
      <c r="J4" s="88"/>
    </row>
    <row r="5" spans="1:10" s="32" customFormat="1" ht="32.25" thickBot="1" x14ac:dyDescent="0.3">
      <c r="A5" s="430"/>
      <c r="B5" s="429"/>
      <c r="C5" s="428">
        <v>2017</v>
      </c>
      <c r="D5" s="428">
        <v>2018</v>
      </c>
      <c r="E5" s="428" t="s">
        <v>745</v>
      </c>
      <c r="F5" s="196" t="s">
        <v>746</v>
      </c>
    </row>
    <row r="6" spans="1:10" ht="15.75" x14ac:dyDescent="0.25">
      <c r="A6" s="553" t="s">
        <v>18</v>
      </c>
      <c r="B6" s="192"/>
      <c r="C6" s="192">
        <v>1726055</v>
      </c>
      <c r="D6" s="193">
        <v>1753580</v>
      </c>
      <c r="E6" s="929">
        <v>1.8292446614734721</v>
      </c>
      <c r="F6" s="930">
        <v>1.5946768787784862</v>
      </c>
    </row>
    <row r="7" spans="1:10" ht="15.75" x14ac:dyDescent="0.25">
      <c r="A7" s="191" t="s">
        <v>19</v>
      </c>
      <c r="B7" s="192"/>
      <c r="C7" s="192">
        <v>1059152</v>
      </c>
      <c r="D7" s="189">
        <v>1078138</v>
      </c>
      <c r="E7" s="929">
        <v>1.5606899436529613</v>
      </c>
      <c r="F7" s="930">
        <v>1.7925661283743974</v>
      </c>
    </row>
    <row r="8" spans="1:10" ht="16.5" thickBot="1" x14ac:dyDescent="0.3">
      <c r="A8" s="190" t="s">
        <v>274</v>
      </c>
      <c r="B8" s="188"/>
      <c r="C8" s="188">
        <v>139593</v>
      </c>
      <c r="D8" s="188">
        <v>143309</v>
      </c>
      <c r="E8" s="931">
        <v>2.152961472110408</v>
      </c>
      <c r="F8" s="202">
        <v>2.6620246000873968</v>
      </c>
    </row>
    <row r="9" spans="1:10" ht="15.75" x14ac:dyDescent="0.25">
      <c r="A9" s="33" t="s">
        <v>1353</v>
      </c>
      <c r="B9" s="34"/>
      <c r="C9" s="34"/>
      <c r="D9" s="34"/>
      <c r="E9" s="34"/>
      <c r="F9" s="34"/>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O17"/>
  <sheetViews>
    <sheetView showGridLines="0" workbookViewId="0"/>
  </sheetViews>
  <sheetFormatPr defaultColWidth="8.7109375" defaultRowHeight="15" x14ac:dyDescent="0.25"/>
  <cols>
    <col min="1" max="1" width="26" style="30" customWidth="1"/>
    <col min="2" max="2" width="12.140625" style="30" customWidth="1"/>
    <col min="3" max="3" width="12.28515625" style="30" customWidth="1"/>
    <col min="4" max="4" width="13.7109375" style="30" customWidth="1"/>
    <col min="5" max="6" width="8.7109375" style="30"/>
    <col min="7" max="7" width="12.28515625" style="30" customWidth="1"/>
    <col min="8" max="16384" width="8.7109375" style="30"/>
  </cols>
  <sheetData>
    <row r="1" spans="1:15" ht="20.25" x14ac:dyDescent="0.3">
      <c r="A1" s="37" t="s">
        <v>888</v>
      </c>
    </row>
    <row r="2" spans="1:15" ht="20.25" x14ac:dyDescent="0.3">
      <c r="A2" s="37"/>
    </row>
    <row r="3" spans="1:15" ht="15.75" x14ac:dyDescent="0.25">
      <c r="A3" s="24"/>
      <c r="B3" s="24"/>
      <c r="C3" s="24"/>
    </row>
    <row r="4" spans="1:15" ht="16.5" thickBot="1" x14ac:dyDescent="0.3">
      <c r="A4" s="7"/>
      <c r="B4" s="8"/>
      <c r="C4" s="8"/>
      <c r="D4" s="8"/>
      <c r="E4" s="9"/>
      <c r="F4" s="9"/>
      <c r="G4" s="9"/>
      <c r="H4" s="9"/>
      <c r="I4" s="9"/>
      <c r="J4" s="9"/>
      <c r="K4" s="9"/>
      <c r="L4" s="9"/>
      <c r="M4" s="9"/>
      <c r="N4" s="9"/>
      <c r="O4" s="9"/>
    </row>
    <row r="5" spans="1:15" ht="16.5" thickBot="1" x14ac:dyDescent="0.3">
      <c r="A5" s="28"/>
      <c r="B5" s="311">
        <v>2017</v>
      </c>
      <c r="C5" s="311">
        <v>2018</v>
      </c>
      <c r="D5" s="38"/>
    </row>
    <row r="6" spans="1:15" ht="15.75" x14ac:dyDescent="0.25">
      <c r="A6" s="331" t="s">
        <v>25</v>
      </c>
      <c r="B6" s="654">
        <v>1.8668003047411583</v>
      </c>
      <c r="C6" s="654">
        <v>1.800659222846976</v>
      </c>
      <c r="G6" s="59"/>
    </row>
    <row r="7" spans="1:15" ht="15.75" x14ac:dyDescent="0.25">
      <c r="A7" s="200" t="s">
        <v>17</v>
      </c>
      <c r="B7" s="655">
        <v>0.86451474605386269</v>
      </c>
      <c r="C7" s="655">
        <v>0.86075343012579975</v>
      </c>
    </row>
    <row r="8" spans="1:15" ht="15.75" x14ac:dyDescent="0.25">
      <c r="A8" s="203" t="s">
        <v>28</v>
      </c>
      <c r="B8" s="656">
        <v>0.51261402446619608</v>
      </c>
      <c r="C8" s="656">
        <v>0.50479590323794754</v>
      </c>
    </row>
    <row r="9" spans="1:15" ht="15.75" x14ac:dyDescent="0.25">
      <c r="A9" s="28" t="s">
        <v>29</v>
      </c>
      <c r="B9" s="657">
        <v>0.2228202461682855</v>
      </c>
      <c r="C9" s="657">
        <v>0.20096032117154619</v>
      </c>
    </row>
    <row r="10" spans="1:15" ht="15.75" x14ac:dyDescent="0.25">
      <c r="A10" s="195" t="s">
        <v>30</v>
      </c>
      <c r="B10" s="654">
        <v>0.1290804754193812</v>
      </c>
      <c r="C10" s="654">
        <v>0.15499720571630607</v>
      </c>
    </row>
    <row r="11" spans="1:15" ht="16.5" thickBot="1" x14ac:dyDescent="0.3">
      <c r="A11" s="194" t="s">
        <v>0</v>
      </c>
      <c r="B11" s="658">
        <v>0.38716031644414578</v>
      </c>
      <c r="C11" s="658">
        <v>0.40026117998608562</v>
      </c>
    </row>
    <row r="12" spans="1:15" ht="16.5" thickBot="1" x14ac:dyDescent="0.3">
      <c r="A12" s="198" t="s">
        <v>27</v>
      </c>
      <c r="B12" s="659">
        <v>3.1184753672391667</v>
      </c>
      <c r="C12" s="659">
        <v>3.0616738329588613</v>
      </c>
    </row>
    <row r="13" spans="1:15" ht="15.75" x14ac:dyDescent="0.25">
      <c r="A13" s="761" t="s">
        <v>679</v>
      </c>
      <c r="B13" s="24"/>
      <c r="C13" s="24"/>
    </row>
    <row r="14" spans="1:15" ht="15.75" x14ac:dyDescent="0.25">
      <c r="A14" s="24"/>
      <c r="B14" s="24"/>
      <c r="C14" s="24"/>
    </row>
    <row r="15" spans="1:15" ht="15.75" x14ac:dyDescent="0.25">
      <c r="A15" s="24"/>
      <c r="B15" s="24"/>
      <c r="C15" s="24"/>
    </row>
    <row r="16" spans="1:15" ht="15.75" x14ac:dyDescent="0.25">
      <c r="A16" s="24"/>
      <c r="B16" s="24"/>
      <c r="C16" s="24"/>
    </row>
    <row r="17" spans="1:3" ht="15.75" x14ac:dyDescent="0.25">
      <c r="A17" s="24"/>
      <c r="B17" s="24"/>
      <c r="C17" s="24"/>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10"/>
  <sheetViews>
    <sheetView showGridLines="0" workbookViewId="0"/>
  </sheetViews>
  <sheetFormatPr defaultColWidth="8.7109375" defaultRowHeight="15" x14ac:dyDescent="0.25"/>
  <cols>
    <col min="1" max="1" width="54.42578125" style="21" customWidth="1"/>
    <col min="2" max="16384" width="8.7109375" style="21"/>
  </cols>
  <sheetData>
    <row r="1" spans="1:4" ht="20.25" x14ac:dyDescent="0.3">
      <c r="A1" s="37" t="s">
        <v>496</v>
      </c>
    </row>
    <row r="2" spans="1:4" ht="20.25" x14ac:dyDescent="0.3">
      <c r="A2" s="37"/>
    </row>
    <row r="4" spans="1:4" ht="15.75" thickBot="1" x14ac:dyDescent="0.3"/>
    <row r="5" spans="1:4" ht="16.5" thickBot="1" x14ac:dyDescent="0.3">
      <c r="A5" s="28"/>
      <c r="B5" s="431">
        <v>2017</v>
      </c>
      <c r="C5" s="431">
        <v>2018</v>
      </c>
      <c r="D5" s="316"/>
    </row>
    <row r="6" spans="1:4" ht="15.75" x14ac:dyDescent="0.25">
      <c r="A6" s="331" t="s">
        <v>889</v>
      </c>
      <c r="B6" s="433">
        <v>1.866774288835902</v>
      </c>
      <c r="C6" s="433">
        <v>1.8</v>
      </c>
      <c r="D6" s="316"/>
    </row>
    <row r="7" spans="1:4" ht="15.75" x14ac:dyDescent="0.25">
      <c r="A7" s="195" t="s">
        <v>890</v>
      </c>
      <c r="B7" s="433">
        <v>2.501444453442073</v>
      </c>
      <c r="C7" s="433">
        <v>2.39</v>
      </c>
      <c r="D7" s="316"/>
    </row>
    <row r="8" spans="1:4" ht="16.5" thickBot="1" x14ac:dyDescent="0.3">
      <c r="A8" s="194" t="s">
        <v>1304</v>
      </c>
      <c r="B8" s="739">
        <v>5.1458867007605456</v>
      </c>
      <c r="C8" s="739">
        <v>5.87</v>
      </c>
      <c r="D8" s="316"/>
    </row>
    <row r="9" spans="1:4" x14ac:dyDescent="0.25">
      <c r="A9" s="761" t="s">
        <v>681</v>
      </c>
    </row>
    <row r="10" spans="1:4" x14ac:dyDescent="0.25">
      <c r="A10" s="761" t="s">
        <v>1305</v>
      </c>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12"/>
  <sheetViews>
    <sheetView showGridLines="0" workbookViewId="0"/>
  </sheetViews>
  <sheetFormatPr defaultColWidth="8.7109375" defaultRowHeight="15" x14ac:dyDescent="0.25"/>
  <cols>
    <col min="1" max="1" width="25.140625" style="30" customWidth="1"/>
    <col min="2" max="10" width="11" style="30" customWidth="1"/>
    <col min="11" max="16384" width="8.7109375" style="30"/>
  </cols>
  <sheetData>
    <row r="1" spans="1:10" ht="20.25" x14ac:dyDescent="0.3">
      <c r="A1" s="37" t="s">
        <v>497</v>
      </c>
    </row>
    <row r="2" spans="1:10" ht="20.25" x14ac:dyDescent="0.3">
      <c r="A2" s="37"/>
    </row>
    <row r="4" spans="1:10" ht="16.5" thickBot="1" x14ac:dyDescent="0.3">
      <c r="A4" s="28"/>
      <c r="B4" s="39"/>
      <c r="C4" s="39"/>
      <c r="D4" s="39"/>
      <c r="E4" s="39"/>
      <c r="F4" s="39"/>
      <c r="G4" s="39"/>
      <c r="H4" s="39"/>
      <c r="I4" s="39"/>
      <c r="J4" s="39"/>
    </row>
    <row r="5" spans="1:10" ht="16.5" thickBot="1" x14ac:dyDescent="0.3">
      <c r="A5" s="28"/>
      <c r="B5" s="660">
        <v>2010</v>
      </c>
      <c r="C5" s="660">
        <v>2011</v>
      </c>
      <c r="D5" s="660">
        <v>2012</v>
      </c>
      <c r="E5" s="660">
        <v>2013</v>
      </c>
      <c r="F5" s="660">
        <v>2014</v>
      </c>
      <c r="G5" s="660">
        <v>2015</v>
      </c>
      <c r="H5" s="660">
        <v>2016</v>
      </c>
      <c r="I5" s="660">
        <v>2017</v>
      </c>
      <c r="J5" s="660">
        <v>2018</v>
      </c>
    </row>
    <row r="6" spans="1:10" ht="15.75" x14ac:dyDescent="0.25">
      <c r="A6" s="554" t="s">
        <v>31</v>
      </c>
      <c r="B6" s="737">
        <v>100</v>
      </c>
      <c r="C6" s="737">
        <v>104.1</v>
      </c>
      <c r="D6" s="737">
        <v>106.5</v>
      </c>
      <c r="E6" s="737">
        <v>107.2</v>
      </c>
      <c r="F6" s="737">
        <v>107.2</v>
      </c>
      <c r="G6" s="737">
        <v>107.3</v>
      </c>
      <c r="H6" s="737">
        <v>107.8</v>
      </c>
      <c r="I6" s="737">
        <v>108.8</v>
      </c>
      <c r="J6" s="737">
        <v>110</v>
      </c>
    </row>
    <row r="7" spans="1:10" ht="16.5" thickBot="1" x14ac:dyDescent="0.3">
      <c r="A7" s="201" t="s">
        <v>25</v>
      </c>
      <c r="B7" s="738">
        <v>100</v>
      </c>
      <c r="C7" s="738">
        <v>97.84111916452342</v>
      </c>
      <c r="D7" s="738">
        <v>97.045063419156364</v>
      </c>
      <c r="E7" s="738">
        <v>87.135078125000007</v>
      </c>
      <c r="F7" s="738">
        <v>86.60762068342072</v>
      </c>
      <c r="G7" s="738">
        <v>87.791424412727935</v>
      </c>
      <c r="H7" s="738">
        <v>82.870222205224309</v>
      </c>
      <c r="I7" s="738">
        <v>81.2</v>
      </c>
      <c r="J7" s="738">
        <v>79.305612741124975</v>
      </c>
    </row>
    <row r="8" spans="1:10" ht="15.75" x14ac:dyDescent="0.25">
      <c r="A8" s="761" t="s">
        <v>681</v>
      </c>
      <c r="B8" s="24"/>
      <c r="C8" s="24"/>
      <c r="D8" s="24"/>
      <c r="E8" s="24"/>
      <c r="F8" s="24"/>
      <c r="G8" s="24"/>
      <c r="H8" s="24"/>
    </row>
    <row r="9" spans="1:10" ht="15.75" x14ac:dyDescent="0.25">
      <c r="A9" s="24"/>
      <c r="B9" s="24"/>
      <c r="C9" s="24"/>
      <c r="D9" s="24"/>
      <c r="E9" s="24"/>
      <c r="F9" s="24"/>
      <c r="G9" s="24"/>
      <c r="H9" s="24"/>
    </row>
    <row r="10" spans="1:10" ht="15.75" x14ac:dyDescent="0.25">
      <c r="A10" s="24"/>
      <c r="B10" s="24"/>
      <c r="C10" s="24"/>
      <c r="D10" s="24"/>
      <c r="E10" s="24"/>
      <c r="F10" s="24"/>
      <c r="G10" s="24"/>
      <c r="H10" s="24"/>
    </row>
    <row r="11" spans="1:10" ht="15.75" x14ac:dyDescent="0.25">
      <c r="A11" s="24"/>
      <c r="B11" s="24"/>
      <c r="C11" s="24"/>
      <c r="D11" s="24"/>
      <c r="E11" s="24"/>
      <c r="F11" s="24"/>
      <c r="G11" s="24"/>
      <c r="H11" s="24"/>
    </row>
    <row r="12" spans="1:10" ht="15.75" x14ac:dyDescent="0.25">
      <c r="A12" s="24"/>
      <c r="B12" s="24"/>
      <c r="C12" s="24"/>
      <c r="D12" s="24"/>
      <c r="E12" s="24"/>
      <c r="F12" s="24"/>
      <c r="G12" s="24"/>
      <c r="H12" s="24"/>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30"/>
  <sheetViews>
    <sheetView showGridLines="0" workbookViewId="0">
      <selection activeCell="E17" sqref="E17"/>
    </sheetView>
  </sheetViews>
  <sheetFormatPr defaultColWidth="8.7109375" defaultRowHeight="15" x14ac:dyDescent="0.25"/>
  <cols>
    <col min="1" max="1" width="33" style="30" customWidth="1"/>
    <col min="2" max="6" width="11.7109375" style="30" customWidth="1"/>
    <col min="7" max="7" width="8.7109375" style="30"/>
    <col min="8" max="8" width="12.28515625" style="30" customWidth="1"/>
    <col min="9" max="16384" width="8.7109375" style="30"/>
  </cols>
  <sheetData>
    <row r="1" spans="1:10" ht="20.25" x14ac:dyDescent="0.3">
      <c r="A1" s="37" t="s">
        <v>680</v>
      </c>
    </row>
    <row r="2" spans="1:10" ht="20.25" x14ac:dyDescent="0.3">
      <c r="A2" s="37"/>
    </row>
    <row r="4" spans="1:10" ht="15.75" thickBot="1" x14ac:dyDescent="0.3"/>
    <row r="5" spans="1:10" ht="32.25" thickBot="1" x14ac:dyDescent="0.3">
      <c r="A5" s="28"/>
      <c r="B5" s="432">
        <v>2013</v>
      </c>
      <c r="C5" s="432">
        <v>2014</v>
      </c>
      <c r="D5" s="432">
        <v>2015</v>
      </c>
      <c r="E5" s="432">
        <v>2016</v>
      </c>
      <c r="F5" s="432">
        <v>2017</v>
      </c>
      <c r="G5" s="432">
        <v>2018</v>
      </c>
      <c r="H5" s="196" t="s">
        <v>891</v>
      </c>
      <c r="I5" s="24"/>
    </row>
    <row r="6" spans="1:10" ht="15.75" x14ac:dyDescent="0.25">
      <c r="A6" s="331" t="s">
        <v>4</v>
      </c>
      <c r="B6" s="438">
        <v>17.29577925913032</v>
      </c>
      <c r="C6" s="438">
        <v>16.560614279993668</v>
      </c>
      <c r="D6" s="438">
        <v>16.074107717292883</v>
      </c>
      <c r="E6" s="438">
        <v>15.803188587888991</v>
      </c>
      <c r="F6" s="438">
        <v>16.406971921598828</v>
      </c>
      <c r="G6" s="438">
        <v>16.607228288214269</v>
      </c>
      <c r="H6" s="264">
        <v>1.2205565266544747</v>
      </c>
    </row>
    <row r="7" spans="1:10" ht="15.75" x14ac:dyDescent="0.25">
      <c r="A7" s="195" t="s">
        <v>9</v>
      </c>
      <c r="B7" s="438">
        <v>17.398172406258112</v>
      </c>
      <c r="C7" s="438">
        <v>15.843135539542329</v>
      </c>
      <c r="D7" s="438">
        <v>15.739490011835422</v>
      </c>
      <c r="E7" s="438">
        <v>16.114112500900003</v>
      </c>
      <c r="F7" s="438">
        <v>15.8145790295677</v>
      </c>
      <c r="G7" s="438">
        <v>14.969336344292415</v>
      </c>
      <c r="H7" s="259">
        <v>-5.3447055637394953</v>
      </c>
      <c r="I7" s="24"/>
      <c r="J7" s="24"/>
    </row>
    <row r="8" spans="1:10" ht="16.5" thickBot="1" x14ac:dyDescent="0.3">
      <c r="A8" s="205" t="s">
        <v>3</v>
      </c>
      <c r="B8" s="416">
        <v>34.693951665388433</v>
      </c>
      <c r="C8" s="416">
        <v>32.403749819535996</v>
      </c>
      <c r="D8" s="416">
        <v>31.813597729128304</v>
      </c>
      <c r="E8" s="416">
        <v>31.917301088788996</v>
      </c>
      <c r="F8" s="416">
        <v>32.221550951166527</v>
      </c>
      <c r="G8" s="416">
        <v>31.576564632506685</v>
      </c>
      <c r="H8" s="204">
        <v>-2.0017233796019123</v>
      </c>
      <c r="I8" s="24"/>
      <c r="J8" s="24"/>
    </row>
    <row r="9" spans="1:10" ht="15.75" x14ac:dyDescent="0.25">
      <c r="A9" s="24"/>
      <c r="B9" s="24"/>
      <c r="C9" s="24"/>
      <c r="D9" s="24"/>
      <c r="E9" s="24"/>
      <c r="F9" s="24"/>
      <c r="G9" s="24"/>
      <c r="H9" s="24"/>
      <c r="I9" s="24"/>
    </row>
    <row r="10" spans="1:10" x14ac:dyDescent="0.25">
      <c r="B10" s="555"/>
      <c r="C10" s="555"/>
      <c r="D10" s="555"/>
      <c r="E10" s="555"/>
      <c r="F10" s="555"/>
      <c r="G10" s="555"/>
    </row>
    <row r="12" spans="1:10" x14ac:dyDescent="0.25">
      <c r="A12" s="38"/>
      <c r="B12" s="41"/>
      <c r="C12" s="41"/>
      <c r="D12" s="41"/>
      <c r="E12" s="41"/>
      <c r="F12" s="41"/>
      <c r="G12" s="41"/>
      <c r="H12" s="41"/>
    </row>
    <row r="13" spans="1:10" x14ac:dyDescent="0.25">
      <c r="A13" s="38"/>
      <c r="B13" s="42"/>
      <c r="C13" s="42"/>
      <c r="D13" s="42"/>
      <c r="E13" s="42"/>
      <c r="F13" s="42"/>
      <c r="G13" s="42"/>
      <c r="H13" s="42"/>
    </row>
    <row r="14" spans="1:10" x14ac:dyDescent="0.25">
      <c r="A14" s="38"/>
      <c r="B14" s="42"/>
      <c r="C14" s="42"/>
      <c r="D14" s="42"/>
      <c r="E14" s="42"/>
      <c r="F14" s="42"/>
      <c r="G14" s="42"/>
      <c r="H14" s="42"/>
    </row>
    <row r="15" spans="1:10" x14ac:dyDescent="0.25">
      <c r="A15" s="38"/>
      <c r="B15" s="42"/>
      <c r="C15" s="42"/>
      <c r="D15" s="42"/>
      <c r="E15" s="42"/>
      <c r="F15" s="42"/>
      <c r="G15" s="42"/>
      <c r="H15" s="42"/>
    </row>
    <row r="16" spans="1:10" x14ac:dyDescent="0.25">
      <c r="A16" s="43"/>
      <c r="B16" s="42"/>
      <c r="C16" s="42"/>
      <c r="D16" s="42"/>
      <c r="E16" s="42"/>
      <c r="F16" s="42"/>
      <c r="G16" s="42"/>
      <c r="H16" s="42"/>
    </row>
    <row r="25" spans="1:8" x14ac:dyDescent="0.25">
      <c r="A25" s="38"/>
      <c r="B25" s="38"/>
      <c r="C25" s="38"/>
      <c r="D25" s="38"/>
      <c r="E25" s="38"/>
      <c r="F25" s="38"/>
      <c r="G25" s="38"/>
      <c r="H25" s="38"/>
    </row>
    <row r="26" spans="1:8" x14ac:dyDescent="0.25">
      <c r="A26" s="43"/>
      <c r="B26" s="41"/>
      <c r="C26" s="41"/>
      <c r="D26" s="41"/>
      <c r="E26" s="41"/>
      <c r="F26" s="41"/>
      <c r="G26" s="41"/>
      <c r="H26" s="41"/>
    </row>
    <row r="27" spans="1:8" x14ac:dyDescent="0.25">
      <c r="A27" s="43"/>
      <c r="B27" s="42"/>
      <c r="C27" s="42"/>
      <c r="D27" s="42"/>
      <c r="E27" s="42"/>
      <c r="F27" s="42"/>
      <c r="G27" s="42"/>
      <c r="H27" s="42"/>
    </row>
    <row r="28" spans="1:8" x14ac:dyDescent="0.25">
      <c r="A28" s="43"/>
      <c r="B28" s="42"/>
      <c r="C28" s="42"/>
      <c r="D28" s="42"/>
      <c r="E28" s="42"/>
      <c r="F28" s="42"/>
      <c r="G28" s="42"/>
      <c r="H28" s="42"/>
    </row>
    <row r="29" spans="1:8" x14ac:dyDescent="0.25">
      <c r="A29" s="43"/>
      <c r="B29" s="42"/>
      <c r="C29" s="42"/>
      <c r="D29" s="42"/>
      <c r="E29" s="42"/>
      <c r="F29" s="42"/>
      <c r="G29" s="42"/>
      <c r="H29" s="42"/>
    </row>
    <row r="30" spans="1:8" x14ac:dyDescent="0.25">
      <c r="A30" s="43"/>
      <c r="B30" s="42"/>
      <c r="C30" s="42"/>
      <c r="D30" s="42"/>
      <c r="E30" s="42"/>
      <c r="F30" s="42"/>
      <c r="G30" s="42"/>
      <c r="H30" s="42"/>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23"/>
  <sheetViews>
    <sheetView showGridLines="0" workbookViewId="0"/>
  </sheetViews>
  <sheetFormatPr defaultColWidth="8.7109375" defaultRowHeight="15" x14ac:dyDescent="0.25"/>
  <cols>
    <col min="1" max="1" width="31.42578125" style="30" customWidth="1"/>
    <col min="2" max="7" width="11.7109375" style="30" customWidth="1"/>
    <col min="8" max="8" width="16.42578125" style="30" customWidth="1"/>
    <col min="9" max="10" width="11.7109375" style="30" customWidth="1"/>
    <col min="11" max="16384" width="8.7109375" style="30"/>
  </cols>
  <sheetData>
    <row r="1" spans="1:10" ht="20.25" x14ac:dyDescent="0.3">
      <c r="A1" s="37" t="s">
        <v>498</v>
      </c>
    </row>
    <row r="2" spans="1:10" ht="20.25" x14ac:dyDescent="0.3">
      <c r="A2" s="37"/>
    </row>
    <row r="4" spans="1:10" ht="15.75" thickBot="1" x14ac:dyDescent="0.3"/>
    <row r="5" spans="1:10" ht="32.25" thickBot="1" x14ac:dyDescent="0.3">
      <c r="A5" s="28"/>
      <c r="B5" s="432">
        <v>2013</v>
      </c>
      <c r="C5" s="432">
        <v>2014</v>
      </c>
      <c r="D5" s="432">
        <v>2015</v>
      </c>
      <c r="E5" s="432">
        <v>2016</v>
      </c>
      <c r="F5" s="432">
        <v>2017</v>
      </c>
      <c r="G5" s="432">
        <v>2018</v>
      </c>
      <c r="H5" s="196" t="s">
        <v>891</v>
      </c>
      <c r="I5" s="42"/>
      <c r="J5" s="38"/>
    </row>
    <row r="6" spans="1:10" ht="15.75" x14ac:dyDescent="0.25">
      <c r="A6" s="331" t="s">
        <v>4</v>
      </c>
      <c r="B6" s="433">
        <v>13.2451945107754</v>
      </c>
      <c r="C6" s="433">
        <v>12.845804880564199</v>
      </c>
      <c r="D6" s="433">
        <v>12.52</v>
      </c>
      <c r="E6" s="433">
        <v>12.332131199689211</v>
      </c>
      <c r="F6" s="433">
        <v>12.76832676215958</v>
      </c>
      <c r="G6" s="433">
        <v>12.889146143199014</v>
      </c>
      <c r="H6" s="434">
        <v>0.94624286556869819</v>
      </c>
      <c r="I6" s="42"/>
      <c r="J6" s="24"/>
    </row>
    <row r="7" spans="1:10" ht="15.75" x14ac:dyDescent="0.25">
      <c r="A7" s="207" t="s">
        <v>9</v>
      </c>
      <c r="B7" s="206">
        <v>15.1051646044885</v>
      </c>
      <c r="C7" s="206">
        <v>13.6587536423609</v>
      </c>
      <c r="D7" s="206">
        <v>13.51</v>
      </c>
      <c r="E7" s="206">
        <v>13.938385692130366</v>
      </c>
      <c r="F7" s="206">
        <v>13.725772195361206</v>
      </c>
      <c r="G7" s="206">
        <v>12.841575922102693</v>
      </c>
      <c r="H7" s="413">
        <v>-6.4418690669901775</v>
      </c>
      <c r="I7" s="42"/>
      <c r="J7" s="38"/>
    </row>
    <row r="8" spans="1:10" ht="16.5" thickBot="1" x14ac:dyDescent="0.3">
      <c r="A8" s="205" t="s">
        <v>3</v>
      </c>
      <c r="B8" s="414">
        <v>28.350359115263899</v>
      </c>
      <c r="C8" s="414">
        <v>26.504558522925098</v>
      </c>
      <c r="D8" s="414">
        <v>26.03</v>
      </c>
      <c r="E8" s="414">
        <v>26.270516891819575</v>
      </c>
      <c r="F8" s="414">
        <v>26.494098957520784</v>
      </c>
      <c r="G8" s="414">
        <v>25.730722065301705</v>
      </c>
      <c r="H8" s="415">
        <v>-2.881309130169083</v>
      </c>
      <c r="I8" s="42"/>
      <c r="J8" s="38"/>
    </row>
    <row r="9" spans="1:10" x14ac:dyDescent="0.25">
      <c r="A9" s="43"/>
      <c r="B9" s="42"/>
      <c r="C9" s="42"/>
      <c r="D9" s="42"/>
      <c r="E9" s="42"/>
      <c r="F9" s="42"/>
      <c r="G9" s="42"/>
      <c r="H9" s="42"/>
      <c r="I9" s="42"/>
      <c r="J9" s="38"/>
    </row>
    <row r="10" spans="1:10" x14ac:dyDescent="0.25">
      <c r="A10" s="43"/>
      <c r="B10" s="556"/>
      <c r="C10" s="556"/>
      <c r="D10" s="556"/>
      <c r="E10" s="556"/>
      <c r="F10" s="556"/>
      <c r="G10" s="556"/>
      <c r="H10" s="42"/>
      <c r="I10" s="42"/>
      <c r="J10" s="38"/>
    </row>
    <row r="11" spans="1:10" x14ac:dyDescent="0.25">
      <c r="A11" s="44"/>
      <c r="B11" s="38"/>
      <c r="C11" s="38"/>
      <c r="D11" s="38"/>
      <c r="E11" s="38"/>
      <c r="F11" s="38"/>
      <c r="G11" s="38"/>
      <c r="H11" s="38"/>
      <c r="I11" s="38"/>
      <c r="J11" s="38"/>
    </row>
    <row r="12" spans="1:10" x14ac:dyDescent="0.25">
      <c r="A12" s="38"/>
      <c r="B12" s="38"/>
      <c r="C12" s="38"/>
      <c r="D12" s="38"/>
      <c r="E12" s="38"/>
      <c r="F12" s="38"/>
      <c r="G12" s="38"/>
      <c r="H12" s="38"/>
      <c r="I12" s="38"/>
      <c r="J12" s="38"/>
    </row>
    <row r="13" spans="1:10" x14ac:dyDescent="0.25">
      <c r="A13" s="38"/>
      <c r="B13" s="38"/>
      <c r="C13" s="38"/>
      <c r="D13" s="38"/>
      <c r="E13" s="38"/>
      <c r="F13" s="38"/>
      <c r="G13" s="38"/>
      <c r="H13" s="38"/>
      <c r="I13" s="38"/>
      <c r="J13" s="38"/>
    </row>
    <row r="14" spans="1:10" x14ac:dyDescent="0.25">
      <c r="A14" s="38"/>
      <c r="B14" s="38"/>
      <c r="C14" s="38"/>
      <c r="D14" s="38"/>
      <c r="E14" s="38"/>
      <c r="F14" s="38"/>
      <c r="G14" s="38"/>
      <c r="H14" s="38"/>
      <c r="I14" s="38"/>
      <c r="J14" s="38"/>
    </row>
    <row r="15" spans="1:10" x14ac:dyDescent="0.25">
      <c r="A15" s="38"/>
      <c r="B15" s="38"/>
      <c r="C15" s="38"/>
      <c r="D15" s="38"/>
      <c r="E15" s="38"/>
      <c r="F15" s="38"/>
      <c r="G15" s="38"/>
      <c r="H15" s="38"/>
      <c r="I15" s="38"/>
      <c r="J15" s="38"/>
    </row>
    <row r="16" spans="1:10" x14ac:dyDescent="0.25">
      <c r="A16" s="38"/>
      <c r="B16" s="38"/>
      <c r="C16" s="38"/>
      <c r="D16" s="38"/>
      <c r="E16" s="38"/>
      <c r="F16" s="38"/>
      <c r="G16" s="38"/>
      <c r="H16" s="38"/>
      <c r="I16" s="38"/>
      <c r="J16" s="38"/>
    </row>
    <row r="17" spans="1:10" x14ac:dyDescent="0.25">
      <c r="A17" s="43"/>
      <c r="B17" s="41"/>
      <c r="C17" s="41"/>
      <c r="D17" s="41"/>
      <c r="E17" s="41"/>
      <c r="F17" s="41"/>
      <c r="G17" s="41"/>
      <c r="H17" s="41"/>
      <c r="I17" s="41"/>
      <c r="J17" s="38"/>
    </row>
    <row r="18" spans="1:10" x14ac:dyDescent="0.25">
      <c r="A18" s="43"/>
      <c r="B18" s="42"/>
      <c r="C18" s="42"/>
      <c r="D18" s="42"/>
      <c r="E18" s="42"/>
      <c r="F18" s="42"/>
      <c r="G18" s="42"/>
      <c r="H18" s="42"/>
      <c r="I18" s="42"/>
      <c r="J18" s="38"/>
    </row>
    <row r="19" spans="1:10" x14ac:dyDescent="0.25">
      <c r="A19" s="43"/>
      <c r="B19" s="42"/>
      <c r="C19" s="42"/>
      <c r="D19" s="42"/>
      <c r="E19" s="42"/>
      <c r="F19" s="42"/>
      <c r="G19" s="42"/>
      <c r="H19" s="42"/>
      <c r="I19" s="42"/>
      <c r="J19" s="38"/>
    </row>
    <row r="20" spans="1:10" x14ac:dyDescent="0.25">
      <c r="A20" s="43"/>
      <c r="B20" s="42"/>
      <c r="C20" s="42"/>
      <c r="D20" s="42"/>
      <c r="E20" s="42"/>
      <c r="F20" s="42"/>
      <c r="G20" s="42"/>
      <c r="H20" s="42"/>
      <c r="I20" s="42"/>
      <c r="J20" s="38"/>
    </row>
    <row r="21" spans="1:10" x14ac:dyDescent="0.25">
      <c r="A21" s="43"/>
      <c r="B21" s="42"/>
      <c r="C21" s="42"/>
      <c r="D21" s="42"/>
      <c r="E21" s="42"/>
      <c r="F21" s="42"/>
      <c r="G21" s="42"/>
      <c r="H21" s="42"/>
      <c r="I21" s="42"/>
      <c r="J21" s="38"/>
    </row>
    <row r="22" spans="1:10" x14ac:dyDescent="0.25">
      <c r="A22" s="43"/>
      <c r="B22" s="42"/>
      <c r="C22" s="42"/>
      <c r="D22" s="42"/>
      <c r="E22" s="42"/>
      <c r="F22" s="42"/>
      <c r="G22" s="42"/>
      <c r="H22" s="42"/>
      <c r="I22" s="42"/>
      <c r="J22" s="38"/>
    </row>
    <row r="23" spans="1:10" x14ac:dyDescent="0.25">
      <c r="A23" s="43"/>
      <c r="B23" s="42"/>
      <c r="C23" s="42"/>
      <c r="D23" s="42"/>
      <c r="E23" s="42"/>
      <c r="F23" s="42"/>
      <c r="G23" s="42"/>
      <c r="H23" s="42"/>
      <c r="I23" s="42"/>
      <c r="J23" s="38"/>
    </row>
  </sheetData>
  <pageMargins left="0.7" right="0.7" top="0.75" bottom="0.75" header="0.3" footer="0.3"/>
  <drawing r:id="rId1"/>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22"/>
  <sheetViews>
    <sheetView showGridLines="0" workbookViewId="0"/>
  </sheetViews>
  <sheetFormatPr defaultColWidth="8.7109375" defaultRowHeight="15" x14ac:dyDescent="0.25"/>
  <cols>
    <col min="1" max="1" width="31.42578125" style="30" customWidth="1"/>
    <col min="2" max="7" width="11.7109375" style="30" customWidth="1"/>
    <col min="8" max="8" width="15.7109375" style="30" customWidth="1"/>
    <col min="9" max="10" width="11.7109375" style="30" customWidth="1"/>
    <col min="11" max="16384" width="8.7109375" style="30"/>
  </cols>
  <sheetData>
    <row r="1" spans="1:10" ht="20.25" x14ac:dyDescent="0.3">
      <c r="A1" s="37" t="s">
        <v>682</v>
      </c>
    </row>
    <row r="2" spans="1:10" ht="20.25" x14ac:dyDescent="0.3">
      <c r="A2" s="37"/>
    </row>
    <row r="4" spans="1:10" ht="15.75" thickBot="1" x14ac:dyDescent="0.3"/>
    <row r="5" spans="1:10" ht="32.25" thickBot="1" x14ac:dyDescent="0.3">
      <c r="A5" s="100"/>
      <c r="B5" s="436">
        <v>2013</v>
      </c>
      <c r="C5" s="436">
        <v>2014</v>
      </c>
      <c r="D5" s="436">
        <v>2015</v>
      </c>
      <c r="E5" s="436">
        <v>2016</v>
      </c>
      <c r="F5" s="436">
        <v>2017</v>
      </c>
      <c r="G5" s="436">
        <v>2018</v>
      </c>
      <c r="H5" s="437" t="s">
        <v>891</v>
      </c>
      <c r="I5" s="6"/>
      <c r="J5" s="38"/>
    </row>
    <row r="6" spans="1:10" ht="15.75" x14ac:dyDescent="0.25">
      <c r="A6" s="557" t="s">
        <v>14</v>
      </c>
      <c r="B6" s="435">
        <v>13.504836516592405</v>
      </c>
      <c r="C6" s="435">
        <v>11.458634297382275</v>
      </c>
      <c r="D6" s="435">
        <v>10.79</v>
      </c>
      <c r="E6" s="435">
        <v>10.026313032031279</v>
      </c>
      <c r="F6" s="435">
        <v>9.0437342256313293</v>
      </c>
      <c r="G6" s="435">
        <v>8.1555582163126985</v>
      </c>
      <c r="H6" s="264">
        <v>-9.8208990573982575</v>
      </c>
      <c r="I6" s="42"/>
      <c r="J6" s="38"/>
    </row>
    <row r="7" spans="1:10" ht="16.5" thickBot="1" x14ac:dyDescent="0.3">
      <c r="A7" s="208" t="s">
        <v>15</v>
      </c>
      <c r="B7" s="209">
        <v>9.892783406993491</v>
      </c>
      <c r="C7" s="209">
        <v>9.9809406428479104</v>
      </c>
      <c r="D7" s="209">
        <v>10.45</v>
      </c>
      <c r="E7" s="209">
        <v>10.824880437075846</v>
      </c>
      <c r="F7" s="209">
        <v>11.948069053048906</v>
      </c>
      <c r="G7" s="209">
        <v>11.823565775835551</v>
      </c>
      <c r="H7" s="263">
        <v>-1.0420368066217736</v>
      </c>
      <c r="I7" s="42"/>
      <c r="J7" s="38"/>
    </row>
    <row r="8" spans="1:10" x14ac:dyDescent="0.25">
      <c r="A8" s="68"/>
      <c r="B8" s="6"/>
      <c r="C8" s="6"/>
      <c r="D8" s="6"/>
      <c r="E8" s="6"/>
      <c r="F8" s="6"/>
      <c r="G8" s="6"/>
      <c r="H8" s="6"/>
      <c r="I8" s="42"/>
      <c r="J8" s="38"/>
    </row>
    <row r="9" spans="1:10" x14ac:dyDescent="0.25">
      <c r="A9" s="43"/>
      <c r="B9" s="42"/>
      <c r="C9" s="42"/>
      <c r="D9" s="42"/>
      <c r="E9" s="42"/>
      <c r="F9" s="42"/>
      <c r="G9" s="42"/>
      <c r="H9" s="42"/>
      <c r="I9" s="42"/>
      <c r="J9" s="38"/>
    </row>
    <row r="10" spans="1:10" x14ac:dyDescent="0.25">
      <c r="A10" s="44"/>
      <c r="B10" s="38"/>
      <c r="C10" s="38"/>
      <c r="D10" s="38"/>
      <c r="E10" s="38"/>
      <c r="F10" s="38"/>
      <c r="G10" s="38"/>
      <c r="H10" s="38"/>
      <c r="I10" s="38"/>
      <c r="J10" s="38"/>
    </row>
    <row r="11" spans="1:10" x14ac:dyDescent="0.25">
      <c r="A11" s="38"/>
      <c r="B11" s="38"/>
      <c r="C11" s="38"/>
      <c r="D11" s="38"/>
      <c r="E11" s="38"/>
      <c r="F11" s="38"/>
      <c r="G11" s="38"/>
      <c r="H11" s="38"/>
      <c r="I11" s="38"/>
      <c r="J11" s="38"/>
    </row>
    <row r="12" spans="1:10" x14ac:dyDescent="0.25">
      <c r="A12" s="38"/>
      <c r="B12" s="38"/>
      <c r="C12" s="38"/>
      <c r="D12" s="38"/>
      <c r="E12" s="38"/>
      <c r="F12" s="38"/>
      <c r="G12" s="38"/>
      <c r="H12" s="38"/>
      <c r="I12" s="38"/>
      <c r="J12" s="38"/>
    </row>
    <row r="13" spans="1:10" x14ac:dyDescent="0.25">
      <c r="A13" s="38"/>
      <c r="B13" s="38"/>
      <c r="C13" s="38"/>
      <c r="D13" s="38"/>
      <c r="E13" s="38"/>
      <c r="F13" s="38"/>
      <c r="G13" s="38"/>
      <c r="H13" s="38"/>
      <c r="I13" s="38"/>
      <c r="J13" s="38"/>
    </row>
    <row r="14" spans="1:10" x14ac:dyDescent="0.25">
      <c r="A14" s="38"/>
      <c r="B14" s="38"/>
      <c r="C14" s="38"/>
      <c r="D14" s="38"/>
      <c r="E14" s="38"/>
      <c r="F14" s="38"/>
      <c r="G14" s="38"/>
      <c r="H14" s="38"/>
      <c r="I14" s="38"/>
      <c r="J14" s="38"/>
    </row>
    <row r="15" spans="1:10" x14ac:dyDescent="0.25">
      <c r="A15" s="38"/>
      <c r="B15" s="38"/>
      <c r="C15" s="38"/>
      <c r="D15" s="38"/>
      <c r="E15" s="38"/>
      <c r="F15" s="38"/>
      <c r="G15" s="38"/>
      <c r="H15" s="38"/>
      <c r="I15" s="38"/>
      <c r="J15" s="38"/>
    </row>
    <row r="16" spans="1:10" x14ac:dyDescent="0.25">
      <c r="A16" s="43"/>
      <c r="B16" s="41"/>
      <c r="C16" s="41"/>
      <c r="D16" s="41"/>
      <c r="E16" s="41"/>
      <c r="F16" s="41"/>
      <c r="G16" s="41"/>
      <c r="H16" s="41"/>
      <c r="I16" s="41"/>
      <c r="J16" s="38"/>
    </row>
    <row r="17" spans="1:10" x14ac:dyDescent="0.25">
      <c r="A17" s="43"/>
      <c r="B17" s="42"/>
      <c r="C17" s="42"/>
      <c r="D17" s="42"/>
      <c r="E17" s="42"/>
      <c r="F17" s="42"/>
      <c r="G17" s="42"/>
      <c r="H17" s="42"/>
      <c r="I17" s="42"/>
      <c r="J17" s="38"/>
    </row>
    <row r="18" spans="1:10" x14ac:dyDescent="0.25">
      <c r="A18" s="43"/>
      <c r="B18" s="42"/>
      <c r="C18" s="42"/>
      <c r="D18" s="42"/>
      <c r="E18" s="42"/>
      <c r="F18" s="42"/>
      <c r="G18" s="42"/>
      <c r="H18" s="42"/>
      <c r="I18" s="42"/>
      <c r="J18" s="38"/>
    </row>
    <row r="19" spans="1:10" x14ac:dyDescent="0.25">
      <c r="A19" s="43"/>
      <c r="B19" s="42"/>
      <c r="C19" s="42"/>
      <c r="D19" s="42"/>
      <c r="E19" s="42"/>
      <c r="F19" s="42"/>
      <c r="G19" s="42"/>
      <c r="H19" s="42"/>
      <c r="I19" s="42"/>
      <c r="J19" s="38"/>
    </row>
    <row r="20" spans="1:10" x14ac:dyDescent="0.25">
      <c r="A20" s="43"/>
      <c r="B20" s="42"/>
      <c r="C20" s="42"/>
      <c r="D20" s="42"/>
      <c r="E20" s="42"/>
      <c r="F20" s="42"/>
      <c r="G20" s="42"/>
      <c r="H20" s="42"/>
      <c r="I20" s="42"/>
      <c r="J20" s="38"/>
    </row>
    <row r="21" spans="1:10" x14ac:dyDescent="0.25">
      <c r="A21" s="43"/>
      <c r="B21" s="42"/>
      <c r="C21" s="42"/>
      <c r="D21" s="42"/>
      <c r="E21" s="42"/>
      <c r="F21" s="42"/>
      <c r="G21" s="42"/>
      <c r="H21" s="42"/>
      <c r="I21" s="42"/>
      <c r="J21" s="38"/>
    </row>
    <row r="22" spans="1:10" x14ac:dyDescent="0.25">
      <c r="A22" s="43"/>
      <c r="B22" s="42"/>
      <c r="C22" s="42"/>
      <c r="D22" s="42"/>
      <c r="E22" s="42"/>
      <c r="F22" s="42"/>
      <c r="G22" s="42"/>
      <c r="H22" s="42"/>
      <c r="I22" s="42"/>
      <c r="J22" s="38"/>
    </row>
  </sheetData>
  <pageMargins left="0.7" right="0.7" top="0.75" bottom="0.75" header="0.3" footer="0.3"/>
  <drawing r:id="rId1"/>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23"/>
  <sheetViews>
    <sheetView showGridLines="0" workbookViewId="0"/>
  </sheetViews>
  <sheetFormatPr defaultColWidth="8.7109375" defaultRowHeight="15" x14ac:dyDescent="0.25"/>
  <cols>
    <col min="1" max="1" width="31.42578125" style="30" customWidth="1"/>
    <col min="2" max="7" width="11.7109375" style="30" customWidth="1"/>
    <col min="8" max="8" width="15.7109375" style="30" customWidth="1"/>
    <col min="9" max="10" width="11.7109375" style="30" customWidth="1"/>
    <col min="11" max="16384" width="8.7109375" style="30"/>
  </cols>
  <sheetData>
    <row r="1" spans="1:10" ht="20.25" x14ac:dyDescent="0.3">
      <c r="A1" s="37" t="s">
        <v>499</v>
      </c>
    </row>
    <row r="2" spans="1:10" ht="20.25" x14ac:dyDescent="0.3">
      <c r="A2" s="37"/>
    </row>
    <row r="4" spans="1:10" ht="15.75" thickBot="1" x14ac:dyDescent="0.3"/>
    <row r="5" spans="1:10" ht="32.25" thickBot="1" x14ac:dyDescent="0.3">
      <c r="A5" s="28"/>
      <c r="B5" s="432">
        <v>2013</v>
      </c>
      <c r="C5" s="432">
        <v>2014</v>
      </c>
      <c r="D5" s="432">
        <v>2015</v>
      </c>
      <c r="E5" s="432">
        <v>2016</v>
      </c>
      <c r="F5" s="432">
        <v>2017</v>
      </c>
      <c r="G5" s="432">
        <v>2018</v>
      </c>
      <c r="H5" s="196" t="s">
        <v>891</v>
      </c>
      <c r="I5" s="42"/>
      <c r="J5" s="38"/>
    </row>
    <row r="6" spans="1:10" ht="15.75" x14ac:dyDescent="0.25">
      <c r="A6" s="558" t="s">
        <v>4</v>
      </c>
      <c r="B6" s="438">
        <v>4.05058474835492</v>
      </c>
      <c r="C6" s="438">
        <v>3.7148093994294702</v>
      </c>
      <c r="D6" s="438">
        <v>3.5541077172928821</v>
      </c>
      <c r="E6" s="438">
        <v>3.4710573881997795</v>
      </c>
      <c r="F6" s="438">
        <v>3.6386451594392448</v>
      </c>
      <c r="G6" s="438">
        <v>3.7180821450152557</v>
      </c>
      <c r="H6" s="264">
        <v>2.1831473555462875</v>
      </c>
      <c r="I6" s="42"/>
      <c r="J6" s="38"/>
    </row>
    <row r="7" spans="1:10" ht="15.75" x14ac:dyDescent="0.25">
      <c r="A7" s="207" t="s">
        <v>9</v>
      </c>
      <c r="B7" s="317">
        <v>2.2930078017696101</v>
      </c>
      <c r="C7" s="317">
        <v>2.1843818971814297</v>
      </c>
      <c r="D7" s="317">
        <v>2.2294900118354208</v>
      </c>
      <c r="E7" s="317">
        <v>2.1757268087696384</v>
      </c>
      <c r="F7" s="317">
        <v>2.0888068342064945</v>
      </c>
      <c r="G7" s="317">
        <v>2.1237604221897217</v>
      </c>
      <c r="H7" s="259">
        <v>1.6733757957329529</v>
      </c>
      <c r="I7" s="42"/>
      <c r="J7" s="38"/>
    </row>
    <row r="8" spans="1:10" ht="16.5" thickBot="1" x14ac:dyDescent="0.3">
      <c r="A8" s="205" t="s">
        <v>3</v>
      </c>
      <c r="B8" s="416">
        <v>6.34359255012453</v>
      </c>
      <c r="C8" s="416">
        <v>5.8991912966108995</v>
      </c>
      <c r="D8" s="416">
        <v>5.7835977291283029</v>
      </c>
      <c r="E8" s="416">
        <v>5.6467841969694179</v>
      </c>
      <c r="F8" s="416">
        <v>5.7274519936457393</v>
      </c>
      <c r="G8" s="416">
        <v>5.8418425672049779</v>
      </c>
      <c r="H8" s="204">
        <v>1.9972332144581562</v>
      </c>
      <c r="I8" s="42"/>
      <c r="J8" s="38"/>
    </row>
    <row r="9" spans="1:10" x14ac:dyDescent="0.25">
      <c r="A9" s="43"/>
      <c r="B9" s="42"/>
      <c r="C9" s="42"/>
      <c r="D9" s="42"/>
      <c r="E9" s="42"/>
      <c r="F9" s="42"/>
      <c r="G9" s="42"/>
      <c r="H9" s="42"/>
      <c r="I9" s="42"/>
      <c r="J9" s="38"/>
    </row>
    <row r="10" spans="1:10" x14ac:dyDescent="0.25">
      <c r="A10" s="43"/>
      <c r="B10" s="42"/>
      <c r="C10" s="42"/>
      <c r="D10" s="42"/>
      <c r="E10" s="42"/>
      <c r="F10" s="42"/>
      <c r="G10" s="42"/>
      <c r="H10" s="42"/>
      <c r="I10" s="42"/>
      <c r="J10" s="38"/>
    </row>
    <row r="11" spans="1:10" x14ac:dyDescent="0.25">
      <c r="A11" s="44"/>
      <c r="B11" s="38"/>
      <c r="C11" s="38"/>
      <c r="D11" s="38"/>
      <c r="E11" s="38"/>
      <c r="F11" s="38"/>
      <c r="G11" s="38"/>
      <c r="H11" s="38"/>
      <c r="I11" s="38"/>
      <c r="J11" s="38"/>
    </row>
    <row r="12" spans="1:10" x14ac:dyDescent="0.25">
      <c r="A12" s="38"/>
      <c r="B12" s="38"/>
      <c r="C12" s="38"/>
      <c r="D12" s="38"/>
      <c r="E12" s="38"/>
      <c r="F12" s="38"/>
      <c r="G12" s="38"/>
      <c r="H12" s="38"/>
      <c r="I12" s="38"/>
      <c r="J12" s="38"/>
    </row>
    <row r="13" spans="1:10" x14ac:dyDescent="0.25">
      <c r="A13" s="38"/>
      <c r="B13" s="38"/>
      <c r="C13" s="38"/>
      <c r="D13" s="38"/>
      <c r="E13" s="38"/>
      <c r="F13" s="38"/>
      <c r="G13" s="38"/>
      <c r="H13" s="38"/>
      <c r="I13" s="38"/>
      <c r="J13" s="38"/>
    </row>
    <row r="14" spans="1:10" x14ac:dyDescent="0.25">
      <c r="A14" s="38"/>
      <c r="B14" s="38"/>
      <c r="C14" s="38"/>
      <c r="D14" s="38"/>
      <c r="E14" s="38"/>
      <c r="F14" s="38"/>
      <c r="G14" s="38"/>
      <c r="H14" s="38"/>
      <c r="I14" s="38"/>
      <c r="J14" s="38"/>
    </row>
    <row r="15" spans="1:10" x14ac:dyDescent="0.25">
      <c r="A15" s="38"/>
      <c r="B15" s="38"/>
      <c r="C15" s="38"/>
      <c r="D15" s="38"/>
      <c r="E15" s="38"/>
      <c r="F15" s="38"/>
      <c r="G15" s="38"/>
      <c r="H15" s="38"/>
      <c r="I15" s="38"/>
      <c r="J15" s="38"/>
    </row>
    <row r="16" spans="1:10" x14ac:dyDescent="0.25">
      <c r="A16" s="38"/>
      <c r="B16" s="38"/>
      <c r="C16" s="38"/>
      <c r="D16" s="38"/>
      <c r="E16" s="38"/>
      <c r="F16" s="38"/>
      <c r="G16" s="38"/>
      <c r="H16" s="38"/>
      <c r="I16" s="38"/>
      <c r="J16" s="38"/>
    </row>
    <row r="17" spans="1:10" x14ac:dyDescent="0.25">
      <c r="A17" s="43"/>
      <c r="B17" s="41"/>
      <c r="C17" s="41"/>
      <c r="D17" s="41"/>
      <c r="E17" s="41"/>
      <c r="F17" s="41"/>
      <c r="G17" s="41"/>
      <c r="H17" s="41"/>
      <c r="I17" s="41"/>
      <c r="J17" s="38"/>
    </row>
    <row r="18" spans="1:10" x14ac:dyDescent="0.25">
      <c r="A18" s="43"/>
      <c r="B18" s="42"/>
      <c r="C18" s="42"/>
      <c r="D18" s="42"/>
      <c r="E18" s="42"/>
      <c r="F18" s="42"/>
      <c r="G18" s="42"/>
      <c r="H18" s="42"/>
      <c r="I18" s="42"/>
      <c r="J18" s="38"/>
    </row>
    <row r="19" spans="1:10" x14ac:dyDescent="0.25">
      <c r="A19" s="43"/>
      <c r="B19" s="42"/>
      <c r="C19" s="42"/>
      <c r="D19" s="42"/>
      <c r="E19" s="42"/>
      <c r="F19" s="42"/>
      <c r="G19" s="42"/>
      <c r="H19" s="42"/>
      <c r="I19" s="42"/>
      <c r="J19" s="38"/>
    </row>
    <row r="20" spans="1:10" x14ac:dyDescent="0.25">
      <c r="A20" s="43"/>
      <c r="B20" s="42"/>
      <c r="C20" s="42"/>
      <c r="D20" s="42"/>
      <c r="E20" s="42"/>
      <c r="F20" s="42"/>
      <c r="G20" s="42"/>
      <c r="H20" s="42"/>
      <c r="I20" s="42"/>
      <c r="J20" s="38"/>
    </row>
    <row r="21" spans="1:10" x14ac:dyDescent="0.25">
      <c r="A21" s="43"/>
      <c r="B21" s="42"/>
      <c r="C21" s="42"/>
      <c r="D21" s="42"/>
      <c r="E21" s="42"/>
      <c r="F21" s="42"/>
      <c r="G21" s="42"/>
      <c r="H21" s="42"/>
      <c r="I21" s="42"/>
      <c r="J21" s="38"/>
    </row>
    <row r="22" spans="1:10" x14ac:dyDescent="0.25">
      <c r="A22" s="43"/>
      <c r="B22" s="42"/>
      <c r="C22" s="42"/>
      <c r="D22" s="42"/>
      <c r="E22" s="42"/>
      <c r="F22" s="42"/>
      <c r="G22" s="42"/>
      <c r="H22" s="42"/>
      <c r="I22" s="42"/>
      <c r="J22" s="38"/>
    </row>
    <row r="23" spans="1:10" x14ac:dyDescent="0.25">
      <c r="A23" s="43"/>
      <c r="B23" s="42"/>
      <c r="C23" s="42"/>
      <c r="D23" s="42"/>
      <c r="E23" s="42"/>
      <c r="F23" s="42"/>
      <c r="G23" s="42"/>
      <c r="H23" s="42"/>
      <c r="I23" s="42"/>
      <c r="J23" s="38"/>
    </row>
  </sheetData>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C17"/>
  <sheetViews>
    <sheetView showGridLines="0" workbookViewId="0"/>
  </sheetViews>
  <sheetFormatPr defaultColWidth="8.7109375" defaultRowHeight="15.75" x14ac:dyDescent="0.25"/>
  <cols>
    <col min="1" max="1" width="34.28515625" style="24" customWidth="1"/>
    <col min="2" max="3" width="8.7109375" style="24" customWidth="1"/>
    <col min="4" max="4" width="16" style="24" customWidth="1"/>
    <col min="5" max="5" width="14.7109375" style="24" customWidth="1"/>
    <col min="6" max="6" width="12.42578125" style="24" customWidth="1"/>
    <col min="7" max="16384" width="8.7109375" style="24"/>
  </cols>
  <sheetData>
    <row r="1" spans="1:3" ht="20.25" x14ac:dyDescent="0.3">
      <c r="A1" s="23" t="s">
        <v>1301</v>
      </c>
    </row>
    <row r="4" spans="1:3" ht="16.5" thickBot="1" x14ac:dyDescent="0.3"/>
    <row r="5" spans="1:3" ht="18" customHeight="1" thickBot="1" x14ac:dyDescent="0.3">
      <c r="A5" s="401"/>
      <c r="B5" s="181">
        <v>2017</v>
      </c>
    </row>
    <row r="6" spans="1:3" ht="18" customHeight="1" x14ac:dyDescent="0.25">
      <c r="A6" s="128" t="s">
        <v>752</v>
      </c>
      <c r="B6" s="144">
        <v>15.4</v>
      </c>
    </row>
    <row r="7" spans="1:3" ht="18" customHeight="1" x14ac:dyDescent="0.25">
      <c r="A7" s="145" t="s">
        <v>340</v>
      </c>
      <c r="B7" s="143">
        <v>15.2</v>
      </c>
    </row>
    <row r="8" spans="1:3" ht="18" customHeight="1" x14ac:dyDescent="0.25">
      <c r="A8" s="145" t="s">
        <v>140</v>
      </c>
      <c r="B8" s="143">
        <v>14.1</v>
      </c>
    </row>
    <row r="9" spans="1:3" ht="18" customHeight="1" x14ac:dyDescent="0.25">
      <c r="A9" s="145" t="s">
        <v>404</v>
      </c>
      <c r="B9" s="143">
        <v>4.0999999999999996</v>
      </c>
    </row>
    <row r="10" spans="1:3" ht="18" customHeight="1" x14ac:dyDescent="0.25">
      <c r="A10" s="145" t="s">
        <v>141</v>
      </c>
      <c r="B10" s="143">
        <v>3.8</v>
      </c>
    </row>
    <row r="11" spans="1:3" ht="18" customHeight="1" x14ac:dyDescent="0.25">
      <c r="A11" s="24" t="s">
        <v>534</v>
      </c>
      <c r="B11" s="143">
        <v>3.2</v>
      </c>
    </row>
    <row r="12" spans="1:3" x14ac:dyDescent="0.25">
      <c r="A12" s="145" t="s">
        <v>405</v>
      </c>
      <c r="B12" s="143">
        <v>2.7</v>
      </c>
    </row>
    <row r="13" spans="1:3" x14ac:dyDescent="0.25">
      <c r="A13" s="24" t="s">
        <v>344</v>
      </c>
      <c r="B13" s="143">
        <v>1.3</v>
      </c>
    </row>
    <row r="14" spans="1:3" x14ac:dyDescent="0.25">
      <c r="A14" s="145" t="s">
        <v>444</v>
      </c>
      <c r="B14" s="143">
        <v>1.3</v>
      </c>
      <c r="C14" s="212"/>
    </row>
    <row r="15" spans="1:3" x14ac:dyDescent="0.25">
      <c r="A15" s="864" t="s">
        <v>341</v>
      </c>
      <c r="B15" s="143">
        <v>1.1000000000000001</v>
      </c>
      <c r="C15" s="212"/>
    </row>
    <row r="16" spans="1:3" ht="16.5" thickBot="1" x14ac:dyDescent="0.3">
      <c r="A16" s="150" t="s">
        <v>281</v>
      </c>
      <c r="B16" s="183">
        <v>37.700000000000003</v>
      </c>
    </row>
    <row r="17" spans="1:2" ht="16.5" thickBot="1" x14ac:dyDescent="0.3">
      <c r="A17" s="402" t="s">
        <v>3</v>
      </c>
      <c r="B17" s="861">
        <v>100</v>
      </c>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18"/>
  <sheetViews>
    <sheetView showGridLines="0" workbookViewId="0">
      <selection activeCell="L15" sqref="L15"/>
    </sheetView>
  </sheetViews>
  <sheetFormatPr defaultColWidth="8.7109375" defaultRowHeight="15" x14ac:dyDescent="0.25"/>
  <cols>
    <col min="1" max="1" width="25.42578125" style="30" customWidth="1"/>
    <col min="2" max="3" width="11.7109375" style="30" customWidth="1"/>
    <col min="4" max="4" width="15.7109375" style="30" customWidth="1"/>
    <col min="5" max="16384" width="8.7109375" style="30"/>
  </cols>
  <sheetData>
    <row r="1" spans="1:5" ht="20.25" x14ac:dyDescent="0.25">
      <c r="A1" s="29" t="s">
        <v>659</v>
      </c>
    </row>
    <row r="4" spans="1:5" ht="15.75" thickBot="1" x14ac:dyDescent="0.3">
      <c r="A4" s="38"/>
    </row>
    <row r="5" spans="1:5" ht="32.25" customHeight="1" thickBot="1" x14ac:dyDescent="0.3">
      <c r="A5" s="231"/>
      <c r="B5" s="813">
        <v>2017</v>
      </c>
      <c r="C5" s="813">
        <v>2018</v>
      </c>
      <c r="D5" s="196" t="s">
        <v>891</v>
      </c>
      <c r="E5" s="45"/>
    </row>
    <row r="6" spans="1:5" ht="15.75" x14ac:dyDescent="0.25">
      <c r="A6" s="553" t="s">
        <v>4</v>
      </c>
      <c r="B6" s="229">
        <v>12.768326762159582</v>
      </c>
      <c r="C6" s="229">
        <v>12.889653643199015</v>
      </c>
      <c r="D6" s="230">
        <v>0.95021754454937302</v>
      </c>
      <c r="E6" s="523"/>
    </row>
    <row r="7" spans="1:5" ht="15.75" x14ac:dyDescent="0.25">
      <c r="A7" s="762" t="s">
        <v>10</v>
      </c>
      <c r="B7" s="92">
        <v>6.6064337245880189</v>
      </c>
      <c r="C7" s="92">
        <v>6.5747523495813605</v>
      </c>
      <c r="D7" s="91">
        <v>-0.47955336157760564</v>
      </c>
      <c r="E7" s="523"/>
    </row>
    <row r="8" spans="1:5" ht="15.75" x14ac:dyDescent="0.25">
      <c r="A8" s="762" t="s">
        <v>11</v>
      </c>
      <c r="B8" s="92">
        <v>6.1618930375715619</v>
      </c>
      <c r="C8" s="92">
        <v>6.3149012936176554</v>
      </c>
      <c r="D8" s="91">
        <v>2.4831371643931508</v>
      </c>
      <c r="E8" s="523"/>
    </row>
    <row r="9" spans="1:5" ht="15.75" x14ac:dyDescent="0.25">
      <c r="A9" s="60" t="s">
        <v>9</v>
      </c>
      <c r="B9" s="90">
        <v>13.725772195361206</v>
      </c>
      <c r="C9" s="90">
        <v>12.841575922102692</v>
      </c>
      <c r="D9" s="91">
        <v>-6.4418690669901899</v>
      </c>
      <c r="E9" s="523"/>
    </row>
    <row r="10" spans="1:5" ht="15.75" x14ac:dyDescent="0.25">
      <c r="A10" s="762" t="s">
        <v>10</v>
      </c>
      <c r="B10" s="92">
        <v>10.900813811978869</v>
      </c>
      <c r="C10" s="92">
        <v>10.156894668172557</v>
      </c>
      <c r="D10" s="91">
        <v>-6.8244367497481919</v>
      </c>
      <c r="E10" s="523"/>
    </row>
    <row r="11" spans="1:5" ht="16.5" thickBot="1" x14ac:dyDescent="0.3">
      <c r="A11" s="763" t="s">
        <v>11</v>
      </c>
      <c r="B11" s="441">
        <v>2.8249583833823362</v>
      </c>
      <c r="C11" s="441">
        <v>2.6846812539301355</v>
      </c>
      <c r="D11" s="442">
        <v>-4.965635255987249</v>
      </c>
      <c r="E11" s="523"/>
    </row>
    <row r="12" spans="1:5" ht="16.5" thickBot="1" x14ac:dyDescent="0.3">
      <c r="A12" s="439" t="s">
        <v>3</v>
      </c>
      <c r="B12" s="440">
        <v>26.494098957520787</v>
      </c>
      <c r="C12" s="440">
        <v>25.731229565301707</v>
      </c>
      <c r="D12" s="816">
        <v>-2.8793936092796524</v>
      </c>
      <c r="E12" s="523"/>
    </row>
    <row r="13" spans="1:5" ht="15.75" x14ac:dyDescent="0.25">
      <c r="A13" s="764" t="s">
        <v>10</v>
      </c>
      <c r="B13" s="814">
        <v>17.507247536566886</v>
      </c>
      <c r="C13" s="814">
        <v>16.731647017753918</v>
      </c>
      <c r="D13" s="817">
        <v>-4.4301682328589571</v>
      </c>
      <c r="E13" s="523"/>
    </row>
    <row r="14" spans="1:5" ht="16.5" thickBot="1" x14ac:dyDescent="0.3">
      <c r="A14" s="765" t="s">
        <v>11</v>
      </c>
      <c r="B14" s="815">
        <v>8.9868514209538972</v>
      </c>
      <c r="C14" s="815">
        <v>8.9995825475477904</v>
      </c>
      <c r="D14" s="818">
        <v>0.14166392652502388</v>
      </c>
      <c r="E14" s="523"/>
    </row>
    <row r="16" spans="1:5" x14ac:dyDescent="0.25">
      <c r="B16" s="565"/>
      <c r="C16" s="565"/>
    </row>
    <row r="18" spans="2:3" x14ac:dyDescent="0.25">
      <c r="B18" s="565"/>
      <c r="C18" s="565"/>
    </row>
  </sheetData>
  <pageMargins left="0.7" right="0.7" top="0.75" bottom="0.75" header="0.3" footer="0.3"/>
  <drawing r:id="rId1"/>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12"/>
  <sheetViews>
    <sheetView showGridLines="0" workbookViewId="0"/>
  </sheetViews>
  <sheetFormatPr defaultColWidth="8.7109375" defaultRowHeight="15" x14ac:dyDescent="0.25"/>
  <cols>
    <col min="1" max="1" width="28.7109375" style="3" customWidth="1"/>
    <col min="2" max="7" width="8.7109375" style="3"/>
    <col min="8" max="8" width="16.42578125" style="3" customWidth="1"/>
    <col min="9" max="16384" width="8.7109375" style="3"/>
  </cols>
  <sheetData>
    <row r="1" spans="1:9" ht="20.25" x14ac:dyDescent="0.25">
      <c r="A1" s="17" t="s">
        <v>502</v>
      </c>
    </row>
    <row r="4" spans="1:9" ht="15.75" thickBot="1" x14ac:dyDescent="0.3">
      <c r="A4" s="20"/>
    </row>
    <row r="5" spans="1:9" ht="29.25" thickBot="1" x14ac:dyDescent="0.3">
      <c r="A5" s="2"/>
      <c r="B5" s="443">
        <v>2013</v>
      </c>
      <c r="C5" s="443">
        <v>2014</v>
      </c>
      <c r="D5" s="443">
        <v>2015</v>
      </c>
      <c r="E5" s="443">
        <v>2016</v>
      </c>
      <c r="F5" s="443">
        <v>2017</v>
      </c>
      <c r="G5" s="443">
        <v>2018</v>
      </c>
      <c r="H5" s="444" t="s">
        <v>891</v>
      </c>
      <c r="I5" s="14"/>
    </row>
    <row r="6" spans="1:9" ht="15.75" x14ac:dyDescent="0.25">
      <c r="A6" s="232" t="s">
        <v>683</v>
      </c>
      <c r="B6" s="445">
        <v>1.78</v>
      </c>
      <c r="C6" s="445">
        <v>1.9317631105900004</v>
      </c>
      <c r="D6" s="445">
        <v>2.512</v>
      </c>
      <c r="E6" s="446">
        <v>2.6683922711999997</v>
      </c>
      <c r="F6" s="446">
        <v>2.7124457182000001</v>
      </c>
      <c r="G6" s="446">
        <v>2.0872468112</v>
      </c>
      <c r="H6" s="426">
        <v>-23.049268886932307</v>
      </c>
    </row>
    <row r="7" spans="1:9" ht="15.75" x14ac:dyDescent="0.25">
      <c r="A7" s="233" t="s">
        <v>500</v>
      </c>
      <c r="B7" s="238">
        <v>1.3160000000000001</v>
      </c>
      <c r="C7" s="238">
        <v>1.44008689409449</v>
      </c>
      <c r="D7" s="238">
        <v>1.6659999999999999</v>
      </c>
      <c r="E7" s="239">
        <v>1.9081006724648204</v>
      </c>
      <c r="F7" s="239">
        <v>2.1689623415134682</v>
      </c>
      <c r="G7" s="239">
        <v>3.0680297926566009</v>
      </c>
      <c r="H7" s="426">
        <v>41.451501205676877</v>
      </c>
    </row>
    <row r="8" spans="1:9" ht="15.75" x14ac:dyDescent="0.25">
      <c r="A8" s="233" t="s">
        <v>684</v>
      </c>
      <c r="B8" s="238">
        <v>1.1357317829</v>
      </c>
      <c r="C8" s="238">
        <v>0.7613527415000001</v>
      </c>
      <c r="D8" s="238">
        <v>1.1333383058999997</v>
      </c>
      <c r="E8" s="239">
        <v>0.74033267019999993</v>
      </c>
      <c r="F8" s="239">
        <v>0.81134965539999993</v>
      </c>
      <c r="G8" s="239">
        <v>0.73548606690000007</v>
      </c>
      <c r="H8" s="426">
        <v>-9.3502952759126625</v>
      </c>
    </row>
    <row r="9" spans="1:9" ht="15.75" x14ac:dyDescent="0.25">
      <c r="A9" s="661" t="s">
        <v>501</v>
      </c>
      <c r="B9" s="662">
        <v>1.7152682171</v>
      </c>
      <c r="C9" s="662">
        <v>2.0039409565732602</v>
      </c>
      <c r="D9" s="662">
        <v>1.9777968089766</v>
      </c>
      <c r="E9" s="663">
        <v>1.7270804996520002</v>
      </c>
      <c r="F9" s="663">
        <v>1.4905399070792003</v>
      </c>
      <c r="G9" s="663">
        <v>2.5179905698037559</v>
      </c>
      <c r="H9" s="426">
        <v>68.931442750694615</v>
      </c>
    </row>
    <row r="10" spans="1:9" ht="16.5" thickBot="1" x14ac:dyDescent="0.3">
      <c r="A10" s="417" t="s">
        <v>3</v>
      </c>
      <c r="B10" s="664">
        <v>5.9470000000000001</v>
      </c>
      <c r="C10" s="664">
        <v>6.1371437027577507</v>
      </c>
      <c r="D10" s="664">
        <v>7.2891351148766006</v>
      </c>
      <c r="E10" s="665">
        <v>7.0439061135168206</v>
      </c>
      <c r="F10" s="665">
        <v>7.1832976221926685</v>
      </c>
      <c r="G10" s="665">
        <v>8.4087532405603564</v>
      </c>
      <c r="H10" s="418">
        <v>17.059791795089556</v>
      </c>
    </row>
    <row r="12" spans="1:9" x14ac:dyDescent="0.25">
      <c r="B12" s="97"/>
      <c r="C12" s="97"/>
      <c r="D12" s="97"/>
      <c r="E12" s="97"/>
      <c r="F12" s="97"/>
      <c r="G12" s="97"/>
    </row>
  </sheetData>
  <pageMargins left="0.7" right="0.7" top="0.75" bottom="0.75" header="0.3" footer="0.3"/>
  <drawing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F13"/>
  <sheetViews>
    <sheetView showGridLines="0" workbookViewId="0"/>
  </sheetViews>
  <sheetFormatPr defaultColWidth="8.7109375" defaultRowHeight="15" x14ac:dyDescent="0.25"/>
  <cols>
    <col min="1" max="1" width="35.7109375" style="3" customWidth="1"/>
    <col min="2" max="2" width="8.7109375" style="3"/>
    <col min="3" max="3" width="19.42578125" style="3" customWidth="1"/>
    <col min="4" max="7" width="8.7109375" style="3"/>
    <col min="8" max="8" width="15" style="3" customWidth="1"/>
    <col min="9" max="16384" width="8.7109375" style="3"/>
  </cols>
  <sheetData>
    <row r="1" spans="1:6" ht="20.25" x14ac:dyDescent="0.25">
      <c r="A1" s="17" t="s">
        <v>892</v>
      </c>
    </row>
    <row r="3" spans="1:6" ht="16.5" thickBot="1" x14ac:dyDescent="0.3">
      <c r="B3" s="208"/>
      <c r="C3" s="208"/>
      <c r="D3" s="20"/>
    </row>
    <row r="4" spans="1:6" s="61" customFormat="1" ht="19.5" customHeight="1" thickBot="1" x14ac:dyDescent="0.3">
      <c r="A4" s="564" t="s">
        <v>894</v>
      </c>
      <c r="B4" s="419" t="s">
        <v>26</v>
      </c>
      <c r="C4" s="419" t="s">
        <v>893</v>
      </c>
      <c r="D4" s="62"/>
      <c r="F4" s="237"/>
    </row>
    <row r="5" spans="1:6" ht="15.75" x14ac:dyDescent="0.25">
      <c r="A5" s="136" t="s">
        <v>488</v>
      </c>
      <c r="B5" s="420">
        <v>46.129490150609186</v>
      </c>
      <c r="C5" s="420">
        <v>0.94364171170553135</v>
      </c>
    </row>
    <row r="6" spans="1:6" ht="15.75" x14ac:dyDescent="0.25">
      <c r="A6" s="257" t="s">
        <v>7</v>
      </c>
      <c r="B6" s="235">
        <v>19.666664922119299</v>
      </c>
      <c r="C6" s="235">
        <v>-0.46535663375867031</v>
      </c>
    </row>
    <row r="7" spans="1:6" ht="15.75" x14ac:dyDescent="0.25">
      <c r="A7" s="257" t="s">
        <v>490</v>
      </c>
      <c r="B7" s="235">
        <v>19.09676734619276</v>
      </c>
      <c r="C7" s="235">
        <v>-1.4960690231070295</v>
      </c>
    </row>
    <row r="8" spans="1:6" ht="15.75" x14ac:dyDescent="0.25">
      <c r="A8" s="257" t="s">
        <v>5</v>
      </c>
      <c r="B8" s="235">
        <v>7.6225436218364448</v>
      </c>
      <c r="C8" s="235">
        <v>0.41659356857295293</v>
      </c>
    </row>
    <row r="9" spans="1:6" ht="15.75" x14ac:dyDescent="0.25">
      <c r="A9" s="257" t="s">
        <v>12</v>
      </c>
      <c r="B9" s="235">
        <v>1.1697425728404531</v>
      </c>
      <c r="C9" s="235">
        <v>-3.9157880394249389E-2</v>
      </c>
    </row>
    <row r="10" spans="1:6" ht="15.75" x14ac:dyDescent="0.25">
      <c r="A10" s="257" t="s">
        <v>6</v>
      </c>
      <c r="B10" s="235">
        <v>0.57049304207464768</v>
      </c>
      <c r="C10" s="235">
        <v>-9.2529274351839774E-2</v>
      </c>
    </row>
    <row r="11" spans="1:6" ht="16.5" thickBot="1" x14ac:dyDescent="0.3">
      <c r="A11" s="208" t="s">
        <v>8</v>
      </c>
      <c r="B11" s="421">
        <v>5.74429834432721</v>
      </c>
      <c r="C11" s="421">
        <v>0.7328775313332887</v>
      </c>
    </row>
    <row r="12" spans="1:6" ht="16.5" thickBot="1" x14ac:dyDescent="0.3">
      <c r="A12" s="324" t="s">
        <v>3</v>
      </c>
      <c r="B12" s="827">
        <f>SUM(B5:B11)</f>
        <v>99.999999999999986</v>
      </c>
      <c r="C12" s="575"/>
    </row>
    <row r="13" spans="1:6" ht="15.75" x14ac:dyDescent="0.25">
      <c r="A13" s="10"/>
      <c r="B13" s="10"/>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17"/>
  <sheetViews>
    <sheetView showGridLines="0" workbookViewId="0">
      <selection activeCell="F19" sqref="F19"/>
    </sheetView>
  </sheetViews>
  <sheetFormatPr defaultColWidth="8.7109375" defaultRowHeight="15" x14ac:dyDescent="0.25"/>
  <cols>
    <col min="1" max="1" width="28.7109375" customWidth="1"/>
    <col min="3" max="3" width="9.140625" customWidth="1"/>
    <col min="4" max="4" width="14.28515625" customWidth="1"/>
  </cols>
  <sheetData>
    <row r="1" spans="1:8" ht="20.25" x14ac:dyDescent="0.25">
      <c r="A1" s="93" t="s">
        <v>685</v>
      </c>
      <c r="B1" s="94"/>
      <c r="C1" s="94"/>
      <c r="D1" s="94"/>
      <c r="E1" s="3"/>
      <c r="F1" s="3"/>
      <c r="G1" s="3"/>
      <c r="H1" s="3"/>
    </row>
    <row r="4" spans="1:8" ht="15.75" thickBot="1" x14ac:dyDescent="0.3">
      <c r="A4" s="20"/>
      <c r="B4" s="20"/>
      <c r="C4" s="20"/>
      <c r="D4" s="20"/>
    </row>
    <row r="5" spans="1:8" ht="16.5" thickBot="1" x14ac:dyDescent="0.3">
      <c r="A5" s="2"/>
      <c r="B5" s="667">
        <v>2017</v>
      </c>
      <c r="C5" s="667">
        <v>2018</v>
      </c>
      <c r="D5" s="819" t="s">
        <v>686</v>
      </c>
    </row>
    <row r="6" spans="1:8" ht="15.75" x14ac:dyDescent="0.25">
      <c r="A6" s="241" t="s">
        <v>376</v>
      </c>
      <c r="B6" s="449"/>
      <c r="C6" s="449"/>
      <c r="D6" s="450"/>
    </row>
    <row r="7" spans="1:8" ht="15.75" x14ac:dyDescent="0.25">
      <c r="A7" s="233" t="s">
        <v>377</v>
      </c>
      <c r="B7" s="568">
        <v>38.672628284004119</v>
      </c>
      <c r="C7" s="568">
        <v>28.768993698279814</v>
      </c>
      <c r="D7" s="568">
        <v>-9.9036345857243049</v>
      </c>
    </row>
    <row r="8" spans="1:8" ht="15.75" x14ac:dyDescent="0.25">
      <c r="A8" s="233" t="s">
        <v>378</v>
      </c>
      <c r="B8" s="568">
        <v>38.353122639542455</v>
      </c>
      <c r="C8" s="568">
        <v>33.374036665750872</v>
      </c>
      <c r="D8" s="568">
        <v>-4.9790859737915838</v>
      </c>
      <c r="E8" s="107"/>
    </row>
    <row r="9" spans="1:8" ht="16.5" thickBot="1" x14ac:dyDescent="0.3">
      <c r="A9" s="240" t="s">
        <v>379</v>
      </c>
      <c r="B9" s="569">
        <v>22.974249076453425</v>
      </c>
      <c r="C9" s="569">
        <v>37.856969635969321</v>
      </c>
      <c r="D9" s="569">
        <v>14.882720559515896</v>
      </c>
    </row>
    <row r="10" spans="1:8" ht="16.5" thickBot="1" x14ac:dyDescent="0.3">
      <c r="A10" s="452" t="s">
        <v>3</v>
      </c>
      <c r="B10" s="829">
        <f>SUM(B7:B9)</f>
        <v>100</v>
      </c>
      <c r="C10" s="829">
        <f>SUM(C7:C9)</f>
        <v>100</v>
      </c>
      <c r="D10" s="820"/>
    </row>
    <row r="11" spans="1:8" ht="15.75" x14ac:dyDescent="0.25">
      <c r="A11" s="10"/>
      <c r="B11" s="95"/>
      <c r="C11" s="95"/>
      <c r="D11" s="102"/>
    </row>
    <row r="12" spans="1:8" ht="16.5" thickBot="1" x14ac:dyDescent="0.3">
      <c r="A12" s="127" t="s">
        <v>154</v>
      </c>
      <c r="B12" s="242"/>
      <c r="C12" s="242"/>
      <c r="D12" s="821"/>
    </row>
    <row r="13" spans="1:8" ht="15.75" x14ac:dyDescent="0.25">
      <c r="A13" s="232" t="s">
        <v>377</v>
      </c>
      <c r="B13" s="567">
        <v>25.529966353197697</v>
      </c>
      <c r="C13" s="567">
        <v>20.983057634767139</v>
      </c>
      <c r="D13" s="567">
        <v>-4.5469087184305579</v>
      </c>
    </row>
    <row r="14" spans="1:8" ht="15.75" x14ac:dyDescent="0.25">
      <c r="A14" s="233" t="s">
        <v>378</v>
      </c>
      <c r="B14" s="568">
        <v>43.068971963111636</v>
      </c>
      <c r="C14" s="568">
        <v>34.999337915521508</v>
      </c>
      <c r="D14" s="568">
        <v>-8.069634047590128</v>
      </c>
    </row>
    <row r="15" spans="1:8" ht="16.5" thickBot="1" x14ac:dyDescent="0.3">
      <c r="A15" s="240" t="s">
        <v>379</v>
      </c>
      <c r="B15" s="569">
        <v>31.401061683690678</v>
      </c>
      <c r="C15" s="569">
        <v>44.017604449711357</v>
      </c>
      <c r="D15" s="569">
        <v>12.616542766020679</v>
      </c>
    </row>
    <row r="16" spans="1:8" ht="16.5" thickBot="1" x14ac:dyDescent="0.3">
      <c r="A16" s="451" t="s">
        <v>3</v>
      </c>
      <c r="B16" s="829">
        <f>SUM(B13:B15)</f>
        <v>100</v>
      </c>
      <c r="C16" s="829">
        <f>SUM(C13:C15)</f>
        <v>100</v>
      </c>
      <c r="D16" s="453"/>
    </row>
    <row r="17" spans="1:4" x14ac:dyDescent="0.25">
      <c r="A17" s="3"/>
      <c r="B17" s="3"/>
      <c r="C17" s="3"/>
      <c r="D17" s="3"/>
    </row>
  </sheetData>
  <pageMargins left="0.7" right="0.7" top="0.75" bottom="0.75" header="0.3" footer="0.3"/>
  <drawing r:id="rId1"/>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10"/>
  <sheetViews>
    <sheetView showGridLines="0" workbookViewId="0"/>
  </sheetViews>
  <sheetFormatPr defaultColWidth="8.7109375" defaultRowHeight="15" x14ac:dyDescent="0.25"/>
  <cols>
    <col min="1" max="1" width="28.7109375" style="3" customWidth="1"/>
    <col min="2" max="7" width="8.7109375" style="3"/>
    <col min="8" max="8" width="15" style="3" customWidth="1"/>
    <col min="9" max="16384" width="8.7109375" style="3"/>
  </cols>
  <sheetData>
    <row r="1" spans="1:9" ht="20.25" x14ac:dyDescent="0.25">
      <c r="A1" s="17" t="s">
        <v>742</v>
      </c>
    </row>
    <row r="4" spans="1:9" ht="15.75" thickBot="1" x14ac:dyDescent="0.3">
      <c r="A4" s="20"/>
    </row>
    <row r="5" spans="1:9" ht="29.25" thickBot="1" x14ac:dyDescent="0.3">
      <c r="A5" s="2"/>
      <c r="B5" s="443">
        <v>2013</v>
      </c>
      <c r="C5" s="443">
        <v>2014</v>
      </c>
      <c r="D5" s="443">
        <v>2015</v>
      </c>
      <c r="E5" s="443">
        <v>2016</v>
      </c>
      <c r="F5" s="443">
        <v>2017</v>
      </c>
      <c r="G5" s="443">
        <v>2018</v>
      </c>
      <c r="H5" s="444" t="s">
        <v>891</v>
      </c>
      <c r="I5" s="14"/>
    </row>
    <row r="6" spans="1:9" ht="15.75" x14ac:dyDescent="0.25">
      <c r="A6" s="232" t="s">
        <v>16</v>
      </c>
      <c r="B6" s="445">
        <v>5.9191727305565403</v>
      </c>
      <c r="C6" s="445">
        <v>5.2637407339691222</v>
      </c>
      <c r="D6" s="445">
        <v>4.8431110679689304</v>
      </c>
      <c r="E6" s="446">
        <v>4.3540499009673432</v>
      </c>
      <c r="F6" s="446">
        <v>4.0593134167090152</v>
      </c>
      <c r="G6" s="446">
        <v>3.6850952096575478</v>
      </c>
      <c r="H6" s="426">
        <v>-9.2187561943629213</v>
      </c>
    </row>
    <row r="7" spans="1:9" ht="15.75" x14ac:dyDescent="0.25">
      <c r="A7" s="233" t="s">
        <v>32</v>
      </c>
      <c r="B7" s="238">
        <v>5.0413560444441599</v>
      </c>
      <c r="C7" s="238">
        <v>5.1791873077758686</v>
      </c>
      <c r="D7" s="238">
        <v>5.42</v>
      </c>
      <c r="E7" s="239">
        <v>5.62702672826601</v>
      </c>
      <c r="F7" s="239">
        <v>6.1811656340726344</v>
      </c>
      <c r="G7" s="239">
        <v>6.5065691298216599</v>
      </c>
      <c r="H7" s="235">
        <v>5.264435787892392</v>
      </c>
    </row>
    <row r="8" spans="1:9" ht="16.5" thickBot="1" x14ac:dyDescent="0.3">
      <c r="A8" s="240" t="s">
        <v>158</v>
      </c>
      <c r="B8" s="356">
        <v>2.2846657357746998</v>
      </c>
      <c r="C8" s="356">
        <v>2.4028768388192434</v>
      </c>
      <c r="D8" s="356">
        <v>2.2599999999999998</v>
      </c>
      <c r="E8" s="323">
        <v>2.351054570455859</v>
      </c>
      <c r="F8" s="323">
        <v>2.5278477113779321</v>
      </c>
      <c r="G8" s="323">
        <v>2.6979893037198082</v>
      </c>
      <c r="H8" s="266">
        <v>6.7306899690223725</v>
      </c>
    </row>
    <row r="9" spans="1:9" ht="16.5" thickBot="1" x14ac:dyDescent="0.3">
      <c r="A9" s="447" t="s">
        <v>3</v>
      </c>
      <c r="B9" s="424">
        <v>13.245194510775399</v>
      </c>
      <c r="C9" s="424">
        <v>12.845804880564234</v>
      </c>
      <c r="D9" s="424">
        <v>12.52311106796893</v>
      </c>
      <c r="E9" s="448">
        <v>12.332131199689211</v>
      </c>
      <c r="F9" s="448">
        <v>12.768326762159582</v>
      </c>
      <c r="G9" s="448">
        <v>12.889653643199015</v>
      </c>
      <c r="H9" s="425">
        <v>0.95021754454937302</v>
      </c>
    </row>
    <row r="10" spans="1:9" ht="75.599999999999994" customHeight="1" x14ac:dyDescent="0.25">
      <c r="A10" s="1230" t="s">
        <v>743</v>
      </c>
      <c r="B10" s="1230"/>
      <c r="C10" s="1230"/>
      <c r="D10" s="1230"/>
      <c r="E10" s="1230"/>
      <c r="F10" s="1230"/>
      <c r="G10" s="1230"/>
      <c r="H10" s="1230"/>
    </row>
  </sheetData>
  <mergeCells count="1">
    <mergeCell ref="A10:H10"/>
  </mergeCells>
  <pageMargins left="0.7" right="0.7" top="0.75" bottom="0.75" header="0.3" footer="0.3"/>
  <drawing r:id="rId1"/>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16"/>
  <sheetViews>
    <sheetView showGridLines="0" workbookViewId="0"/>
  </sheetViews>
  <sheetFormatPr defaultColWidth="8.7109375" defaultRowHeight="15" x14ac:dyDescent="0.25"/>
  <cols>
    <col min="1" max="1" width="18.28515625" style="3" customWidth="1"/>
    <col min="2" max="16384" width="8.7109375" style="3"/>
  </cols>
  <sheetData>
    <row r="1" spans="1:10" ht="20.25" x14ac:dyDescent="0.25">
      <c r="A1" s="16" t="s">
        <v>503</v>
      </c>
    </row>
    <row r="4" spans="1:10" ht="15.75" thickBot="1" x14ac:dyDescent="0.3">
      <c r="A4" s="63"/>
      <c r="B4" s="63"/>
    </row>
    <row r="5" spans="1:10" ht="18" customHeight="1" thickBot="1" x14ac:dyDescent="0.3">
      <c r="A5" s="667"/>
      <c r="B5" s="667">
        <v>2013</v>
      </c>
      <c r="C5" s="667">
        <v>2014</v>
      </c>
      <c r="D5" s="667">
        <v>2015</v>
      </c>
      <c r="E5" s="667">
        <v>2016</v>
      </c>
      <c r="F5" s="667">
        <v>2017</v>
      </c>
      <c r="G5" s="667">
        <v>2018</v>
      </c>
      <c r="H5" s="4"/>
      <c r="I5" s="4"/>
      <c r="J5" s="4"/>
    </row>
    <row r="6" spans="1:10" ht="18" customHeight="1" x14ac:dyDescent="0.25">
      <c r="A6" s="243" t="s">
        <v>504</v>
      </c>
      <c r="B6" s="244">
        <v>66.523545862037523</v>
      </c>
      <c r="C6" s="244">
        <v>66.274591562810258</v>
      </c>
      <c r="D6" s="244">
        <v>65.719671750165617</v>
      </c>
      <c r="E6" s="244">
        <v>62.712727260955845</v>
      </c>
      <c r="F6" s="244">
        <v>55.143726292002441</v>
      </c>
      <c r="G6" s="244">
        <v>44.710026920143513</v>
      </c>
      <c r="H6" s="5"/>
      <c r="I6" s="5"/>
      <c r="J6" s="4"/>
    </row>
    <row r="7" spans="1:10" ht="18" customHeight="1" x14ac:dyDescent="0.25">
      <c r="A7" s="243" t="s">
        <v>505</v>
      </c>
      <c r="B7" s="244">
        <v>0.23435405782336588</v>
      </c>
      <c r="C7" s="244">
        <v>2.1221974735667288</v>
      </c>
      <c r="D7" s="244">
        <v>5.2269011254735682</v>
      </c>
      <c r="E7" s="244">
        <v>10.161714270870698</v>
      </c>
      <c r="F7" s="244">
        <v>19.753444626690829</v>
      </c>
      <c r="G7" s="244">
        <v>31.544327608892704</v>
      </c>
      <c r="H7" s="6"/>
      <c r="I7" s="6"/>
      <c r="J7" s="4"/>
    </row>
    <row r="8" spans="1:10" ht="18" customHeight="1" x14ac:dyDescent="0.25">
      <c r="A8" s="243" t="s">
        <v>687</v>
      </c>
      <c r="B8" s="244">
        <v>29.897077741580265</v>
      </c>
      <c r="C8" s="244">
        <v>27.515086576592761</v>
      </c>
      <c r="D8" s="244">
        <v>23.856664495733508</v>
      </c>
      <c r="E8" s="244">
        <v>20.874182782154797</v>
      </c>
      <c r="F8" s="244">
        <v>17.290082476197405</v>
      </c>
      <c r="G8" s="244">
        <v>13.440897423467943</v>
      </c>
      <c r="H8" s="6"/>
      <c r="I8" s="6"/>
      <c r="J8" s="4"/>
    </row>
    <row r="9" spans="1:10" ht="18" customHeight="1" x14ac:dyDescent="0.25">
      <c r="A9" s="243" t="s">
        <v>506</v>
      </c>
      <c r="B9" s="244">
        <v>1.9646152068178615</v>
      </c>
      <c r="C9" s="244">
        <v>2.6008268921817721</v>
      </c>
      <c r="D9" s="244">
        <v>3.6300007065283966</v>
      </c>
      <c r="E9" s="244">
        <v>4.2187754039394054</v>
      </c>
      <c r="F9" s="244">
        <v>5.1194142953036925</v>
      </c>
      <c r="G9" s="244">
        <v>6.0972385197691636</v>
      </c>
      <c r="H9" s="6"/>
      <c r="I9" s="6"/>
      <c r="J9" s="4"/>
    </row>
    <row r="10" spans="1:10" ht="18" customHeight="1" thickBot="1" x14ac:dyDescent="0.3">
      <c r="A10" s="321" t="s">
        <v>507</v>
      </c>
      <c r="B10" s="666">
        <v>1.3804071317409934</v>
      </c>
      <c r="C10" s="666">
        <v>1.4872974948484743</v>
      </c>
      <c r="D10" s="666">
        <v>1.5667619220989</v>
      </c>
      <c r="E10" s="666">
        <v>2.0326002820792488</v>
      </c>
      <c r="F10" s="666">
        <v>2.6933323098056303</v>
      </c>
      <c r="G10" s="666">
        <v>4.207509527726697</v>
      </c>
      <c r="H10" s="6"/>
      <c r="I10" s="6"/>
      <c r="J10" s="4"/>
    </row>
    <row r="11" spans="1:10" ht="16.5" thickBot="1" x14ac:dyDescent="0.3">
      <c r="A11" s="822" t="s">
        <v>3</v>
      </c>
      <c r="B11" s="823">
        <v>100</v>
      </c>
      <c r="C11" s="823">
        <v>100</v>
      </c>
      <c r="D11" s="823">
        <v>100</v>
      </c>
      <c r="E11" s="823">
        <v>100</v>
      </c>
      <c r="F11" s="823">
        <v>100</v>
      </c>
      <c r="G11" s="823">
        <v>100</v>
      </c>
      <c r="H11" s="4"/>
      <c r="I11" s="4"/>
      <c r="J11" s="4"/>
    </row>
    <row r="12" spans="1:10" ht="15.75" x14ac:dyDescent="0.25">
      <c r="A12" s="1"/>
      <c r="B12" s="1"/>
      <c r="C12" s="1"/>
      <c r="D12" s="1"/>
      <c r="E12" s="1"/>
      <c r="F12" s="4"/>
      <c r="G12" s="4"/>
      <c r="H12" s="4"/>
      <c r="I12" s="4"/>
      <c r="J12" s="4"/>
    </row>
    <row r="13" spans="1:10" ht="15.75" x14ac:dyDescent="0.25">
      <c r="A13" s="1"/>
      <c r="B13" s="1"/>
      <c r="C13" s="1"/>
      <c r="D13" s="1"/>
      <c r="E13" s="1"/>
      <c r="F13" s="4"/>
      <c r="G13" s="4"/>
      <c r="H13" s="4"/>
      <c r="I13" s="4"/>
      <c r="J13" s="4"/>
    </row>
    <row r="14" spans="1:10" ht="15.75" x14ac:dyDescent="0.25">
      <c r="A14" s="1"/>
      <c r="B14" s="1"/>
      <c r="C14" s="1"/>
      <c r="D14" s="1"/>
      <c r="E14" s="1"/>
      <c r="F14" s="6"/>
      <c r="G14" s="6"/>
      <c r="H14" s="6"/>
      <c r="I14" s="6"/>
      <c r="J14" s="4"/>
    </row>
    <row r="15" spans="1:10" ht="15.75" x14ac:dyDescent="0.25">
      <c r="A15" s="1"/>
      <c r="B15" s="1"/>
      <c r="C15" s="1"/>
      <c r="D15" s="1"/>
      <c r="E15" s="1"/>
      <c r="F15" s="4"/>
      <c r="G15" s="4"/>
      <c r="H15" s="4"/>
      <c r="I15" s="4"/>
      <c r="J15" s="4"/>
    </row>
    <row r="16" spans="1:10" ht="15.75" x14ac:dyDescent="0.25">
      <c r="A16" s="1"/>
      <c r="B16" s="1"/>
      <c r="C16" s="1"/>
      <c r="D16" s="1"/>
      <c r="E16" s="1"/>
    </row>
  </sheetData>
  <pageMargins left="0.7" right="0.7" top="0.75" bottom="0.75" header="0.3" footer="0.3"/>
  <drawing r:id="rId1"/>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14"/>
  <sheetViews>
    <sheetView showGridLines="0" workbookViewId="0"/>
  </sheetViews>
  <sheetFormatPr defaultColWidth="8.7109375" defaultRowHeight="15" x14ac:dyDescent="0.25"/>
  <cols>
    <col min="1" max="1" width="18.28515625" style="3" customWidth="1"/>
    <col min="2" max="2" width="8.7109375" style="3"/>
    <col min="3" max="3" width="10.140625" style="3" customWidth="1"/>
    <col min="4" max="4" width="12.42578125" style="3" customWidth="1"/>
    <col min="5" max="16384" width="8.7109375" style="3"/>
  </cols>
  <sheetData>
    <row r="1" spans="1:10" ht="20.25" x14ac:dyDescent="0.25">
      <c r="A1" s="16" t="s">
        <v>508</v>
      </c>
    </row>
    <row r="4" spans="1:10" ht="15.75" thickBot="1" x14ac:dyDescent="0.3">
      <c r="A4" s="63"/>
      <c r="B4" s="63"/>
    </row>
    <row r="5" spans="1:10" ht="16.5" thickBot="1" x14ac:dyDescent="0.3">
      <c r="A5" s="667"/>
      <c r="B5" s="667">
        <v>2013</v>
      </c>
      <c r="C5" s="667">
        <v>2018</v>
      </c>
      <c r="D5" s="444" t="s">
        <v>686</v>
      </c>
      <c r="E5" s="4"/>
      <c r="F5" s="4"/>
      <c r="G5" s="4"/>
    </row>
    <row r="6" spans="1:10" ht="18" customHeight="1" x14ac:dyDescent="0.25">
      <c r="A6" s="243" t="s">
        <v>488</v>
      </c>
      <c r="B6" s="244">
        <v>62.65942166201193</v>
      </c>
      <c r="C6" s="244">
        <v>50.216896664690204</v>
      </c>
      <c r="D6" s="244">
        <v>-12.442524997321726</v>
      </c>
      <c r="E6" s="5"/>
      <c r="F6" s="862"/>
      <c r="G6" s="4"/>
    </row>
    <row r="7" spans="1:10" ht="18" customHeight="1" x14ac:dyDescent="0.25">
      <c r="A7" s="243" t="s">
        <v>7</v>
      </c>
      <c r="B7" s="244">
        <v>9.3837217204220931</v>
      </c>
      <c r="C7" s="244">
        <v>14.015917789862073</v>
      </c>
      <c r="D7" s="244">
        <v>4.6321960694399795</v>
      </c>
      <c r="E7" s="6"/>
      <c r="F7" s="862"/>
      <c r="G7" s="4"/>
    </row>
    <row r="8" spans="1:10" ht="18" customHeight="1" x14ac:dyDescent="0.25">
      <c r="A8" s="243" t="s">
        <v>490</v>
      </c>
      <c r="B8" s="244">
        <v>13.405202929698994</v>
      </c>
      <c r="C8" s="244">
        <v>13.244098518880913</v>
      </c>
      <c r="D8" s="244">
        <v>-0.16110441081808169</v>
      </c>
      <c r="E8" s="6"/>
      <c r="F8" s="862"/>
      <c r="G8" s="4"/>
    </row>
    <row r="9" spans="1:10" ht="18" customHeight="1" x14ac:dyDescent="0.25">
      <c r="A9" s="243" t="s">
        <v>5</v>
      </c>
      <c r="B9" s="244">
        <v>9.4</v>
      </c>
      <c r="C9" s="244">
        <v>12.965834561686727</v>
      </c>
      <c r="D9" s="244">
        <v>3.5658345616867262</v>
      </c>
      <c r="E9" s="6"/>
      <c r="F9" s="862"/>
      <c r="G9" s="4"/>
    </row>
    <row r="10" spans="1:10" ht="18" customHeight="1" thickBot="1" x14ac:dyDescent="0.3">
      <c r="A10" s="243" t="s">
        <v>8</v>
      </c>
      <c r="B10" s="244">
        <v>5.1516536878669807</v>
      </c>
      <c r="C10" s="244">
        <v>9.5572524648800865</v>
      </c>
      <c r="D10" s="244">
        <v>4.4055987770131058</v>
      </c>
      <c r="E10" s="6"/>
      <c r="F10" s="862"/>
      <c r="G10" s="4"/>
    </row>
    <row r="11" spans="1:10" ht="16.5" thickBot="1" x14ac:dyDescent="0.3">
      <c r="A11" s="823" t="s">
        <v>3</v>
      </c>
      <c r="B11" s="823">
        <v>100</v>
      </c>
      <c r="C11" s="823">
        <v>99.999999999999986</v>
      </c>
      <c r="D11" s="823"/>
      <c r="E11" s="4"/>
      <c r="F11" s="4"/>
      <c r="G11" s="4"/>
    </row>
    <row r="12" spans="1:10" ht="15.75" x14ac:dyDescent="0.25">
      <c r="A12" s="1"/>
      <c r="B12" s="1"/>
      <c r="C12" s="1"/>
      <c r="D12" s="1"/>
      <c r="E12" s="1"/>
      <c r="F12" s="6"/>
      <c r="G12" s="6"/>
      <c r="H12" s="6"/>
      <c r="I12" s="6"/>
      <c r="J12" s="4"/>
    </row>
    <row r="13" spans="1:10" ht="15.75" x14ac:dyDescent="0.25">
      <c r="A13" s="1"/>
      <c r="B13" s="1"/>
      <c r="C13" s="1"/>
      <c r="D13" s="1"/>
      <c r="E13" s="1"/>
      <c r="F13" s="4"/>
      <c r="G13" s="4"/>
      <c r="H13" s="4"/>
      <c r="I13" s="4"/>
      <c r="J13" s="4"/>
    </row>
    <row r="14" spans="1:10" ht="15.75" x14ac:dyDescent="0.25">
      <c r="A14" s="1"/>
      <c r="B14" s="1"/>
      <c r="C14" s="1"/>
      <c r="D14" s="1"/>
      <c r="E14" s="1"/>
    </row>
  </sheetData>
  <pageMargins left="0.7" right="0.7" top="0.75" bottom="0.75" header="0.3" footer="0.3"/>
  <drawing r:id="rId1"/>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7"/>
  <sheetViews>
    <sheetView showGridLines="0" workbookViewId="0"/>
  </sheetViews>
  <sheetFormatPr defaultColWidth="8.7109375" defaultRowHeight="15" x14ac:dyDescent="0.25"/>
  <cols>
    <col min="1" max="1" width="28.7109375" style="3" customWidth="1"/>
    <col min="2" max="7" width="8.7109375" style="3"/>
    <col min="8" max="8" width="15" style="3" customWidth="1"/>
    <col min="9" max="16384" width="8.7109375" style="3"/>
  </cols>
  <sheetData>
    <row r="1" spans="1:8" ht="20.25" x14ac:dyDescent="0.25">
      <c r="A1" s="17" t="s">
        <v>896</v>
      </c>
    </row>
    <row r="4" spans="1:8" ht="15.75" thickBot="1" x14ac:dyDescent="0.3">
      <c r="A4" s="20"/>
    </row>
    <row r="5" spans="1:8" ht="16.5" thickBot="1" x14ac:dyDescent="0.3">
      <c r="A5" s="2"/>
      <c r="B5" s="443">
        <v>2013</v>
      </c>
      <c r="C5" s="443">
        <v>2014</v>
      </c>
      <c r="D5" s="443">
        <v>2015</v>
      </c>
      <c r="E5" s="443">
        <v>2016</v>
      </c>
      <c r="F5" s="443">
        <v>2017</v>
      </c>
      <c r="G5" s="443">
        <v>2018</v>
      </c>
      <c r="H5" s="14"/>
    </row>
    <row r="6" spans="1:8" ht="15.75" x14ac:dyDescent="0.25">
      <c r="A6" s="232" t="s">
        <v>897</v>
      </c>
      <c r="B6" s="1045">
        <v>100</v>
      </c>
      <c r="C6" s="1045">
        <v>130.38768180451288</v>
      </c>
      <c r="D6" s="1045">
        <v>163.08146924641429</v>
      </c>
      <c r="E6" s="1046">
        <v>239.74338444065896</v>
      </c>
      <c r="F6" s="1046">
        <v>340.10473677294641</v>
      </c>
      <c r="G6" s="1046">
        <v>424.37073815137853</v>
      </c>
    </row>
    <row r="7" spans="1:8" ht="16.5" thickBot="1" x14ac:dyDescent="0.3">
      <c r="A7" s="240" t="s">
        <v>898</v>
      </c>
      <c r="B7" s="376">
        <v>100</v>
      </c>
      <c r="C7" s="376">
        <v>128.08413654656397</v>
      </c>
      <c r="D7" s="376">
        <v>154.48845158531603</v>
      </c>
      <c r="E7" s="1047">
        <v>217.90341540034507</v>
      </c>
      <c r="F7" s="1047">
        <v>293.52722783609528</v>
      </c>
      <c r="G7" s="1047">
        <v>349.1599537542067</v>
      </c>
    </row>
  </sheetData>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200"/>
  <sheetViews>
    <sheetView showGridLines="0" workbookViewId="0">
      <selection activeCell="K9" sqref="K9"/>
    </sheetView>
  </sheetViews>
  <sheetFormatPr defaultColWidth="8.7109375" defaultRowHeight="15" x14ac:dyDescent="0.25"/>
  <cols>
    <col min="1" max="1" width="19.42578125" style="3" customWidth="1"/>
    <col min="2" max="2" width="22.7109375" style="3" bestFit="1" customWidth="1"/>
    <col min="3" max="3" width="13.28515625" style="3" customWidth="1"/>
    <col min="4" max="4" width="19.28515625" style="3" customWidth="1"/>
    <col min="5" max="5" width="22.42578125" style="3" bestFit="1" customWidth="1"/>
    <col min="6" max="16384" width="8.7109375" style="3"/>
  </cols>
  <sheetData>
    <row r="1" spans="1:7" ht="20.25" x14ac:dyDescent="0.25">
      <c r="A1" s="16" t="s">
        <v>899</v>
      </c>
    </row>
    <row r="2" spans="1:7" ht="20.25" x14ac:dyDescent="0.25">
      <c r="A2" s="16"/>
    </row>
    <row r="3" spans="1:7" ht="20.25" x14ac:dyDescent="0.25">
      <c r="A3" s="16"/>
    </row>
    <row r="5" spans="1:7" ht="34.5" customHeight="1" x14ac:dyDescent="0.25">
      <c r="A5" s="824" t="s">
        <v>276</v>
      </c>
      <c r="B5" s="941" t="s">
        <v>33</v>
      </c>
      <c r="C5" s="11"/>
      <c r="D5" s="824" t="s">
        <v>277</v>
      </c>
      <c r="E5" s="18" t="s">
        <v>33</v>
      </c>
    </row>
    <row r="6" spans="1:7" ht="15.75" x14ac:dyDescent="0.25">
      <c r="A6" s="114" t="s">
        <v>509</v>
      </c>
      <c r="B6" s="940" t="s">
        <v>34</v>
      </c>
      <c r="C6" s="10"/>
      <c r="D6" s="114" t="s">
        <v>517</v>
      </c>
      <c r="E6" s="12" t="s">
        <v>34</v>
      </c>
      <c r="G6" s="1101"/>
    </row>
    <row r="7" spans="1:7" ht="15.75" x14ac:dyDescent="0.25">
      <c r="A7" s="942"/>
      <c r="B7" s="940" t="s">
        <v>42</v>
      </c>
      <c r="C7" s="10"/>
      <c r="D7" s="102"/>
      <c r="E7" s="12" t="s">
        <v>39</v>
      </c>
    </row>
    <row r="8" spans="1:7" ht="15.75" x14ac:dyDescent="0.25">
      <c r="A8" s="942"/>
      <c r="B8" s="940" t="s">
        <v>44</v>
      </c>
      <c r="C8" s="10"/>
      <c r="D8" s="102"/>
      <c r="E8" s="3" t="s">
        <v>42</v>
      </c>
    </row>
    <row r="9" spans="1:7" ht="15.75" customHeight="1" x14ac:dyDescent="0.25">
      <c r="A9" s="942"/>
      <c r="B9" s="940" t="s">
        <v>51</v>
      </c>
      <c r="C9" s="10"/>
      <c r="D9" s="102"/>
      <c r="E9" s="66" t="s">
        <v>44</v>
      </c>
    </row>
    <row r="10" spans="1:7" ht="15.75" customHeight="1" x14ac:dyDescent="0.25">
      <c r="A10" s="943"/>
      <c r="B10" s="940" t="s">
        <v>52</v>
      </c>
      <c r="C10" s="10"/>
      <c r="D10" s="102"/>
      <c r="E10" s="12" t="s">
        <v>51</v>
      </c>
    </row>
    <row r="11" spans="1:7" ht="15.75" customHeight="1" x14ac:dyDescent="0.25">
      <c r="A11" s="943"/>
      <c r="B11" s="940" t="s">
        <v>60</v>
      </c>
      <c r="C11" s="10"/>
      <c r="D11" s="102"/>
      <c r="E11" s="66" t="s">
        <v>52</v>
      </c>
    </row>
    <row r="12" spans="1:7" ht="15.75" customHeight="1" x14ac:dyDescent="0.25">
      <c r="A12" s="943"/>
      <c r="B12" s="940" t="s">
        <v>72</v>
      </c>
      <c r="C12" s="10"/>
      <c r="D12" s="102"/>
      <c r="E12" s="12" t="s">
        <v>381</v>
      </c>
    </row>
    <row r="13" spans="1:7" ht="15.75" customHeight="1" x14ac:dyDescent="0.25">
      <c r="A13" s="943"/>
      <c r="B13" s="940" t="s">
        <v>74</v>
      </c>
      <c r="C13" s="10"/>
      <c r="D13" s="102"/>
      <c r="E13" s="66" t="s">
        <v>58</v>
      </c>
    </row>
    <row r="14" spans="1:7" ht="15.75" customHeight="1" x14ac:dyDescent="0.25">
      <c r="A14" s="943"/>
      <c r="B14" s="940" t="s">
        <v>84</v>
      </c>
      <c r="C14" s="10"/>
      <c r="D14" s="102"/>
      <c r="E14" s="12" t="s">
        <v>60</v>
      </c>
    </row>
    <row r="15" spans="1:7" ht="15.75" customHeight="1" x14ac:dyDescent="0.25">
      <c r="A15" s="943"/>
      <c r="B15" s="940" t="s">
        <v>92</v>
      </c>
      <c r="C15" s="10"/>
      <c r="D15" s="102"/>
      <c r="E15" s="66" t="s">
        <v>61</v>
      </c>
    </row>
    <row r="16" spans="1:7" ht="15.75" customHeight="1" x14ac:dyDescent="0.25">
      <c r="A16" s="943"/>
      <c r="B16" s="940" t="s">
        <v>380</v>
      </c>
      <c r="C16" s="10"/>
      <c r="D16" s="102"/>
      <c r="E16" s="12" t="s">
        <v>62</v>
      </c>
    </row>
    <row r="17" spans="1:8" ht="15.75" customHeight="1" x14ac:dyDescent="0.25">
      <c r="A17" s="943"/>
      <c r="B17" s="940" t="s">
        <v>105</v>
      </c>
      <c r="C17" s="10"/>
      <c r="D17" s="102"/>
      <c r="E17" s="66" t="s">
        <v>72</v>
      </c>
    </row>
    <row r="18" spans="1:8" ht="15.75" customHeight="1" x14ac:dyDescent="0.25">
      <c r="A18" s="943"/>
      <c r="B18" s="940" t="s">
        <v>107</v>
      </c>
      <c r="C18" s="10"/>
      <c r="D18" s="102"/>
      <c r="E18" s="66" t="s">
        <v>74</v>
      </c>
    </row>
    <row r="19" spans="1:8" ht="15.75" customHeight="1" x14ac:dyDescent="0.25">
      <c r="A19" s="943"/>
      <c r="B19" s="940" t="s">
        <v>122</v>
      </c>
      <c r="C19" s="10"/>
      <c r="D19" s="102"/>
      <c r="E19" s="12" t="s">
        <v>84</v>
      </c>
    </row>
    <row r="20" spans="1:8" ht="15.75" customHeight="1" x14ac:dyDescent="0.25">
      <c r="A20" s="943"/>
      <c r="B20" s="940" t="s">
        <v>131</v>
      </c>
      <c r="C20" s="10"/>
      <c r="E20" s="3" t="s">
        <v>91</v>
      </c>
    </row>
    <row r="21" spans="1:8" ht="15.75" customHeight="1" x14ac:dyDescent="0.25">
      <c r="A21" s="943"/>
      <c r="C21" s="10"/>
      <c r="D21" s="102"/>
      <c r="E21" s="12" t="s">
        <v>92</v>
      </c>
    </row>
    <row r="22" spans="1:8" ht="15.75" customHeight="1" x14ac:dyDescent="0.25">
      <c r="A22" s="114" t="s">
        <v>510</v>
      </c>
      <c r="B22" s="12" t="s">
        <v>39</v>
      </c>
      <c r="C22" s="10"/>
      <c r="D22" s="102"/>
      <c r="E22" s="12" t="s">
        <v>380</v>
      </c>
    </row>
    <row r="23" spans="1:8" ht="15.75" customHeight="1" x14ac:dyDescent="0.25">
      <c r="B23" s="12" t="s">
        <v>40</v>
      </c>
      <c r="C23" s="10"/>
      <c r="D23" s="102"/>
      <c r="E23" s="66" t="s">
        <v>93</v>
      </c>
    </row>
    <row r="24" spans="1:8" ht="15.75" customHeight="1" x14ac:dyDescent="0.25">
      <c r="B24" s="12" t="s">
        <v>49</v>
      </c>
      <c r="C24" s="10"/>
      <c r="D24" s="102"/>
      <c r="E24" s="12" t="s">
        <v>105</v>
      </c>
    </row>
    <row r="25" spans="1:8" ht="15.75" customHeight="1" x14ac:dyDescent="0.25">
      <c r="B25" s="939" t="s">
        <v>381</v>
      </c>
      <c r="C25" s="10"/>
      <c r="E25" s="12" t="s">
        <v>107</v>
      </c>
    </row>
    <row r="26" spans="1:8" ht="15.75" customHeight="1" x14ac:dyDescent="0.25">
      <c r="B26" s="12" t="s">
        <v>53</v>
      </c>
      <c r="C26" s="10"/>
      <c r="D26" s="102"/>
      <c r="E26" s="12" t="s">
        <v>109</v>
      </c>
    </row>
    <row r="27" spans="1:8" ht="15.75" customHeight="1" x14ac:dyDescent="0.25">
      <c r="B27" s="12" t="s">
        <v>54</v>
      </c>
      <c r="C27" s="10"/>
      <c r="D27" s="102"/>
      <c r="E27" s="3" t="s">
        <v>122</v>
      </c>
    </row>
    <row r="28" spans="1:8" ht="15.75" customHeight="1" x14ac:dyDescent="0.25">
      <c r="B28" s="12" t="s">
        <v>55</v>
      </c>
      <c r="C28" s="10"/>
      <c r="D28" s="102"/>
      <c r="E28" s="12" t="s">
        <v>131</v>
      </c>
    </row>
    <row r="29" spans="1:8" ht="15.75" customHeight="1" x14ac:dyDescent="0.25">
      <c r="B29" s="12" t="s">
        <v>56</v>
      </c>
      <c r="C29" s="10"/>
      <c r="D29" s="115"/>
    </row>
    <row r="30" spans="1:8" ht="15.75" x14ac:dyDescent="0.25">
      <c r="B30" s="939" t="s">
        <v>58</v>
      </c>
      <c r="C30" s="10"/>
      <c r="D30" s="114" t="s">
        <v>518</v>
      </c>
      <c r="E30" s="12" t="s">
        <v>35</v>
      </c>
      <c r="H30"/>
    </row>
    <row r="31" spans="1:8" ht="15.75" x14ac:dyDescent="0.25">
      <c r="B31" s="12" t="s">
        <v>61</v>
      </c>
      <c r="C31" s="10"/>
      <c r="D31" s="102"/>
      <c r="E31" s="12" t="s">
        <v>513</v>
      </c>
      <c r="H31"/>
    </row>
    <row r="32" spans="1:8" ht="15.75" x14ac:dyDescent="0.25">
      <c r="B32" s="12" t="s">
        <v>62</v>
      </c>
      <c r="C32" s="10"/>
      <c r="D32" s="102"/>
      <c r="E32" s="66" t="s">
        <v>40</v>
      </c>
      <c r="H32"/>
    </row>
    <row r="33" spans="2:8" ht="15.75" x14ac:dyDescent="0.25">
      <c r="B33" s="3" t="s">
        <v>63</v>
      </c>
      <c r="C33" s="10"/>
      <c r="D33" s="102"/>
      <c r="E33" s="12" t="s">
        <v>43</v>
      </c>
      <c r="H33"/>
    </row>
    <row r="34" spans="2:8" x14ac:dyDescent="0.25">
      <c r="B34" s="12" t="s">
        <v>66</v>
      </c>
      <c r="C34"/>
      <c r="D34" s="102"/>
      <c r="E34" s="12" t="s">
        <v>46</v>
      </c>
      <c r="H34"/>
    </row>
    <row r="35" spans="2:8" x14ac:dyDescent="0.25">
      <c r="B35" s="12" t="s">
        <v>67</v>
      </c>
      <c r="C35"/>
      <c r="D35" s="102"/>
      <c r="E35" s="12" t="s">
        <v>49</v>
      </c>
      <c r="H35"/>
    </row>
    <row r="36" spans="2:8" x14ac:dyDescent="0.25">
      <c r="B36" s="3" t="s">
        <v>76</v>
      </c>
      <c r="C36"/>
      <c r="D36" s="102"/>
      <c r="E36" s="12" t="s">
        <v>55</v>
      </c>
      <c r="H36"/>
    </row>
    <row r="37" spans="2:8" x14ac:dyDescent="0.25">
      <c r="B37" s="12" t="s">
        <v>83</v>
      </c>
      <c r="C37"/>
      <c r="D37" s="102"/>
      <c r="E37" s="20" t="s">
        <v>56</v>
      </c>
      <c r="H37"/>
    </row>
    <row r="38" spans="2:8" x14ac:dyDescent="0.25">
      <c r="B38" s="12" t="s">
        <v>91</v>
      </c>
      <c r="C38"/>
      <c r="D38" s="102"/>
      <c r="E38" s="12" t="s">
        <v>63</v>
      </c>
      <c r="H38"/>
    </row>
    <row r="39" spans="2:8" x14ac:dyDescent="0.25">
      <c r="B39" s="12" t="s">
        <v>93</v>
      </c>
      <c r="C39"/>
      <c r="D39" s="102"/>
      <c r="E39" s="12" t="s">
        <v>64</v>
      </c>
      <c r="H39"/>
    </row>
    <row r="40" spans="2:8" x14ac:dyDescent="0.25">
      <c r="B40" s="12" t="s">
        <v>95</v>
      </c>
      <c r="C40"/>
      <c r="D40" s="102"/>
      <c r="E40" s="12" t="s">
        <v>66</v>
      </c>
      <c r="H40"/>
    </row>
    <row r="41" spans="2:8" x14ac:dyDescent="0.25">
      <c r="B41" s="12" t="s">
        <v>921</v>
      </c>
      <c r="C41"/>
      <c r="D41" s="102"/>
      <c r="E41" s="12" t="s">
        <v>67</v>
      </c>
    </row>
    <row r="42" spans="2:8" x14ac:dyDescent="0.25">
      <c r="B42" s="12" t="s">
        <v>109</v>
      </c>
      <c r="C42"/>
      <c r="D42" s="102"/>
      <c r="E42" s="12" t="s">
        <v>70</v>
      </c>
    </row>
    <row r="43" spans="2:8" x14ac:dyDescent="0.25">
      <c r="B43" s="12" t="s">
        <v>111</v>
      </c>
      <c r="C43"/>
      <c r="D43" s="102"/>
      <c r="E43" s="12" t="s">
        <v>71</v>
      </c>
    </row>
    <row r="44" spans="2:8" x14ac:dyDescent="0.25">
      <c r="B44" s="12" t="s">
        <v>112</v>
      </c>
      <c r="C44"/>
      <c r="D44" s="102"/>
      <c r="E44" s="12" t="s">
        <v>75</v>
      </c>
    </row>
    <row r="45" spans="2:8" x14ac:dyDescent="0.25">
      <c r="B45" s="12" t="s">
        <v>116</v>
      </c>
      <c r="C45"/>
      <c r="D45" s="102"/>
      <c r="E45" s="12" t="s">
        <v>76</v>
      </c>
    </row>
    <row r="46" spans="2:8" x14ac:dyDescent="0.25">
      <c r="B46" s="12" t="s">
        <v>118</v>
      </c>
      <c r="C46"/>
      <c r="D46" s="102"/>
      <c r="E46" s="20" t="s">
        <v>511</v>
      </c>
    </row>
    <row r="47" spans="2:8" x14ac:dyDescent="0.25">
      <c r="B47" s="12" t="s">
        <v>119</v>
      </c>
      <c r="C47"/>
      <c r="D47" s="102"/>
      <c r="E47" s="12" t="s">
        <v>83</v>
      </c>
    </row>
    <row r="48" spans="2:8" x14ac:dyDescent="0.25">
      <c r="B48" s="12" t="s">
        <v>129</v>
      </c>
      <c r="C48"/>
      <c r="D48" s="102"/>
      <c r="E48" s="12" t="s">
        <v>85</v>
      </c>
    </row>
    <row r="49" spans="1:5" x14ac:dyDescent="0.25">
      <c r="B49" s="12"/>
      <c r="C49"/>
      <c r="D49" s="102"/>
      <c r="E49" s="12" t="s">
        <v>88</v>
      </c>
    </row>
    <row r="50" spans="1:5" ht="15.75" x14ac:dyDescent="0.25">
      <c r="A50" s="114" t="s">
        <v>275</v>
      </c>
      <c r="B50" s="12" t="s">
        <v>35</v>
      </c>
      <c r="D50" s="102"/>
      <c r="E50" s="944" t="s">
        <v>921</v>
      </c>
    </row>
    <row r="51" spans="1:5" x14ac:dyDescent="0.25">
      <c r="B51" s="12" t="s">
        <v>513</v>
      </c>
      <c r="D51" s="102"/>
      <c r="E51" s="12" t="s">
        <v>111</v>
      </c>
    </row>
    <row r="52" spans="1:5" x14ac:dyDescent="0.25">
      <c r="B52" s="12" t="s">
        <v>37</v>
      </c>
      <c r="D52" s="102"/>
      <c r="E52" s="20" t="s">
        <v>112</v>
      </c>
    </row>
    <row r="53" spans="1:5" x14ac:dyDescent="0.25">
      <c r="B53" s="12" t="s">
        <v>41</v>
      </c>
      <c r="D53" s="102"/>
      <c r="E53" s="12" t="s">
        <v>113</v>
      </c>
    </row>
    <row r="54" spans="1:5" x14ac:dyDescent="0.25">
      <c r="B54" s="12" t="s">
        <v>43</v>
      </c>
      <c r="D54" s="102"/>
      <c r="E54" s="12" t="s">
        <v>114</v>
      </c>
    </row>
    <row r="55" spans="1:5" x14ac:dyDescent="0.25">
      <c r="B55" s="12" t="s">
        <v>45</v>
      </c>
      <c r="D55" s="102"/>
      <c r="E55" s="12" t="s">
        <v>117</v>
      </c>
    </row>
    <row r="56" spans="1:5" x14ac:dyDescent="0.25">
      <c r="B56" s="12" t="s">
        <v>46</v>
      </c>
      <c r="D56" s="102"/>
      <c r="E56" s="12" t="s">
        <v>118</v>
      </c>
    </row>
    <row r="57" spans="1:5" x14ac:dyDescent="0.25">
      <c r="B57" s="12" t="s">
        <v>514</v>
      </c>
      <c r="D57" s="102"/>
      <c r="E57" s="12" t="s">
        <v>119</v>
      </c>
    </row>
    <row r="58" spans="1:5" x14ac:dyDescent="0.25">
      <c r="B58" s="12" t="s">
        <v>48</v>
      </c>
      <c r="D58" s="102"/>
      <c r="E58" s="12" t="s">
        <v>120</v>
      </c>
    </row>
    <row r="59" spans="1:5" x14ac:dyDescent="0.25">
      <c r="B59" s="12" t="s">
        <v>59</v>
      </c>
      <c r="D59" s="102"/>
      <c r="E59" s="944" t="s">
        <v>126</v>
      </c>
    </row>
    <row r="60" spans="1:5" x14ac:dyDescent="0.25">
      <c r="B60" s="12" t="s">
        <v>64</v>
      </c>
      <c r="D60" s="102"/>
      <c r="E60" s="12" t="s">
        <v>129</v>
      </c>
    </row>
    <row r="61" spans="1:5" x14ac:dyDescent="0.25">
      <c r="B61" s="12" t="s">
        <v>515</v>
      </c>
      <c r="D61" s="102"/>
      <c r="E61" s="12" t="s">
        <v>133</v>
      </c>
    </row>
    <row r="62" spans="1:5" x14ac:dyDescent="0.25">
      <c r="B62" s="12" t="s">
        <v>69</v>
      </c>
    </row>
    <row r="63" spans="1:5" ht="15.75" x14ac:dyDescent="0.25">
      <c r="B63" s="12" t="s">
        <v>70</v>
      </c>
      <c r="D63" s="114" t="s">
        <v>519</v>
      </c>
      <c r="E63" s="12" t="s">
        <v>37</v>
      </c>
    </row>
    <row r="64" spans="1:5" x14ac:dyDescent="0.25">
      <c r="B64" s="20" t="s">
        <v>71</v>
      </c>
      <c r="D64" s="102"/>
      <c r="E64" s="12" t="s">
        <v>45</v>
      </c>
    </row>
    <row r="65" spans="2:5" x14ac:dyDescent="0.25">
      <c r="B65" s="12" t="s">
        <v>75</v>
      </c>
      <c r="D65" s="102"/>
      <c r="E65" s="12" t="s">
        <v>514</v>
      </c>
    </row>
    <row r="66" spans="2:5" x14ac:dyDescent="0.25">
      <c r="B66" s="20" t="s">
        <v>79</v>
      </c>
      <c r="D66" s="102"/>
      <c r="E66" s="12" t="s">
        <v>48</v>
      </c>
    </row>
    <row r="67" spans="2:5" x14ac:dyDescent="0.25">
      <c r="B67" s="12" t="s">
        <v>81</v>
      </c>
      <c r="D67" s="102"/>
      <c r="E67" s="12" t="s">
        <v>53</v>
      </c>
    </row>
    <row r="68" spans="2:5" x14ac:dyDescent="0.25">
      <c r="B68" s="12" t="s">
        <v>82</v>
      </c>
      <c r="D68" s="102"/>
      <c r="E68" s="3" t="s">
        <v>54</v>
      </c>
    </row>
    <row r="69" spans="2:5" x14ac:dyDescent="0.25">
      <c r="B69" s="20" t="s">
        <v>922</v>
      </c>
      <c r="D69" s="102"/>
      <c r="E69" s="12" t="s">
        <v>59</v>
      </c>
    </row>
    <row r="70" spans="2:5" x14ac:dyDescent="0.25">
      <c r="B70" s="12" t="s">
        <v>85</v>
      </c>
      <c r="D70" s="102"/>
      <c r="E70" s="12" t="s">
        <v>515</v>
      </c>
    </row>
    <row r="71" spans="2:5" x14ac:dyDescent="0.25">
      <c r="B71" s="12" t="s">
        <v>88</v>
      </c>
      <c r="D71" s="102"/>
      <c r="E71" s="12" t="s">
        <v>68</v>
      </c>
    </row>
    <row r="72" spans="2:5" x14ac:dyDescent="0.25">
      <c r="B72" s="12" t="s">
        <v>89</v>
      </c>
      <c r="D72" s="102"/>
      <c r="E72" s="12" t="s">
        <v>69</v>
      </c>
    </row>
    <row r="73" spans="2:5" x14ac:dyDescent="0.25">
      <c r="B73" s="12" t="s">
        <v>90</v>
      </c>
      <c r="D73" s="102"/>
      <c r="E73" s="12" t="s">
        <v>73</v>
      </c>
    </row>
    <row r="74" spans="2:5" ht="15.75" x14ac:dyDescent="0.25">
      <c r="B74" s="12" t="s">
        <v>94</v>
      </c>
      <c r="C74" s="10"/>
      <c r="D74" s="102"/>
      <c r="E74" s="12" t="s">
        <v>78</v>
      </c>
    </row>
    <row r="75" spans="2:5" ht="15.75" x14ac:dyDescent="0.25">
      <c r="B75" s="12" t="s">
        <v>98</v>
      </c>
      <c r="C75" s="10"/>
      <c r="D75" s="102"/>
      <c r="E75" s="12" t="s">
        <v>79</v>
      </c>
    </row>
    <row r="76" spans="2:5" ht="15.75" x14ac:dyDescent="0.25">
      <c r="B76" s="12" t="s">
        <v>100</v>
      </c>
      <c r="C76" s="10"/>
      <c r="D76" s="102"/>
      <c r="E76" s="12" t="s">
        <v>80</v>
      </c>
    </row>
    <row r="77" spans="2:5" ht="15.75" x14ac:dyDescent="0.25">
      <c r="B77" s="12" t="s">
        <v>101</v>
      </c>
      <c r="C77" s="10"/>
      <c r="D77" s="102"/>
      <c r="E77" s="66" t="s">
        <v>81</v>
      </c>
    </row>
    <row r="78" spans="2:5" ht="15.75" x14ac:dyDescent="0.25">
      <c r="B78" s="12" t="s">
        <v>103</v>
      </c>
      <c r="C78" s="10"/>
      <c r="D78" s="102"/>
      <c r="E78" s="12" t="s">
        <v>82</v>
      </c>
    </row>
    <row r="79" spans="2:5" ht="15.75" x14ac:dyDescent="0.25">
      <c r="B79" s="12" t="s">
        <v>104</v>
      </c>
      <c r="C79" s="10"/>
      <c r="D79" s="102"/>
      <c r="E79" s="12" t="s">
        <v>90</v>
      </c>
    </row>
    <row r="80" spans="2:5" ht="15.75" x14ac:dyDescent="0.25">
      <c r="B80" s="12" t="s">
        <v>108</v>
      </c>
      <c r="C80" s="10"/>
      <c r="D80" s="102"/>
      <c r="E80" s="12" t="s">
        <v>94</v>
      </c>
    </row>
    <row r="81" spans="1:5" ht="15.75" x14ac:dyDescent="0.25">
      <c r="B81" s="12" t="s">
        <v>923</v>
      </c>
      <c r="C81" s="10"/>
      <c r="D81" s="102"/>
      <c r="E81" s="12" t="s">
        <v>95</v>
      </c>
    </row>
    <row r="82" spans="1:5" ht="15.75" x14ac:dyDescent="0.25">
      <c r="A82" s="142"/>
      <c r="B82" s="12" t="s">
        <v>113</v>
      </c>
      <c r="C82" s="10"/>
      <c r="D82" s="102"/>
      <c r="E82" s="12" t="s">
        <v>96</v>
      </c>
    </row>
    <row r="83" spans="1:5" ht="15.75" x14ac:dyDescent="0.25">
      <c r="A83" s="142"/>
      <c r="B83" s="12" t="s">
        <v>114</v>
      </c>
      <c r="C83" s="10"/>
      <c r="D83" s="102"/>
      <c r="E83" s="12" t="s">
        <v>97</v>
      </c>
    </row>
    <row r="84" spans="1:5" ht="15.75" x14ac:dyDescent="0.25">
      <c r="A84" s="142"/>
      <c r="B84" s="12" t="s">
        <v>115</v>
      </c>
      <c r="C84" s="10"/>
      <c r="D84" s="102"/>
      <c r="E84" s="12" t="s">
        <v>98</v>
      </c>
    </row>
    <row r="85" spans="1:5" ht="15.75" x14ac:dyDescent="0.25">
      <c r="A85" s="102"/>
      <c r="B85" s="12" t="s">
        <v>117</v>
      </c>
      <c r="C85" s="10"/>
      <c r="D85" s="102"/>
      <c r="E85" s="12" t="s">
        <v>100</v>
      </c>
    </row>
    <row r="86" spans="1:5" ht="15.75" x14ac:dyDescent="0.25">
      <c r="A86" s="142"/>
      <c r="B86" s="12" t="s">
        <v>120</v>
      </c>
      <c r="C86" s="10"/>
      <c r="D86" s="102"/>
      <c r="E86" s="3" t="s">
        <v>101</v>
      </c>
    </row>
    <row r="87" spans="1:5" ht="15.75" x14ac:dyDescent="0.25">
      <c r="A87" s="142"/>
      <c r="B87" s="20" t="s">
        <v>123</v>
      </c>
      <c r="C87" s="10"/>
      <c r="D87" s="102"/>
      <c r="E87" s="12" t="s">
        <v>103</v>
      </c>
    </row>
    <row r="88" spans="1:5" ht="15.75" x14ac:dyDescent="0.25">
      <c r="A88" s="142"/>
      <c r="B88" s="12" t="s">
        <v>124</v>
      </c>
      <c r="C88" s="10"/>
      <c r="D88" s="102"/>
      <c r="E88" s="12" t="s">
        <v>104</v>
      </c>
    </row>
    <row r="89" spans="1:5" ht="15.75" x14ac:dyDescent="0.25">
      <c r="A89" s="142"/>
      <c r="B89" s="12" t="s">
        <v>126</v>
      </c>
      <c r="C89" s="10"/>
      <c r="D89" s="102"/>
      <c r="E89" s="12" t="s">
        <v>108</v>
      </c>
    </row>
    <row r="90" spans="1:5" ht="15.75" x14ac:dyDescent="0.25">
      <c r="A90" s="142"/>
      <c r="B90" s="12" t="s">
        <v>128</v>
      </c>
      <c r="D90" s="102"/>
      <c r="E90" s="66" t="s">
        <v>516</v>
      </c>
    </row>
    <row r="91" spans="1:5" ht="15.75" x14ac:dyDescent="0.25">
      <c r="A91" s="142"/>
      <c r="B91" s="12" t="s">
        <v>130</v>
      </c>
      <c r="C91" s="10"/>
      <c r="D91" s="102"/>
      <c r="E91" s="12" t="s">
        <v>115</v>
      </c>
    </row>
    <row r="92" spans="1:5" ht="15.75" x14ac:dyDescent="0.25">
      <c r="A92" s="142"/>
      <c r="B92" s="12" t="s">
        <v>132</v>
      </c>
      <c r="C92" s="10"/>
      <c r="D92" s="102"/>
      <c r="E92" s="3" t="s">
        <v>116</v>
      </c>
    </row>
    <row r="93" spans="1:5" ht="15.75" x14ac:dyDescent="0.25">
      <c r="A93" s="142"/>
      <c r="B93" s="12" t="s">
        <v>133</v>
      </c>
      <c r="C93" s="10"/>
      <c r="D93" s="102"/>
      <c r="E93" s="12" t="s">
        <v>121</v>
      </c>
    </row>
    <row r="94" spans="1:5" ht="15.75" x14ac:dyDescent="0.25">
      <c r="C94" s="10"/>
      <c r="D94" s="102"/>
      <c r="E94" s="12" t="s">
        <v>123</v>
      </c>
    </row>
    <row r="95" spans="1:5" ht="15.75" x14ac:dyDescent="0.25">
      <c r="A95" s="114" t="s">
        <v>278</v>
      </c>
      <c r="B95" s="12" t="s">
        <v>36</v>
      </c>
      <c r="C95" s="10"/>
      <c r="D95" s="102"/>
      <c r="E95" s="3" t="s">
        <v>124</v>
      </c>
    </row>
    <row r="96" spans="1:5" ht="15.75" x14ac:dyDescent="0.25">
      <c r="A96" s="142"/>
      <c r="B96" s="12" t="s">
        <v>38</v>
      </c>
      <c r="C96" s="10"/>
      <c r="D96" s="102"/>
      <c r="E96" s="12" t="s">
        <v>128</v>
      </c>
    </row>
    <row r="97" spans="1:5" ht="15.75" x14ac:dyDescent="0.25">
      <c r="A97" s="142"/>
      <c r="B97" s="12" t="s">
        <v>47</v>
      </c>
      <c r="C97" s="10"/>
      <c r="D97" s="102"/>
      <c r="E97" s="12" t="s">
        <v>924</v>
      </c>
    </row>
    <row r="98" spans="1:5" ht="15.75" x14ac:dyDescent="0.25">
      <c r="A98" s="142"/>
      <c r="B98" s="3" t="s">
        <v>50</v>
      </c>
      <c r="C98" s="10"/>
      <c r="D98" s="102"/>
      <c r="E98" s="12" t="s">
        <v>130</v>
      </c>
    </row>
    <row r="99" spans="1:5" ht="15.75" x14ac:dyDescent="0.25">
      <c r="A99" s="142"/>
      <c r="B99" s="12" t="s">
        <v>57</v>
      </c>
      <c r="C99" s="10"/>
      <c r="D99" s="102"/>
      <c r="E99" s="12" t="s">
        <v>132</v>
      </c>
    </row>
    <row r="100" spans="1:5" ht="15.75" x14ac:dyDescent="0.25">
      <c r="A100" s="142"/>
      <c r="B100" s="12" t="s">
        <v>65</v>
      </c>
      <c r="C100" s="10"/>
    </row>
    <row r="101" spans="1:5" ht="15.75" x14ac:dyDescent="0.25">
      <c r="A101" s="142"/>
      <c r="B101" s="12" t="s">
        <v>68</v>
      </c>
      <c r="C101" s="10"/>
      <c r="D101" s="114" t="s">
        <v>520</v>
      </c>
      <c r="E101" s="12" t="s">
        <v>36</v>
      </c>
    </row>
    <row r="102" spans="1:5" ht="15.75" x14ac:dyDescent="0.25">
      <c r="A102" s="142"/>
      <c r="B102" s="3" t="s">
        <v>73</v>
      </c>
      <c r="C102" s="10"/>
      <c r="D102" s="102"/>
      <c r="E102" s="12" t="s">
        <v>38</v>
      </c>
    </row>
    <row r="103" spans="1:5" ht="15.75" x14ac:dyDescent="0.25">
      <c r="A103" s="142"/>
      <c r="B103" s="12" t="s">
        <v>77</v>
      </c>
      <c r="C103" s="10"/>
      <c r="E103" s="12" t="s">
        <v>41</v>
      </c>
    </row>
    <row r="104" spans="1:5" ht="15.75" x14ac:dyDescent="0.25">
      <c r="A104" s="142"/>
      <c r="B104" s="12" t="s">
        <v>78</v>
      </c>
      <c r="C104" s="10"/>
      <c r="D104" s="102"/>
      <c r="E104" s="12" t="s">
        <v>47</v>
      </c>
    </row>
    <row r="105" spans="1:5" ht="15.75" x14ac:dyDescent="0.25">
      <c r="A105" s="142"/>
      <c r="B105" s="3" t="s">
        <v>80</v>
      </c>
      <c r="C105" s="10"/>
      <c r="D105" s="102"/>
      <c r="E105" s="3" t="s">
        <v>50</v>
      </c>
    </row>
    <row r="106" spans="1:5" ht="15.75" x14ac:dyDescent="0.25">
      <c r="A106" s="142"/>
      <c r="B106" s="12" t="s">
        <v>86</v>
      </c>
      <c r="C106" s="10"/>
      <c r="D106" s="102"/>
      <c r="E106" s="12" t="s">
        <v>57</v>
      </c>
    </row>
    <row r="107" spans="1:5" ht="15.75" x14ac:dyDescent="0.25">
      <c r="A107" s="142"/>
      <c r="B107" s="12" t="s">
        <v>87</v>
      </c>
      <c r="C107" s="10"/>
      <c r="D107" s="102"/>
      <c r="E107" s="3" t="s">
        <v>65</v>
      </c>
    </row>
    <row r="108" spans="1:5" ht="15.75" x14ac:dyDescent="0.25">
      <c r="A108" s="142"/>
      <c r="B108" s="3" t="s">
        <v>96</v>
      </c>
      <c r="C108" s="10"/>
      <c r="D108" s="102"/>
      <c r="E108" s="12" t="s">
        <v>77</v>
      </c>
    </row>
    <row r="109" spans="1:5" ht="15.75" x14ac:dyDescent="0.25">
      <c r="A109" s="142"/>
      <c r="B109" s="12" t="s">
        <v>97</v>
      </c>
      <c r="C109" s="10"/>
      <c r="D109" s="102"/>
      <c r="E109" s="12" t="s">
        <v>86</v>
      </c>
    </row>
    <row r="110" spans="1:5" ht="15.75" x14ac:dyDescent="0.25">
      <c r="A110" s="142"/>
      <c r="B110" s="3" t="s">
        <v>99</v>
      </c>
      <c r="C110" s="10"/>
      <c r="D110" s="102"/>
      <c r="E110" s="3" t="s">
        <v>87</v>
      </c>
    </row>
    <row r="111" spans="1:5" ht="15.75" x14ac:dyDescent="0.25">
      <c r="B111" s="12" t="s">
        <v>102</v>
      </c>
      <c r="C111" s="10"/>
      <c r="D111" s="102"/>
      <c r="E111" s="12" t="s">
        <v>89</v>
      </c>
    </row>
    <row r="112" spans="1:5" ht="15.75" x14ac:dyDescent="0.25">
      <c r="B112" s="12" t="s">
        <v>106</v>
      </c>
      <c r="C112" s="10"/>
      <c r="D112" s="102"/>
      <c r="E112" s="3" t="s">
        <v>99</v>
      </c>
    </row>
    <row r="113" spans="1:5" ht="15.75" x14ac:dyDescent="0.25">
      <c r="B113" s="12" t="s">
        <v>134</v>
      </c>
      <c r="C113" s="10"/>
      <c r="D113" s="102"/>
      <c r="E113" s="12" t="s">
        <v>102</v>
      </c>
    </row>
    <row r="114" spans="1:5" ht="15.75" x14ac:dyDescent="0.25">
      <c r="B114" s="12" t="s">
        <v>110</v>
      </c>
      <c r="C114" s="10"/>
      <c r="D114" s="102"/>
      <c r="E114" s="12" t="s">
        <v>106</v>
      </c>
    </row>
    <row r="115" spans="1:5" ht="15.75" x14ac:dyDescent="0.25">
      <c r="B115" s="12" t="s">
        <v>121</v>
      </c>
      <c r="C115" s="10"/>
      <c r="D115" s="102"/>
      <c r="E115" s="12" t="s">
        <v>134</v>
      </c>
    </row>
    <row r="116" spans="1:5" ht="15.75" x14ac:dyDescent="0.25">
      <c r="B116" s="12" t="s">
        <v>125</v>
      </c>
      <c r="C116" s="10"/>
      <c r="E116" s="12" t="s">
        <v>110</v>
      </c>
    </row>
    <row r="117" spans="1:5" ht="15.75" x14ac:dyDescent="0.25">
      <c r="B117" s="12" t="s">
        <v>127</v>
      </c>
      <c r="C117" s="10"/>
      <c r="E117" s="12" t="s">
        <v>125</v>
      </c>
    </row>
    <row r="118" spans="1:5" ht="15.75" x14ac:dyDescent="0.25">
      <c r="B118" s="12" t="s">
        <v>924</v>
      </c>
      <c r="C118" s="10"/>
      <c r="E118" s="12" t="s">
        <v>127</v>
      </c>
    </row>
    <row r="119" spans="1:5" ht="15.75" x14ac:dyDescent="0.25">
      <c r="C119" s="10"/>
    </row>
    <row r="128" spans="1:5" ht="15.75" x14ac:dyDescent="0.25">
      <c r="A128" s="142"/>
    </row>
    <row r="129" spans="1:1" x14ac:dyDescent="0.25">
      <c r="A129" s="102"/>
    </row>
    <row r="130" spans="1:1" ht="15.75" x14ac:dyDescent="0.25">
      <c r="A130" s="142"/>
    </row>
    <row r="131" spans="1:1" ht="15.75" x14ac:dyDescent="0.25">
      <c r="A131" s="142"/>
    </row>
    <row r="132" spans="1:1" ht="15.75" x14ac:dyDescent="0.25">
      <c r="A132" s="142"/>
    </row>
    <row r="133" spans="1:1" ht="15.75" x14ac:dyDescent="0.25">
      <c r="A133" s="142"/>
    </row>
    <row r="134" spans="1:1" ht="15.75" x14ac:dyDescent="0.25">
      <c r="A134" s="142"/>
    </row>
    <row r="135" spans="1:1" ht="15.75" x14ac:dyDescent="0.25">
      <c r="A135" s="142"/>
    </row>
    <row r="136" spans="1:1" ht="15.75" x14ac:dyDescent="0.25">
      <c r="A136" s="142"/>
    </row>
    <row r="137" spans="1:1" ht="15.75" x14ac:dyDescent="0.25">
      <c r="A137" s="142"/>
    </row>
    <row r="138" spans="1:1" ht="15.75" x14ac:dyDescent="0.25">
      <c r="A138" s="142"/>
    </row>
    <row r="139" spans="1:1" ht="15.75" x14ac:dyDescent="0.25">
      <c r="A139" s="142"/>
    </row>
    <row r="140" spans="1:1" ht="15.75" x14ac:dyDescent="0.25">
      <c r="A140" s="142"/>
    </row>
    <row r="141" spans="1:1" ht="15.75" x14ac:dyDescent="0.25">
      <c r="A141" s="142"/>
    </row>
    <row r="142" spans="1:1" ht="15.75" x14ac:dyDescent="0.25">
      <c r="A142" s="142"/>
    </row>
    <row r="143" spans="1:1" ht="15.75" x14ac:dyDescent="0.25">
      <c r="A143" s="142"/>
    </row>
    <row r="144" spans="1:1" ht="15.75" x14ac:dyDescent="0.25">
      <c r="A144" s="142"/>
    </row>
    <row r="145" spans="1:1" ht="15.75" x14ac:dyDescent="0.25">
      <c r="A145" s="142"/>
    </row>
    <row r="146" spans="1:1" ht="15.75" x14ac:dyDescent="0.25">
      <c r="A146" s="142"/>
    </row>
    <row r="147" spans="1:1" ht="15.75" x14ac:dyDescent="0.25">
      <c r="A147" s="142"/>
    </row>
    <row r="148" spans="1:1" ht="15.75" x14ac:dyDescent="0.25">
      <c r="A148" s="142"/>
    </row>
    <row r="149" spans="1:1" ht="15.75" x14ac:dyDescent="0.25">
      <c r="A149" s="142"/>
    </row>
    <row r="150" spans="1:1" ht="15.75" x14ac:dyDescent="0.25">
      <c r="A150" s="142"/>
    </row>
    <row r="151" spans="1:1" ht="15.75" x14ac:dyDescent="0.25">
      <c r="A151" s="142"/>
    </row>
    <row r="152" spans="1:1" ht="15.75" x14ac:dyDescent="0.25">
      <c r="A152" s="142"/>
    </row>
    <row r="153" spans="1:1" ht="15.75" x14ac:dyDescent="0.25">
      <c r="A153" s="142"/>
    </row>
    <row r="154" spans="1:1" ht="15.75" x14ac:dyDescent="0.25">
      <c r="A154" s="142"/>
    </row>
    <row r="155" spans="1:1" ht="15.75" x14ac:dyDescent="0.25">
      <c r="A155" s="142"/>
    </row>
    <row r="156" spans="1:1" ht="15.75" x14ac:dyDescent="0.25">
      <c r="A156" s="142"/>
    </row>
    <row r="157" spans="1:1" ht="15.75" x14ac:dyDescent="0.25">
      <c r="A157" s="142"/>
    </row>
    <row r="158" spans="1:1" ht="15.75" x14ac:dyDescent="0.25">
      <c r="A158" s="142"/>
    </row>
    <row r="160" spans="1:1" ht="15.75" x14ac:dyDescent="0.25">
      <c r="A160" s="142"/>
    </row>
    <row r="161" spans="1:1" ht="15.75" x14ac:dyDescent="0.25">
      <c r="A161" s="142"/>
    </row>
    <row r="162" spans="1:1" ht="15.75" x14ac:dyDescent="0.25">
      <c r="A162" s="142"/>
    </row>
    <row r="163" spans="1:1" ht="15.75" x14ac:dyDescent="0.25">
      <c r="A163" s="142"/>
    </row>
    <row r="164" spans="1:1" ht="15.75" x14ac:dyDescent="0.25">
      <c r="A164" s="142"/>
    </row>
    <row r="165" spans="1:1" ht="15.75" x14ac:dyDescent="0.25">
      <c r="A165" s="142"/>
    </row>
    <row r="166" spans="1:1" ht="15.75" x14ac:dyDescent="0.25">
      <c r="A166" s="142"/>
    </row>
    <row r="167" spans="1:1" ht="15.75" x14ac:dyDescent="0.25">
      <c r="A167" s="142"/>
    </row>
    <row r="168" spans="1:1" x14ac:dyDescent="0.25">
      <c r="A168" s="102"/>
    </row>
    <row r="169" spans="1:1" x14ac:dyDescent="0.25">
      <c r="A169" s="102"/>
    </row>
    <row r="170" spans="1:1" ht="15.75" x14ac:dyDescent="0.25">
      <c r="A170" s="142"/>
    </row>
    <row r="171" spans="1:1" ht="15.75" x14ac:dyDescent="0.25">
      <c r="A171" s="142"/>
    </row>
    <row r="172" spans="1:1" ht="15.75" x14ac:dyDescent="0.25">
      <c r="A172" s="142"/>
    </row>
    <row r="173" spans="1:1" ht="15.75" x14ac:dyDescent="0.25">
      <c r="A173" s="142"/>
    </row>
    <row r="174" spans="1:1" ht="15.75" x14ac:dyDescent="0.25">
      <c r="A174" s="142"/>
    </row>
    <row r="175" spans="1:1" ht="15.75" x14ac:dyDescent="0.25">
      <c r="A175" s="142"/>
    </row>
    <row r="176" spans="1:1" ht="15.75" x14ac:dyDescent="0.25">
      <c r="A176" s="142"/>
    </row>
    <row r="177" spans="1:1" ht="15.75" x14ac:dyDescent="0.25">
      <c r="A177" s="142"/>
    </row>
    <row r="178" spans="1:1" ht="15.75" x14ac:dyDescent="0.25">
      <c r="A178" s="142"/>
    </row>
    <row r="179" spans="1:1" ht="15.75" x14ac:dyDescent="0.25">
      <c r="A179" s="142"/>
    </row>
    <row r="180" spans="1:1" ht="15.75" x14ac:dyDescent="0.25">
      <c r="A180" s="142"/>
    </row>
    <row r="181" spans="1:1" ht="15.75" x14ac:dyDescent="0.25">
      <c r="A181" s="142"/>
    </row>
    <row r="182" spans="1:1" ht="15.75" x14ac:dyDescent="0.25">
      <c r="A182" s="142"/>
    </row>
    <row r="183" spans="1:1" ht="15.75" x14ac:dyDescent="0.25">
      <c r="A183" s="142"/>
    </row>
    <row r="184" spans="1:1" x14ac:dyDescent="0.25">
      <c r="A184" s="102"/>
    </row>
    <row r="185" spans="1:1" x14ac:dyDescent="0.25">
      <c r="A185" s="102"/>
    </row>
    <row r="186" spans="1:1" x14ac:dyDescent="0.25">
      <c r="A186" s="102"/>
    </row>
    <row r="187" spans="1:1" x14ac:dyDescent="0.25">
      <c r="A187" s="102"/>
    </row>
    <row r="188" spans="1:1" x14ac:dyDescent="0.25">
      <c r="A188" s="102"/>
    </row>
    <row r="189" spans="1:1" x14ac:dyDescent="0.25">
      <c r="A189" s="102"/>
    </row>
    <row r="190" spans="1:1" x14ac:dyDescent="0.25">
      <c r="A190" s="102"/>
    </row>
    <row r="191" spans="1:1" x14ac:dyDescent="0.25">
      <c r="A191" s="102"/>
    </row>
    <row r="200" spans="1:1" x14ac:dyDescent="0.25">
      <c r="A200" s="102"/>
    </row>
  </sheetData>
  <sortState ref="G101:G118">
    <sortCondition ref="G101"/>
  </sortState>
  <pageMargins left="0.7" right="0.7" top="0.75" bottom="0.75" header="0.3" footer="0.3"/>
  <drawing r:id="rId1"/>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123"/>
  <sheetViews>
    <sheetView showGridLines="0" workbookViewId="0">
      <selection activeCell="K16" sqref="K16"/>
    </sheetView>
  </sheetViews>
  <sheetFormatPr defaultColWidth="8.7109375" defaultRowHeight="15" x14ac:dyDescent="0.25"/>
  <cols>
    <col min="1" max="1" width="20" style="3" customWidth="1"/>
    <col min="2" max="2" width="22.7109375" style="3" bestFit="1" customWidth="1"/>
    <col min="3" max="3" width="16.42578125" style="3" customWidth="1"/>
    <col min="4" max="4" width="15.140625" style="3" bestFit="1" customWidth="1"/>
    <col min="5" max="5" width="22.7109375" style="3" bestFit="1" customWidth="1"/>
    <col min="6" max="16384" width="8.7109375" style="3"/>
  </cols>
  <sheetData>
    <row r="1" spans="1:5" ht="20.25" x14ac:dyDescent="0.25">
      <c r="A1" s="16" t="s">
        <v>901</v>
      </c>
    </row>
    <row r="2" spans="1:5" ht="20.25" x14ac:dyDescent="0.25">
      <c r="A2" s="16"/>
    </row>
    <row r="3" spans="1:5" ht="20.25" x14ac:dyDescent="0.25">
      <c r="A3" s="16"/>
    </row>
    <row r="5" spans="1:5" s="10" customFormat="1" ht="34.5" customHeight="1" x14ac:dyDescent="0.25">
      <c r="A5" s="945" t="s">
        <v>276</v>
      </c>
      <c r="B5" s="946" t="s">
        <v>33</v>
      </c>
      <c r="C5" s="791"/>
      <c r="D5" s="824" t="s">
        <v>277</v>
      </c>
      <c r="E5" s="18" t="s">
        <v>33</v>
      </c>
    </row>
    <row r="6" spans="1:5" s="10" customFormat="1" ht="15.75" x14ac:dyDescent="0.25">
      <c r="A6" s="947" t="s">
        <v>925</v>
      </c>
      <c r="B6" s="939" t="s">
        <v>92</v>
      </c>
      <c r="D6" s="13" t="s">
        <v>928</v>
      </c>
      <c r="E6" s="66" t="s">
        <v>43</v>
      </c>
    </row>
    <row r="7" spans="1:5" s="10" customFormat="1" ht="15.75" x14ac:dyDescent="0.25">
      <c r="A7" s="24"/>
      <c r="B7" s="939" t="s">
        <v>84</v>
      </c>
      <c r="D7" s="3"/>
      <c r="E7" s="12" t="s">
        <v>381</v>
      </c>
    </row>
    <row r="8" spans="1:5" s="10" customFormat="1" ht="15.75" x14ac:dyDescent="0.25">
      <c r="A8" s="24"/>
      <c r="B8" s="12"/>
      <c r="D8" s="3"/>
      <c r="E8" s="12" t="s">
        <v>61</v>
      </c>
    </row>
    <row r="9" spans="1:5" s="10" customFormat="1" ht="15.75" x14ac:dyDescent="0.25">
      <c r="A9" s="322" t="s">
        <v>926</v>
      </c>
      <c r="B9" s="10" t="s">
        <v>34</v>
      </c>
      <c r="E9" s="12" t="s">
        <v>74</v>
      </c>
    </row>
    <row r="10" spans="1:5" s="10" customFormat="1" ht="15.75" x14ac:dyDescent="0.25">
      <c r="A10" s="30"/>
      <c r="B10" s="12" t="s">
        <v>513</v>
      </c>
      <c r="D10" s="3"/>
      <c r="E10" s="12" t="s">
        <v>84</v>
      </c>
    </row>
    <row r="11" spans="1:5" s="10" customFormat="1" ht="15.75" x14ac:dyDescent="0.25">
      <c r="A11" s="24"/>
      <c r="B11" s="12" t="s">
        <v>37</v>
      </c>
      <c r="D11" s="3"/>
      <c r="E11" s="66" t="s">
        <v>91</v>
      </c>
    </row>
    <row r="12" spans="1:5" s="10" customFormat="1" ht="15.75" x14ac:dyDescent="0.25">
      <c r="A12" s="24"/>
      <c r="B12" s="10" t="s">
        <v>39</v>
      </c>
      <c r="D12" s="3"/>
      <c r="E12" s="66" t="s">
        <v>92</v>
      </c>
    </row>
    <row r="13" spans="1:5" s="10" customFormat="1" ht="15.75" x14ac:dyDescent="0.25">
      <c r="A13" s="24"/>
      <c r="B13" s="66" t="s">
        <v>40</v>
      </c>
      <c r="D13" s="3"/>
      <c r="E13" s="10" t="s">
        <v>380</v>
      </c>
    </row>
    <row r="14" spans="1:5" s="10" customFormat="1" ht="15.75" x14ac:dyDescent="0.25">
      <c r="B14" s="12" t="s">
        <v>42</v>
      </c>
      <c r="D14" s="3"/>
      <c r="E14" s="66" t="s">
        <v>93</v>
      </c>
    </row>
    <row r="15" spans="1:5" ht="15.75" x14ac:dyDescent="0.25">
      <c r="B15" s="12" t="s">
        <v>43</v>
      </c>
      <c r="C15" s="10"/>
      <c r="E15" s="3" t="s">
        <v>109</v>
      </c>
    </row>
    <row r="16" spans="1:5" ht="15.75" x14ac:dyDescent="0.25">
      <c r="A16" s="10"/>
      <c r="B16" s="12" t="s">
        <v>44</v>
      </c>
      <c r="C16" s="10"/>
      <c r="E16" s="66"/>
    </row>
    <row r="17" spans="1:5" ht="15.75" x14ac:dyDescent="0.25">
      <c r="A17" s="10"/>
      <c r="B17" s="12" t="s">
        <v>45</v>
      </c>
      <c r="C17" s="10"/>
      <c r="D17" s="13" t="s">
        <v>929</v>
      </c>
      <c r="E17" s="3" t="s">
        <v>34</v>
      </c>
    </row>
    <row r="18" spans="1:5" ht="15.75" x14ac:dyDescent="0.25">
      <c r="A18" s="10"/>
      <c r="B18" s="12" t="s">
        <v>46</v>
      </c>
      <c r="C18" s="10"/>
      <c r="E18" s="66" t="s">
        <v>35</v>
      </c>
    </row>
    <row r="19" spans="1:5" ht="15.75" x14ac:dyDescent="0.25">
      <c r="A19" s="10"/>
      <c r="B19" s="12" t="s">
        <v>514</v>
      </c>
      <c r="C19" s="10"/>
      <c r="E19" s="3" t="s">
        <v>513</v>
      </c>
    </row>
    <row r="20" spans="1:5" ht="15.75" x14ac:dyDescent="0.25">
      <c r="A20" s="10"/>
      <c r="B20" s="12" t="s">
        <v>51</v>
      </c>
      <c r="C20" s="10"/>
      <c r="E20" s="12" t="s">
        <v>37</v>
      </c>
    </row>
    <row r="21" spans="1:5" ht="15.75" x14ac:dyDescent="0.25">
      <c r="A21" s="10"/>
      <c r="B21" s="12" t="s">
        <v>52</v>
      </c>
      <c r="C21" s="10"/>
      <c r="E21" s="12" t="s">
        <v>39</v>
      </c>
    </row>
    <row r="22" spans="1:5" ht="15.75" x14ac:dyDescent="0.25">
      <c r="A22" s="10"/>
      <c r="B22" s="3" t="s">
        <v>381</v>
      </c>
      <c r="C22" s="10"/>
      <c r="E22" s="3" t="s">
        <v>40</v>
      </c>
    </row>
    <row r="23" spans="1:5" ht="15.75" x14ac:dyDescent="0.25">
      <c r="A23" s="10"/>
      <c r="B23" s="66" t="s">
        <v>56</v>
      </c>
      <c r="C23" s="10"/>
      <c r="E23" s="12" t="s">
        <v>42</v>
      </c>
    </row>
    <row r="24" spans="1:5" ht="15.75" x14ac:dyDescent="0.25">
      <c r="A24" s="10"/>
      <c r="B24" s="3" t="s">
        <v>57</v>
      </c>
      <c r="C24" s="10"/>
      <c r="E24" s="12" t="s">
        <v>44</v>
      </c>
    </row>
    <row r="25" spans="1:5" ht="15.75" x14ac:dyDescent="0.25">
      <c r="A25" s="10"/>
      <c r="B25" s="12" t="s">
        <v>59</v>
      </c>
      <c r="C25" s="10"/>
      <c r="E25" s="20" t="s">
        <v>45</v>
      </c>
    </row>
    <row r="26" spans="1:5" ht="15.75" x14ac:dyDescent="0.25">
      <c r="A26" s="10"/>
      <c r="B26" s="12" t="s">
        <v>61</v>
      </c>
      <c r="C26" s="10"/>
      <c r="E26" s="12" t="s">
        <v>46</v>
      </c>
    </row>
    <row r="27" spans="1:5" ht="15.75" x14ac:dyDescent="0.25">
      <c r="A27" s="10"/>
      <c r="B27" s="3" t="s">
        <v>62</v>
      </c>
      <c r="C27" s="10"/>
      <c r="E27" s="12" t="s">
        <v>514</v>
      </c>
    </row>
    <row r="28" spans="1:5" ht="15.75" x14ac:dyDescent="0.25">
      <c r="A28" s="10"/>
      <c r="B28" s="12" t="s">
        <v>63</v>
      </c>
      <c r="C28" s="10"/>
      <c r="E28" s="12" t="s">
        <v>51</v>
      </c>
    </row>
    <row r="29" spans="1:5" ht="15.75" x14ac:dyDescent="0.25">
      <c r="A29" s="10"/>
      <c r="B29" s="12" t="s">
        <v>67</v>
      </c>
      <c r="C29" s="10"/>
      <c r="E29" s="12" t="s">
        <v>52</v>
      </c>
    </row>
    <row r="30" spans="1:5" ht="15.75" x14ac:dyDescent="0.25">
      <c r="A30" s="10"/>
      <c r="B30" s="12" t="s">
        <v>72</v>
      </c>
      <c r="C30" s="10"/>
      <c r="E30" s="12" t="s">
        <v>56</v>
      </c>
    </row>
    <row r="31" spans="1:5" ht="15.75" x14ac:dyDescent="0.25">
      <c r="A31" s="10"/>
      <c r="B31" s="12" t="s">
        <v>74</v>
      </c>
      <c r="C31" s="10"/>
      <c r="E31" s="12" t="s">
        <v>57</v>
      </c>
    </row>
    <row r="32" spans="1:5" ht="15.75" x14ac:dyDescent="0.25">
      <c r="B32" s="12" t="s">
        <v>77</v>
      </c>
      <c r="C32" s="10"/>
      <c r="E32" s="12" t="s">
        <v>59</v>
      </c>
    </row>
    <row r="33" spans="1:5" ht="15.75" x14ac:dyDescent="0.25">
      <c r="A33" s="10"/>
      <c r="B33" s="12" t="s">
        <v>81</v>
      </c>
      <c r="C33" s="10"/>
      <c r="E33" s="12" t="s">
        <v>62</v>
      </c>
    </row>
    <row r="34" spans="1:5" ht="15.75" x14ac:dyDescent="0.25">
      <c r="A34" s="10"/>
      <c r="B34" s="12" t="s">
        <v>82</v>
      </c>
      <c r="C34" s="10"/>
      <c r="E34" s="66" t="s">
        <v>63</v>
      </c>
    </row>
    <row r="35" spans="1:5" ht="15.75" x14ac:dyDescent="0.25">
      <c r="A35" s="10"/>
      <c r="B35" s="3" t="s">
        <v>91</v>
      </c>
      <c r="C35" s="10"/>
      <c r="E35" s="12" t="s">
        <v>64</v>
      </c>
    </row>
    <row r="36" spans="1:5" ht="15.75" x14ac:dyDescent="0.25">
      <c r="A36" s="10"/>
      <c r="B36" s="12" t="s">
        <v>380</v>
      </c>
      <c r="C36" s="10"/>
      <c r="E36" s="12" t="s">
        <v>67</v>
      </c>
    </row>
    <row r="37" spans="1:5" ht="15.75" x14ac:dyDescent="0.25">
      <c r="A37" s="10"/>
      <c r="B37" s="12" t="s">
        <v>93</v>
      </c>
      <c r="C37" s="10"/>
      <c r="E37" s="12" t="s">
        <v>69</v>
      </c>
    </row>
    <row r="38" spans="1:5" ht="15.75" x14ac:dyDescent="0.25">
      <c r="A38" s="10"/>
      <c r="B38" s="12" t="s">
        <v>105</v>
      </c>
      <c r="C38" s="10"/>
      <c r="E38" s="12" t="s">
        <v>70</v>
      </c>
    </row>
    <row r="39" spans="1:5" ht="15.75" x14ac:dyDescent="0.25">
      <c r="A39" s="10"/>
      <c r="B39" s="12" t="s">
        <v>107</v>
      </c>
      <c r="C39" s="10"/>
      <c r="E39" s="12" t="s">
        <v>71</v>
      </c>
    </row>
    <row r="40" spans="1:5" ht="15.75" x14ac:dyDescent="0.25">
      <c r="A40" s="10"/>
      <c r="B40" s="12" t="s">
        <v>109</v>
      </c>
      <c r="C40" s="10"/>
      <c r="E40" s="12" t="s">
        <v>72</v>
      </c>
    </row>
    <row r="41" spans="1:5" ht="15.75" x14ac:dyDescent="0.25">
      <c r="A41" s="10"/>
      <c r="B41" s="12" t="s">
        <v>111</v>
      </c>
      <c r="C41" s="10"/>
      <c r="E41" s="66" t="s">
        <v>77</v>
      </c>
    </row>
    <row r="42" spans="1:5" ht="15.75" x14ac:dyDescent="0.25">
      <c r="A42" s="10"/>
      <c r="B42" s="3" t="s">
        <v>113</v>
      </c>
      <c r="C42" s="10"/>
      <c r="E42" s="12" t="s">
        <v>79</v>
      </c>
    </row>
    <row r="43" spans="1:5" ht="15.75" x14ac:dyDescent="0.25">
      <c r="A43" s="10"/>
      <c r="B43" s="66" t="s">
        <v>115</v>
      </c>
      <c r="C43" s="10"/>
      <c r="E43" s="12" t="s">
        <v>81</v>
      </c>
    </row>
    <row r="44" spans="1:5" ht="15.75" x14ac:dyDescent="0.25">
      <c r="A44" s="10"/>
      <c r="B44" s="12" t="s">
        <v>117</v>
      </c>
      <c r="C44" s="10"/>
      <c r="E44" s="12" t="s">
        <v>82</v>
      </c>
    </row>
    <row r="45" spans="1:5" ht="15.75" x14ac:dyDescent="0.25">
      <c r="A45" s="10"/>
      <c r="B45" s="12" t="s">
        <v>119</v>
      </c>
      <c r="C45" s="10"/>
      <c r="E45" s="12" t="s">
        <v>97</v>
      </c>
    </row>
    <row r="46" spans="1:5" ht="15.75" x14ac:dyDescent="0.25">
      <c r="A46" s="10"/>
      <c r="B46" s="12" t="s">
        <v>122</v>
      </c>
      <c r="C46" s="10"/>
      <c r="E46" s="12" t="s">
        <v>105</v>
      </c>
    </row>
    <row r="47" spans="1:5" ht="15.75" x14ac:dyDescent="0.25">
      <c r="B47" s="3" t="s">
        <v>123</v>
      </c>
      <c r="C47" s="10"/>
      <c r="D47" s="10"/>
      <c r="E47" s="12" t="s">
        <v>107</v>
      </c>
    </row>
    <row r="48" spans="1:5" ht="15.75" x14ac:dyDescent="0.25">
      <c r="B48" s="12" t="s">
        <v>124</v>
      </c>
      <c r="C48" s="10"/>
      <c r="E48" s="12" t="s">
        <v>111</v>
      </c>
    </row>
    <row r="49" spans="1:5" ht="15.75" x14ac:dyDescent="0.25">
      <c r="A49" s="10"/>
      <c r="B49" s="3" t="s">
        <v>126</v>
      </c>
      <c r="C49" s="10"/>
      <c r="E49" s="12" t="s">
        <v>113</v>
      </c>
    </row>
    <row r="50" spans="1:5" ht="15.75" x14ac:dyDescent="0.25">
      <c r="B50" s="66" t="s">
        <v>129</v>
      </c>
      <c r="C50" s="10"/>
      <c r="E50" s="12" t="s">
        <v>114</v>
      </c>
    </row>
    <row r="51" spans="1:5" ht="15.75" x14ac:dyDescent="0.25">
      <c r="B51" s="12" t="s">
        <v>131</v>
      </c>
      <c r="C51" s="10"/>
      <c r="E51" s="12" t="s">
        <v>115</v>
      </c>
    </row>
    <row r="52" spans="1:5" ht="15.75" x14ac:dyDescent="0.25">
      <c r="B52" s="12" t="s">
        <v>132</v>
      </c>
      <c r="C52" s="10"/>
      <c r="E52" s="12" t="s">
        <v>117</v>
      </c>
    </row>
    <row r="53" spans="1:5" ht="15.75" x14ac:dyDescent="0.25">
      <c r="B53" s="12" t="s">
        <v>133</v>
      </c>
      <c r="C53" s="10"/>
      <c r="E53" s="12" t="s">
        <v>119</v>
      </c>
    </row>
    <row r="54" spans="1:5" ht="15.75" x14ac:dyDescent="0.25">
      <c r="C54" s="10"/>
      <c r="E54" s="66" t="s">
        <v>120</v>
      </c>
    </row>
    <row r="55" spans="1:5" ht="15.75" x14ac:dyDescent="0.25">
      <c r="A55" s="322" t="s">
        <v>521</v>
      </c>
      <c r="B55" s="12" t="s">
        <v>35</v>
      </c>
      <c r="C55" s="10"/>
      <c r="E55" s="12" t="s">
        <v>122</v>
      </c>
    </row>
    <row r="56" spans="1:5" ht="15.75" x14ac:dyDescent="0.25">
      <c r="A56" s="10"/>
      <c r="B56" s="3" t="s">
        <v>36</v>
      </c>
      <c r="C56" s="10"/>
      <c r="E56" s="12" t="s">
        <v>123</v>
      </c>
    </row>
    <row r="57" spans="1:5" ht="15.75" x14ac:dyDescent="0.25">
      <c r="A57" s="10"/>
      <c r="B57" s="12" t="s">
        <v>38</v>
      </c>
      <c r="C57" s="10"/>
      <c r="E57" s="12" t="s">
        <v>124</v>
      </c>
    </row>
    <row r="58" spans="1:5" ht="15.75" x14ac:dyDescent="0.25">
      <c r="A58" s="10"/>
      <c r="B58" s="12" t="s">
        <v>41</v>
      </c>
      <c r="C58" s="10"/>
      <c r="E58" s="12" t="s">
        <v>126</v>
      </c>
    </row>
    <row r="59" spans="1:5" ht="15.75" x14ac:dyDescent="0.25">
      <c r="A59" s="10"/>
      <c r="B59" s="12" t="s">
        <v>48</v>
      </c>
      <c r="C59" s="10"/>
      <c r="E59" s="12" t="s">
        <v>924</v>
      </c>
    </row>
    <row r="60" spans="1:5" ht="15.75" x14ac:dyDescent="0.25">
      <c r="A60" s="10"/>
      <c r="B60" s="12" t="s">
        <v>49</v>
      </c>
      <c r="C60" s="10"/>
      <c r="E60" s="12" t="s">
        <v>129</v>
      </c>
    </row>
    <row r="61" spans="1:5" ht="15.75" x14ac:dyDescent="0.25">
      <c r="A61" s="10"/>
      <c r="B61" s="12" t="s">
        <v>50</v>
      </c>
      <c r="C61" s="10"/>
      <c r="E61" s="12" t="s">
        <v>131</v>
      </c>
    </row>
    <row r="62" spans="1:5" ht="15.75" x14ac:dyDescent="0.25">
      <c r="A62" s="10"/>
      <c r="B62" s="12" t="s">
        <v>53</v>
      </c>
      <c r="C62" s="10"/>
      <c r="E62" s="12" t="s">
        <v>132</v>
      </c>
    </row>
    <row r="63" spans="1:5" ht="15.75" x14ac:dyDescent="0.25">
      <c r="A63" s="10"/>
      <c r="B63" s="66" t="s">
        <v>54</v>
      </c>
      <c r="C63" s="10"/>
      <c r="E63" s="12" t="s">
        <v>133</v>
      </c>
    </row>
    <row r="64" spans="1:5" ht="15.75" x14ac:dyDescent="0.25">
      <c r="A64" s="10"/>
      <c r="B64" s="12" t="s">
        <v>55</v>
      </c>
    </row>
    <row r="65" spans="1:5" ht="15.75" x14ac:dyDescent="0.25">
      <c r="A65" s="10"/>
      <c r="B65" s="12" t="s">
        <v>58</v>
      </c>
      <c r="C65" s="10"/>
      <c r="D65" s="322" t="s">
        <v>930</v>
      </c>
      <c r="E65" s="12" t="s">
        <v>36</v>
      </c>
    </row>
    <row r="66" spans="1:5" ht="15.75" x14ac:dyDescent="0.25">
      <c r="A66" s="10"/>
      <c r="B66" s="66" t="s">
        <v>60</v>
      </c>
      <c r="C66" s="10"/>
      <c r="E66" s="12" t="s">
        <v>38</v>
      </c>
    </row>
    <row r="67" spans="1:5" ht="15.75" x14ac:dyDescent="0.25">
      <c r="A67" s="10"/>
      <c r="B67" s="12" t="s">
        <v>64</v>
      </c>
      <c r="C67" s="10"/>
      <c r="E67" s="3" t="s">
        <v>48</v>
      </c>
    </row>
    <row r="68" spans="1:5" ht="15.75" x14ac:dyDescent="0.25">
      <c r="A68" s="10"/>
      <c r="B68" s="66" t="s">
        <v>65</v>
      </c>
      <c r="C68" s="10"/>
      <c r="E68" s="12" t="s">
        <v>49</v>
      </c>
    </row>
    <row r="69" spans="1:5" ht="15.75" x14ac:dyDescent="0.25">
      <c r="A69" s="10"/>
      <c r="B69" s="12" t="s">
        <v>66</v>
      </c>
      <c r="C69" s="10"/>
      <c r="E69" s="3" t="s">
        <v>50</v>
      </c>
    </row>
    <row r="70" spans="1:5" ht="15.75" x14ac:dyDescent="0.25">
      <c r="A70" s="10"/>
      <c r="B70" s="12" t="s">
        <v>932</v>
      </c>
      <c r="C70" s="10"/>
      <c r="E70" s="12" t="s">
        <v>53</v>
      </c>
    </row>
    <row r="71" spans="1:5" ht="15.75" x14ac:dyDescent="0.25">
      <c r="A71" s="10"/>
      <c r="B71" s="12" t="s">
        <v>69</v>
      </c>
      <c r="C71" s="10"/>
      <c r="E71" s="12" t="s">
        <v>54</v>
      </c>
    </row>
    <row r="72" spans="1:5" ht="15.75" x14ac:dyDescent="0.25">
      <c r="A72" s="10"/>
      <c r="B72" s="12" t="s">
        <v>70</v>
      </c>
      <c r="C72" s="10"/>
      <c r="E72" s="12" t="s">
        <v>55</v>
      </c>
    </row>
    <row r="73" spans="1:5" ht="15.75" x14ac:dyDescent="0.25">
      <c r="A73" s="10"/>
      <c r="B73" s="12" t="s">
        <v>71</v>
      </c>
      <c r="C73" s="10"/>
      <c r="E73" s="66" t="s">
        <v>58</v>
      </c>
    </row>
    <row r="74" spans="1:5" ht="15.75" x14ac:dyDescent="0.25">
      <c r="A74" s="10"/>
      <c r="B74" s="12" t="s">
        <v>73</v>
      </c>
      <c r="C74" s="10"/>
      <c r="E74" s="3" t="s">
        <v>60</v>
      </c>
    </row>
    <row r="75" spans="1:5" ht="15.75" x14ac:dyDescent="0.25">
      <c r="A75" s="10"/>
      <c r="B75" s="12" t="s">
        <v>75</v>
      </c>
      <c r="C75" s="10"/>
      <c r="E75" s="12" t="s">
        <v>65</v>
      </c>
    </row>
    <row r="76" spans="1:5" ht="15.75" x14ac:dyDescent="0.25">
      <c r="A76" s="10"/>
      <c r="B76" s="12" t="s">
        <v>76</v>
      </c>
      <c r="C76" s="10"/>
      <c r="E76" s="12" t="s">
        <v>66</v>
      </c>
    </row>
    <row r="77" spans="1:5" ht="15.75" x14ac:dyDescent="0.25">
      <c r="A77" s="10"/>
      <c r="B77" s="12" t="s">
        <v>79</v>
      </c>
      <c r="C77" s="10"/>
      <c r="E77" s="12" t="s">
        <v>932</v>
      </c>
    </row>
    <row r="78" spans="1:5" ht="15.75" x14ac:dyDescent="0.25">
      <c r="A78" s="10"/>
      <c r="B78" s="12" t="s">
        <v>80</v>
      </c>
      <c r="C78" s="10"/>
      <c r="E78" s="12" t="s">
        <v>68</v>
      </c>
    </row>
    <row r="79" spans="1:5" ht="15.75" x14ac:dyDescent="0.25">
      <c r="A79" s="10"/>
      <c r="B79" s="12" t="s">
        <v>922</v>
      </c>
      <c r="C79" s="10"/>
      <c r="E79" s="3" t="s">
        <v>73</v>
      </c>
    </row>
    <row r="80" spans="1:5" ht="15.75" x14ac:dyDescent="0.25">
      <c r="A80" s="10"/>
      <c r="B80" s="66" t="s">
        <v>83</v>
      </c>
      <c r="C80" s="10"/>
      <c r="E80" s="12" t="s">
        <v>75</v>
      </c>
    </row>
    <row r="81" spans="1:5" ht="15.75" x14ac:dyDescent="0.25">
      <c r="A81" s="10"/>
      <c r="B81" s="12" t="s">
        <v>85</v>
      </c>
      <c r="C81" s="10"/>
      <c r="E81" s="3" t="s">
        <v>76</v>
      </c>
    </row>
    <row r="82" spans="1:5" ht="15.75" x14ac:dyDescent="0.25">
      <c r="A82" s="10"/>
      <c r="B82" s="12" t="s">
        <v>87</v>
      </c>
      <c r="C82" s="10"/>
      <c r="E82" s="12" t="s">
        <v>80</v>
      </c>
    </row>
    <row r="83" spans="1:5" ht="15.75" x14ac:dyDescent="0.25">
      <c r="A83" s="10"/>
      <c r="B83" s="12" t="s">
        <v>88</v>
      </c>
      <c r="C83" s="10"/>
      <c r="E83" s="3" t="s">
        <v>511</v>
      </c>
    </row>
    <row r="84" spans="1:5" ht="15.75" x14ac:dyDescent="0.25">
      <c r="A84" s="10"/>
      <c r="B84" s="12" t="s">
        <v>90</v>
      </c>
      <c r="C84" s="10"/>
      <c r="E84" s="12" t="s">
        <v>83</v>
      </c>
    </row>
    <row r="85" spans="1:5" ht="15.75" x14ac:dyDescent="0.25">
      <c r="B85" s="12" t="s">
        <v>94</v>
      </c>
      <c r="C85" s="10"/>
      <c r="E85" s="12" t="s">
        <v>85</v>
      </c>
    </row>
    <row r="86" spans="1:5" ht="15.75" x14ac:dyDescent="0.25">
      <c r="A86" s="10"/>
      <c r="B86" s="66" t="s">
        <v>95</v>
      </c>
      <c r="C86" s="10"/>
      <c r="E86" s="66" t="s">
        <v>87</v>
      </c>
    </row>
    <row r="87" spans="1:5" ht="15.75" x14ac:dyDescent="0.25">
      <c r="A87" s="10"/>
      <c r="B87" s="12" t="s">
        <v>96</v>
      </c>
      <c r="C87" s="10"/>
      <c r="E87" s="12" t="s">
        <v>88</v>
      </c>
    </row>
    <row r="88" spans="1:5" ht="15.75" x14ac:dyDescent="0.25">
      <c r="A88" s="10"/>
      <c r="B88" s="3" t="s">
        <v>97</v>
      </c>
      <c r="C88" s="10"/>
      <c r="D88" s="10"/>
      <c r="E88" s="3" t="s">
        <v>90</v>
      </c>
    </row>
    <row r="89" spans="1:5" ht="15.75" x14ac:dyDescent="0.25">
      <c r="A89" s="10"/>
      <c r="B89" s="12" t="s">
        <v>98</v>
      </c>
      <c r="C89" s="10"/>
      <c r="E89" s="12" t="s">
        <v>94</v>
      </c>
    </row>
    <row r="90" spans="1:5" ht="15.75" x14ac:dyDescent="0.25">
      <c r="A90" s="10"/>
      <c r="B90" s="12" t="s">
        <v>99</v>
      </c>
      <c r="C90" s="10"/>
      <c r="E90" s="3" t="s">
        <v>96</v>
      </c>
    </row>
    <row r="91" spans="1:5" ht="15.75" x14ac:dyDescent="0.25">
      <c r="A91" s="10"/>
      <c r="B91" s="3" t="s">
        <v>100</v>
      </c>
      <c r="C91" s="10"/>
      <c r="E91" s="12" t="s">
        <v>98</v>
      </c>
    </row>
    <row r="92" spans="1:5" ht="15.75" x14ac:dyDescent="0.25">
      <c r="B92" s="12" t="s">
        <v>101</v>
      </c>
      <c r="C92" s="10"/>
      <c r="E92" s="12" t="s">
        <v>99</v>
      </c>
    </row>
    <row r="93" spans="1:5" ht="15.75" x14ac:dyDescent="0.25">
      <c r="A93" s="10"/>
      <c r="B93" s="12" t="s">
        <v>102</v>
      </c>
      <c r="C93" s="10"/>
      <c r="E93" s="3" t="s">
        <v>100</v>
      </c>
    </row>
    <row r="94" spans="1:5" ht="15.75" x14ac:dyDescent="0.25">
      <c r="B94" s="3" t="s">
        <v>103</v>
      </c>
      <c r="C94" s="10"/>
      <c r="E94" s="12" t="s">
        <v>101</v>
      </c>
    </row>
    <row r="95" spans="1:5" ht="15.75" x14ac:dyDescent="0.25">
      <c r="A95" s="10"/>
      <c r="B95" s="12" t="s">
        <v>104</v>
      </c>
      <c r="C95" s="10"/>
      <c r="E95" s="3" t="s">
        <v>102</v>
      </c>
    </row>
    <row r="96" spans="1:5" ht="15.75" x14ac:dyDescent="0.25">
      <c r="A96" s="10"/>
      <c r="B96" s="12" t="s">
        <v>108</v>
      </c>
      <c r="C96" s="10"/>
      <c r="E96" s="12" t="s">
        <v>103</v>
      </c>
    </row>
    <row r="97" spans="1:5" ht="15.75" x14ac:dyDescent="0.25">
      <c r="A97" s="10"/>
      <c r="B97" s="66" t="s">
        <v>512</v>
      </c>
      <c r="C97" s="10"/>
      <c r="E97" s="3" t="s">
        <v>104</v>
      </c>
    </row>
    <row r="98" spans="1:5" ht="15.75" x14ac:dyDescent="0.25">
      <c r="A98" s="10"/>
      <c r="B98" s="12" t="s">
        <v>516</v>
      </c>
      <c r="C98" s="10"/>
      <c r="E98" s="12" t="s">
        <v>108</v>
      </c>
    </row>
    <row r="99" spans="1:5" ht="15.75" x14ac:dyDescent="0.25">
      <c r="B99" s="12" t="s">
        <v>112</v>
      </c>
      <c r="C99" s="10"/>
      <c r="E99" s="3" t="s">
        <v>512</v>
      </c>
    </row>
    <row r="100" spans="1:5" ht="15.75" x14ac:dyDescent="0.25">
      <c r="B100" s="12" t="s">
        <v>114</v>
      </c>
      <c r="C100" s="10"/>
      <c r="E100" s="12" t="s">
        <v>516</v>
      </c>
    </row>
    <row r="101" spans="1:5" ht="15.75" x14ac:dyDescent="0.25">
      <c r="B101" s="12" t="s">
        <v>116</v>
      </c>
      <c r="C101" s="10"/>
      <c r="E101" s="3" t="s">
        <v>112</v>
      </c>
    </row>
    <row r="102" spans="1:5" ht="15.75" x14ac:dyDescent="0.25">
      <c r="B102" s="12" t="s">
        <v>118</v>
      </c>
      <c r="C102" s="10"/>
      <c r="E102" s="12" t="s">
        <v>116</v>
      </c>
    </row>
    <row r="103" spans="1:5" ht="15.75" x14ac:dyDescent="0.25">
      <c r="B103" s="66" t="s">
        <v>120</v>
      </c>
      <c r="C103" s="10"/>
      <c r="E103" s="12" t="s">
        <v>118</v>
      </c>
    </row>
    <row r="104" spans="1:5" ht="15.75" x14ac:dyDescent="0.25">
      <c r="B104" s="12" t="s">
        <v>121</v>
      </c>
      <c r="C104" s="10"/>
      <c r="E104" s="66" t="s">
        <v>121</v>
      </c>
    </row>
    <row r="105" spans="1:5" ht="15.75" x14ac:dyDescent="0.25">
      <c r="B105" s="12" t="s">
        <v>127</v>
      </c>
      <c r="C105" s="10"/>
      <c r="E105" s="12" t="s">
        <v>125</v>
      </c>
    </row>
    <row r="106" spans="1:5" ht="15.75" x14ac:dyDescent="0.25">
      <c r="B106" s="12" t="s">
        <v>128</v>
      </c>
      <c r="C106" s="10"/>
      <c r="E106" s="3" t="s">
        <v>127</v>
      </c>
    </row>
    <row r="107" spans="1:5" ht="15.75" x14ac:dyDescent="0.25">
      <c r="B107" s="12" t="s">
        <v>924</v>
      </c>
      <c r="C107" s="10"/>
      <c r="E107" s="12" t="s">
        <v>128</v>
      </c>
    </row>
    <row r="108" spans="1:5" ht="15.75" x14ac:dyDescent="0.25">
      <c r="B108" s="12" t="s">
        <v>130</v>
      </c>
      <c r="C108" s="10"/>
      <c r="E108" s="12" t="s">
        <v>130</v>
      </c>
    </row>
    <row r="109" spans="1:5" ht="15.75" x14ac:dyDescent="0.25">
      <c r="B109" s="12"/>
      <c r="C109" s="10"/>
    </row>
    <row r="110" spans="1:5" ht="15.75" x14ac:dyDescent="0.25">
      <c r="A110" s="322" t="s">
        <v>927</v>
      </c>
      <c r="B110" s="12" t="s">
        <v>47</v>
      </c>
      <c r="C110" s="10"/>
      <c r="D110" s="322" t="s">
        <v>931</v>
      </c>
      <c r="E110" s="12" t="s">
        <v>41</v>
      </c>
    </row>
    <row r="111" spans="1:5" ht="15.75" x14ac:dyDescent="0.25">
      <c r="A111" s="10"/>
      <c r="B111" s="12" t="s">
        <v>68</v>
      </c>
      <c r="C111" s="10"/>
      <c r="E111" s="12" t="s">
        <v>47</v>
      </c>
    </row>
    <row r="112" spans="1:5" ht="15.75" x14ac:dyDescent="0.25">
      <c r="A112" s="10"/>
      <c r="B112" s="12" t="s">
        <v>78</v>
      </c>
      <c r="C112" s="10"/>
      <c r="E112" s="12" t="s">
        <v>78</v>
      </c>
    </row>
    <row r="113" spans="1:5" ht="15.75" x14ac:dyDescent="0.25">
      <c r="A113" s="10"/>
      <c r="B113" s="12" t="s">
        <v>86</v>
      </c>
      <c r="C113" s="10"/>
      <c r="E113" s="3" t="s">
        <v>86</v>
      </c>
    </row>
    <row r="114" spans="1:5" ht="15.75" x14ac:dyDescent="0.25">
      <c r="A114" s="10"/>
      <c r="B114" s="12" t="s">
        <v>89</v>
      </c>
      <c r="C114" s="10"/>
      <c r="E114" s="12" t="s">
        <v>89</v>
      </c>
    </row>
    <row r="115" spans="1:5" ht="15.75" x14ac:dyDescent="0.25">
      <c r="A115" s="10"/>
      <c r="B115" s="12" t="s">
        <v>106</v>
      </c>
      <c r="C115" s="10"/>
      <c r="E115" s="12" t="s">
        <v>95</v>
      </c>
    </row>
    <row r="116" spans="1:5" ht="15.75" x14ac:dyDescent="0.25">
      <c r="B116" s="12" t="s">
        <v>134</v>
      </c>
      <c r="C116" s="10"/>
      <c r="E116" s="12" t="s">
        <v>106</v>
      </c>
    </row>
    <row r="117" spans="1:5" ht="15.75" x14ac:dyDescent="0.25">
      <c r="A117" s="10"/>
      <c r="B117" s="20" t="s">
        <v>110</v>
      </c>
      <c r="C117" s="10"/>
      <c r="E117" s="12" t="s">
        <v>134</v>
      </c>
    </row>
    <row r="118" spans="1:5" ht="15.75" x14ac:dyDescent="0.25">
      <c r="B118" s="12" t="s">
        <v>125</v>
      </c>
      <c r="C118" s="10"/>
      <c r="E118" s="12" t="s">
        <v>110</v>
      </c>
    </row>
    <row r="119" spans="1:5" ht="15.75" x14ac:dyDescent="0.25">
      <c r="C119" s="10"/>
    </row>
    <row r="120" spans="1:5" ht="15.75" x14ac:dyDescent="0.25">
      <c r="C120" s="10"/>
    </row>
    <row r="121" spans="1:5" ht="15.75" x14ac:dyDescent="0.25">
      <c r="D121" s="10"/>
    </row>
    <row r="123" spans="1:5" ht="15.75" x14ac:dyDescent="0.25">
      <c r="A123" s="10"/>
    </row>
  </sheetData>
  <sortState ref="G110:G118">
    <sortCondition ref="G110"/>
  </sortState>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C16"/>
  <sheetViews>
    <sheetView showGridLines="0" workbookViewId="0"/>
  </sheetViews>
  <sheetFormatPr defaultColWidth="8.7109375" defaultRowHeight="15.75" x14ac:dyDescent="0.25"/>
  <cols>
    <col min="1" max="1" width="65.28515625" style="24" customWidth="1"/>
    <col min="2" max="2" width="19.42578125" style="24" customWidth="1"/>
    <col min="3" max="3" width="38.28515625" style="24" customWidth="1"/>
    <col min="4" max="16384" width="8.7109375" style="24"/>
  </cols>
  <sheetData>
    <row r="1" spans="1:3" ht="20.25" x14ac:dyDescent="0.3">
      <c r="A1" s="926" t="s">
        <v>452</v>
      </c>
      <c r="B1" s="873"/>
      <c r="C1" s="873"/>
    </row>
    <row r="4" spans="1:3" ht="23.45" customHeight="1" thickBot="1" x14ac:dyDescent="0.3"/>
    <row r="5" spans="1:3" s="30" customFormat="1" ht="16.5" thickBot="1" x14ac:dyDescent="0.3">
      <c r="A5" s="1222" t="s">
        <v>720</v>
      </c>
      <c r="B5" s="1222"/>
    </row>
    <row r="6" spans="1:3" s="30" customFormat="1" ht="39" customHeight="1" x14ac:dyDescent="0.25">
      <c r="A6" s="752" t="s">
        <v>669</v>
      </c>
      <c r="B6" s="166">
        <v>3</v>
      </c>
    </row>
    <row r="7" spans="1:3" s="30" customFormat="1" ht="32.25" thickBot="1" x14ac:dyDescent="0.3">
      <c r="A7" s="149" t="s">
        <v>670</v>
      </c>
      <c r="B7" s="164">
        <v>9</v>
      </c>
    </row>
    <row r="8" spans="1:3" x14ac:dyDescent="0.25">
      <c r="C8" s="146"/>
    </row>
    <row r="10" spans="1:3" ht="50.25" customHeight="1" x14ac:dyDescent="0.25"/>
    <row r="11" spans="1:3" x14ac:dyDescent="0.25">
      <c r="B11" s="28"/>
    </row>
    <row r="12" spans="1:3" x14ac:dyDescent="0.25">
      <c r="B12" s="28"/>
    </row>
    <row r="15" spans="1:3" x14ac:dyDescent="0.25">
      <c r="A15" s="28"/>
    </row>
    <row r="16" spans="1:3" x14ac:dyDescent="0.25">
      <c r="A16" s="28"/>
    </row>
  </sheetData>
  <mergeCells count="1">
    <mergeCell ref="A5:B5"/>
  </mergeCell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N11"/>
  <sheetViews>
    <sheetView showGridLines="0" workbookViewId="0">
      <selection activeCell="A20" sqref="A20"/>
    </sheetView>
  </sheetViews>
  <sheetFormatPr defaultColWidth="8.7109375" defaultRowHeight="15" x14ac:dyDescent="0.25"/>
  <cols>
    <col min="1" max="1" width="20.42578125" customWidth="1"/>
    <col min="2" max="2" width="17.5703125" customWidth="1"/>
    <col min="3" max="3" width="13.140625" customWidth="1"/>
    <col min="4" max="4" width="1.7109375" customWidth="1"/>
    <col min="5" max="5" width="15.42578125" customWidth="1"/>
    <col min="6" max="6" width="16" customWidth="1"/>
    <col min="7" max="7" width="19.42578125" customWidth="1"/>
    <col min="9" max="9" width="15" customWidth="1"/>
    <col min="10" max="10" width="5.7109375" customWidth="1"/>
    <col min="11" max="11" width="14.7109375" customWidth="1"/>
    <col min="12" max="12" width="26.7109375" customWidth="1"/>
    <col min="13" max="13" width="33.28515625" customWidth="1"/>
    <col min="14" max="14" width="26.7109375" customWidth="1"/>
  </cols>
  <sheetData>
    <row r="1" spans="1:14" ht="20.25" x14ac:dyDescent="0.25">
      <c r="A1" s="16" t="s">
        <v>1355</v>
      </c>
      <c r="B1" s="3"/>
      <c r="C1" s="3"/>
      <c r="D1" s="3"/>
      <c r="E1" s="3"/>
      <c r="F1" s="3"/>
      <c r="G1" s="3"/>
      <c r="H1" s="3"/>
    </row>
    <row r="2" spans="1:14" ht="20.25" x14ac:dyDescent="0.25">
      <c r="A2" s="16"/>
      <c r="B2" s="3"/>
      <c r="C2" s="3"/>
      <c r="D2" s="3"/>
      <c r="E2" s="3"/>
      <c r="F2" s="3"/>
      <c r="G2" s="3"/>
      <c r="H2" s="3"/>
    </row>
    <row r="3" spans="1:14" ht="20.25" x14ac:dyDescent="0.25">
      <c r="A3" s="16"/>
      <c r="B3" s="3"/>
      <c r="C3" s="3"/>
      <c r="D3" s="3"/>
      <c r="E3" s="3"/>
      <c r="F3" s="3"/>
      <c r="G3" s="3"/>
      <c r="H3" s="3"/>
    </row>
    <row r="4" spans="1:14" ht="15.75" thickBot="1" x14ac:dyDescent="0.3">
      <c r="G4" s="3"/>
      <c r="H4" s="3"/>
    </row>
    <row r="5" spans="1:14" ht="21" thickBot="1" x14ac:dyDescent="0.3">
      <c r="A5" s="16"/>
      <c r="B5" s="1231" t="s">
        <v>902</v>
      </c>
      <c r="C5" s="1232"/>
      <c r="E5" s="1231" t="s">
        <v>903</v>
      </c>
      <c r="F5" s="1232"/>
    </row>
    <row r="6" spans="1:14" ht="16.5" thickBot="1" x14ac:dyDescent="0.3">
      <c r="A6" s="1102" t="s">
        <v>1356</v>
      </c>
      <c r="B6" s="1048" t="s">
        <v>904</v>
      </c>
      <c r="C6" s="1048" t="s">
        <v>905</v>
      </c>
      <c r="E6" s="1048" t="s">
        <v>904</v>
      </c>
      <c r="F6" s="1048" t="s">
        <v>905</v>
      </c>
    </row>
    <row r="7" spans="1:14" ht="15.75" x14ac:dyDescent="0.25">
      <c r="A7" s="257" t="s">
        <v>373</v>
      </c>
      <c r="B7" s="264">
        <v>111.71047032625366</v>
      </c>
      <c r="C7" s="264">
        <v>106.06481191469599</v>
      </c>
      <c r="E7" s="264">
        <v>105.78154318367068</v>
      </c>
      <c r="F7" s="264">
        <v>100.43552273170873</v>
      </c>
      <c r="G7" s="78"/>
      <c r="H7" s="78"/>
      <c r="I7" s="78"/>
      <c r="J7" s="78"/>
      <c r="K7" s="78"/>
      <c r="L7" s="78"/>
      <c r="M7" s="78"/>
      <c r="N7" s="78"/>
    </row>
    <row r="8" spans="1:14" ht="15.75" x14ac:dyDescent="0.25">
      <c r="A8" s="257" t="s">
        <v>374</v>
      </c>
      <c r="B8" s="259">
        <v>101.8074859403219</v>
      </c>
      <c r="C8" s="259">
        <v>95.181838132799101</v>
      </c>
      <c r="E8" s="259">
        <v>99.862685189238093</v>
      </c>
      <c r="F8" s="259">
        <v>93.363605332131456</v>
      </c>
      <c r="G8" s="78"/>
      <c r="H8" s="78"/>
      <c r="I8" s="78"/>
      <c r="J8" s="78"/>
      <c r="K8" s="78"/>
      <c r="L8" s="78"/>
      <c r="M8" s="78"/>
      <c r="N8" s="78"/>
    </row>
    <row r="9" spans="1:14" ht="15.75" x14ac:dyDescent="0.25">
      <c r="A9" s="257" t="s">
        <v>369</v>
      </c>
      <c r="B9" s="259">
        <v>110.37833876776379</v>
      </c>
      <c r="C9" s="259">
        <v>112.13753599836677</v>
      </c>
      <c r="E9" s="259">
        <v>106.9984018592527</v>
      </c>
      <c r="F9" s="259">
        <v>108.70373004529993</v>
      </c>
    </row>
    <row r="10" spans="1:14" ht="15.75" x14ac:dyDescent="0.25">
      <c r="A10" s="257" t="s">
        <v>375</v>
      </c>
      <c r="B10" s="259">
        <v>83.834781829291302</v>
      </c>
      <c r="C10" s="259">
        <v>90.927257368629895</v>
      </c>
      <c r="E10" s="259">
        <v>90.429746716021555</v>
      </c>
      <c r="F10" s="259">
        <v>98.080160453817854</v>
      </c>
    </row>
    <row r="11" spans="1:14" ht="16.5" thickBot="1" x14ac:dyDescent="0.3">
      <c r="A11" s="932" t="s">
        <v>2</v>
      </c>
      <c r="B11" s="933">
        <v>100</v>
      </c>
      <c r="C11" s="933">
        <v>100</v>
      </c>
      <c r="E11" s="933">
        <v>100</v>
      </c>
      <c r="F11" s="933">
        <v>100</v>
      </c>
    </row>
  </sheetData>
  <mergeCells count="2">
    <mergeCell ref="B5:C5"/>
    <mergeCell ref="E5:F5"/>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26"/>
  <sheetViews>
    <sheetView showGridLines="0" workbookViewId="0"/>
  </sheetViews>
  <sheetFormatPr defaultColWidth="8.7109375" defaultRowHeight="15" x14ac:dyDescent="0.25"/>
  <cols>
    <col min="1" max="1" width="25.42578125" style="3" customWidth="1"/>
    <col min="2" max="2" width="23" style="3" customWidth="1"/>
    <col min="3" max="3" width="5.7109375" style="3" customWidth="1"/>
    <col min="4" max="4" width="22.42578125" style="3" customWidth="1"/>
    <col min="5" max="5" width="23" style="3" customWidth="1"/>
    <col min="6" max="16" width="8.7109375" style="3"/>
    <col min="17" max="17" width="19.7109375" style="3" customWidth="1"/>
    <col min="18" max="18" width="17.140625" style="3" customWidth="1"/>
    <col min="19" max="19" width="14.28515625" style="3" customWidth="1"/>
    <col min="20" max="20" width="17.7109375" style="3" customWidth="1"/>
    <col min="21" max="16384" width="8.7109375" style="3"/>
  </cols>
  <sheetData>
    <row r="1" spans="1:8" ht="20.25" x14ac:dyDescent="0.25">
      <c r="A1" s="16" t="s">
        <v>906</v>
      </c>
    </row>
    <row r="4" spans="1:8" ht="15.75" thickBot="1" x14ac:dyDescent="0.3">
      <c r="A4" s="20"/>
      <c r="D4" s="20"/>
    </row>
    <row r="5" spans="1:8" x14ac:dyDescent="0.25">
      <c r="A5" s="251"/>
      <c r="B5" s="245" t="s">
        <v>688</v>
      </c>
      <c r="C5" s="11"/>
      <c r="D5" s="251"/>
      <c r="E5" s="245" t="s">
        <v>689</v>
      </c>
    </row>
    <row r="6" spans="1:8" x14ac:dyDescent="0.25">
      <c r="A6" s="249" t="s">
        <v>86</v>
      </c>
      <c r="B6" s="250">
        <v>40.9</v>
      </c>
      <c r="C6" s="11"/>
      <c r="D6" s="249" t="s">
        <v>86</v>
      </c>
      <c r="E6" s="252">
        <v>85.4</v>
      </c>
    </row>
    <row r="7" spans="1:8" x14ac:dyDescent="0.25">
      <c r="A7" s="249" t="s">
        <v>125</v>
      </c>
      <c r="B7" s="250">
        <v>37.4</v>
      </c>
      <c r="C7" s="11"/>
      <c r="D7" s="249" t="s">
        <v>89</v>
      </c>
      <c r="E7" s="252">
        <v>80.7</v>
      </c>
    </row>
    <row r="8" spans="1:8" x14ac:dyDescent="0.25">
      <c r="A8" s="249" t="s">
        <v>47</v>
      </c>
      <c r="B8" s="250">
        <v>35.700000000000003</v>
      </c>
      <c r="C8" s="11"/>
      <c r="D8" s="249" t="s">
        <v>65</v>
      </c>
      <c r="E8" s="252">
        <v>78.3</v>
      </c>
    </row>
    <row r="9" spans="1:8" x14ac:dyDescent="0.25">
      <c r="A9" s="249" t="s">
        <v>110</v>
      </c>
      <c r="B9" s="250">
        <v>35.299999999999997</v>
      </c>
      <c r="C9" s="11"/>
      <c r="D9" s="249" t="s">
        <v>106</v>
      </c>
      <c r="E9" s="252">
        <v>77.900000000000006</v>
      </c>
    </row>
    <row r="10" spans="1:8" x14ac:dyDescent="0.25">
      <c r="A10" s="249" t="s">
        <v>65</v>
      </c>
      <c r="B10" s="250">
        <v>35.200000000000003</v>
      </c>
      <c r="C10" s="11"/>
      <c r="D10" s="249" t="s">
        <v>110</v>
      </c>
      <c r="E10" s="252">
        <v>77</v>
      </c>
    </row>
    <row r="11" spans="1:8" x14ac:dyDescent="0.25">
      <c r="A11" s="249" t="s">
        <v>68</v>
      </c>
      <c r="B11" s="250">
        <v>34.4</v>
      </c>
      <c r="C11" s="11"/>
      <c r="D11" s="249" t="s">
        <v>127</v>
      </c>
      <c r="E11" s="252">
        <v>76</v>
      </c>
    </row>
    <row r="12" spans="1:8" x14ac:dyDescent="0.25">
      <c r="A12" s="249" t="s">
        <v>127</v>
      </c>
      <c r="B12" s="250">
        <v>32.700000000000003</v>
      </c>
      <c r="C12" s="11"/>
      <c r="D12" s="249" t="s">
        <v>38</v>
      </c>
      <c r="E12" s="252">
        <v>75.7</v>
      </c>
      <c r="H12" s="3" t="s">
        <v>173</v>
      </c>
    </row>
    <row r="13" spans="1:8" x14ac:dyDescent="0.25">
      <c r="A13" s="249" t="s">
        <v>57</v>
      </c>
      <c r="B13" s="250">
        <v>32.5</v>
      </c>
      <c r="C13" s="11"/>
      <c r="D13" s="249" t="s">
        <v>57</v>
      </c>
      <c r="E13" s="252">
        <v>75.5</v>
      </c>
    </row>
    <row r="14" spans="1:8" x14ac:dyDescent="0.25">
      <c r="A14" s="249" t="s">
        <v>73</v>
      </c>
      <c r="B14" s="250">
        <v>32.5</v>
      </c>
      <c r="C14" s="11"/>
      <c r="D14" s="249" t="s">
        <v>47</v>
      </c>
      <c r="E14" s="252">
        <v>74.599999999999994</v>
      </c>
    </row>
    <row r="15" spans="1:8" x14ac:dyDescent="0.25">
      <c r="A15" s="249" t="s">
        <v>78</v>
      </c>
      <c r="B15" s="250">
        <v>32.4</v>
      </c>
      <c r="C15" s="11"/>
      <c r="D15" s="249" t="s">
        <v>77</v>
      </c>
      <c r="E15" s="252">
        <v>74.2</v>
      </c>
    </row>
    <row r="17" spans="1:5" x14ac:dyDescent="0.25">
      <c r="A17" s="246" t="s">
        <v>131</v>
      </c>
      <c r="B17" s="247">
        <v>18.899999999999999</v>
      </c>
      <c r="C17" s="11"/>
      <c r="D17" s="246" t="s">
        <v>39</v>
      </c>
      <c r="E17" s="247">
        <v>46.3</v>
      </c>
    </row>
    <row r="18" spans="1:5" x14ac:dyDescent="0.25">
      <c r="A18" s="246" t="s">
        <v>84</v>
      </c>
      <c r="B18" s="247">
        <v>18.8</v>
      </c>
      <c r="C18" s="11"/>
      <c r="D18" s="246" t="s">
        <v>381</v>
      </c>
      <c r="E18" s="247">
        <v>46.1</v>
      </c>
    </row>
    <row r="19" spans="1:5" x14ac:dyDescent="0.25">
      <c r="A19" s="248" t="s">
        <v>122</v>
      </c>
      <c r="B19" s="247">
        <v>18.8</v>
      </c>
      <c r="C19" s="11"/>
      <c r="D19" s="246" t="s">
        <v>84</v>
      </c>
      <c r="E19" s="247">
        <v>45.7</v>
      </c>
    </row>
    <row r="20" spans="1:5" x14ac:dyDescent="0.25">
      <c r="A20" s="246" t="s">
        <v>74</v>
      </c>
      <c r="B20" s="247">
        <v>18.8</v>
      </c>
      <c r="C20" s="11"/>
      <c r="D20" s="246" t="s">
        <v>60</v>
      </c>
      <c r="E20" s="247">
        <v>45.7</v>
      </c>
    </row>
    <row r="21" spans="1:5" x14ac:dyDescent="0.25">
      <c r="A21" s="246" t="s">
        <v>105</v>
      </c>
      <c r="B21" s="247">
        <v>18.600000000000001</v>
      </c>
      <c r="C21" s="11"/>
      <c r="D21" s="248" t="s">
        <v>52</v>
      </c>
      <c r="E21" s="247">
        <v>45.3</v>
      </c>
    </row>
    <row r="22" spans="1:5" x14ac:dyDescent="0.25">
      <c r="A22" s="246" t="s">
        <v>60</v>
      </c>
      <c r="B22" s="247">
        <v>18.399999999999999</v>
      </c>
      <c r="C22" s="11"/>
      <c r="D22" s="246" t="s">
        <v>105</v>
      </c>
      <c r="E22" s="247">
        <v>44.6</v>
      </c>
    </row>
    <row r="23" spans="1:5" x14ac:dyDescent="0.25">
      <c r="A23" s="246" t="s">
        <v>42</v>
      </c>
      <c r="B23" s="247">
        <v>17.899999999999999</v>
      </c>
      <c r="C23" s="11"/>
      <c r="D23" s="246" t="s">
        <v>74</v>
      </c>
      <c r="E23" s="247">
        <v>43.1</v>
      </c>
    </row>
    <row r="24" spans="1:5" x14ac:dyDescent="0.25">
      <c r="A24" s="246" t="s">
        <v>380</v>
      </c>
      <c r="B24" s="247">
        <v>17.399999999999999</v>
      </c>
      <c r="C24" s="11"/>
      <c r="D24" s="246" t="s">
        <v>72</v>
      </c>
      <c r="E24" s="247">
        <v>39.6</v>
      </c>
    </row>
    <row r="25" spans="1:5" x14ac:dyDescent="0.25">
      <c r="A25" s="246" t="s">
        <v>72</v>
      </c>
      <c r="B25" s="247">
        <v>16.899999999999999</v>
      </c>
      <c r="C25" s="11"/>
      <c r="D25" s="246" t="s">
        <v>380</v>
      </c>
      <c r="E25" s="247">
        <v>37.4</v>
      </c>
    </row>
    <row r="26" spans="1:5" x14ac:dyDescent="0.25">
      <c r="A26" s="246" t="s">
        <v>92</v>
      </c>
      <c r="B26" s="247">
        <v>16.100000000000001</v>
      </c>
      <c r="C26" s="11"/>
      <c r="D26" s="246" t="s">
        <v>92</v>
      </c>
      <c r="E26" s="247">
        <v>35.200000000000003</v>
      </c>
    </row>
  </sheetData>
  <pageMargins left="0.7" right="0.7" top="0.75" bottom="0.75" header="0.3" footer="0.3"/>
  <drawing r:id="rId1"/>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26"/>
  <sheetViews>
    <sheetView showGridLines="0" workbookViewId="0"/>
  </sheetViews>
  <sheetFormatPr defaultColWidth="8.7109375" defaultRowHeight="15" x14ac:dyDescent="0.25"/>
  <cols>
    <col min="1" max="1" width="25.42578125" customWidth="1"/>
    <col min="2" max="2" width="19.42578125" customWidth="1"/>
    <col min="5" max="5" width="23.42578125" customWidth="1"/>
    <col min="6" max="6" width="17.7109375" customWidth="1"/>
  </cols>
  <sheetData>
    <row r="1" spans="1:8" ht="20.25" x14ac:dyDescent="0.25">
      <c r="A1" s="16" t="s">
        <v>908</v>
      </c>
      <c r="B1" s="3"/>
      <c r="C1" s="3"/>
      <c r="D1" s="3"/>
      <c r="E1" s="3"/>
      <c r="F1" s="3"/>
      <c r="G1" s="3"/>
      <c r="H1" s="3"/>
    </row>
    <row r="2" spans="1:8" ht="20.25" x14ac:dyDescent="0.25">
      <c r="A2" s="16"/>
      <c r="B2" s="3"/>
      <c r="C2" s="3"/>
      <c r="D2" s="3"/>
      <c r="E2" s="3"/>
      <c r="F2" s="3"/>
      <c r="G2" s="3"/>
      <c r="H2" s="3"/>
    </row>
    <row r="4" spans="1:8" ht="15.75" thickBot="1" x14ac:dyDescent="0.3"/>
    <row r="5" spans="1:8" x14ac:dyDescent="0.25">
      <c r="B5" s="253" t="s">
        <v>688</v>
      </c>
      <c r="F5" s="245" t="s">
        <v>689</v>
      </c>
    </row>
    <row r="6" spans="1:8" x14ac:dyDescent="0.25">
      <c r="A6" s="668" t="s">
        <v>86</v>
      </c>
      <c r="B6" s="669">
        <v>21.8</v>
      </c>
      <c r="E6" s="249" t="s">
        <v>86</v>
      </c>
      <c r="F6" s="250">
        <v>45.5</v>
      </c>
    </row>
    <row r="7" spans="1:8" x14ac:dyDescent="0.25">
      <c r="A7" s="668" t="s">
        <v>110</v>
      </c>
      <c r="B7" s="669">
        <v>18.899999999999999</v>
      </c>
      <c r="E7" s="249" t="s">
        <v>106</v>
      </c>
      <c r="F7" s="250">
        <v>43</v>
      </c>
    </row>
    <row r="8" spans="1:8" x14ac:dyDescent="0.25">
      <c r="A8" s="668" t="s">
        <v>47</v>
      </c>
      <c r="B8" s="669">
        <v>17.7</v>
      </c>
      <c r="E8" s="249" t="s">
        <v>89</v>
      </c>
      <c r="F8" s="250">
        <v>42.9</v>
      </c>
    </row>
    <row r="9" spans="1:8" x14ac:dyDescent="0.25">
      <c r="A9" s="668" t="s">
        <v>106</v>
      </c>
      <c r="B9" s="669">
        <v>17.3</v>
      </c>
      <c r="E9" s="249" t="s">
        <v>110</v>
      </c>
      <c r="F9" s="250">
        <v>41.3</v>
      </c>
    </row>
    <row r="10" spans="1:8" x14ac:dyDescent="0.25">
      <c r="A10" s="668" t="s">
        <v>125</v>
      </c>
      <c r="B10" s="669">
        <v>17.100000000000001</v>
      </c>
      <c r="E10" s="256" t="s">
        <v>134</v>
      </c>
      <c r="F10" s="250">
        <v>38.4</v>
      </c>
    </row>
    <row r="11" spans="1:8" x14ac:dyDescent="0.25">
      <c r="A11" s="668" t="s">
        <v>78</v>
      </c>
      <c r="B11" s="669">
        <v>16.7</v>
      </c>
      <c r="E11" s="249" t="s">
        <v>41</v>
      </c>
      <c r="F11" s="250">
        <v>38.1</v>
      </c>
    </row>
    <row r="12" spans="1:8" x14ac:dyDescent="0.25">
      <c r="A12" s="668" t="s">
        <v>134</v>
      </c>
      <c r="B12" s="669">
        <v>16.600000000000001</v>
      </c>
      <c r="E12" s="249" t="s">
        <v>47</v>
      </c>
      <c r="F12" s="250">
        <v>37</v>
      </c>
    </row>
    <row r="13" spans="1:8" x14ac:dyDescent="0.25">
      <c r="A13" s="668" t="s">
        <v>68</v>
      </c>
      <c r="B13" s="669">
        <v>16.399999999999999</v>
      </c>
      <c r="E13" s="249" t="s">
        <v>78</v>
      </c>
      <c r="F13" s="250">
        <v>36.1</v>
      </c>
    </row>
    <row r="14" spans="1:8" x14ac:dyDescent="0.25">
      <c r="A14" s="668" t="s">
        <v>89</v>
      </c>
      <c r="B14" s="669">
        <v>15.5</v>
      </c>
      <c r="E14" s="249" t="s">
        <v>95</v>
      </c>
      <c r="F14" s="250">
        <v>36</v>
      </c>
    </row>
    <row r="15" spans="1:8" x14ac:dyDescent="0.25">
      <c r="A15" s="668" t="s">
        <v>41</v>
      </c>
      <c r="B15" s="669">
        <v>15</v>
      </c>
      <c r="E15" s="249" t="s">
        <v>130</v>
      </c>
      <c r="F15" s="250">
        <v>34.9</v>
      </c>
    </row>
    <row r="17" spans="1:6" x14ac:dyDescent="0.25">
      <c r="A17" s="254" t="s">
        <v>61</v>
      </c>
      <c r="B17" s="255">
        <v>6.5</v>
      </c>
      <c r="E17" s="254" t="s">
        <v>61</v>
      </c>
      <c r="F17" s="255">
        <v>14.8</v>
      </c>
    </row>
    <row r="18" spans="1:6" x14ac:dyDescent="0.25">
      <c r="A18" s="254" t="s">
        <v>109</v>
      </c>
      <c r="B18" s="255">
        <v>6.4</v>
      </c>
      <c r="E18" s="246" t="s">
        <v>93</v>
      </c>
      <c r="F18" s="255">
        <v>14.7</v>
      </c>
    </row>
    <row r="19" spans="1:6" x14ac:dyDescent="0.25">
      <c r="A19" s="254" t="s">
        <v>44</v>
      </c>
      <c r="B19" s="255">
        <v>6.3</v>
      </c>
      <c r="E19" s="254" t="s">
        <v>43</v>
      </c>
      <c r="F19" s="255">
        <v>14.6</v>
      </c>
    </row>
    <row r="20" spans="1:6" x14ac:dyDescent="0.25">
      <c r="A20" s="254" t="s">
        <v>93</v>
      </c>
      <c r="B20" s="255">
        <v>6.3</v>
      </c>
      <c r="E20" s="254" t="s">
        <v>109</v>
      </c>
      <c r="F20" s="255">
        <v>14.1</v>
      </c>
    </row>
    <row r="21" spans="1:6" x14ac:dyDescent="0.25">
      <c r="A21" s="254" t="s">
        <v>91</v>
      </c>
      <c r="B21" s="255">
        <v>5.5</v>
      </c>
      <c r="E21" s="254" t="s">
        <v>74</v>
      </c>
      <c r="F21" s="255">
        <v>12.6</v>
      </c>
    </row>
    <row r="22" spans="1:6" x14ac:dyDescent="0.25">
      <c r="A22" s="254" t="s">
        <v>74</v>
      </c>
      <c r="B22" s="255">
        <v>5.5</v>
      </c>
      <c r="E22" s="254" t="s">
        <v>91</v>
      </c>
      <c r="F22" s="255">
        <v>12.6</v>
      </c>
    </row>
    <row r="23" spans="1:6" x14ac:dyDescent="0.25">
      <c r="A23" s="254" t="s">
        <v>380</v>
      </c>
      <c r="B23" s="255">
        <v>5.2</v>
      </c>
      <c r="E23" s="254" t="s">
        <v>381</v>
      </c>
      <c r="F23" s="255">
        <v>11.9</v>
      </c>
    </row>
    <row r="24" spans="1:6" x14ac:dyDescent="0.25">
      <c r="A24" s="934" t="s">
        <v>381</v>
      </c>
      <c r="B24" s="255">
        <v>5.2</v>
      </c>
      <c r="E24" s="254" t="s">
        <v>380</v>
      </c>
      <c r="F24" s="255">
        <v>11.3</v>
      </c>
    </row>
    <row r="25" spans="1:6" x14ac:dyDescent="0.25">
      <c r="A25" s="254" t="s">
        <v>84</v>
      </c>
      <c r="B25" s="255">
        <v>3.8</v>
      </c>
      <c r="E25" s="254" t="s">
        <v>907</v>
      </c>
      <c r="F25" s="255">
        <v>9.1999999999999993</v>
      </c>
    </row>
    <row r="26" spans="1:6" x14ac:dyDescent="0.25">
      <c r="A26" s="254" t="s">
        <v>92</v>
      </c>
      <c r="B26" s="255">
        <v>3.7</v>
      </c>
      <c r="E26" s="254" t="s">
        <v>92</v>
      </c>
      <c r="F26" s="255">
        <v>8.1</v>
      </c>
    </row>
  </sheetData>
  <pageMargins left="0.7" right="0.7" top="0.75" bottom="0.75" header="0.3" footer="0.3"/>
  <drawing r:id="rId1"/>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P10"/>
  <sheetViews>
    <sheetView showGridLines="0" workbookViewId="0">
      <selection activeCell="B6" sqref="B6:P7"/>
    </sheetView>
  </sheetViews>
  <sheetFormatPr defaultColWidth="8.7109375" defaultRowHeight="15" x14ac:dyDescent="0.25"/>
  <cols>
    <col min="1" max="1" width="32.42578125" customWidth="1"/>
    <col min="2" max="16" width="10.7109375" customWidth="1"/>
  </cols>
  <sheetData>
    <row r="1" spans="1:16" ht="20.25" x14ac:dyDescent="0.25">
      <c r="A1" s="17" t="s">
        <v>1359</v>
      </c>
      <c r="B1" s="3"/>
      <c r="C1" s="3"/>
      <c r="D1" s="3"/>
      <c r="E1" s="3"/>
      <c r="F1" s="3"/>
    </row>
    <row r="2" spans="1:16" x14ac:dyDescent="0.25">
      <c r="A2" s="3"/>
      <c r="B2" s="3"/>
      <c r="C2" s="3"/>
      <c r="D2" s="3"/>
      <c r="E2" s="3"/>
      <c r="F2" s="3"/>
    </row>
    <row r="3" spans="1:16" x14ac:dyDescent="0.25">
      <c r="A3" s="3"/>
      <c r="B3" s="3"/>
      <c r="C3" s="3"/>
      <c r="D3" s="3"/>
      <c r="E3" s="3"/>
      <c r="F3" s="3"/>
    </row>
    <row r="4" spans="1:16" ht="15.75" thickBot="1" x14ac:dyDescent="0.3">
      <c r="A4" s="98"/>
      <c r="B4" s="98"/>
      <c r="C4" s="96"/>
      <c r="D4" s="96"/>
      <c r="E4" s="96"/>
      <c r="F4" s="96"/>
    </row>
    <row r="5" spans="1:16" ht="16.5" thickBot="1" x14ac:dyDescent="0.3">
      <c r="A5" s="208"/>
      <c r="B5" s="443">
        <v>2004</v>
      </c>
      <c r="C5" s="443">
        <v>2005</v>
      </c>
      <c r="D5" s="443">
        <v>2006</v>
      </c>
      <c r="E5" s="443">
        <v>2007</v>
      </c>
      <c r="F5" s="443">
        <v>2008</v>
      </c>
      <c r="G5" s="443">
        <v>2009</v>
      </c>
      <c r="H5" s="443">
        <v>2010</v>
      </c>
      <c r="I5" s="443">
        <v>2011</v>
      </c>
      <c r="J5" s="443">
        <v>2012</v>
      </c>
      <c r="K5" s="443">
        <v>2013</v>
      </c>
      <c r="L5" s="443">
        <v>2014</v>
      </c>
      <c r="M5" s="443">
        <v>2015</v>
      </c>
      <c r="N5" s="443">
        <v>2016</v>
      </c>
      <c r="O5" s="443">
        <v>2017</v>
      </c>
      <c r="P5" s="443">
        <v>2018</v>
      </c>
    </row>
    <row r="6" spans="1:16" ht="15.75" x14ac:dyDescent="0.25">
      <c r="A6" s="566" t="s">
        <v>909</v>
      </c>
      <c r="B6" s="567">
        <v>19.893483965405643</v>
      </c>
      <c r="C6" s="567">
        <v>29.324287083503396</v>
      </c>
      <c r="D6" s="567">
        <v>36.990295653035027</v>
      </c>
      <c r="E6" s="567">
        <v>44.297341833719081</v>
      </c>
      <c r="F6" s="567">
        <v>50.27095262041864</v>
      </c>
      <c r="G6" s="567">
        <v>55.735128542070136</v>
      </c>
      <c r="H6" s="567">
        <v>60.802588583394659</v>
      </c>
      <c r="I6" s="567">
        <v>62.364540818748281</v>
      </c>
      <c r="J6" s="567">
        <v>63.295160322554942</v>
      </c>
      <c r="K6" s="567">
        <v>66.419655712424102</v>
      </c>
      <c r="L6" s="567">
        <v>69.413008870768792</v>
      </c>
      <c r="M6" s="567">
        <v>73.651702404879728</v>
      </c>
      <c r="N6" s="567">
        <v>76.638201436445598</v>
      </c>
      <c r="O6" s="567">
        <v>80.371781813775996</v>
      </c>
      <c r="P6" s="567">
        <v>84.397243166921911</v>
      </c>
    </row>
    <row r="7" spans="1:16" ht="16.5" thickBot="1" x14ac:dyDescent="0.3">
      <c r="A7" s="258" t="s">
        <v>910</v>
      </c>
      <c r="B7" s="569">
        <v>0.63864617569742232</v>
      </c>
      <c r="C7" s="569">
        <v>0.90012124659947768</v>
      </c>
      <c r="D7" s="569">
        <v>0.94866863066295948</v>
      </c>
      <c r="E7" s="569">
        <v>1.0557095376915273</v>
      </c>
      <c r="F7" s="569">
        <v>1.126879404701455</v>
      </c>
      <c r="G7" s="569">
        <v>1.1721882750919377</v>
      </c>
      <c r="H7" s="569">
        <v>1.3252888216056149</v>
      </c>
      <c r="I7" s="569">
        <v>1.3482552794632459</v>
      </c>
      <c r="J7" s="569">
        <v>1.3171483659922707</v>
      </c>
      <c r="K7" s="569">
        <v>1.614761189564359</v>
      </c>
      <c r="L7" s="569">
        <v>3.6094949684152033</v>
      </c>
      <c r="M7" s="569">
        <v>6.7936630475724682</v>
      </c>
      <c r="N7" s="569">
        <v>12.194314552949949</v>
      </c>
      <c r="O7" s="569">
        <v>22.446776936496459</v>
      </c>
      <c r="P7" s="569">
        <v>35.751837136619393</v>
      </c>
    </row>
    <row r="8" spans="1:16" x14ac:dyDescent="0.25">
      <c r="A8" s="3"/>
      <c r="B8" s="97"/>
      <c r="C8" s="97"/>
      <c r="D8" s="98"/>
      <c r="E8" s="98"/>
      <c r="F8" s="98"/>
    </row>
    <row r="9" spans="1:16" x14ac:dyDescent="0.25">
      <c r="D9" s="98"/>
    </row>
    <row r="10" spans="1:16" x14ac:dyDescent="0.25">
      <c r="D10" s="98"/>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P10"/>
  <sheetViews>
    <sheetView showGridLines="0" workbookViewId="0">
      <selection activeCell="B6" sqref="B6:P7"/>
    </sheetView>
  </sheetViews>
  <sheetFormatPr defaultColWidth="8.7109375" defaultRowHeight="15" x14ac:dyDescent="0.25"/>
  <cols>
    <col min="1" max="1" width="32.42578125" customWidth="1"/>
    <col min="2" max="16" width="9.28515625" customWidth="1"/>
  </cols>
  <sheetData>
    <row r="1" spans="1:16" ht="20.25" x14ac:dyDescent="0.25">
      <c r="A1" s="17" t="s">
        <v>1363</v>
      </c>
      <c r="B1" s="3"/>
      <c r="C1" s="3"/>
      <c r="D1" s="3"/>
      <c r="E1" s="3"/>
      <c r="F1" s="3"/>
    </row>
    <row r="2" spans="1:16" x14ac:dyDescent="0.25">
      <c r="A2" s="3"/>
      <c r="B2" s="3"/>
      <c r="C2" s="3"/>
      <c r="D2" s="3"/>
      <c r="E2" s="3"/>
      <c r="F2" s="3"/>
    </row>
    <row r="3" spans="1:16" x14ac:dyDescent="0.25">
      <c r="A3" s="3"/>
      <c r="B3" s="3"/>
      <c r="C3" s="3"/>
      <c r="D3" s="3"/>
      <c r="E3" s="3"/>
      <c r="F3" s="3"/>
    </row>
    <row r="4" spans="1:16" ht="15.75" thickBot="1" x14ac:dyDescent="0.3">
      <c r="A4" s="98"/>
      <c r="B4" s="98"/>
      <c r="C4" s="96"/>
      <c r="D4" s="96"/>
      <c r="E4" s="96"/>
      <c r="F4" s="96"/>
    </row>
    <row r="5" spans="1:16" ht="16.5" thickBot="1" x14ac:dyDescent="0.3">
      <c r="A5" s="208"/>
      <c r="B5" s="443">
        <v>2004</v>
      </c>
      <c r="C5" s="443">
        <v>2005</v>
      </c>
      <c r="D5" s="443">
        <v>2006</v>
      </c>
      <c r="E5" s="443">
        <v>2007</v>
      </c>
      <c r="F5" s="443">
        <v>2008</v>
      </c>
      <c r="G5" s="443">
        <v>2009</v>
      </c>
      <c r="H5" s="443">
        <v>2010</v>
      </c>
      <c r="I5" s="443">
        <v>2011</v>
      </c>
      <c r="J5" s="443">
        <v>2012</v>
      </c>
      <c r="K5" s="443">
        <v>2013</v>
      </c>
      <c r="L5" s="443">
        <v>2014</v>
      </c>
      <c r="M5" s="443">
        <v>2015</v>
      </c>
      <c r="N5" s="443">
        <v>2016</v>
      </c>
      <c r="O5" s="443">
        <v>2017</v>
      </c>
      <c r="P5" s="443">
        <v>2018</v>
      </c>
    </row>
    <row r="6" spans="1:16" ht="15.75" x14ac:dyDescent="0.25">
      <c r="A6" s="566" t="s">
        <v>912</v>
      </c>
      <c r="B6" s="567">
        <v>20.098908004056206</v>
      </c>
      <c r="C6" s="567">
        <v>29.039332414574147</v>
      </c>
      <c r="D6" s="567">
        <v>35.987999026513656</v>
      </c>
      <c r="E6" s="567">
        <v>42.371721085251266</v>
      </c>
      <c r="F6" s="567">
        <v>45.758311957421505</v>
      </c>
      <c r="G6" s="567">
        <v>49.469071221299224</v>
      </c>
      <c r="H6" s="567">
        <v>52.985910003970751</v>
      </c>
      <c r="I6" s="567">
        <v>53.20851103157591</v>
      </c>
      <c r="J6" s="567">
        <v>53.194162886759955</v>
      </c>
      <c r="K6" s="567">
        <v>54.304183246619367</v>
      </c>
      <c r="L6" s="567">
        <v>55.235666706990003</v>
      </c>
      <c r="M6" s="567">
        <v>57.699582010756387</v>
      </c>
      <c r="N6" s="567">
        <v>59.730358518530139</v>
      </c>
      <c r="O6" s="567">
        <v>63.625157200463015</v>
      </c>
      <c r="P6" s="567">
        <v>65.7607984396886</v>
      </c>
    </row>
    <row r="7" spans="1:16" ht="16.5" thickBot="1" x14ac:dyDescent="0.3">
      <c r="A7" s="258" t="s">
        <v>525</v>
      </c>
      <c r="B7" s="569">
        <v>8.0395632016224834</v>
      </c>
      <c r="C7" s="569">
        <v>11.66500477810669</v>
      </c>
      <c r="D7" s="569">
        <v>14.550331837128166</v>
      </c>
      <c r="E7" s="569">
        <v>17.257680889470464</v>
      </c>
      <c r="F7" s="569">
        <v>18.778223660354833</v>
      </c>
      <c r="G7" s="569">
        <v>20.418007944329513</v>
      </c>
      <c r="H7" s="569">
        <v>22.002978538252282</v>
      </c>
      <c r="I7" s="569">
        <v>22.759753320723686</v>
      </c>
      <c r="J7" s="569">
        <v>23.058838164896368</v>
      </c>
      <c r="K7" s="569">
        <v>23.042697961201704</v>
      </c>
      <c r="L7" s="569">
        <v>23.455330131391719</v>
      </c>
      <c r="M7" s="569">
        <v>24.589554216617017</v>
      </c>
      <c r="N7" s="569">
        <v>25.569956845525244</v>
      </c>
      <c r="O7" s="569">
        <v>27.331349081215301</v>
      </c>
      <c r="P7" s="569">
        <v>28.259904787145938</v>
      </c>
    </row>
    <row r="8" spans="1:16" x14ac:dyDescent="0.25">
      <c r="A8" s="3"/>
      <c r="B8" s="97"/>
      <c r="C8" s="97"/>
      <c r="D8" s="98"/>
      <c r="E8" s="98"/>
      <c r="F8" s="98"/>
    </row>
    <row r="9" spans="1:16" x14ac:dyDescent="0.25">
      <c r="D9" s="98"/>
    </row>
    <row r="10" spans="1:16" x14ac:dyDescent="0.25">
      <c r="D10" s="98"/>
    </row>
  </sheetData>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9"/>
  <sheetViews>
    <sheetView showGridLines="0" workbookViewId="0">
      <selection activeCell="B6" sqref="B6:H6"/>
    </sheetView>
  </sheetViews>
  <sheetFormatPr defaultColWidth="8.7109375" defaultRowHeight="15" x14ac:dyDescent="0.25"/>
  <cols>
    <col min="1" max="1" width="32.42578125" customWidth="1"/>
    <col min="2" max="8" width="10.140625" customWidth="1"/>
  </cols>
  <sheetData>
    <row r="1" spans="1:8" ht="20.25" x14ac:dyDescent="0.25">
      <c r="A1" s="17" t="s">
        <v>1364</v>
      </c>
      <c r="B1" s="3"/>
      <c r="C1" s="3"/>
      <c r="D1" s="3"/>
      <c r="E1" s="3"/>
      <c r="F1" s="3"/>
    </row>
    <row r="2" spans="1:8" x14ac:dyDescent="0.25">
      <c r="A2" s="3"/>
      <c r="B2" s="3"/>
      <c r="C2" s="3"/>
      <c r="D2" s="3"/>
      <c r="E2" s="3"/>
      <c r="F2" s="3"/>
    </row>
    <row r="3" spans="1:8" x14ac:dyDescent="0.25">
      <c r="A3" s="3"/>
      <c r="B3" s="3"/>
      <c r="C3" s="3"/>
      <c r="D3" s="3"/>
      <c r="E3" s="3"/>
      <c r="F3" s="3"/>
    </row>
    <row r="4" spans="1:8" ht="15.75" thickBot="1" x14ac:dyDescent="0.3">
      <c r="A4" s="98"/>
      <c r="B4" s="98"/>
      <c r="C4" s="96"/>
      <c r="D4" s="96"/>
      <c r="E4" s="96"/>
      <c r="F4" s="96"/>
    </row>
    <row r="5" spans="1:8" ht="16.5" thickBot="1" x14ac:dyDescent="0.3">
      <c r="A5" s="208"/>
      <c r="B5" s="443">
        <v>2012</v>
      </c>
      <c r="C5" s="443">
        <v>2013</v>
      </c>
      <c r="D5" s="443">
        <v>2014</v>
      </c>
      <c r="E5" s="443">
        <v>2015</v>
      </c>
      <c r="F5" s="443">
        <v>2016</v>
      </c>
      <c r="G5" s="443">
        <v>2017</v>
      </c>
      <c r="H5" s="443">
        <v>2018</v>
      </c>
    </row>
    <row r="6" spans="1:8" ht="16.5" thickBot="1" x14ac:dyDescent="0.3">
      <c r="A6" s="622" t="s">
        <v>911</v>
      </c>
      <c r="B6" s="935">
        <v>2.8922689560822612E-2</v>
      </c>
      <c r="C6" s="935">
        <v>0.36221909932011132</v>
      </c>
      <c r="D6" s="935">
        <v>1.7452892543818082</v>
      </c>
      <c r="E6" s="935">
        <v>4.0840167147401765</v>
      </c>
      <c r="F6" s="935">
        <v>7.80664516436822</v>
      </c>
      <c r="G6" s="935">
        <v>16.79858341389933</v>
      </c>
      <c r="H6" s="935">
        <v>26.082355178946532</v>
      </c>
    </row>
    <row r="7" spans="1:8" x14ac:dyDescent="0.25">
      <c r="A7" s="3"/>
      <c r="B7" s="97"/>
      <c r="C7" s="97"/>
      <c r="D7" s="98"/>
      <c r="E7" s="98"/>
      <c r="F7" s="98"/>
    </row>
    <row r="8" spans="1:8" x14ac:dyDescent="0.25">
      <c r="D8" s="98"/>
    </row>
    <row r="9" spans="1:8" x14ac:dyDescent="0.25">
      <c r="D9" s="98"/>
    </row>
  </sheetData>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15"/>
  <sheetViews>
    <sheetView showGridLines="0" workbookViewId="0">
      <selection activeCell="B6" sqref="B6:C12"/>
    </sheetView>
  </sheetViews>
  <sheetFormatPr defaultColWidth="8.7109375" defaultRowHeight="15" x14ac:dyDescent="0.25"/>
  <cols>
    <col min="1" max="1" width="35.7109375" style="78" customWidth="1"/>
    <col min="2" max="2" width="15.28515625" style="78" customWidth="1"/>
    <col min="3" max="3" width="19.7109375" style="78" customWidth="1"/>
    <col min="4" max="4" width="15.28515625" style="78" customWidth="1"/>
    <col min="5" max="16384" width="8.7109375" style="78"/>
  </cols>
  <sheetData>
    <row r="1" spans="1:8" ht="20.25" x14ac:dyDescent="0.25">
      <c r="A1" s="17" t="s">
        <v>913</v>
      </c>
      <c r="B1" s="11"/>
      <c r="C1" s="11"/>
      <c r="D1" s="11"/>
      <c r="E1" s="11"/>
      <c r="F1" s="11"/>
    </row>
    <row r="2" spans="1:8" ht="20.25" x14ac:dyDescent="0.25">
      <c r="A2" s="17"/>
      <c r="B2" s="11"/>
      <c r="C2" s="11"/>
      <c r="D2" s="11"/>
      <c r="E2" s="11"/>
      <c r="F2" s="11"/>
    </row>
    <row r="3" spans="1:8" x14ac:dyDescent="0.25">
      <c r="A3" s="80"/>
      <c r="B3" s="80"/>
      <c r="C3" s="80"/>
      <c r="D3" s="11"/>
      <c r="E3" s="11"/>
      <c r="F3" s="11"/>
    </row>
    <row r="4" spans="1:8" ht="16.5" thickBot="1" x14ac:dyDescent="0.3">
      <c r="A4" s="136"/>
      <c r="C4" s="136"/>
      <c r="D4" s="11"/>
      <c r="E4" s="11"/>
      <c r="F4" s="11"/>
    </row>
    <row r="5" spans="1:8" ht="20.25" customHeight="1" thickBot="1" x14ac:dyDescent="0.3">
      <c r="A5" s="564" t="s">
        <v>914</v>
      </c>
      <c r="B5" s="521" t="s">
        <v>26</v>
      </c>
      <c r="C5" s="521" t="s">
        <v>893</v>
      </c>
      <c r="D5" s="128"/>
      <c r="E5" s="128"/>
      <c r="F5" s="128"/>
    </row>
    <row r="6" spans="1:8" ht="15.75" x14ac:dyDescent="0.25">
      <c r="A6" s="277" t="s">
        <v>488</v>
      </c>
      <c r="B6" s="426">
        <v>57.7</v>
      </c>
      <c r="C6" s="426">
        <v>-0.4</v>
      </c>
      <c r="D6" s="128"/>
      <c r="E6" s="128"/>
      <c r="F6" s="128"/>
    </row>
    <row r="7" spans="1:8" ht="15.75" x14ac:dyDescent="0.25">
      <c r="A7" s="342" t="s">
        <v>5</v>
      </c>
      <c r="B7" s="235">
        <v>14.1</v>
      </c>
      <c r="C7" s="235">
        <v>0</v>
      </c>
      <c r="D7" s="128"/>
      <c r="E7" s="128"/>
      <c r="F7" s="128"/>
    </row>
    <row r="8" spans="1:8" ht="15.75" x14ac:dyDescent="0.25">
      <c r="A8" s="342" t="s">
        <v>7</v>
      </c>
      <c r="B8" s="235">
        <v>8.8000000000000007</v>
      </c>
      <c r="C8" s="235">
        <v>0.7</v>
      </c>
      <c r="D8" s="128"/>
      <c r="E8" s="128"/>
      <c r="F8" s="128"/>
    </row>
    <row r="9" spans="1:8" ht="15.75" x14ac:dyDescent="0.25">
      <c r="A9" s="342" t="s">
        <v>490</v>
      </c>
      <c r="B9" s="235">
        <v>8.4</v>
      </c>
      <c r="C9" s="235">
        <v>-0.2</v>
      </c>
      <c r="D9" s="128"/>
      <c r="E9" s="128"/>
      <c r="F9" s="128"/>
    </row>
    <row r="10" spans="1:8" ht="15.75" x14ac:dyDescent="0.25">
      <c r="A10" s="342" t="s">
        <v>12</v>
      </c>
      <c r="B10" s="235">
        <v>2.2999999999999998</v>
      </c>
      <c r="C10" s="235">
        <v>-0.2</v>
      </c>
      <c r="D10" s="128"/>
      <c r="E10" s="128"/>
      <c r="F10" s="128"/>
    </row>
    <row r="11" spans="1:8" ht="15.75" x14ac:dyDescent="0.25">
      <c r="A11" s="342" t="s">
        <v>522</v>
      </c>
      <c r="B11" s="235">
        <v>1.1000000000000001</v>
      </c>
      <c r="C11" s="235">
        <v>-2.7879256511800454E-2</v>
      </c>
      <c r="D11" s="128"/>
      <c r="E11" s="128"/>
      <c r="F11" s="128"/>
    </row>
    <row r="12" spans="1:8" ht="16.5" thickBot="1" x14ac:dyDescent="0.3">
      <c r="A12" s="346" t="s">
        <v>8</v>
      </c>
      <c r="B12" s="266">
        <v>7.6</v>
      </c>
      <c r="C12" s="266">
        <v>0.1</v>
      </c>
      <c r="D12" s="128"/>
      <c r="E12" s="128"/>
      <c r="F12" s="128"/>
    </row>
    <row r="13" spans="1:8" ht="16.5" thickBot="1" x14ac:dyDescent="0.3">
      <c r="A13" s="373" t="s">
        <v>3</v>
      </c>
      <c r="B13" s="825">
        <f>SUM(B6:B12)</f>
        <v>99.999999999999986</v>
      </c>
      <c r="C13" s="576"/>
      <c r="D13" s="128"/>
      <c r="E13" s="128"/>
      <c r="F13" s="128"/>
    </row>
    <row r="14" spans="1:8" ht="47.1" customHeight="1" x14ac:dyDescent="0.25">
      <c r="A14" s="128"/>
      <c r="B14" s="936"/>
      <c r="C14" s="128"/>
      <c r="D14" s="128"/>
      <c r="E14" s="128"/>
      <c r="F14" s="128"/>
      <c r="G14" s="128"/>
      <c r="H14" s="128"/>
    </row>
    <row r="15" spans="1:8" x14ac:dyDescent="0.25">
      <c r="B15" s="571"/>
    </row>
  </sheetData>
  <pageMargins left="0.7" right="0.7" top="0.75" bottom="0.75" header="0.3" footer="0.3"/>
  <drawing r:id="rId1"/>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28"/>
  <sheetViews>
    <sheetView showGridLines="0" workbookViewId="0">
      <selection activeCell="B7" sqref="B7:C13"/>
    </sheetView>
  </sheetViews>
  <sheetFormatPr defaultColWidth="8.7109375" defaultRowHeight="15" x14ac:dyDescent="0.25"/>
  <cols>
    <col min="1" max="1" width="35.7109375" customWidth="1"/>
    <col min="2" max="2" width="15.28515625" customWidth="1"/>
    <col min="3" max="3" width="19.7109375" customWidth="1"/>
    <col min="4" max="4" width="15.28515625" customWidth="1"/>
  </cols>
  <sheetData>
    <row r="1" spans="1:9" ht="20.25" x14ac:dyDescent="0.25">
      <c r="A1" s="17" t="s">
        <v>915</v>
      </c>
      <c r="B1" s="3"/>
      <c r="C1" s="3"/>
      <c r="D1" s="3"/>
      <c r="E1" s="3"/>
      <c r="F1" s="3"/>
      <c r="G1" s="3"/>
      <c r="H1" s="3"/>
      <c r="I1" s="3"/>
    </row>
    <row r="2" spans="1:9" x14ac:dyDescent="0.25">
      <c r="A2" s="3"/>
      <c r="B2" s="3"/>
      <c r="C2" s="3"/>
      <c r="D2" s="3"/>
      <c r="E2" s="3"/>
      <c r="F2" s="3"/>
      <c r="G2" s="3"/>
      <c r="H2" s="3"/>
      <c r="I2" s="3"/>
    </row>
    <row r="3" spans="1:9" x14ac:dyDescent="0.25">
      <c r="A3" s="3"/>
      <c r="B3" s="3"/>
      <c r="C3" s="3"/>
      <c r="D3" s="3"/>
      <c r="E3" s="3"/>
      <c r="F3" s="3"/>
      <c r="G3" s="3"/>
      <c r="H3" s="3"/>
      <c r="I3" s="3"/>
    </row>
    <row r="4" spans="1:9" x14ac:dyDescent="0.25">
      <c r="A4" s="20"/>
      <c r="B4" s="20"/>
      <c r="C4" s="20"/>
      <c r="D4" s="3"/>
      <c r="E4" s="3"/>
      <c r="F4" s="3"/>
      <c r="G4" s="3"/>
      <c r="H4" s="3"/>
      <c r="I4" s="3"/>
    </row>
    <row r="5" spans="1:9" ht="16.5" thickBot="1" x14ac:dyDescent="0.3">
      <c r="A5" s="262" t="s">
        <v>690</v>
      </c>
      <c r="B5" s="208"/>
      <c r="C5" s="208"/>
      <c r="E5" s="3"/>
      <c r="F5" s="3"/>
      <c r="G5" s="3"/>
      <c r="H5" s="3"/>
      <c r="I5" s="3"/>
    </row>
    <row r="6" spans="1:9" ht="16.5" thickBot="1" x14ac:dyDescent="0.3">
      <c r="A6" s="572" t="s">
        <v>916</v>
      </c>
      <c r="B6" s="318" t="s">
        <v>26</v>
      </c>
      <c r="C6" s="318" t="s">
        <v>893</v>
      </c>
      <c r="D6" s="10"/>
      <c r="E6" s="10"/>
      <c r="F6" s="10"/>
      <c r="G6" s="10"/>
      <c r="H6" s="10"/>
      <c r="I6" s="10"/>
    </row>
    <row r="7" spans="1:9" ht="15.75" x14ac:dyDescent="0.25">
      <c r="A7" s="210" t="s">
        <v>488</v>
      </c>
      <c r="B7" s="264">
        <v>58.3</v>
      </c>
      <c r="C7" s="264">
        <v>-0.9</v>
      </c>
      <c r="D7" s="10"/>
      <c r="E7" s="10"/>
      <c r="F7" s="10"/>
      <c r="G7" s="10"/>
      <c r="H7" s="10"/>
      <c r="I7" s="10"/>
    </row>
    <row r="8" spans="1:9" ht="15.75" x14ac:dyDescent="0.25">
      <c r="A8" s="257" t="s">
        <v>490</v>
      </c>
      <c r="B8" s="259">
        <v>12.6</v>
      </c>
      <c r="C8" s="259">
        <v>-2.9659177458066566E-2</v>
      </c>
      <c r="D8" s="10"/>
      <c r="E8" s="10"/>
      <c r="F8" s="10"/>
      <c r="G8" s="10"/>
      <c r="H8" s="10"/>
      <c r="I8" s="10"/>
    </row>
    <row r="9" spans="1:9" ht="15.75" x14ac:dyDescent="0.25">
      <c r="A9" s="257" t="s">
        <v>7</v>
      </c>
      <c r="B9" s="259">
        <v>12.1</v>
      </c>
      <c r="C9" s="259">
        <v>0.9</v>
      </c>
      <c r="D9" s="10"/>
      <c r="E9" s="10"/>
      <c r="F9" s="10"/>
      <c r="G9" s="10"/>
      <c r="H9" s="10"/>
      <c r="I9" s="10"/>
    </row>
    <row r="10" spans="1:9" ht="15.75" x14ac:dyDescent="0.25">
      <c r="A10" s="257" t="s">
        <v>5</v>
      </c>
      <c r="B10" s="259">
        <v>10.3</v>
      </c>
      <c r="C10" s="259">
        <v>-0.4</v>
      </c>
      <c r="D10" s="10"/>
      <c r="E10" s="10"/>
      <c r="F10" s="10"/>
      <c r="G10" s="10"/>
      <c r="H10" s="10"/>
      <c r="I10" s="10"/>
    </row>
    <row r="11" spans="1:9" ht="15.75" x14ac:dyDescent="0.25">
      <c r="A11" s="257" t="s">
        <v>6</v>
      </c>
      <c r="B11" s="259">
        <v>1.7</v>
      </c>
      <c r="C11" s="259">
        <v>-0.3</v>
      </c>
      <c r="D11" s="10"/>
      <c r="E11" s="10"/>
      <c r="F11" s="10"/>
      <c r="G11" s="10"/>
      <c r="H11" s="10"/>
      <c r="I11" s="10"/>
    </row>
    <row r="12" spans="1:9" ht="15.75" x14ac:dyDescent="0.25">
      <c r="A12" s="257" t="s">
        <v>382</v>
      </c>
      <c r="B12" s="259">
        <v>1.6</v>
      </c>
      <c r="C12" s="259">
        <v>0.2</v>
      </c>
      <c r="D12" s="10"/>
      <c r="E12" s="10"/>
      <c r="F12" s="10"/>
      <c r="G12" s="10"/>
      <c r="H12" s="10"/>
      <c r="I12" s="10"/>
    </row>
    <row r="13" spans="1:9" ht="16.5" thickBot="1" x14ac:dyDescent="0.3">
      <c r="A13" s="258" t="s">
        <v>8</v>
      </c>
      <c r="B13" s="261">
        <v>3.4</v>
      </c>
      <c r="C13" s="261">
        <v>0.4</v>
      </c>
      <c r="D13" s="10"/>
      <c r="E13" s="10"/>
      <c r="F13" s="10"/>
      <c r="G13" s="10"/>
      <c r="H13" s="10"/>
      <c r="I13" s="10"/>
    </row>
    <row r="14" spans="1:9" ht="16.5" thickBot="1" x14ac:dyDescent="0.3">
      <c r="A14" s="324" t="s">
        <v>3</v>
      </c>
      <c r="B14" s="826">
        <f>SUM(B7:B13)</f>
        <v>99.999999999999986</v>
      </c>
      <c r="C14" s="574"/>
      <c r="D14" s="10"/>
      <c r="E14" s="10"/>
      <c r="F14" s="10"/>
      <c r="G14" s="10"/>
      <c r="H14" s="10"/>
      <c r="I14" s="10"/>
    </row>
    <row r="15" spans="1:9" ht="15.75" x14ac:dyDescent="0.25">
      <c r="A15" s="10"/>
      <c r="B15" s="101"/>
      <c r="C15" s="101"/>
      <c r="D15" s="10"/>
      <c r="E15" s="10"/>
      <c r="F15" s="10"/>
      <c r="G15" s="10"/>
      <c r="H15" s="10"/>
      <c r="I15" s="10"/>
    </row>
    <row r="16" spans="1:9" ht="15.75" x14ac:dyDescent="0.25">
      <c r="A16" s="10"/>
      <c r="B16" s="10"/>
      <c r="C16" s="10"/>
      <c r="D16" s="10"/>
      <c r="E16" s="10"/>
      <c r="F16" s="10"/>
      <c r="G16" s="10"/>
      <c r="H16" s="10"/>
      <c r="I16" s="10"/>
    </row>
    <row r="17" spans="1:9" ht="16.5" thickBot="1" x14ac:dyDescent="0.3">
      <c r="A17" s="127" t="s">
        <v>691</v>
      </c>
      <c r="B17" s="208"/>
      <c r="C17" s="208"/>
      <c r="E17" s="3"/>
      <c r="F17" s="3"/>
      <c r="G17" s="3"/>
      <c r="H17" s="3"/>
      <c r="I17" s="3"/>
    </row>
    <row r="18" spans="1:9" ht="16.5" thickBot="1" x14ac:dyDescent="0.3">
      <c r="A18" s="570" t="s">
        <v>917</v>
      </c>
      <c r="B18" s="318" t="s">
        <v>26</v>
      </c>
      <c r="C18" s="318" t="s">
        <v>893</v>
      </c>
      <c r="D18" s="3"/>
      <c r="E18" s="3"/>
      <c r="F18" s="3"/>
      <c r="G18" s="3"/>
      <c r="H18" s="3"/>
      <c r="I18" s="3"/>
    </row>
    <row r="19" spans="1:9" ht="15.75" x14ac:dyDescent="0.25">
      <c r="A19" s="210" t="s">
        <v>488</v>
      </c>
      <c r="B19" s="264">
        <v>57.2</v>
      </c>
      <c r="C19" s="264">
        <v>0.2</v>
      </c>
      <c r="D19" s="3"/>
      <c r="E19" s="3"/>
      <c r="F19" s="3"/>
      <c r="G19" s="3"/>
      <c r="H19" s="3"/>
      <c r="I19" s="3"/>
    </row>
    <row r="20" spans="1:9" ht="15.75" x14ac:dyDescent="0.25">
      <c r="A20" s="257" t="s">
        <v>5</v>
      </c>
      <c r="B20" s="259">
        <v>18</v>
      </c>
      <c r="C20" s="259">
        <v>0.3</v>
      </c>
      <c r="D20" s="3"/>
      <c r="E20" s="3"/>
      <c r="F20" s="3"/>
      <c r="G20" s="3"/>
      <c r="H20" s="3"/>
      <c r="I20" s="3"/>
    </row>
    <row r="21" spans="1:9" ht="15.75" x14ac:dyDescent="0.25">
      <c r="A21" s="257" t="s">
        <v>7</v>
      </c>
      <c r="B21" s="259">
        <v>5.5</v>
      </c>
      <c r="C21" s="259">
        <v>0.5</v>
      </c>
      <c r="D21" s="3"/>
      <c r="E21" s="3"/>
      <c r="F21" s="3"/>
      <c r="G21" s="3"/>
      <c r="H21" s="3"/>
      <c r="I21" s="3"/>
    </row>
    <row r="22" spans="1:9" ht="15.75" x14ac:dyDescent="0.25">
      <c r="A22" s="257" t="s">
        <v>12</v>
      </c>
      <c r="B22" s="259">
        <v>4.7</v>
      </c>
      <c r="C22" s="259">
        <v>-0.4</v>
      </c>
      <c r="D22" s="3"/>
      <c r="E22" s="3"/>
      <c r="F22" s="3"/>
      <c r="G22" s="3"/>
      <c r="H22" s="3"/>
      <c r="I22" s="3"/>
    </row>
    <row r="23" spans="1:9" ht="15.75" x14ac:dyDescent="0.25">
      <c r="A23" s="257" t="s">
        <v>490</v>
      </c>
      <c r="B23" s="259">
        <v>4</v>
      </c>
      <c r="C23" s="259">
        <v>-0.4</v>
      </c>
      <c r="D23" s="3"/>
      <c r="E23" s="3"/>
      <c r="F23" s="3"/>
      <c r="G23" s="3"/>
      <c r="H23" s="3"/>
      <c r="I23" s="3"/>
    </row>
    <row r="24" spans="1:9" ht="15.75" x14ac:dyDescent="0.25">
      <c r="A24" s="257" t="s">
        <v>522</v>
      </c>
      <c r="B24" s="259">
        <v>2.3153990111386631</v>
      </c>
      <c r="C24" s="259">
        <v>8.8132187359333258E-3</v>
      </c>
      <c r="D24" s="3"/>
      <c r="E24" s="3"/>
      <c r="F24" s="3"/>
      <c r="G24" s="3"/>
      <c r="H24" s="3"/>
      <c r="I24" s="3"/>
    </row>
    <row r="25" spans="1:9" ht="16.5" thickBot="1" x14ac:dyDescent="0.3">
      <c r="A25" s="208" t="s">
        <v>8</v>
      </c>
      <c r="B25" s="263">
        <v>8.1999999999999993</v>
      </c>
      <c r="C25" s="263">
        <v>-0.1</v>
      </c>
      <c r="D25" s="3"/>
      <c r="E25" s="3"/>
      <c r="F25" s="3"/>
      <c r="G25" s="3"/>
      <c r="H25" s="3"/>
      <c r="I25" s="3"/>
    </row>
    <row r="26" spans="1:9" ht="16.5" thickBot="1" x14ac:dyDescent="0.3">
      <c r="A26" s="324" t="s">
        <v>3</v>
      </c>
      <c r="B26" s="826">
        <v>100</v>
      </c>
      <c r="C26" s="574"/>
      <c r="D26" s="3"/>
      <c r="E26" s="3"/>
      <c r="F26" s="3"/>
      <c r="G26" s="3"/>
      <c r="H26" s="3"/>
      <c r="I26" s="3"/>
    </row>
    <row r="27" spans="1:9" ht="15.75" x14ac:dyDescent="0.25">
      <c r="A27" s="10"/>
      <c r="B27" s="3"/>
      <c r="C27" s="3"/>
      <c r="D27" s="3"/>
      <c r="E27" s="3"/>
      <c r="F27" s="3"/>
      <c r="G27" s="3"/>
      <c r="H27" s="3"/>
      <c r="I27" s="3"/>
    </row>
    <row r="28" spans="1:9" ht="15.75" x14ac:dyDescent="0.25">
      <c r="A28" s="121"/>
      <c r="B28" s="117"/>
    </row>
  </sheetData>
  <pageMargins left="0.7" right="0.7" top="0.75" bottom="0.75" header="0.3" footer="0.3"/>
  <drawing r:id="rId1"/>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G15"/>
  <sheetViews>
    <sheetView showGridLines="0" workbookViewId="0">
      <selection activeCell="B6" sqref="B6:C13"/>
    </sheetView>
  </sheetViews>
  <sheetFormatPr defaultColWidth="8.7109375" defaultRowHeight="15" x14ac:dyDescent="0.25"/>
  <cols>
    <col min="1" max="1" width="35.7109375" customWidth="1"/>
    <col min="2" max="2" width="15.28515625" customWidth="1"/>
    <col min="3" max="3" width="19.7109375" customWidth="1"/>
  </cols>
  <sheetData>
    <row r="1" spans="1:7" ht="20.25" x14ac:dyDescent="0.25">
      <c r="A1" s="17" t="s">
        <v>918</v>
      </c>
      <c r="B1" s="3"/>
      <c r="C1" s="3"/>
      <c r="D1" s="3"/>
      <c r="E1" s="3"/>
      <c r="F1" s="3"/>
      <c r="G1" s="3"/>
    </row>
    <row r="2" spans="1:7" ht="20.25" x14ac:dyDescent="0.25">
      <c r="A2" s="17"/>
      <c r="B2" s="3"/>
      <c r="C2" s="3"/>
      <c r="D2" s="3"/>
      <c r="E2" s="3"/>
      <c r="F2" s="3"/>
      <c r="G2" s="3"/>
    </row>
    <row r="4" spans="1:7" ht="16.5" thickBot="1" x14ac:dyDescent="0.3">
      <c r="B4" s="208"/>
      <c r="C4" s="208"/>
    </row>
    <row r="5" spans="1:7" ht="16.5" thickBot="1" x14ac:dyDescent="0.3">
      <c r="A5" s="572" t="s">
        <v>919</v>
      </c>
      <c r="B5" s="318" t="s">
        <v>26</v>
      </c>
      <c r="C5" s="318" t="s">
        <v>920</v>
      </c>
    </row>
    <row r="6" spans="1:7" ht="15.75" x14ac:dyDescent="0.25">
      <c r="A6" s="210" t="s">
        <v>488</v>
      </c>
      <c r="B6" s="264">
        <v>38.200000000000003</v>
      </c>
      <c r="C6" s="264">
        <v>1.6</v>
      </c>
    </row>
    <row r="7" spans="1:7" ht="15.75" x14ac:dyDescent="0.25">
      <c r="A7" s="257" t="s">
        <v>5</v>
      </c>
      <c r="B7" s="259">
        <v>26.2</v>
      </c>
      <c r="C7" s="259">
        <v>-2.2000000000000002</v>
      </c>
    </row>
    <row r="8" spans="1:7" ht="15.75" x14ac:dyDescent="0.25">
      <c r="A8" s="257" t="s">
        <v>7</v>
      </c>
      <c r="B8" s="259">
        <v>12</v>
      </c>
      <c r="C8" s="259">
        <v>2.1</v>
      </c>
    </row>
    <row r="9" spans="1:7" ht="15.75" x14ac:dyDescent="0.25">
      <c r="A9" s="257" t="s">
        <v>490</v>
      </c>
      <c r="B9" s="259">
        <v>11.2</v>
      </c>
      <c r="C9" s="259">
        <v>-1.2</v>
      </c>
    </row>
    <row r="10" spans="1:7" ht="15.75" x14ac:dyDescent="0.25">
      <c r="A10" s="257" t="s">
        <v>6</v>
      </c>
      <c r="B10" s="259">
        <v>2.2999999999999998</v>
      </c>
      <c r="C10" s="259">
        <v>-0.5</v>
      </c>
    </row>
    <row r="11" spans="1:7" ht="15.75" x14ac:dyDescent="0.25">
      <c r="A11" s="257" t="s">
        <v>383</v>
      </c>
      <c r="B11" s="259">
        <v>2</v>
      </c>
      <c r="C11" s="259">
        <v>0.4</v>
      </c>
    </row>
    <row r="12" spans="1:7" ht="15.75" x14ac:dyDescent="0.25">
      <c r="A12" s="257" t="s">
        <v>382</v>
      </c>
      <c r="B12" s="259">
        <v>2</v>
      </c>
      <c r="C12" s="259">
        <v>0.2</v>
      </c>
    </row>
    <row r="13" spans="1:7" ht="16.5" thickBot="1" x14ac:dyDescent="0.3">
      <c r="A13" s="208" t="s">
        <v>8</v>
      </c>
      <c r="B13" s="263">
        <v>6.2</v>
      </c>
      <c r="C13" s="263">
        <v>-0.2</v>
      </c>
    </row>
    <row r="14" spans="1:7" ht="16.5" thickBot="1" x14ac:dyDescent="0.3">
      <c r="A14" s="324" t="s">
        <v>3</v>
      </c>
      <c r="B14" s="826">
        <f>SUM(B6:B13)</f>
        <v>100.10000000000001</v>
      </c>
      <c r="C14" s="574"/>
    </row>
    <row r="15" spans="1:7" ht="15.75" x14ac:dyDescent="0.25">
      <c r="A15" s="121"/>
      <c r="B15" s="937"/>
      <c r="C15" s="121"/>
    </row>
  </sheetData>
  <pageMargins left="0.7" right="0.7" top="0.75" bottom="0.75" header="0.3" footer="0.3"/>
  <drawing r:id="rId1"/>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14"/>
  <sheetViews>
    <sheetView showGridLines="0" workbookViewId="0"/>
  </sheetViews>
  <sheetFormatPr defaultColWidth="8.7109375" defaultRowHeight="15" x14ac:dyDescent="0.25"/>
  <cols>
    <col min="1" max="1" width="31.28515625" customWidth="1"/>
    <col min="2" max="4" width="11.140625" customWidth="1"/>
  </cols>
  <sheetData>
    <row r="1" spans="1:10" ht="20.25" x14ac:dyDescent="0.25">
      <c r="A1" s="17" t="s">
        <v>933</v>
      </c>
      <c r="B1" s="3"/>
      <c r="C1" s="3"/>
      <c r="D1" s="3"/>
      <c r="E1" s="3"/>
      <c r="F1" s="3"/>
      <c r="G1" s="3"/>
      <c r="H1" s="3"/>
      <c r="I1" s="3"/>
      <c r="J1" s="3"/>
    </row>
    <row r="2" spans="1:10" ht="15" customHeight="1" x14ac:dyDescent="0.25">
      <c r="A2" s="17"/>
      <c r="B2" s="3"/>
      <c r="C2" s="3"/>
      <c r="D2" s="3"/>
      <c r="E2" s="3"/>
      <c r="F2" s="3"/>
      <c r="G2" s="3"/>
      <c r="H2" s="3"/>
      <c r="I2" s="3"/>
      <c r="J2" s="3"/>
    </row>
    <row r="3" spans="1:10" ht="15" customHeight="1" x14ac:dyDescent="0.25">
      <c r="A3" s="17"/>
      <c r="B3" s="3"/>
      <c r="C3" s="3"/>
      <c r="D3" s="3"/>
      <c r="E3" s="3"/>
      <c r="F3" s="3"/>
      <c r="G3" s="3"/>
      <c r="H3" s="3"/>
      <c r="I3" s="3"/>
      <c r="J3" s="3"/>
    </row>
    <row r="4" spans="1:10" ht="16.5" thickBot="1" x14ac:dyDescent="0.3">
      <c r="A4" s="100"/>
      <c r="B4" s="20"/>
      <c r="C4" s="20"/>
      <c r="D4" s="3"/>
      <c r="E4" s="3"/>
      <c r="F4" s="3"/>
      <c r="G4" s="3"/>
      <c r="H4" s="3"/>
      <c r="I4" s="3"/>
      <c r="J4" s="3"/>
    </row>
    <row r="5" spans="1:10" ht="16.5" thickBot="1" x14ac:dyDescent="0.3">
      <c r="A5" s="138"/>
      <c r="B5" s="427">
        <v>2017</v>
      </c>
      <c r="C5" s="427">
        <v>2018</v>
      </c>
    </row>
    <row r="6" spans="1:10" ht="15.75" x14ac:dyDescent="0.25">
      <c r="A6" s="578" t="s">
        <v>725</v>
      </c>
      <c r="B6" s="426">
        <v>25.5</v>
      </c>
      <c r="C6" s="426">
        <v>21</v>
      </c>
    </row>
    <row r="7" spans="1:10" ht="15.75" x14ac:dyDescent="0.25">
      <c r="A7" s="522" t="s">
        <v>385</v>
      </c>
      <c r="B7" s="235">
        <v>43.1</v>
      </c>
      <c r="C7" s="235">
        <v>35</v>
      </c>
    </row>
    <row r="8" spans="1:10" ht="16.5" thickBot="1" x14ac:dyDescent="0.3">
      <c r="A8" s="265" t="s">
        <v>386</v>
      </c>
      <c r="B8" s="266">
        <v>31.4</v>
      </c>
      <c r="C8" s="266">
        <v>44</v>
      </c>
    </row>
    <row r="9" spans="1:10" ht="16.5" thickBot="1" x14ac:dyDescent="0.3">
      <c r="A9" s="422" t="s">
        <v>3</v>
      </c>
      <c r="B9" s="827">
        <f>+B6+B7+B8</f>
        <v>100</v>
      </c>
      <c r="C9" s="827">
        <f>+C6+C7+C8</f>
        <v>100</v>
      </c>
    </row>
    <row r="10" spans="1:10" ht="15.75" x14ac:dyDescent="0.25">
      <c r="A10" s="121"/>
    </row>
    <row r="11" spans="1:10" ht="15.75" x14ac:dyDescent="0.25">
      <c r="A11" s="121"/>
    </row>
    <row r="12" spans="1:10" ht="15.75" x14ac:dyDescent="0.25">
      <c r="A12" s="121"/>
    </row>
    <row r="13" spans="1:10" ht="15.75" x14ac:dyDescent="0.25">
      <c r="A13" s="121"/>
    </row>
    <row r="14" spans="1:10" x14ac:dyDescent="0.25">
      <c r="G14" s="107"/>
    </row>
  </sheetData>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C10"/>
  <sheetViews>
    <sheetView showGridLines="0" workbookViewId="0">
      <selection activeCell="G9" sqref="G9"/>
    </sheetView>
  </sheetViews>
  <sheetFormatPr defaultColWidth="8.7109375" defaultRowHeight="15" x14ac:dyDescent="0.25"/>
  <cols>
    <col min="1" max="1" width="57.7109375" customWidth="1"/>
    <col min="2" max="2" width="13.42578125" customWidth="1"/>
  </cols>
  <sheetData>
    <row r="1" spans="1:3" ht="20.25" x14ac:dyDescent="0.3">
      <c r="A1" s="152" t="s">
        <v>1347</v>
      </c>
    </row>
    <row r="4" spans="1:3" ht="15" customHeight="1" thickBot="1" x14ac:dyDescent="0.3">
      <c r="A4" s="157"/>
      <c r="B4" s="157"/>
    </row>
    <row r="5" spans="1:3" ht="47.25" customHeight="1" x14ac:dyDescent="0.25">
      <c r="A5" s="156" t="s">
        <v>754</v>
      </c>
      <c r="B5" s="166">
        <v>49</v>
      </c>
      <c r="C5" s="153"/>
    </row>
    <row r="6" spans="1:3" ht="47.25" customHeight="1" x14ac:dyDescent="0.25">
      <c r="A6" s="154" t="s">
        <v>755</v>
      </c>
      <c r="B6" s="167">
        <v>3</v>
      </c>
      <c r="C6" s="153"/>
    </row>
    <row r="7" spans="1:3" ht="47.25" customHeight="1" x14ac:dyDescent="0.25">
      <c r="A7" s="154" t="s">
        <v>756</v>
      </c>
      <c r="B7" s="167">
        <v>24</v>
      </c>
      <c r="C7" s="153"/>
    </row>
    <row r="8" spans="1:3" ht="47.25" customHeight="1" x14ac:dyDescent="0.25">
      <c r="A8" s="154" t="s">
        <v>757</v>
      </c>
      <c r="B8" s="167">
        <v>35</v>
      </c>
      <c r="C8" s="153"/>
    </row>
    <row r="9" spans="1:3" ht="47.25" customHeight="1" x14ac:dyDescent="0.25">
      <c r="A9" s="154" t="s">
        <v>1348</v>
      </c>
      <c r="B9" s="167">
        <v>4</v>
      </c>
      <c r="C9" s="153"/>
    </row>
    <row r="10" spans="1:3" ht="47.25" customHeight="1" thickBot="1" x14ac:dyDescent="0.3">
      <c r="A10" s="155" t="s">
        <v>758</v>
      </c>
      <c r="B10" s="164">
        <v>2</v>
      </c>
      <c r="C10" s="153"/>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13"/>
  <sheetViews>
    <sheetView showGridLines="0" workbookViewId="0"/>
  </sheetViews>
  <sheetFormatPr defaultColWidth="8.7109375" defaultRowHeight="15" x14ac:dyDescent="0.25"/>
  <cols>
    <col min="1" max="1" width="35.7109375" customWidth="1"/>
    <col min="2" max="2" width="14.140625" customWidth="1"/>
    <col min="3" max="3" width="19.7109375" customWidth="1"/>
  </cols>
  <sheetData>
    <row r="1" spans="1:4" ht="20.25" x14ac:dyDescent="0.25">
      <c r="A1" s="17" t="s">
        <v>934</v>
      </c>
      <c r="B1" s="3"/>
      <c r="C1" s="3"/>
      <c r="D1" s="3"/>
    </row>
    <row r="4" spans="1:4" ht="16.5" thickBot="1" x14ac:dyDescent="0.3">
      <c r="A4" s="121"/>
      <c r="B4" s="63"/>
      <c r="C4" s="63"/>
    </row>
    <row r="5" spans="1:4" ht="16.5" thickBot="1" x14ac:dyDescent="0.3">
      <c r="A5" s="572" t="s">
        <v>1388</v>
      </c>
      <c r="B5" s="318" t="s">
        <v>26</v>
      </c>
      <c r="C5" s="318" t="s">
        <v>1389</v>
      </c>
    </row>
    <row r="6" spans="1:4" ht="15.75" x14ac:dyDescent="0.25">
      <c r="A6" s="100" t="s">
        <v>383</v>
      </c>
      <c r="B6" s="577">
        <v>43.4</v>
      </c>
      <c r="C6" s="577">
        <v>4.7</v>
      </c>
    </row>
    <row r="7" spans="1:4" ht="15.75" x14ac:dyDescent="0.25">
      <c r="A7" s="257" t="s">
        <v>382</v>
      </c>
      <c r="B7" s="259">
        <v>42.2</v>
      </c>
      <c r="C7" s="259">
        <v>-2.2000000000000002</v>
      </c>
    </row>
    <row r="8" spans="1:4" ht="15.75" x14ac:dyDescent="0.25">
      <c r="A8" s="257" t="s">
        <v>6</v>
      </c>
      <c r="B8" s="259">
        <v>0.7</v>
      </c>
      <c r="C8" s="259">
        <v>-1.9</v>
      </c>
    </row>
    <row r="9" spans="1:4" ht="15.75" x14ac:dyDescent="0.25">
      <c r="A9" s="257" t="s">
        <v>384</v>
      </c>
      <c r="B9" s="259">
        <v>2.5</v>
      </c>
      <c r="C9" s="259">
        <v>-0.1</v>
      </c>
    </row>
    <row r="10" spans="1:4" ht="16.5" thickBot="1" x14ac:dyDescent="0.3">
      <c r="A10" s="208" t="s">
        <v>8</v>
      </c>
      <c r="B10" s="263">
        <v>11.1</v>
      </c>
      <c r="C10" s="263">
        <v>-0.5</v>
      </c>
    </row>
    <row r="11" spans="1:4" ht="16.5" thickBot="1" x14ac:dyDescent="0.3">
      <c r="A11" s="324" t="s">
        <v>3</v>
      </c>
      <c r="B11" s="826">
        <f>SUM(B6:B10)</f>
        <v>99.899999999999991</v>
      </c>
      <c r="C11" s="828"/>
    </row>
    <row r="12" spans="1:4" ht="15.75" x14ac:dyDescent="0.25">
      <c r="A12" s="121"/>
    </row>
    <row r="13" spans="1:4" ht="15.75" x14ac:dyDescent="0.25">
      <c r="A13" s="121"/>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11"/>
  <sheetViews>
    <sheetView showGridLines="0" workbookViewId="0">
      <selection activeCell="E15" sqref="E15"/>
    </sheetView>
  </sheetViews>
  <sheetFormatPr defaultColWidth="8.7109375" defaultRowHeight="15" x14ac:dyDescent="0.25"/>
  <cols>
    <col min="1" max="1" width="19.42578125" style="3" customWidth="1"/>
    <col min="2" max="2" width="17" style="3" customWidth="1"/>
    <col min="3" max="3" width="12.7109375" style="3" customWidth="1"/>
    <col min="4" max="4" width="12.28515625" style="3" customWidth="1"/>
    <col min="5" max="5" width="17.42578125" style="3" customWidth="1"/>
    <col min="6" max="7" width="8.7109375" style="3"/>
    <col min="8" max="8" width="11.7109375" style="3" customWidth="1"/>
    <col min="9" max="16384" width="8.7109375" style="3"/>
  </cols>
  <sheetData>
    <row r="1" spans="1:8" ht="20.25" x14ac:dyDescent="0.25">
      <c r="A1" s="16" t="s">
        <v>935</v>
      </c>
      <c r="C1" s="1"/>
      <c r="D1" s="1"/>
      <c r="E1" s="1"/>
      <c r="F1" s="2"/>
      <c r="G1" s="1"/>
    </row>
    <row r="2" spans="1:8" ht="20.25" x14ac:dyDescent="0.25">
      <c r="A2" s="16"/>
      <c r="C2" s="1"/>
      <c r="D2" s="1"/>
      <c r="E2" s="1"/>
      <c r="F2" s="2"/>
      <c r="G2" s="1"/>
    </row>
    <row r="3" spans="1:8" ht="15.75" x14ac:dyDescent="0.25">
      <c r="A3" s="1"/>
      <c r="B3" s="1"/>
      <c r="C3" s="1"/>
      <c r="D3" s="1"/>
      <c r="E3" s="1"/>
      <c r="F3" s="2"/>
      <c r="G3" s="1"/>
    </row>
    <row r="4" spans="1:8" ht="19.5" thickBot="1" x14ac:dyDescent="0.35">
      <c r="A4" s="326"/>
      <c r="B4" s="327"/>
      <c r="C4" s="327"/>
      <c r="D4" s="327"/>
      <c r="E4" s="327"/>
      <c r="F4" s="326"/>
      <c r="G4" s="327"/>
      <c r="H4" s="328"/>
    </row>
    <row r="5" spans="1:8" s="67" customFormat="1" ht="33" customHeight="1" thickBot="1" x14ac:dyDescent="0.25">
      <c r="A5" s="521" t="s">
        <v>936</v>
      </c>
      <c r="B5" s="521" t="s">
        <v>937</v>
      </c>
      <c r="D5" s="521" t="s">
        <v>938</v>
      </c>
      <c r="E5" s="521" t="s">
        <v>937</v>
      </c>
    </row>
    <row r="6" spans="1:8" ht="15.75" x14ac:dyDescent="0.25">
      <c r="A6" s="272" t="s">
        <v>939</v>
      </c>
      <c r="B6" s="375">
        <v>4346.82</v>
      </c>
      <c r="D6" s="272" t="s">
        <v>488</v>
      </c>
      <c r="E6" s="375">
        <v>2407.2199999999998</v>
      </c>
    </row>
    <row r="7" spans="1:8" ht="15.75" x14ac:dyDescent="0.25">
      <c r="A7" s="267" t="s">
        <v>940</v>
      </c>
      <c r="B7" s="234">
        <v>2039.9079999999999</v>
      </c>
      <c r="D7" s="267" t="s">
        <v>7</v>
      </c>
      <c r="E7" s="234">
        <v>2400.8219999999997</v>
      </c>
    </row>
    <row r="8" spans="1:8" ht="16.5" thickBot="1" x14ac:dyDescent="0.3">
      <c r="A8" s="268" t="s">
        <v>941</v>
      </c>
      <c r="B8" s="376">
        <v>163.69200000000001</v>
      </c>
      <c r="D8" s="272" t="s">
        <v>942</v>
      </c>
      <c r="E8" s="375">
        <v>1193.2719999999999</v>
      </c>
      <c r="G8" s="20"/>
    </row>
    <row r="9" spans="1:8" ht="16.5" thickBot="1" x14ac:dyDescent="0.3">
      <c r="A9" s="423" t="s">
        <v>3</v>
      </c>
      <c r="B9" s="351">
        <v>6550.42</v>
      </c>
      <c r="D9" s="267" t="s">
        <v>490</v>
      </c>
      <c r="E9" s="234">
        <v>516.50599999999997</v>
      </c>
    </row>
    <row r="10" spans="1:8" ht="15.75" x14ac:dyDescent="0.25">
      <c r="D10" s="272" t="s">
        <v>5</v>
      </c>
      <c r="E10" s="375">
        <v>32.6</v>
      </c>
    </row>
    <row r="11" spans="1:8" ht="16.5" thickBot="1" x14ac:dyDescent="0.3">
      <c r="B11" s="579"/>
      <c r="C11" s="579"/>
      <c r="D11" s="423" t="s">
        <v>3</v>
      </c>
      <c r="E11" s="351">
        <v>6550.42</v>
      </c>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13"/>
  <sheetViews>
    <sheetView showGridLines="0" workbookViewId="0">
      <selection activeCell="H14" sqref="H14"/>
    </sheetView>
  </sheetViews>
  <sheetFormatPr defaultColWidth="8.7109375" defaultRowHeight="15" x14ac:dyDescent="0.25"/>
  <cols>
    <col min="1" max="1" width="32" style="3" customWidth="1"/>
    <col min="2" max="2" width="10.140625" style="3" customWidth="1"/>
    <col min="3" max="3" width="11.7109375" style="3" customWidth="1"/>
    <col min="4" max="4" width="12.42578125" style="3" customWidth="1"/>
    <col min="5" max="5" width="10.140625" style="3" customWidth="1"/>
    <col min="6" max="7" width="8.7109375" style="3"/>
    <col min="8" max="8" width="11.140625" style="3" customWidth="1"/>
    <col min="9" max="16384" width="8.7109375" style="3"/>
  </cols>
  <sheetData>
    <row r="1" spans="1:9" ht="20.25" x14ac:dyDescent="0.25">
      <c r="A1" s="16" t="s">
        <v>947</v>
      </c>
    </row>
    <row r="4" spans="1:9" ht="15.75" thickBot="1" x14ac:dyDescent="0.3">
      <c r="A4" s="20"/>
    </row>
    <row r="5" spans="1:9" s="10" customFormat="1" ht="33" customHeight="1" thickBot="1" x14ac:dyDescent="0.3">
      <c r="A5" s="100"/>
      <c r="B5" s="443">
        <v>2013</v>
      </c>
      <c r="C5" s="443">
        <v>2014</v>
      </c>
      <c r="D5" s="443">
        <v>2015</v>
      </c>
      <c r="E5" s="443">
        <v>2016</v>
      </c>
      <c r="F5" s="443">
        <v>2017</v>
      </c>
      <c r="G5" s="443">
        <v>2018</v>
      </c>
      <c r="H5" s="443" t="s">
        <v>944</v>
      </c>
      <c r="I5" s="3"/>
    </row>
    <row r="6" spans="1:9" s="10" customFormat="1" ht="15.75" x14ac:dyDescent="0.25">
      <c r="A6" s="566" t="s">
        <v>16</v>
      </c>
      <c r="B6" s="272">
        <v>7.5856637860358695</v>
      </c>
      <c r="C6" s="272">
        <v>6.4091819042974985</v>
      </c>
      <c r="D6" s="1103">
        <v>5.94</v>
      </c>
      <c r="E6" s="272">
        <v>5.6722631310639358</v>
      </c>
      <c r="F6" s="272">
        <v>4.9844208089223132</v>
      </c>
      <c r="G6" s="1103">
        <v>4.4704630066551507</v>
      </c>
      <c r="H6" s="426">
        <v>-10.311284339138409</v>
      </c>
      <c r="I6" s="3"/>
    </row>
    <row r="7" spans="1:9" s="10" customFormat="1" ht="15.75" x14ac:dyDescent="0.25">
      <c r="A7" s="257" t="s">
        <v>32</v>
      </c>
      <c r="B7" s="267">
        <v>4.8514273625493294</v>
      </c>
      <c r="C7" s="267">
        <v>4.8135634103601692</v>
      </c>
      <c r="D7" s="1104">
        <v>5.0265093286145994</v>
      </c>
      <c r="E7" s="267">
        <v>5.2004999095761262</v>
      </c>
      <c r="F7" s="267">
        <v>5.7692626112762717</v>
      </c>
      <c r="G7" s="1104">
        <v>5.31887238651389</v>
      </c>
      <c r="H7" s="235">
        <v>-7.8067208083416872</v>
      </c>
      <c r="I7" s="3"/>
    </row>
    <row r="8" spans="1:9" s="10" customFormat="1" ht="16.5" thickBot="1" x14ac:dyDescent="0.3">
      <c r="A8" s="257" t="s">
        <v>158</v>
      </c>
      <c r="B8" s="267">
        <v>2.6680734559033499</v>
      </c>
      <c r="C8" s="267">
        <v>2.4360083277032034</v>
      </c>
      <c r="D8" s="1104">
        <v>2.54</v>
      </c>
      <c r="E8" s="267">
        <v>3.0656226514903007</v>
      </c>
      <c r="F8" s="267">
        <v>2.9720887751626206</v>
      </c>
      <c r="G8" s="1104">
        <v>3.0522405289336532</v>
      </c>
      <c r="H8" s="235">
        <v>2.6968156012313926</v>
      </c>
      <c r="I8" s="3"/>
    </row>
    <row r="9" spans="1:9" s="10" customFormat="1" ht="16.5" thickBot="1" x14ac:dyDescent="0.3">
      <c r="A9" s="324" t="s">
        <v>3</v>
      </c>
      <c r="B9" s="330">
        <v>15.105164604488548</v>
      </c>
      <c r="C9" s="330">
        <v>13.658753642360871</v>
      </c>
      <c r="D9" s="1105">
        <v>13.5065093286146</v>
      </c>
      <c r="E9" s="330">
        <v>13.938385692130362</v>
      </c>
      <c r="F9" s="330">
        <v>13.725772195361206</v>
      </c>
      <c r="G9" s="1105">
        <v>12.841575922102695</v>
      </c>
      <c r="H9" s="325">
        <v>-6.4418690669901633</v>
      </c>
      <c r="I9" s="3"/>
    </row>
    <row r="10" spans="1:9" s="10" customFormat="1" ht="15.75" x14ac:dyDescent="0.25">
      <c r="I10" s="3"/>
    </row>
    <row r="11" spans="1:9" s="10" customFormat="1" ht="15.75" x14ac:dyDescent="0.25"/>
    <row r="12" spans="1:9" s="10" customFormat="1" ht="15.75" x14ac:dyDescent="0.25"/>
    <row r="13" spans="1:9" s="10" customFormat="1" ht="15.75" x14ac:dyDescent="0.25"/>
  </sheetData>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14"/>
  <sheetViews>
    <sheetView showGridLines="0" workbookViewId="0"/>
  </sheetViews>
  <sheetFormatPr defaultColWidth="8.7109375" defaultRowHeight="15" x14ac:dyDescent="0.25"/>
  <cols>
    <col min="1" max="1" width="32" style="3" customWidth="1"/>
    <col min="2" max="2" width="10.140625" style="3" customWidth="1"/>
    <col min="3" max="3" width="11.7109375" style="3" customWidth="1"/>
    <col min="4" max="4" width="12.42578125" style="3" customWidth="1"/>
    <col min="5" max="5" width="10.140625" style="3" customWidth="1"/>
    <col min="6" max="16384" width="8.7109375" style="3"/>
  </cols>
  <sheetData>
    <row r="1" spans="1:4" ht="20.25" x14ac:dyDescent="0.25">
      <c r="A1" s="16" t="s">
        <v>1306</v>
      </c>
    </row>
    <row r="4" spans="1:4" ht="15.75" thickBot="1" x14ac:dyDescent="0.3">
      <c r="A4" s="20"/>
    </row>
    <row r="5" spans="1:4" s="10" customFormat="1" ht="33" customHeight="1" thickBot="1" x14ac:dyDescent="0.3">
      <c r="A5" s="100"/>
      <c r="B5" s="443">
        <v>2017</v>
      </c>
      <c r="C5" s="443">
        <v>2018</v>
      </c>
      <c r="D5" s="443" t="s">
        <v>946</v>
      </c>
    </row>
    <row r="6" spans="1:4" s="10" customFormat="1" ht="15.75" x14ac:dyDescent="0.25">
      <c r="A6" s="566" t="s">
        <v>692</v>
      </c>
      <c r="B6" s="426">
        <v>75.887005166345318</v>
      </c>
      <c r="C6" s="426">
        <v>73.002011305736886</v>
      </c>
      <c r="D6" s="689">
        <v>-3.8016968178998334</v>
      </c>
    </row>
    <row r="7" spans="1:4" s="10" customFormat="1" ht="15.75" x14ac:dyDescent="0.25">
      <c r="A7" s="257" t="s">
        <v>693</v>
      </c>
      <c r="B7" s="235">
        <v>72.362774853924648</v>
      </c>
      <c r="C7" s="235">
        <v>79.681801635838156</v>
      </c>
      <c r="D7" s="690">
        <v>10.114353404340953</v>
      </c>
    </row>
    <row r="8" spans="1:4" s="10" customFormat="1" ht="15.75" x14ac:dyDescent="0.25">
      <c r="A8" s="257" t="s">
        <v>4</v>
      </c>
      <c r="B8" s="235">
        <v>19.581839159339761</v>
      </c>
      <c r="C8" s="235">
        <v>19.539404890446665</v>
      </c>
      <c r="D8" s="690">
        <v>-0.21670216238527754</v>
      </c>
    </row>
    <row r="9" spans="1:4" s="10" customFormat="1" ht="16.5" thickBot="1" x14ac:dyDescent="0.3">
      <c r="A9" s="258" t="s">
        <v>135</v>
      </c>
      <c r="B9" s="266">
        <v>7.901616222140289</v>
      </c>
      <c r="C9" s="266">
        <v>7.1700314795114579</v>
      </c>
      <c r="D9" s="691">
        <v>-9.2586721761926913</v>
      </c>
    </row>
    <row r="10" spans="1:4" s="10" customFormat="1" ht="16.5" thickBot="1" x14ac:dyDescent="0.3">
      <c r="A10" s="324" t="s">
        <v>3</v>
      </c>
      <c r="B10" s="325">
        <v>175.73323540175002</v>
      </c>
      <c r="C10" s="325">
        <v>179.39324931153317</v>
      </c>
      <c r="D10" s="767">
        <v>2.0827101381340061</v>
      </c>
    </row>
    <row r="11" spans="1:4" s="10" customFormat="1" ht="15.75" x14ac:dyDescent="0.25"/>
    <row r="12" spans="1:4" s="10" customFormat="1" ht="15.75" x14ac:dyDescent="0.25"/>
    <row r="13" spans="1:4" s="10" customFormat="1" ht="15.75" x14ac:dyDescent="0.25"/>
    <row r="14" spans="1:4" s="10" customFormat="1" ht="15.75" x14ac:dyDescent="0.25"/>
  </sheetData>
  <pageMargins left="0.7" right="0.7" top="0.75" bottom="0.75" header="0.3" footer="0.3"/>
  <drawing r:id="rId1"/>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F13"/>
  <sheetViews>
    <sheetView showGridLines="0" workbookViewId="0"/>
  </sheetViews>
  <sheetFormatPr defaultColWidth="8.7109375" defaultRowHeight="15" x14ac:dyDescent="0.25"/>
  <cols>
    <col min="1" max="1" width="19.140625" style="3" customWidth="1"/>
    <col min="2" max="3" width="17.28515625" style="3" customWidth="1"/>
    <col min="4" max="4" width="11.7109375" style="3" customWidth="1"/>
    <col min="5" max="5" width="10.42578125" style="3" bestFit="1" customWidth="1"/>
    <col min="6" max="9" width="8.7109375" style="3"/>
    <col min="10" max="11" width="12.7109375" style="3" customWidth="1"/>
    <col min="12" max="16384" width="8.7109375" style="3"/>
  </cols>
  <sheetData>
    <row r="1" spans="1:6" ht="20.25" x14ac:dyDescent="0.25">
      <c r="A1" s="16" t="s">
        <v>1307</v>
      </c>
    </row>
    <row r="2" spans="1:6" ht="20.25" x14ac:dyDescent="0.25">
      <c r="A2" s="16"/>
    </row>
    <row r="3" spans="1:6" ht="15.75" x14ac:dyDescent="0.25">
      <c r="B3" s="1"/>
      <c r="C3" s="1"/>
      <c r="D3" s="1"/>
      <c r="E3" s="1"/>
      <c r="F3" s="2"/>
    </row>
    <row r="4" spans="1:6" ht="16.5" thickBot="1" x14ac:dyDescent="0.3">
      <c r="A4" s="2"/>
      <c r="B4" s="1"/>
      <c r="C4" s="1"/>
      <c r="D4" s="1"/>
      <c r="E4" s="1"/>
      <c r="F4" s="2"/>
    </row>
    <row r="5" spans="1:6" ht="36" customHeight="1" thickBot="1" x14ac:dyDescent="0.3">
      <c r="A5" s="2"/>
      <c r="B5" s="443">
        <v>2017</v>
      </c>
      <c r="C5" s="443">
        <v>2018</v>
      </c>
      <c r="D5" s="443" t="s">
        <v>946</v>
      </c>
      <c r="E5" s="1"/>
      <c r="F5" s="2"/>
    </row>
    <row r="6" spans="1:6" ht="15.75" x14ac:dyDescent="0.25">
      <c r="A6" s="566" t="s">
        <v>693</v>
      </c>
      <c r="B6" s="272">
        <v>1.5336298149098897</v>
      </c>
      <c r="C6" s="272">
        <v>1.3966209910717959</v>
      </c>
      <c r="D6" s="426">
        <f>(C6-B6)/B6*100</f>
        <v>-8.9336306914549581</v>
      </c>
      <c r="F6" s="2"/>
    </row>
    <row r="7" spans="1:6" ht="15.75" x14ac:dyDescent="0.25">
      <c r="A7" s="257" t="s">
        <v>692</v>
      </c>
      <c r="B7" s="267">
        <v>2.3450407452370783</v>
      </c>
      <c r="C7" s="267">
        <v>2.1383559759599549</v>
      </c>
      <c r="D7" s="426">
        <f>(C7-B7)/B7*100</f>
        <v>-8.8136962949114164</v>
      </c>
      <c r="F7" s="2"/>
    </row>
    <row r="8" spans="1:6" ht="15.75" x14ac:dyDescent="0.25">
      <c r="A8" s="257" t="s">
        <v>4</v>
      </c>
      <c r="B8" s="267">
        <v>0.65638111455163206</v>
      </c>
      <c r="C8" s="267">
        <v>0.55109152615268986</v>
      </c>
      <c r="D8" s="426">
        <f>(C8-B8)/B8*100</f>
        <v>-16.040922882259427</v>
      </c>
      <c r="F8" s="2"/>
    </row>
    <row r="9" spans="1:6" ht="16.5" thickBot="1" x14ac:dyDescent="0.3">
      <c r="A9" s="258" t="s">
        <v>136</v>
      </c>
      <c r="B9" s="268">
        <v>0.44936913422371311</v>
      </c>
      <c r="C9" s="268">
        <v>0.38439451347070996</v>
      </c>
      <c r="D9" s="426">
        <f>(C9-B9)/B9*100</f>
        <v>-14.459075135466758</v>
      </c>
      <c r="F9" s="2"/>
    </row>
    <row r="10" spans="1:6" ht="16.5" thickBot="1" x14ac:dyDescent="0.3">
      <c r="A10" s="324" t="s">
        <v>3</v>
      </c>
      <c r="B10" s="330">
        <f>+B9+B8+B7+B6</f>
        <v>4.9844208089223132</v>
      </c>
      <c r="C10" s="330">
        <f>+C9+C8+C7+C6</f>
        <v>4.4704630066551507</v>
      </c>
      <c r="D10" s="325">
        <f>(C10-B10)/B10*100</f>
        <v>-10.311284339138409</v>
      </c>
      <c r="F10" s="2"/>
    </row>
    <row r="11" spans="1:6" ht="15.75" x14ac:dyDescent="0.25">
      <c r="A11" s="1"/>
      <c r="B11" s="1"/>
      <c r="C11" s="1"/>
      <c r="E11" s="1"/>
      <c r="F11" s="2"/>
    </row>
    <row r="12" spans="1:6" ht="15.75" x14ac:dyDescent="0.25">
      <c r="A12" s="1"/>
      <c r="B12" s="580"/>
      <c r="C12" s="580"/>
      <c r="D12" s="1"/>
      <c r="E12" s="1"/>
      <c r="F12" s="2"/>
    </row>
    <row r="13" spans="1:6" ht="15.75" x14ac:dyDescent="0.25">
      <c r="A13" s="1"/>
      <c r="B13" s="1"/>
      <c r="C13" s="1"/>
      <c r="D13" s="1"/>
      <c r="E13" s="1"/>
      <c r="F13" s="2"/>
    </row>
  </sheetData>
  <pageMargins left="0.7" right="0.7" top="0.75" bottom="0.75" header="0.3" footer="0.3"/>
  <drawing r:id="rId1"/>
  <extLst>
    <ext xmlns:mx="http://schemas.microsoft.com/office/mac/excel/2008/main" uri="{64002731-A6B0-56B0-2670-7721B7C09600}">
      <mx:PLV Mode="0" OnePage="0" WScale="0"/>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L9"/>
  <sheetViews>
    <sheetView showGridLines="0" workbookViewId="0"/>
  </sheetViews>
  <sheetFormatPr defaultColWidth="8.7109375" defaultRowHeight="15" x14ac:dyDescent="0.25"/>
  <cols>
    <col min="1" max="1" width="26.7109375" style="3" customWidth="1"/>
    <col min="2" max="2" width="8.7109375" style="3"/>
    <col min="3" max="3" width="12.42578125" style="3" customWidth="1"/>
    <col min="4" max="7" width="8.7109375" style="3"/>
    <col min="8" max="8" width="13.42578125" style="3" customWidth="1"/>
    <col min="9" max="9" width="10.42578125" style="3" customWidth="1"/>
    <col min="10" max="16384" width="8.7109375" style="3"/>
  </cols>
  <sheetData>
    <row r="1" spans="1:12" ht="20.25" x14ac:dyDescent="0.25">
      <c r="A1" s="16" t="s">
        <v>948</v>
      </c>
    </row>
    <row r="2" spans="1:12" ht="20.25" x14ac:dyDescent="0.25">
      <c r="A2" s="16"/>
    </row>
    <row r="4" spans="1:12" ht="16.5" thickBot="1" x14ac:dyDescent="0.3">
      <c r="A4" s="100"/>
      <c r="B4" s="10"/>
      <c r="C4" s="10"/>
      <c r="D4" s="10"/>
      <c r="E4" s="10"/>
      <c r="F4" s="10"/>
      <c r="G4" s="10"/>
      <c r="H4" s="10"/>
      <c r="I4" s="10"/>
      <c r="J4" s="10"/>
      <c r="K4" s="10"/>
      <c r="L4" s="10"/>
    </row>
    <row r="5" spans="1:12" ht="44.1" customHeight="1" thickBot="1" x14ac:dyDescent="0.3">
      <c r="A5" s="100"/>
      <c r="B5" s="443">
        <v>2013</v>
      </c>
      <c r="C5" s="443">
        <v>2014</v>
      </c>
      <c r="D5" s="443">
        <v>2015</v>
      </c>
      <c r="E5" s="443">
        <v>2016</v>
      </c>
      <c r="F5" s="443">
        <v>2017</v>
      </c>
      <c r="G5" s="443">
        <v>2018</v>
      </c>
      <c r="H5" s="443" t="s">
        <v>944</v>
      </c>
      <c r="I5" s="443" t="s">
        <v>945</v>
      </c>
      <c r="J5" s="10"/>
      <c r="K5" s="10"/>
      <c r="L5" s="10"/>
    </row>
    <row r="6" spans="1:12" s="10" customFormat="1" ht="16.5" thickBot="1" x14ac:dyDescent="0.3">
      <c r="A6" s="582" t="s">
        <v>694</v>
      </c>
      <c r="B6" s="581">
        <v>0.86151219893464592</v>
      </c>
      <c r="C6" s="581">
        <v>1.0633722805596506</v>
      </c>
      <c r="D6" s="581">
        <v>1.4063776312163625</v>
      </c>
      <c r="E6" s="581">
        <v>1.8667680106608888</v>
      </c>
      <c r="F6" s="581">
        <v>2.7465183898529784</v>
      </c>
      <c r="G6" s="581">
        <v>4.2728058368266817</v>
      </c>
      <c r="H6" s="670">
        <v>55.571717728618808</v>
      </c>
      <c r="I6" s="670">
        <v>395.96579620236059</v>
      </c>
    </row>
    <row r="7" spans="1:12" s="10" customFormat="1" ht="15.75" x14ac:dyDescent="0.25"/>
    <row r="8" spans="1:12" s="10" customFormat="1" ht="15.75" x14ac:dyDescent="0.25"/>
    <row r="9" spans="1:12" ht="15.75" x14ac:dyDescent="0.25">
      <c r="A9" s="10"/>
      <c r="B9" s="10"/>
      <c r="C9" s="10"/>
      <c r="D9" s="10"/>
      <c r="E9" s="10"/>
      <c r="F9" s="10"/>
      <c r="G9" s="10"/>
      <c r="H9" s="10"/>
      <c r="I9" s="10"/>
      <c r="J9" s="10"/>
      <c r="K9" s="10"/>
      <c r="L9" s="10"/>
    </row>
  </sheetData>
  <pageMargins left="0.7" right="0.7" top="0.75" bottom="0.75" header="0.3" footer="0.3"/>
  <drawing r:id="rId1"/>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8"/>
  <sheetViews>
    <sheetView showGridLines="0" workbookViewId="0"/>
  </sheetViews>
  <sheetFormatPr defaultColWidth="8.7109375" defaultRowHeight="15" x14ac:dyDescent="0.25"/>
  <cols>
    <col min="1" max="1" width="30.42578125" customWidth="1"/>
    <col min="2" max="3" width="10.140625" customWidth="1"/>
    <col min="8" max="8" width="12.42578125" customWidth="1"/>
  </cols>
  <sheetData>
    <row r="1" spans="1:8" ht="20.25" x14ac:dyDescent="0.25">
      <c r="A1" s="16" t="s">
        <v>943</v>
      </c>
      <c r="B1" s="102"/>
      <c r="C1" s="102"/>
      <c r="D1" s="102"/>
      <c r="E1" s="102"/>
      <c r="F1" s="102"/>
      <c r="G1" s="102"/>
      <c r="H1" s="3"/>
    </row>
    <row r="2" spans="1:8" ht="20.25" x14ac:dyDescent="0.25">
      <c r="A2" s="16"/>
      <c r="B2" s="102"/>
      <c r="C2" s="102"/>
      <c r="D2" s="102"/>
      <c r="E2" s="102"/>
      <c r="F2" s="102"/>
      <c r="G2" s="102"/>
      <c r="H2" s="3"/>
    </row>
    <row r="4" spans="1:8" ht="16.5" thickBot="1" x14ac:dyDescent="0.3">
      <c r="A4" s="10"/>
      <c r="B4" s="208"/>
      <c r="C4" s="208"/>
      <c r="D4" s="208"/>
      <c r="E4" s="208"/>
      <c r="F4" s="208"/>
      <c r="G4" s="208"/>
    </row>
    <row r="5" spans="1:8" ht="32.25" thickBot="1" x14ac:dyDescent="0.3">
      <c r="A5" s="100"/>
      <c r="B5" s="389">
        <v>2013</v>
      </c>
      <c r="C5" s="521">
        <v>2014</v>
      </c>
      <c r="D5" s="521">
        <v>2015</v>
      </c>
      <c r="E5" s="521">
        <v>2016</v>
      </c>
      <c r="F5" s="521">
        <v>2017</v>
      </c>
      <c r="G5" s="938">
        <v>2018</v>
      </c>
      <c r="H5" s="443" t="s">
        <v>944</v>
      </c>
    </row>
    <row r="6" spans="1:8" ht="15.75" x14ac:dyDescent="0.25">
      <c r="A6" s="566" t="s">
        <v>726</v>
      </c>
      <c r="B6" s="264">
        <v>92.847696991999996</v>
      </c>
      <c r="C6" s="264">
        <v>89.914608592000008</v>
      </c>
      <c r="D6" s="264">
        <v>87.691237564000005</v>
      </c>
      <c r="E6" s="264">
        <v>85.955905120000011</v>
      </c>
      <c r="F6" s="264">
        <v>83.868728990000008</v>
      </c>
      <c r="G6" s="264">
        <v>82.589111410000015</v>
      </c>
      <c r="H6" s="671">
        <v>-1.5257386100993218</v>
      </c>
    </row>
    <row r="7" spans="1:8" ht="15.75" x14ac:dyDescent="0.25">
      <c r="A7" s="210" t="s">
        <v>387</v>
      </c>
      <c r="B7" s="271">
        <v>55.957995002402676</v>
      </c>
      <c r="C7" s="271">
        <v>46.360198772522416</v>
      </c>
      <c r="D7" s="271">
        <v>39.774288645075472</v>
      </c>
      <c r="E7" s="271">
        <v>35.335430168250568</v>
      </c>
      <c r="F7" s="271">
        <v>31.660268226530754</v>
      </c>
      <c r="G7" s="271">
        <v>28.093478153333358</v>
      </c>
      <c r="H7" s="672">
        <v>-11.265823926938458</v>
      </c>
    </row>
    <row r="8" spans="1:8" ht="16.5" thickBot="1" x14ac:dyDescent="0.3">
      <c r="A8" s="208" t="s">
        <v>727</v>
      </c>
      <c r="B8" s="270">
        <v>36.88970198959732</v>
      </c>
      <c r="C8" s="270">
        <v>43.554409819477591</v>
      </c>
      <c r="D8" s="270">
        <v>47.916948918924533</v>
      </c>
      <c r="E8" s="270">
        <v>50.620474951749443</v>
      </c>
      <c r="F8" s="270">
        <v>52.208460763469255</v>
      </c>
      <c r="G8" s="270">
        <v>54.495633256666657</v>
      </c>
      <c r="H8" s="418">
        <v>4.38084643705443</v>
      </c>
    </row>
  </sheetData>
  <pageMargins left="0.7" right="0.7" top="0.75" bottom="0.75" header="0.3" footer="0.3"/>
  <drawing r:id="rId1"/>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6"/>
  <sheetViews>
    <sheetView showGridLines="0" workbookViewId="0">
      <selection activeCell="B13" sqref="B13"/>
    </sheetView>
  </sheetViews>
  <sheetFormatPr defaultColWidth="8.7109375" defaultRowHeight="15" x14ac:dyDescent="0.25"/>
  <cols>
    <col min="1" max="1" width="30.42578125" customWidth="1"/>
    <col min="2" max="3" width="10.140625" customWidth="1"/>
    <col min="8" max="8" width="8.42578125" customWidth="1"/>
  </cols>
  <sheetData>
    <row r="1" spans="1:9" ht="20.25" x14ac:dyDescent="0.25">
      <c r="A1" s="16" t="s">
        <v>961</v>
      </c>
      <c r="B1" s="102"/>
      <c r="C1" s="102"/>
      <c r="D1" s="102"/>
      <c r="E1" s="102"/>
      <c r="F1" s="102"/>
      <c r="G1" s="102"/>
      <c r="H1" s="3"/>
    </row>
    <row r="2" spans="1:9" ht="20.25" x14ac:dyDescent="0.25">
      <c r="A2" s="16"/>
      <c r="B2" s="102"/>
      <c r="C2" s="102"/>
      <c r="D2" s="102"/>
      <c r="E2" s="102"/>
      <c r="F2" s="102"/>
      <c r="G2" s="102"/>
      <c r="H2" s="3"/>
    </row>
    <row r="4" spans="1:9" ht="16.5" thickBot="1" x14ac:dyDescent="0.3">
      <c r="A4" s="10"/>
      <c r="B4" s="208"/>
      <c r="C4" s="208"/>
      <c r="D4" s="208"/>
      <c r="E4" s="208"/>
      <c r="F4" s="208"/>
      <c r="G4" s="208"/>
    </row>
    <row r="5" spans="1:9" ht="15.75" x14ac:dyDescent="0.25">
      <c r="A5" s="566"/>
      <c r="B5" s="953">
        <v>2011</v>
      </c>
      <c r="C5" s="953">
        <v>2012</v>
      </c>
      <c r="D5" s="953">
        <v>2013</v>
      </c>
      <c r="E5" s="953">
        <v>2014</v>
      </c>
      <c r="F5" s="953">
        <v>2015</v>
      </c>
      <c r="G5" s="953">
        <v>2016</v>
      </c>
      <c r="H5" s="953">
        <v>2017</v>
      </c>
      <c r="I5" s="953">
        <v>2018</v>
      </c>
    </row>
    <row r="6" spans="1:9" ht="15.75" x14ac:dyDescent="0.25">
      <c r="A6" s="257" t="s">
        <v>3</v>
      </c>
      <c r="B6" s="797">
        <v>4.7999400000000003</v>
      </c>
      <c r="C6" s="797">
        <v>5.0734469999999998</v>
      </c>
      <c r="D6" s="797">
        <v>5.9663270000000006</v>
      </c>
      <c r="E6" s="797">
        <v>7.604698</v>
      </c>
      <c r="F6" s="797">
        <v>9.1958910000000014</v>
      </c>
      <c r="G6" s="797">
        <v>12.227085999999998</v>
      </c>
      <c r="H6" s="797">
        <v>16.29387908</v>
      </c>
      <c r="I6" s="797">
        <v>21.049775919999998</v>
      </c>
    </row>
  </sheetData>
  <pageMargins left="0.7" right="0.7" top="0.75" bottom="0.75" header="0.3" footer="0.3"/>
  <drawing r:id="rId1"/>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11"/>
  <sheetViews>
    <sheetView showGridLines="0" workbookViewId="0">
      <selection activeCell="B16" sqref="B16"/>
    </sheetView>
  </sheetViews>
  <sheetFormatPr defaultColWidth="8.7109375" defaultRowHeight="15" x14ac:dyDescent="0.25"/>
  <cols>
    <col min="1" max="1" width="30.42578125" customWidth="1"/>
    <col min="2" max="3" width="10.140625" customWidth="1"/>
    <col min="8" max="9" width="12.42578125" customWidth="1"/>
  </cols>
  <sheetData>
    <row r="1" spans="1:9" ht="20.25" x14ac:dyDescent="0.25">
      <c r="A1" s="16" t="s">
        <v>962</v>
      </c>
      <c r="B1" s="102"/>
      <c r="C1" s="102"/>
      <c r="D1" s="102"/>
      <c r="E1" s="102"/>
      <c r="F1" s="102"/>
      <c r="G1" s="102"/>
      <c r="H1" s="3"/>
      <c r="I1" s="3"/>
    </row>
    <row r="2" spans="1:9" ht="20.25" x14ac:dyDescent="0.25">
      <c r="A2" s="16"/>
      <c r="B2" s="102"/>
      <c r="C2" s="102"/>
      <c r="D2" s="102"/>
      <c r="E2" s="102"/>
      <c r="F2" s="102"/>
      <c r="G2" s="102"/>
      <c r="H2" s="3"/>
      <c r="I2" s="3"/>
    </row>
    <row r="4" spans="1:9" ht="16.5" thickBot="1" x14ac:dyDescent="0.3">
      <c r="A4" s="10"/>
      <c r="B4" s="208"/>
    </row>
    <row r="5" spans="1:9" ht="15.75" x14ac:dyDescent="0.25">
      <c r="A5" s="768" t="s">
        <v>695</v>
      </c>
      <c r="B5" s="264">
        <v>47.641025103863932</v>
      </c>
    </row>
    <row r="6" spans="1:9" ht="15.75" x14ac:dyDescent="0.25">
      <c r="A6" s="769" t="s">
        <v>696</v>
      </c>
      <c r="B6" s="271">
        <v>35.740268814021988</v>
      </c>
    </row>
    <row r="7" spans="1:9" ht="15.75" x14ac:dyDescent="0.25">
      <c r="A7" s="769" t="s">
        <v>697</v>
      </c>
      <c r="B7" s="271">
        <v>2.5537224990764029</v>
      </c>
    </row>
    <row r="8" spans="1:9" ht="15.75" x14ac:dyDescent="0.25">
      <c r="A8" s="769" t="s">
        <v>698</v>
      </c>
      <c r="B8" s="271">
        <v>2.4131563296945546</v>
      </c>
    </row>
    <row r="9" spans="1:9" ht="15.75" x14ac:dyDescent="0.25">
      <c r="A9" s="769" t="s">
        <v>699</v>
      </c>
      <c r="B9" s="271">
        <v>1.1703062960825821</v>
      </c>
    </row>
    <row r="10" spans="1:9" ht="15.75" x14ac:dyDescent="0.25">
      <c r="A10" s="769" t="s">
        <v>1366</v>
      </c>
      <c r="B10" s="271">
        <v>10.481520957260539</v>
      </c>
    </row>
    <row r="11" spans="1:9" ht="16.5" thickBot="1" x14ac:dyDescent="0.3">
      <c r="A11" s="319" t="s">
        <v>3</v>
      </c>
      <c r="B11" s="351">
        <v>100</v>
      </c>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16"/>
  <sheetViews>
    <sheetView showGridLines="0" workbookViewId="0">
      <selection activeCell="D16" sqref="D16"/>
    </sheetView>
  </sheetViews>
  <sheetFormatPr defaultColWidth="8.7109375" defaultRowHeight="15" x14ac:dyDescent="0.25"/>
  <cols>
    <col min="1" max="1" width="27.7109375" customWidth="1"/>
    <col min="2" max="2" width="11.42578125" customWidth="1"/>
    <col min="3" max="3" width="18.42578125" customWidth="1"/>
    <col min="4" max="4" width="12.28515625" customWidth="1"/>
    <col min="5" max="5" width="14.42578125" customWidth="1"/>
  </cols>
  <sheetData>
    <row r="1" spans="1:9" ht="20.25" x14ac:dyDescent="0.25">
      <c r="A1" s="16" t="s">
        <v>949</v>
      </c>
      <c r="B1" s="103"/>
      <c r="C1" s="103"/>
      <c r="D1" s="103"/>
      <c r="E1" s="103"/>
      <c r="F1" s="103"/>
      <c r="G1" s="103"/>
      <c r="H1" s="103"/>
      <c r="I1" s="104"/>
    </row>
    <row r="2" spans="1:9" ht="20.25" x14ac:dyDescent="0.25">
      <c r="A2" s="16"/>
      <c r="B2" s="103"/>
      <c r="C2" s="103"/>
      <c r="D2" s="103"/>
      <c r="E2" s="103"/>
      <c r="F2" s="103"/>
      <c r="G2" s="103"/>
      <c r="H2" s="103"/>
      <c r="I2" s="104"/>
    </row>
    <row r="3" spans="1:9" ht="15.75" x14ac:dyDescent="0.25">
      <c r="A3" s="1"/>
      <c r="B3" s="1"/>
      <c r="C3" s="1"/>
      <c r="D3" s="1"/>
      <c r="E3" s="1"/>
      <c r="F3" s="1"/>
      <c r="G3" s="1"/>
      <c r="H3" s="1"/>
      <c r="I3" s="2"/>
    </row>
    <row r="4" spans="1:9" ht="16.5" thickBot="1" x14ac:dyDescent="0.3">
      <c r="A4" s="10"/>
      <c r="B4" s="208"/>
      <c r="C4" s="208"/>
      <c r="D4" s="208"/>
      <c r="E4" s="121"/>
      <c r="F4" s="121"/>
      <c r="G4" s="121"/>
      <c r="H4" s="121"/>
    </row>
    <row r="5" spans="1:9" ht="32.25" thickBot="1" x14ac:dyDescent="0.3">
      <c r="A5" s="10"/>
      <c r="B5" s="521">
        <v>2016</v>
      </c>
      <c r="C5" s="521">
        <v>2017</v>
      </c>
      <c r="D5" s="443" t="s">
        <v>957</v>
      </c>
      <c r="E5" s="121"/>
      <c r="F5" s="121"/>
      <c r="G5" s="121"/>
      <c r="H5" s="121"/>
    </row>
    <row r="6" spans="1:9" ht="15.75" x14ac:dyDescent="0.25">
      <c r="A6" s="566" t="s">
        <v>388</v>
      </c>
      <c r="B6" s="272">
        <v>4.8791256333225839</v>
      </c>
      <c r="C6" s="272">
        <v>4.5834549046000577</v>
      </c>
      <c r="D6" s="426">
        <f>(C6-B6)/B6*100</f>
        <v>-6.0599121839209644</v>
      </c>
      <c r="E6" s="121"/>
      <c r="F6" s="121"/>
      <c r="G6" s="121"/>
      <c r="H6" s="121"/>
    </row>
    <row r="7" spans="1:9" ht="15.75" x14ac:dyDescent="0.25">
      <c r="A7" s="210" t="s">
        <v>389</v>
      </c>
      <c r="B7" s="272">
        <v>0.64089624021306946</v>
      </c>
      <c r="C7" s="272">
        <v>0.44805029122501433</v>
      </c>
      <c r="D7" s="426">
        <f t="shared" ref="D7:D8" si="0">(C7-B7)/B7*100</f>
        <v>-30.090042176553016</v>
      </c>
      <c r="E7" s="121"/>
      <c r="F7" s="121"/>
      <c r="G7" s="121"/>
      <c r="H7" s="121"/>
    </row>
    <row r="8" spans="1:9" ht="16.5" thickBot="1" x14ac:dyDescent="0.3">
      <c r="A8" s="208" t="s">
        <v>390</v>
      </c>
      <c r="B8" s="740">
        <v>0.24924073774061886</v>
      </c>
      <c r="C8" s="740">
        <v>0.28736719068881789</v>
      </c>
      <c r="D8" s="426">
        <f t="shared" si="0"/>
        <v>15.297039036963797</v>
      </c>
      <c r="E8" s="122"/>
      <c r="F8" s="121"/>
      <c r="G8" s="121"/>
      <c r="H8" s="121"/>
    </row>
    <row r="9" spans="1:9" ht="16.5" thickBot="1" x14ac:dyDescent="0.3">
      <c r="A9" s="324" t="s">
        <v>3</v>
      </c>
      <c r="B9" s="330">
        <v>5.7692626112762726</v>
      </c>
      <c r="C9" s="330">
        <v>5.31887238651389</v>
      </c>
      <c r="D9" s="325">
        <f>(C9-B9)/B9*100</f>
        <v>-7.8067208083417006</v>
      </c>
      <c r="E9" s="122"/>
      <c r="F9" s="121"/>
      <c r="G9" s="121"/>
      <c r="H9" s="121"/>
    </row>
    <row r="10" spans="1:9" ht="15.75" x14ac:dyDescent="0.25">
      <c r="A10" s="10"/>
      <c r="B10" s="100"/>
      <c r="C10" s="10"/>
      <c r="D10" s="10"/>
      <c r="E10" s="121"/>
      <c r="F10" s="121"/>
      <c r="G10" s="121"/>
      <c r="H10" s="121"/>
    </row>
    <row r="11" spans="1:9" ht="15.75" x14ac:dyDescent="0.25">
      <c r="A11" s="121"/>
      <c r="B11" s="121"/>
      <c r="C11" s="121"/>
      <c r="D11" s="121"/>
      <c r="E11" s="121"/>
      <c r="F11" s="121"/>
      <c r="G11" s="121"/>
      <c r="H11" s="121"/>
    </row>
    <row r="12" spans="1:9" ht="15.75" x14ac:dyDescent="0.25">
      <c r="A12" s="121"/>
      <c r="B12" s="121"/>
      <c r="C12" s="121"/>
      <c r="D12" s="121"/>
      <c r="E12" s="121"/>
      <c r="F12" s="121"/>
      <c r="G12" s="121"/>
      <c r="H12" s="121"/>
    </row>
    <row r="13" spans="1:9" ht="15.75" x14ac:dyDescent="0.25">
      <c r="A13" s="121"/>
      <c r="B13" s="121"/>
      <c r="C13" s="121"/>
      <c r="D13" s="121"/>
      <c r="E13" s="121"/>
      <c r="F13" s="121"/>
      <c r="G13" s="121"/>
      <c r="H13" s="121"/>
    </row>
    <row r="14" spans="1:9" ht="15.75" x14ac:dyDescent="0.25">
      <c r="A14" s="121"/>
      <c r="B14" s="121"/>
      <c r="C14" s="121"/>
      <c r="D14" s="121"/>
      <c r="E14" s="121"/>
      <c r="F14" s="121"/>
      <c r="G14" s="121"/>
      <c r="H14" s="121"/>
    </row>
    <row r="15" spans="1:9" ht="15.75" x14ac:dyDescent="0.25">
      <c r="A15" s="121"/>
      <c r="B15" s="121"/>
      <c r="C15" s="121"/>
      <c r="D15" s="121"/>
      <c r="E15" s="121"/>
      <c r="F15" s="121"/>
      <c r="G15" s="121"/>
      <c r="H15" s="121"/>
    </row>
    <row r="16" spans="1:9" ht="15.75" x14ac:dyDescent="0.25">
      <c r="A16" s="121"/>
      <c r="B16" s="121"/>
      <c r="C16" s="121"/>
      <c r="D16" s="121"/>
      <c r="E16" s="121"/>
      <c r="F16" s="121"/>
      <c r="G16" s="121"/>
      <c r="H16" s="121"/>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D7"/>
  <sheetViews>
    <sheetView showGridLines="0" workbookViewId="0">
      <selection activeCell="A16" sqref="A16"/>
    </sheetView>
  </sheetViews>
  <sheetFormatPr defaultColWidth="8.7109375" defaultRowHeight="15.75" x14ac:dyDescent="0.25"/>
  <cols>
    <col min="1" max="1" width="61.28515625" style="24" customWidth="1"/>
    <col min="2" max="2" width="20.7109375" style="24" customWidth="1"/>
    <col min="3" max="3" width="8.7109375" style="24"/>
    <col min="4" max="4" width="12" style="24" bestFit="1" customWidth="1"/>
    <col min="5" max="16384" width="8.7109375" style="24"/>
  </cols>
  <sheetData>
    <row r="1" spans="1:4" ht="20.25" x14ac:dyDescent="0.3">
      <c r="A1" s="184" t="s">
        <v>753</v>
      </c>
      <c r="B1" s="184"/>
      <c r="C1" s="184"/>
      <c r="D1" s="184"/>
    </row>
    <row r="2" spans="1:4" x14ac:dyDescent="0.25">
      <c r="B2" s="28"/>
    </row>
    <row r="3" spans="1:4" x14ac:dyDescent="0.25">
      <c r="B3" s="28"/>
    </row>
    <row r="4" spans="1:4" ht="16.5" thickBot="1" x14ac:dyDescent="0.3">
      <c r="B4" s="147"/>
    </row>
    <row r="5" spans="1:4" ht="33" customHeight="1" thickBot="1" x14ac:dyDescent="0.3">
      <c r="A5" s="1223" t="s">
        <v>1349</v>
      </c>
      <c r="B5" s="1223"/>
    </row>
    <row r="6" spans="1:4" ht="18.75" customHeight="1" x14ac:dyDescent="0.25">
      <c r="A6" s="865" t="s">
        <v>453</v>
      </c>
      <c r="B6" s="165">
        <v>11</v>
      </c>
    </row>
    <row r="7" spans="1:4" ht="15" customHeight="1" thickBot="1" x14ac:dyDescent="0.3">
      <c r="A7" s="866" t="s">
        <v>759</v>
      </c>
      <c r="B7" s="164">
        <v>1</v>
      </c>
    </row>
  </sheetData>
  <mergeCells count="1">
    <mergeCell ref="A5:B5"/>
  </mergeCells>
  <pageMargins left="0.7" right="0.7" top="0.75" bottom="0.75" header="0.3" footer="0.3"/>
  <drawing r:id="rId1"/>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M7"/>
  <sheetViews>
    <sheetView showGridLines="0" workbookViewId="0"/>
  </sheetViews>
  <sheetFormatPr defaultColWidth="8.7109375" defaultRowHeight="15" x14ac:dyDescent="0.25"/>
  <cols>
    <col min="1" max="1" width="24.42578125" customWidth="1"/>
    <col min="2" max="12" width="9.28515625" customWidth="1"/>
    <col min="13" max="13" width="12.42578125" customWidth="1"/>
    <col min="14" max="14" width="12.140625" bestFit="1" customWidth="1"/>
  </cols>
  <sheetData>
    <row r="1" spans="1:13" ht="20.25" x14ac:dyDescent="0.25">
      <c r="A1" s="16" t="s">
        <v>950</v>
      </c>
      <c r="B1" s="1"/>
      <c r="C1" s="1"/>
      <c r="D1" s="1"/>
      <c r="E1" s="1"/>
      <c r="F1" s="2"/>
      <c r="G1" s="1"/>
    </row>
    <row r="4" spans="1:13" ht="15.75" thickBot="1" x14ac:dyDescent="0.3">
      <c r="A4" s="107"/>
    </row>
    <row r="5" spans="1:13" ht="32.25" thickBot="1" x14ac:dyDescent="0.3">
      <c r="A5" s="100"/>
      <c r="B5" s="389">
        <v>2008</v>
      </c>
      <c r="C5" s="389">
        <v>2009</v>
      </c>
      <c r="D5" s="389">
        <v>2010</v>
      </c>
      <c r="E5" s="389">
        <v>2011</v>
      </c>
      <c r="F5" s="389">
        <v>2012</v>
      </c>
      <c r="G5" s="389">
        <v>2013</v>
      </c>
      <c r="H5" s="389">
        <v>2014</v>
      </c>
      <c r="I5" s="389">
        <v>2015</v>
      </c>
      <c r="J5" s="389">
        <v>2016</v>
      </c>
      <c r="K5" s="521">
        <v>2017</v>
      </c>
      <c r="L5" s="938">
        <v>2018</v>
      </c>
      <c r="M5" s="443" t="s">
        <v>963</v>
      </c>
    </row>
    <row r="6" spans="1:13" ht="15.75" x14ac:dyDescent="0.25">
      <c r="A6" s="566" t="s">
        <v>389</v>
      </c>
      <c r="B6" s="272">
        <v>2.3720856938040442</v>
      </c>
      <c r="C6" s="272">
        <v>2.2601746535717901</v>
      </c>
      <c r="D6" s="272">
        <v>2.2599044042204657</v>
      </c>
      <c r="E6" s="272">
        <v>2.1218923042261548</v>
      </c>
      <c r="F6" s="272">
        <v>2.0579750408358466</v>
      </c>
      <c r="G6" s="272">
        <v>1.5554911437118586</v>
      </c>
      <c r="H6" s="272">
        <v>1.1667892637774699</v>
      </c>
      <c r="I6" s="272">
        <v>0.90974464292528934</v>
      </c>
      <c r="J6" s="272">
        <v>0.74852408353960531</v>
      </c>
      <c r="K6" s="272">
        <v>0.64089624021306946</v>
      </c>
      <c r="L6" s="272">
        <v>0.44805029122501433</v>
      </c>
      <c r="M6" s="426">
        <v>-30.090042176553016</v>
      </c>
    </row>
    <row r="7" spans="1:13" ht="16.5" thickBot="1" x14ac:dyDescent="0.3">
      <c r="A7" s="258" t="s">
        <v>15</v>
      </c>
      <c r="B7" s="268">
        <v>1.7430673687108533</v>
      </c>
      <c r="C7" s="268">
        <v>1.9661157273572898</v>
      </c>
      <c r="D7" s="268">
        <v>2.2703606600338597</v>
      </c>
      <c r="E7" s="268">
        <v>2.5278992484332137</v>
      </c>
      <c r="F7" s="268">
        <v>2.8574768966589303</v>
      </c>
      <c r="G7" s="268">
        <v>3.2959362188374675</v>
      </c>
      <c r="H7" s="268">
        <v>3.6467741465826999</v>
      </c>
      <c r="I7" s="268">
        <v>4.1167646856893096</v>
      </c>
      <c r="J7" s="268">
        <v>4.4519758260365219</v>
      </c>
      <c r="K7" s="268">
        <v>5.128366371063203</v>
      </c>
      <c r="L7" s="268">
        <v>4.8708220952888759</v>
      </c>
      <c r="M7" s="266">
        <v>-5.0219554754808513</v>
      </c>
    </row>
  </sheetData>
  <pageMargins left="0.7" right="0.7" top="0.75" bottom="0.75" header="0.3" footer="0.3"/>
  <drawing r:id="rId1"/>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24"/>
  <sheetViews>
    <sheetView showGridLines="0" workbookViewId="0"/>
  </sheetViews>
  <sheetFormatPr defaultColWidth="8.7109375" defaultRowHeight="15" x14ac:dyDescent="0.25"/>
  <cols>
    <col min="1" max="1" width="48.140625" customWidth="1"/>
    <col min="2" max="2" width="11.7109375" customWidth="1"/>
    <col min="3" max="3" width="19.140625" customWidth="1"/>
    <col min="4" max="4" width="11.7109375" customWidth="1"/>
  </cols>
  <sheetData>
    <row r="1" spans="1:4" ht="20.25" x14ac:dyDescent="0.3">
      <c r="A1" s="84" t="s">
        <v>954</v>
      </c>
    </row>
    <row r="4" spans="1:4" ht="16.5" thickBot="1" x14ac:dyDescent="0.3">
      <c r="A4" s="100"/>
      <c r="B4" s="3"/>
      <c r="C4" s="3"/>
      <c r="D4" s="3"/>
    </row>
    <row r="5" spans="1:4" ht="36" customHeight="1" thickBot="1" x14ac:dyDescent="0.3">
      <c r="A5" s="563" t="s">
        <v>391</v>
      </c>
      <c r="B5" s="389">
        <v>2017</v>
      </c>
      <c r="C5" s="389">
        <v>2018</v>
      </c>
      <c r="D5" s="443" t="s">
        <v>957</v>
      </c>
    </row>
    <row r="6" spans="1:4" ht="15.75" x14ac:dyDescent="0.25">
      <c r="A6" s="236" t="s">
        <v>392</v>
      </c>
      <c r="B6" s="320">
        <v>161.64642152528532</v>
      </c>
      <c r="C6" s="320">
        <v>154.29223269080325</v>
      </c>
      <c r="D6" s="264">
        <f>(C6-B6)/B6*100</f>
        <v>-4.549552514115943</v>
      </c>
    </row>
    <row r="7" spans="1:4" ht="15.75" x14ac:dyDescent="0.25">
      <c r="A7" s="233" t="s">
        <v>14</v>
      </c>
      <c r="B7" s="273">
        <v>56.609989128912439</v>
      </c>
      <c r="C7" s="273">
        <v>52.068413061651952</v>
      </c>
      <c r="D7" s="259">
        <f>(C7-B7)/B7*100</f>
        <v>-8.0225701102298324</v>
      </c>
    </row>
    <row r="8" spans="1:4" ht="15.75" x14ac:dyDescent="0.25">
      <c r="A8" s="233" t="s">
        <v>15</v>
      </c>
      <c r="B8" s="273">
        <v>69.808855092732799</v>
      </c>
      <c r="C8" s="273">
        <v>65.351548585928754</v>
      </c>
      <c r="D8" s="259">
        <f>(C8-B8)/B8*100</f>
        <v>-6.3850159136445388</v>
      </c>
    </row>
    <row r="9" spans="1:4" ht="16.5" thickBot="1" x14ac:dyDescent="0.3">
      <c r="A9" s="240" t="s">
        <v>393</v>
      </c>
      <c r="B9" s="274">
        <v>35.199793439274792</v>
      </c>
      <c r="C9" s="274">
        <v>36.849733919161665</v>
      </c>
      <c r="D9" s="261">
        <f>(C9-B9)/B9*100</f>
        <v>4.6873584151375223</v>
      </c>
    </row>
    <row r="10" spans="1:4" ht="15.75" x14ac:dyDescent="0.25">
      <c r="A10" s="2"/>
      <c r="B10" s="125"/>
      <c r="C10" s="125"/>
      <c r="D10" s="126"/>
    </row>
    <row r="11" spans="1:4" ht="16.5" thickBot="1" x14ac:dyDescent="0.3">
      <c r="A11" s="100"/>
      <c r="B11" s="10"/>
      <c r="C11" s="10"/>
      <c r="D11" s="10"/>
    </row>
    <row r="12" spans="1:4" ht="36" customHeight="1" thickBot="1" x14ac:dyDescent="0.3">
      <c r="A12" s="563" t="s">
        <v>728</v>
      </c>
      <c r="B12" s="938">
        <v>2017</v>
      </c>
      <c r="C12" s="938">
        <v>2018</v>
      </c>
      <c r="D12" s="443" t="s">
        <v>957</v>
      </c>
    </row>
    <row r="13" spans="1:4" ht="15.75" x14ac:dyDescent="0.25">
      <c r="A13" s="236" t="s">
        <v>392</v>
      </c>
      <c r="B13" s="770">
        <v>268.97979138417537</v>
      </c>
      <c r="C13" s="770">
        <v>251.65246540654343</v>
      </c>
      <c r="D13" s="264">
        <f>(C13-B13)/B13*100</f>
        <v>-6.4418690669901926</v>
      </c>
    </row>
    <row r="14" spans="1:4" ht="15.75" x14ac:dyDescent="0.25">
      <c r="A14" s="233" t="s">
        <v>14</v>
      </c>
      <c r="B14" s="770">
        <v>94.199073029114018</v>
      </c>
      <c r="C14" s="770">
        <v>84.924200578711364</v>
      </c>
      <c r="D14" s="259">
        <f>(C14-B14)/B14*100</f>
        <v>-9.8460336733208376</v>
      </c>
    </row>
    <row r="15" spans="1:4" ht="15.75" x14ac:dyDescent="0.25">
      <c r="A15" s="233" t="s">
        <v>15</v>
      </c>
      <c r="B15" s="770">
        <v>116.1619979114366</v>
      </c>
      <c r="C15" s="770">
        <v>106.58915249960441</v>
      </c>
      <c r="D15" s="259">
        <f>(C15-B15)/B15*100</f>
        <v>-8.2409441848018581</v>
      </c>
    </row>
    <row r="16" spans="1:4" ht="16.5" thickBot="1" x14ac:dyDescent="0.3">
      <c r="A16" s="240" t="s">
        <v>393</v>
      </c>
      <c r="B16" s="274">
        <v>58.57248806823214</v>
      </c>
      <c r="C16" s="274">
        <v>60.102354011012416</v>
      </c>
      <c r="D16" s="261">
        <f>(C16-B16)/B16*100</f>
        <v>2.6119189968473044</v>
      </c>
    </row>
    <row r="17" spans="1:4" ht="15.75" x14ac:dyDescent="0.25">
      <c r="A17" s="121"/>
      <c r="B17" s="121"/>
      <c r="C17" s="121"/>
      <c r="D17" s="121"/>
    </row>
    <row r="18" spans="1:4" ht="15.75" x14ac:dyDescent="0.25">
      <c r="A18" s="121"/>
    </row>
    <row r="19" spans="1:4" ht="15.75" x14ac:dyDescent="0.25">
      <c r="A19" s="121"/>
    </row>
    <row r="20" spans="1:4" ht="15.75" x14ac:dyDescent="0.25">
      <c r="A20" s="121"/>
    </row>
    <row r="21" spans="1:4" ht="15.75" x14ac:dyDescent="0.25">
      <c r="A21" s="121"/>
    </row>
    <row r="22" spans="1:4" ht="15.75" x14ac:dyDescent="0.25">
      <c r="A22" s="121"/>
    </row>
    <row r="23" spans="1:4" ht="15.75" x14ac:dyDescent="0.25">
      <c r="A23" s="121"/>
    </row>
    <row r="24" spans="1:4" ht="15.75" x14ac:dyDescent="0.25">
      <c r="A24" s="121"/>
    </row>
  </sheetData>
  <pageMargins left="0.7" right="0.7" top="0.75" bottom="0.75" header="0.3" footer="0.3"/>
  <drawing r:id="rId1"/>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8"/>
  <sheetViews>
    <sheetView showGridLines="0" workbookViewId="0"/>
  </sheetViews>
  <sheetFormatPr defaultColWidth="8.7109375" defaultRowHeight="15" x14ac:dyDescent="0.25"/>
  <cols>
    <col min="1" max="1" width="37.28515625" customWidth="1"/>
    <col min="2" max="2" width="13" customWidth="1"/>
    <col min="3" max="3" width="18.7109375" customWidth="1"/>
    <col min="4" max="4" width="11.85546875" customWidth="1"/>
    <col min="6" max="6" width="11.42578125" customWidth="1"/>
  </cols>
  <sheetData>
    <row r="1" spans="1:9" ht="21" x14ac:dyDescent="0.35">
      <c r="A1" s="16" t="s">
        <v>955</v>
      </c>
      <c r="B1" s="105"/>
      <c r="C1" s="105"/>
      <c r="D1" s="105"/>
      <c r="E1" s="105"/>
      <c r="F1" s="105"/>
      <c r="G1" s="106"/>
      <c r="H1" s="106"/>
      <c r="I1" s="106"/>
    </row>
    <row r="2" spans="1:9" ht="15" customHeight="1" x14ac:dyDescent="0.35">
      <c r="A2" s="16"/>
      <c r="B2" s="105"/>
      <c r="C2" s="105"/>
      <c r="D2" s="105"/>
      <c r="E2" s="105"/>
      <c r="F2" s="105"/>
      <c r="G2" s="106"/>
      <c r="H2" s="106"/>
      <c r="I2" s="106"/>
    </row>
    <row r="3" spans="1:9" ht="15" customHeight="1" x14ac:dyDescent="0.35">
      <c r="A3" s="16"/>
      <c r="B3" s="105"/>
      <c r="C3" s="105"/>
      <c r="D3" s="105"/>
      <c r="E3" s="105"/>
      <c r="F3" s="105"/>
      <c r="G3" s="106"/>
      <c r="H3" s="106"/>
      <c r="I3" s="106"/>
    </row>
    <row r="4" spans="1:9" ht="15" customHeight="1" thickBot="1" x14ac:dyDescent="0.3">
      <c r="A4" s="122"/>
      <c r="B4" s="121"/>
      <c r="C4" s="121"/>
      <c r="D4" s="122"/>
    </row>
    <row r="5" spans="1:9" ht="32.25" thickBot="1" x14ac:dyDescent="0.3">
      <c r="A5" s="2"/>
      <c r="B5" s="389">
        <v>2017</v>
      </c>
      <c r="C5" s="389">
        <v>2018</v>
      </c>
      <c r="D5" s="437" t="s">
        <v>957</v>
      </c>
    </row>
    <row r="6" spans="1:9" ht="15.75" x14ac:dyDescent="0.25">
      <c r="A6" s="232" t="s">
        <v>394</v>
      </c>
      <c r="B6" s="454">
        <v>2.8363563656739434</v>
      </c>
      <c r="C6" s="454">
        <v>2.4919906539469459</v>
      </c>
      <c r="D6" s="264">
        <f>(C6-B6)/B6*100</f>
        <v>-12.141129933268214</v>
      </c>
    </row>
    <row r="7" spans="1:9" ht="15.75" x14ac:dyDescent="0.25">
      <c r="A7" s="233" t="s">
        <v>395</v>
      </c>
      <c r="B7" s="275">
        <v>3.7688723443199637</v>
      </c>
      <c r="C7" s="275">
        <v>3.9395403189742648</v>
      </c>
      <c r="D7" s="259">
        <f>(C7-B7)/B7*100</f>
        <v>4.5283564701126977</v>
      </c>
    </row>
    <row r="8" spans="1:9" ht="16.5" thickBot="1" x14ac:dyDescent="0.3">
      <c r="A8" s="240" t="s">
        <v>396</v>
      </c>
      <c r="B8" s="276">
        <v>3.1734368059092253</v>
      </c>
      <c r="C8" s="276">
        <v>1.8670531845669944</v>
      </c>
      <c r="D8" s="261">
        <f>(C8-B8)/B8*100</f>
        <v>-41.166208790092398</v>
      </c>
    </row>
  </sheetData>
  <pageMargins left="0.7" right="0.7" top="0.75" bottom="0.75" header="0.3" footer="0.3"/>
  <drawing r:id="rId1"/>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K24"/>
  <sheetViews>
    <sheetView showGridLines="0" workbookViewId="0"/>
  </sheetViews>
  <sheetFormatPr defaultColWidth="8.7109375" defaultRowHeight="15" x14ac:dyDescent="0.25"/>
  <cols>
    <col min="1" max="1" width="35.7109375" customWidth="1"/>
    <col min="2" max="2" width="13" customWidth="1"/>
    <col min="3" max="3" width="18.7109375" customWidth="1"/>
  </cols>
  <sheetData>
    <row r="1" spans="1:6" ht="20.25" x14ac:dyDescent="0.25">
      <c r="A1" s="16" t="s">
        <v>956</v>
      </c>
      <c r="B1" s="3"/>
      <c r="C1" s="3"/>
      <c r="D1" s="3"/>
      <c r="E1" s="3"/>
      <c r="F1" s="3"/>
    </row>
    <row r="2" spans="1:6" ht="14.25" customHeight="1" x14ac:dyDescent="0.25">
      <c r="A2" s="16"/>
      <c r="B2" s="3"/>
      <c r="C2" s="3"/>
      <c r="D2" s="3"/>
      <c r="E2" s="3"/>
      <c r="F2" s="3"/>
    </row>
    <row r="3" spans="1:6" ht="14.25" customHeight="1" x14ac:dyDescent="0.25"/>
    <row r="4" spans="1:6" ht="16.5" thickBot="1" x14ac:dyDescent="0.3">
      <c r="B4" s="278"/>
      <c r="C4" s="278"/>
      <c r="D4" s="107"/>
    </row>
    <row r="5" spans="1:6" ht="16.5" thickBot="1" x14ac:dyDescent="0.3">
      <c r="A5" s="570" t="s">
        <v>964</v>
      </c>
      <c r="B5" s="318" t="s">
        <v>26</v>
      </c>
      <c r="C5" s="318" t="s">
        <v>893</v>
      </c>
    </row>
    <row r="6" spans="1:6" ht="15.75" x14ac:dyDescent="0.25">
      <c r="A6" s="236" t="s">
        <v>488</v>
      </c>
      <c r="B6" s="264">
        <v>34.48330523108352</v>
      </c>
      <c r="C6" s="426">
        <v>1.3682205217902137</v>
      </c>
    </row>
    <row r="7" spans="1:6" ht="15.75" x14ac:dyDescent="0.25">
      <c r="A7" s="233" t="s">
        <v>7</v>
      </c>
      <c r="B7" s="259">
        <v>30.548755781202619</v>
      </c>
      <c r="C7" s="235">
        <v>-0.71172296996920181</v>
      </c>
    </row>
    <row r="8" spans="1:6" ht="15.75" x14ac:dyDescent="0.25">
      <c r="A8" s="233" t="s">
        <v>490</v>
      </c>
      <c r="B8" s="259">
        <v>29.793851028943859</v>
      </c>
      <c r="C8" s="235">
        <v>-1.9590906912718467</v>
      </c>
    </row>
    <row r="9" spans="1:6" ht="15.75" x14ac:dyDescent="0.25">
      <c r="A9" s="661" t="s">
        <v>942</v>
      </c>
      <c r="B9" s="695">
        <v>0.76314621035977481</v>
      </c>
      <c r="C9" s="954">
        <v>0.76314621035977481</v>
      </c>
    </row>
    <row r="10" spans="1:6" ht="16.5" thickBot="1" x14ac:dyDescent="0.3">
      <c r="A10" s="240" t="s">
        <v>397</v>
      </c>
      <c r="B10" s="261">
        <v>4.4109417484102336</v>
      </c>
      <c r="C10" s="266">
        <v>0.5394469290910604</v>
      </c>
    </row>
    <row r="11" spans="1:6" ht="16.5" thickBot="1" x14ac:dyDescent="0.3">
      <c r="A11" s="324" t="s">
        <v>3</v>
      </c>
      <c r="B11" s="826">
        <f>SUM(B6:B10)</f>
        <v>100.00000000000001</v>
      </c>
      <c r="C11" s="576"/>
    </row>
    <row r="12" spans="1:6" ht="15.75" x14ac:dyDescent="0.25">
      <c r="A12" s="128"/>
      <c r="B12" s="128"/>
      <c r="C12" s="128"/>
    </row>
    <row r="24" spans="11:11" x14ac:dyDescent="0.25">
      <c r="K24" s="107"/>
    </row>
  </sheetData>
  <pageMargins left="0.7" right="0.7" top="0.75" bottom="0.75" header="0.3" footer="0.3"/>
  <drawing r:id="rId1"/>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27"/>
  <sheetViews>
    <sheetView showGridLines="0" workbookViewId="0"/>
  </sheetViews>
  <sheetFormatPr defaultColWidth="8.7109375" defaultRowHeight="15" x14ac:dyDescent="0.25"/>
  <cols>
    <col min="1" max="1" width="35.7109375" customWidth="1"/>
    <col min="2" max="2" width="9.7109375" customWidth="1"/>
    <col min="3" max="3" width="19.7109375" customWidth="1"/>
  </cols>
  <sheetData>
    <row r="1" spans="1:4" ht="20.25" x14ac:dyDescent="0.3">
      <c r="A1" s="84" t="s">
        <v>958</v>
      </c>
    </row>
    <row r="2" spans="1:4" ht="20.25" x14ac:dyDescent="0.3">
      <c r="A2" s="84"/>
    </row>
    <row r="4" spans="1:4" ht="15.75" x14ac:dyDescent="0.25">
      <c r="A4" s="121"/>
      <c r="B4" s="121"/>
      <c r="C4" s="121"/>
    </row>
    <row r="5" spans="1:4" ht="16.5" thickBot="1" x14ac:dyDescent="0.3">
      <c r="A5" s="129" t="s">
        <v>690</v>
      </c>
      <c r="B5" s="130"/>
      <c r="C5" s="130"/>
      <c r="D5" s="15"/>
    </row>
    <row r="6" spans="1:4" ht="21" customHeight="1" thickBot="1" x14ac:dyDescent="0.3">
      <c r="A6" s="584" t="s">
        <v>965</v>
      </c>
      <c r="B6" s="437" t="s">
        <v>26</v>
      </c>
      <c r="C6" s="437" t="s">
        <v>893</v>
      </c>
      <c r="D6" s="455"/>
    </row>
    <row r="7" spans="1:4" ht="15.75" x14ac:dyDescent="0.25">
      <c r="A7" s="280" t="s">
        <v>490</v>
      </c>
      <c r="B7" s="426">
        <v>33.080977107391185</v>
      </c>
      <c r="C7" s="426">
        <v>-1.1413898098643358</v>
      </c>
      <c r="D7" s="15"/>
    </row>
    <row r="8" spans="1:4" ht="15.75" x14ac:dyDescent="0.25">
      <c r="A8" s="279" t="s">
        <v>488</v>
      </c>
      <c r="B8" s="235">
        <v>32.388008677576167</v>
      </c>
      <c r="C8" s="235">
        <v>0.99293246576143446</v>
      </c>
      <c r="D8" s="15"/>
    </row>
    <row r="9" spans="1:4" ht="15.75" x14ac:dyDescent="0.25">
      <c r="A9" s="279" t="s">
        <v>7</v>
      </c>
      <c r="B9" s="235">
        <v>28.622143568365004</v>
      </c>
      <c r="C9" s="235">
        <v>-1.4626439955554567</v>
      </c>
      <c r="D9" s="15"/>
    </row>
    <row r="10" spans="1:4" ht="15.75" x14ac:dyDescent="0.25">
      <c r="A10" s="955" t="s">
        <v>942</v>
      </c>
      <c r="B10" s="954">
        <v>0.96486183229890954</v>
      </c>
      <c r="C10" s="954">
        <v>0.96486183229890954</v>
      </c>
      <c r="D10" s="15"/>
    </row>
    <row r="11" spans="1:4" ht="16.5" thickBot="1" x14ac:dyDescent="0.3">
      <c r="A11" s="282" t="s">
        <v>397</v>
      </c>
      <c r="B11" s="266">
        <v>4.9440088143687273</v>
      </c>
      <c r="C11" s="266">
        <v>0.64623950735943314</v>
      </c>
      <c r="D11" s="15"/>
    </row>
    <row r="12" spans="1:4" ht="16.5" thickBot="1" x14ac:dyDescent="0.3">
      <c r="A12" s="456" t="s">
        <v>3</v>
      </c>
      <c r="B12" s="825">
        <f>SUM(B7:B11)</f>
        <v>99.999999999999986</v>
      </c>
      <c r="C12" s="576"/>
      <c r="D12" s="15"/>
    </row>
    <row r="13" spans="1:4" ht="15.75" x14ac:dyDescent="0.25">
      <c r="A13" s="10"/>
      <c r="B13" s="100"/>
      <c r="C13" s="10"/>
      <c r="D13" s="3"/>
    </row>
    <row r="14" spans="1:4" ht="15.75" x14ac:dyDescent="0.25">
      <c r="A14" s="10"/>
      <c r="B14" s="10"/>
      <c r="C14" s="10"/>
      <c r="D14" s="3"/>
    </row>
    <row r="15" spans="1:4" ht="16.5" thickBot="1" x14ac:dyDescent="0.3">
      <c r="A15" s="129" t="s">
        <v>691</v>
      </c>
      <c r="B15" s="10"/>
      <c r="C15" s="10"/>
      <c r="D15" s="3"/>
    </row>
    <row r="16" spans="1:4" ht="21" customHeight="1" thickBot="1" x14ac:dyDescent="0.3">
      <c r="A16" s="584" t="s">
        <v>966</v>
      </c>
      <c r="B16" s="437" t="s">
        <v>26</v>
      </c>
      <c r="C16" s="437" t="s">
        <v>893</v>
      </c>
      <c r="D16" s="3"/>
    </row>
    <row r="17" spans="1:4" ht="15.75" x14ac:dyDescent="0.25">
      <c r="A17" s="280" t="s">
        <v>488</v>
      </c>
      <c r="B17" s="426">
        <v>42.410393916715968</v>
      </c>
      <c r="C17" s="426">
        <v>2.6582229776472559</v>
      </c>
      <c r="D17" s="3"/>
    </row>
    <row r="18" spans="1:4" ht="15.75" x14ac:dyDescent="0.25">
      <c r="A18" s="279" t="s">
        <v>7</v>
      </c>
      <c r="B18" s="235">
        <v>37.837664765671462</v>
      </c>
      <c r="C18" s="235">
        <v>2.0404852942338678</v>
      </c>
      <c r="D18" s="3"/>
    </row>
    <row r="19" spans="1:4" ht="15.75" x14ac:dyDescent="0.25">
      <c r="A19" s="279" t="s">
        <v>490</v>
      </c>
      <c r="B19" s="235">
        <v>17.357740302235783</v>
      </c>
      <c r="C19" s="235">
        <v>-4.8663019998899628</v>
      </c>
      <c r="D19" s="3"/>
    </row>
    <row r="20" spans="1:4" ht="15.75" x14ac:dyDescent="0.25">
      <c r="A20" s="955" t="s">
        <v>942</v>
      </c>
      <c r="B20" s="954">
        <v>0</v>
      </c>
      <c r="C20" s="954">
        <v>0</v>
      </c>
      <c r="D20" s="3"/>
    </row>
    <row r="21" spans="1:4" ht="16.5" thickBot="1" x14ac:dyDescent="0.3">
      <c r="A21" s="282" t="s">
        <v>397</v>
      </c>
      <c r="B21" s="266">
        <v>2.3942010153767836</v>
      </c>
      <c r="C21" s="266">
        <v>0.16759372800883154</v>
      </c>
      <c r="D21" s="3"/>
    </row>
    <row r="22" spans="1:4" ht="16.5" thickBot="1" x14ac:dyDescent="0.3">
      <c r="A22" s="456" t="s">
        <v>3</v>
      </c>
      <c r="B22" s="825">
        <f>SUM(B17:B21)</f>
        <v>100</v>
      </c>
      <c r="C22" s="576"/>
      <c r="D22" s="3"/>
    </row>
    <row r="23" spans="1:4" ht="15.75" x14ac:dyDescent="0.25">
      <c r="A23" s="10"/>
      <c r="B23" s="10"/>
      <c r="C23" s="10"/>
      <c r="D23" s="3"/>
    </row>
    <row r="24" spans="1:4" ht="15.75" x14ac:dyDescent="0.25">
      <c r="A24" s="121"/>
    </row>
    <row r="25" spans="1:4" ht="15.75" x14ac:dyDescent="0.25">
      <c r="A25" s="121"/>
    </row>
    <row r="26" spans="1:4" ht="15.75" x14ac:dyDescent="0.25">
      <c r="A26" s="121"/>
    </row>
    <row r="27" spans="1:4" ht="15.75" x14ac:dyDescent="0.25">
      <c r="A27" s="121"/>
    </row>
  </sheetData>
  <pageMargins left="0.7" right="0.7" top="0.75" bottom="0.75" header="0.3" footer="0.3"/>
  <drawing r:id="rId1"/>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G15"/>
  <sheetViews>
    <sheetView showGridLines="0" workbookViewId="0"/>
  </sheetViews>
  <sheetFormatPr defaultColWidth="8.7109375" defaultRowHeight="15" x14ac:dyDescent="0.25"/>
  <cols>
    <col min="1" max="1" width="35.7109375" customWidth="1"/>
    <col min="2" max="2" width="14" customWidth="1"/>
    <col min="3" max="3" width="19.28515625" customWidth="1"/>
  </cols>
  <sheetData>
    <row r="1" spans="1:7" ht="20.25" x14ac:dyDescent="0.25">
      <c r="A1" s="87" t="s">
        <v>1367</v>
      </c>
    </row>
    <row r="4" spans="1:7" ht="16.5" thickBot="1" x14ac:dyDescent="0.3">
      <c r="A4" s="129"/>
      <c r="B4" s="10"/>
      <c r="C4" s="10"/>
    </row>
    <row r="5" spans="1:7" ht="32.25" thickBot="1" x14ac:dyDescent="0.3">
      <c r="A5" s="584" t="s">
        <v>967</v>
      </c>
      <c r="B5" s="437" t="s">
        <v>26</v>
      </c>
      <c r="C5" s="437" t="s">
        <v>893</v>
      </c>
    </row>
    <row r="6" spans="1:7" ht="15.75" x14ac:dyDescent="0.25">
      <c r="A6" s="280" t="s">
        <v>398</v>
      </c>
      <c r="B6" s="426">
        <v>39.247940438333771</v>
      </c>
      <c r="C6" s="426">
        <v>-3.5198324180731717</v>
      </c>
    </row>
    <row r="7" spans="1:7" ht="15.75" x14ac:dyDescent="0.25">
      <c r="A7" s="279" t="s">
        <v>5</v>
      </c>
      <c r="B7" s="235">
        <v>26.396152882844103</v>
      </c>
      <c r="C7" s="235">
        <v>4.9995416625778724</v>
      </c>
    </row>
    <row r="8" spans="1:7" ht="15.75" x14ac:dyDescent="0.25">
      <c r="A8" s="279" t="s">
        <v>400</v>
      </c>
      <c r="B8" s="235">
        <v>12.126579379233625</v>
      </c>
      <c r="C8" s="235">
        <v>1.3370041434028064</v>
      </c>
    </row>
    <row r="9" spans="1:7" ht="15.75" x14ac:dyDescent="0.25">
      <c r="A9" s="279" t="s">
        <v>399</v>
      </c>
      <c r="B9" s="235">
        <v>8.0373494174323969</v>
      </c>
      <c r="C9" s="235">
        <v>-1.6815543908264754</v>
      </c>
    </row>
    <row r="10" spans="1:7" ht="15.75" x14ac:dyDescent="0.25">
      <c r="A10" s="279" t="s">
        <v>6</v>
      </c>
      <c r="B10" s="235">
        <v>2.2403401738823407</v>
      </c>
      <c r="C10" s="235">
        <v>-0.47817833243942642</v>
      </c>
    </row>
    <row r="11" spans="1:7" ht="16.5" thickBot="1" x14ac:dyDescent="0.3">
      <c r="A11" s="282" t="s">
        <v>8</v>
      </c>
      <c r="B11" s="266">
        <v>11.951637708273759</v>
      </c>
      <c r="C11" s="266">
        <v>-0.65698066464161009</v>
      </c>
    </row>
    <row r="12" spans="1:7" ht="16.5" thickBot="1" x14ac:dyDescent="0.3">
      <c r="A12" s="457" t="s">
        <v>3</v>
      </c>
      <c r="B12" s="827">
        <f>SUM(B6:B11)</f>
        <v>100</v>
      </c>
      <c r="C12" s="576"/>
    </row>
    <row r="13" spans="1:7" ht="15.75" x14ac:dyDescent="0.25">
      <c r="A13" s="121"/>
      <c r="B13" s="122"/>
      <c r="C13" s="121"/>
    </row>
    <row r="14" spans="1:7" ht="15.75" x14ac:dyDescent="0.25">
      <c r="A14" s="121"/>
      <c r="B14" s="121"/>
      <c r="C14" s="121"/>
    </row>
    <row r="15" spans="1:7" x14ac:dyDescent="0.25">
      <c r="G15" s="107"/>
    </row>
  </sheetData>
  <pageMargins left="0.7" right="0.7" top="0.75" bottom="0.75" header="0.3" footer="0.3"/>
  <drawing r:id="rId1"/>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27"/>
  <sheetViews>
    <sheetView showGridLines="0" workbookViewId="0"/>
  </sheetViews>
  <sheetFormatPr defaultColWidth="8.7109375" defaultRowHeight="15" x14ac:dyDescent="0.25"/>
  <cols>
    <col min="1" max="1" width="35.7109375" customWidth="1"/>
    <col min="2" max="2" width="14" customWidth="1"/>
    <col min="3" max="3" width="20.42578125" customWidth="1"/>
    <col min="4" max="5" width="12.42578125" customWidth="1"/>
  </cols>
  <sheetData>
    <row r="1" spans="1:5" ht="20.25" x14ac:dyDescent="0.25">
      <c r="A1" s="16" t="s">
        <v>960</v>
      </c>
      <c r="B1" s="3"/>
      <c r="C1" s="3"/>
      <c r="D1" s="3"/>
      <c r="E1" s="3"/>
    </row>
    <row r="2" spans="1:5" x14ac:dyDescent="0.25">
      <c r="A2" s="3"/>
      <c r="B2" s="3"/>
      <c r="C2" s="3"/>
      <c r="D2" s="3"/>
      <c r="E2" s="3"/>
    </row>
    <row r="3" spans="1:5" ht="15.75" x14ac:dyDescent="0.25">
      <c r="A3" s="10"/>
      <c r="B3" s="10"/>
      <c r="C3" s="10"/>
      <c r="D3" s="10"/>
      <c r="E3" s="10"/>
    </row>
    <row r="4" spans="1:5" ht="15.75" x14ac:dyDescent="0.25">
      <c r="A4" s="10"/>
      <c r="B4" s="10"/>
      <c r="C4" s="10"/>
      <c r="D4" s="10"/>
      <c r="E4" s="10"/>
    </row>
    <row r="5" spans="1:5" ht="16.5" thickBot="1" x14ac:dyDescent="0.3">
      <c r="A5" s="127" t="s">
        <v>14</v>
      </c>
      <c r="B5" s="10"/>
      <c r="C5" s="10"/>
      <c r="D5" s="10"/>
      <c r="E5" s="10"/>
    </row>
    <row r="6" spans="1:5" ht="21.75" customHeight="1" thickBot="1" x14ac:dyDescent="0.3">
      <c r="A6" s="564" t="s">
        <v>968</v>
      </c>
      <c r="B6" s="444" t="s">
        <v>26</v>
      </c>
      <c r="C6" s="444" t="s">
        <v>959</v>
      </c>
      <c r="D6" s="10"/>
      <c r="E6" s="10"/>
    </row>
    <row r="7" spans="1:5" ht="15.75" x14ac:dyDescent="0.25">
      <c r="A7" s="280" t="s">
        <v>7</v>
      </c>
      <c r="B7" s="458">
        <v>38.494153900030959</v>
      </c>
      <c r="C7" s="458">
        <v>1.7997636621859527</v>
      </c>
      <c r="D7" s="3"/>
      <c r="E7" s="3"/>
    </row>
    <row r="8" spans="1:5" ht="15.75" x14ac:dyDescent="0.25">
      <c r="A8" s="279" t="s">
        <v>488</v>
      </c>
      <c r="B8" s="65">
        <v>28.242806226567556</v>
      </c>
      <c r="C8" s="65">
        <v>0.54843357590730335</v>
      </c>
      <c r="D8" s="3"/>
      <c r="E8" s="3"/>
    </row>
    <row r="9" spans="1:5" ht="15.75" x14ac:dyDescent="0.25">
      <c r="A9" s="279" t="s">
        <v>490</v>
      </c>
      <c r="B9" s="65">
        <v>25.030964316988012</v>
      </c>
      <c r="C9" s="65">
        <v>-3.9761460629082777</v>
      </c>
      <c r="D9" s="3"/>
      <c r="E9" s="3"/>
    </row>
    <row r="10" spans="1:5" ht="15.75" x14ac:dyDescent="0.25">
      <c r="A10" s="955" t="s">
        <v>942</v>
      </c>
      <c r="B10" s="956">
        <v>0.42501190529291527</v>
      </c>
      <c r="C10" s="956">
        <v>0.42501190529291527</v>
      </c>
      <c r="D10" s="3"/>
      <c r="E10" s="3"/>
    </row>
    <row r="11" spans="1:5" ht="16.5" thickBot="1" x14ac:dyDescent="0.3">
      <c r="A11" s="282" t="s">
        <v>397</v>
      </c>
      <c r="B11" s="283">
        <v>7.807063651120572</v>
      </c>
      <c r="C11" s="283">
        <v>1.2029369195221316</v>
      </c>
      <c r="D11" s="3"/>
      <c r="E11" s="3"/>
    </row>
    <row r="12" spans="1:5" ht="16.5" thickBot="1" x14ac:dyDescent="0.3">
      <c r="A12" s="457" t="s">
        <v>3</v>
      </c>
      <c r="B12" s="830">
        <f>SUM(B7:B11)</f>
        <v>100.00000000000003</v>
      </c>
      <c r="C12" s="585"/>
      <c r="D12" s="3"/>
      <c r="E12" s="3"/>
    </row>
    <row r="13" spans="1:5" ht="15.75" x14ac:dyDescent="0.25">
      <c r="A13" s="10"/>
      <c r="B13" s="587"/>
      <c r="C13" s="3"/>
      <c r="D13" s="3"/>
      <c r="E13" s="3"/>
    </row>
    <row r="14" spans="1:5" ht="15.75" x14ac:dyDescent="0.25">
      <c r="A14" s="10"/>
      <c r="B14" s="3"/>
      <c r="C14" s="3"/>
      <c r="D14" s="3"/>
      <c r="E14" s="3"/>
    </row>
    <row r="15" spans="1:5" ht="15.75" x14ac:dyDescent="0.25">
      <c r="A15" s="10"/>
      <c r="B15" s="20"/>
      <c r="C15" s="20"/>
      <c r="D15" s="3"/>
      <c r="E15" s="3"/>
    </row>
    <row r="16" spans="1:5" ht="16.5" thickBot="1" x14ac:dyDescent="0.3">
      <c r="A16" s="127" t="s">
        <v>15</v>
      </c>
      <c r="B16" s="284"/>
      <c r="C16" s="284"/>
      <c r="D16" s="3"/>
      <c r="E16" s="3"/>
    </row>
    <row r="17" spans="1:5" ht="21.75" customHeight="1" thickBot="1" x14ac:dyDescent="0.3">
      <c r="A17" s="564" t="s">
        <v>969</v>
      </c>
      <c r="B17" s="444" t="s">
        <v>26</v>
      </c>
      <c r="C17" s="444" t="s">
        <v>959</v>
      </c>
      <c r="D17" s="3"/>
      <c r="E17" s="3"/>
    </row>
    <row r="18" spans="1:5" ht="15.75" x14ac:dyDescent="0.25">
      <c r="A18" s="280" t="s">
        <v>488</v>
      </c>
      <c r="B18" s="957">
        <v>34.305202135069784</v>
      </c>
      <c r="C18" s="458">
        <v>1.4092609017731093</v>
      </c>
      <c r="D18" s="3"/>
      <c r="E18" s="3"/>
    </row>
    <row r="19" spans="1:5" ht="15.75" x14ac:dyDescent="0.25">
      <c r="A19" s="279" t="s">
        <v>490</v>
      </c>
      <c r="B19" s="957">
        <v>33.766555568315468</v>
      </c>
      <c r="C19" s="65">
        <v>-1.2032514232523894</v>
      </c>
      <c r="D19" s="3"/>
      <c r="E19" s="3"/>
    </row>
    <row r="20" spans="1:5" ht="15.75" x14ac:dyDescent="0.25">
      <c r="A20" s="279" t="s">
        <v>7</v>
      </c>
      <c r="B20" s="957">
        <v>28.559578537254595</v>
      </c>
      <c r="C20" s="65">
        <v>-1.8906853853548213</v>
      </c>
      <c r="D20" s="3"/>
      <c r="E20" s="3"/>
    </row>
    <row r="21" spans="1:5" ht="15.75" x14ac:dyDescent="0.25">
      <c r="A21" s="955" t="s">
        <v>942</v>
      </c>
      <c r="B21" s="957">
        <v>1.4664762440582444</v>
      </c>
      <c r="C21" s="956">
        <v>1.4664762440582444</v>
      </c>
      <c r="D21" s="3"/>
      <c r="E21" s="3"/>
    </row>
    <row r="22" spans="1:5" ht="16.5" thickBot="1" x14ac:dyDescent="0.3">
      <c r="A22" s="282" t="s">
        <v>397</v>
      </c>
      <c r="B22" s="957">
        <v>1.9021875153019108</v>
      </c>
      <c r="C22" s="283">
        <v>0.21819966277586245</v>
      </c>
      <c r="D22" s="3"/>
      <c r="E22" s="3"/>
    </row>
    <row r="23" spans="1:5" ht="16.5" thickBot="1" x14ac:dyDescent="0.3">
      <c r="A23" s="586" t="s">
        <v>3</v>
      </c>
      <c r="B23" s="830">
        <f>SUM(B18:B22)</f>
        <v>100</v>
      </c>
      <c r="C23" s="585"/>
      <c r="D23" s="3"/>
      <c r="E23" s="3"/>
    </row>
    <row r="24" spans="1:5" ht="15.75" x14ac:dyDescent="0.25">
      <c r="A24" s="10"/>
      <c r="B24" s="587"/>
      <c r="C24" s="3"/>
      <c r="D24" s="3"/>
      <c r="E24" s="3"/>
    </row>
    <row r="25" spans="1:5" ht="15.75" x14ac:dyDescent="0.25">
      <c r="A25" s="121"/>
    </row>
    <row r="26" spans="1:5" ht="15.75" x14ac:dyDescent="0.25">
      <c r="A26" s="121"/>
    </row>
    <row r="27" spans="1:5" ht="15.75" x14ac:dyDescent="0.25">
      <c r="A27" s="121"/>
    </row>
  </sheetData>
  <pageMargins left="0.7" right="0.7" top="0.75" bottom="0.75" header="0.3" footer="0.3"/>
  <drawing r:id="rId1"/>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F16"/>
  <sheetViews>
    <sheetView showGridLines="0" workbookViewId="0"/>
  </sheetViews>
  <sheetFormatPr defaultColWidth="8.7109375" defaultRowHeight="15" x14ac:dyDescent="0.25"/>
  <cols>
    <col min="1" max="1" width="31.7109375" customWidth="1"/>
    <col min="2" max="2" width="14" customWidth="1"/>
    <col min="3" max="3" width="12.42578125" customWidth="1"/>
  </cols>
  <sheetData>
    <row r="1" spans="1:6" ht="20.25" x14ac:dyDescent="0.25">
      <c r="A1" s="16" t="s">
        <v>953</v>
      </c>
      <c r="B1" s="3"/>
      <c r="C1" s="3"/>
      <c r="D1" s="3"/>
      <c r="E1" s="3"/>
      <c r="F1" s="3"/>
    </row>
    <row r="2" spans="1:6" ht="15.75" x14ac:dyDescent="0.25">
      <c r="A2" s="589"/>
      <c r="B2" s="3"/>
      <c r="C2" s="3"/>
      <c r="D2" s="3"/>
      <c r="E2" s="3"/>
      <c r="F2" s="3"/>
    </row>
    <row r="3" spans="1:6" ht="15.75" x14ac:dyDescent="0.25">
      <c r="A3" s="121"/>
    </row>
    <row r="4" spans="1:6" ht="16.5" thickBot="1" x14ac:dyDescent="0.3">
      <c r="A4" s="100"/>
      <c r="B4" s="10"/>
      <c r="C4" s="10"/>
    </row>
    <row r="5" spans="1:6" ht="16.5" thickBot="1" x14ac:dyDescent="0.3">
      <c r="A5" s="100"/>
      <c r="B5" s="437">
        <v>2017</v>
      </c>
      <c r="C5" s="437">
        <v>2018</v>
      </c>
    </row>
    <row r="6" spans="1:6" ht="15.75" x14ac:dyDescent="0.25">
      <c r="A6" s="588" t="s">
        <v>488</v>
      </c>
      <c r="B6" s="426">
        <v>70.840771571373878</v>
      </c>
      <c r="C6" s="426">
        <v>76.299342089542463</v>
      </c>
    </row>
    <row r="7" spans="1:6" ht="15.75" x14ac:dyDescent="0.25">
      <c r="A7" s="279" t="s">
        <v>490</v>
      </c>
      <c r="B7" s="235">
        <v>52.819988723726397</v>
      </c>
      <c r="C7" s="235">
        <v>67.479314319847134</v>
      </c>
    </row>
    <row r="8" spans="1:6" ht="15.75" x14ac:dyDescent="0.25">
      <c r="A8" s="279" t="s">
        <v>7</v>
      </c>
      <c r="B8" s="235">
        <v>62.460338145173012</v>
      </c>
      <c r="C8" s="235">
        <v>61.226858671182995</v>
      </c>
    </row>
    <row r="9" spans="1:6" ht="15.75" x14ac:dyDescent="0.25">
      <c r="A9" s="279" t="s">
        <v>397</v>
      </c>
      <c r="B9" s="235">
        <v>65.683765367789718</v>
      </c>
      <c r="C9" s="235">
        <v>76.415739183781938</v>
      </c>
      <c r="D9" s="573"/>
    </row>
    <row r="10" spans="1:6" ht="15.75" x14ac:dyDescent="0.25">
      <c r="A10" s="121"/>
    </row>
    <row r="11" spans="1:6" ht="15.75" x14ac:dyDescent="0.25">
      <c r="A11" s="121"/>
    </row>
    <row r="12" spans="1:6" ht="15.75" x14ac:dyDescent="0.25">
      <c r="A12" s="121"/>
    </row>
    <row r="13" spans="1:6" ht="15.75" x14ac:dyDescent="0.25">
      <c r="A13" s="121"/>
    </row>
    <row r="14" spans="1:6" ht="15.75" x14ac:dyDescent="0.25">
      <c r="A14" s="121"/>
    </row>
    <row r="15" spans="1:6" ht="15.75" x14ac:dyDescent="0.25">
      <c r="A15" s="121"/>
    </row>
    <row r="16" spans="1:6" ht="15.75" x14ac:dyDescent="0.25">
      <c r="A16" s="121"/>
    </row>
  </sheetData>
  <pageMargins left="0.7" right="0.7" top="0.75" bottom="0.75" header="0.3" footer="0.3"/>
  <drawing r:id="rId1"/>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11"/>
  <sheetViews>
    <sheetView showGridLines="0" workbookViewId="0">
      <selection activeCell="E4" sqref="E4"/>
    </sheetView>
  </sheetViews>
  <sheetFormatPr defaultColWidth="8.7109375" defaultRowHeight="15" x14ac:dyDescent="0.25"/>
  <cols>
    <col min="1" max="1" width="31.7109375" customWidth="1"/>
    <col min="2" max="2" width="14" customWidth="1"/>
    <col min="3" max="6" width="12.42578125" customWidth="1"/>
    <col min="7" max="7" width="14" customWidth="1"/>
    <col min="8" max="10" width="11.7109375" customWidth="1"/>
  </cols>
  <sheetData>
    <row r="1" spans="1:10" ht="20.25" x14ac:dyDescent="0.25">
      <c r="A1" s="16" t="s">
        <v>1369</v>
      </c>
      <c r="B1" s="3"/>
      <c r="C1" s="3"/>
      <c r="D1" s="3"/>
      <c r="E1" s="3"/>
      <c r="F1" s="3"/>
      <c r="G1" s="3"/>
      <c r="H1" s="3"/>
      <c r="I1" s="3"/>
      <c r="J1" s="3"/>
    </row>
    <row r="2" spans="1:10" ht="20.25" x14ac:dyDescent="0.25">
      <c r="A2" s="16"/>
      <c r="B2" s="3"/>
      <c r="C2" s="3"/>
      <c r="D2" s="3"/>
      <c r="E2" s="3"/>
      <c r="F2" s="3"/>
      <c r="G2" s="3"/>
      <c r="H2" s="3"/>
      <c r="I2" s="3"/>
      <c r="J2" s="3"/>
    </row>
    <row r="3" spans="1:10" x14ac:dyDescent="0.25">
      <c r="A3" s="3"/>
      <c r="B3" s="3"/>
      <c r="C3" s="3"/>
      <c r="D3" s="3"/>
      <c r="E3" s="3"/>
      <c r="F3" s="3"/>
      <c r="G3" s="3"/>
      <c r="H3" s="3"/>
      <c r="I3" s="3"/>
      <c r="J3" s="3"/>
    </row>
    <row r="4" spans="1:10" ht="16.5" thickBot="1" x14ac:dyDescent="0.3">
      <c r="A4" s="100"/>
      <c r="B4" s="10"/>
      <c r="C4" s="10"/>
      <c r="D4" s="10"/>
      <c r="E4" s="10"/>
      <c r="F4" s="10"/>
      <c r="G4" s="10"/>
    </row>
    <row r="5" spans="1:10" ht="16.5" thickBot="1" x14ac:dyDescent="0.3">
      <c r="A5" s="269"/>
      <c r="B5" s="318">
        <v>2017</v>
      </c>
      <c r="C5" s="318">
        <v>2018</v>
      </c>
      <c r="D5" s="10"/>
      <c r="E5" s="10"/>
      <c r="F5" s="10"/>
      <c r="G5" s="10"/>
    </row>
    <row r="6" spans="1:10" ht="16.5" thickBot="1" x14ac:dyDescent="0.3">
      <c r="A6" s="590" t="s">
        <v>401</v>
      </c>
      <c r="B6" s="263">
        <v>35.87032018013516</v>
      </c>
      <c r="C6" s="263">
        <v>40.81107494651841</v>
      </c>
      <c r="D6" s="10"/>
      <c r="E6" s="10"/>
      <c r="F6" s="10"/>
      <c r="G6" s="10"/>
    </row>
    <row r="7" spans="1:10" ht="15.75" x14ac:dyDescent="0.25">
      <c r="A7" s="285"/>
      <c r="B7" s="281"/>
      <c r="C7" s="10"/>
      <c r="D7" s="10"/>
      <c r="E7" s="10"/>
      <c r="F7" s="10"/>
      <c r="G7" s="10"/>
    </row>
    <row r="8" spans="1:10" ht="16.5" thickBot="1" x14ac:dyDescent="0.3">
      <c r="A8" s="107"/>
      <c r="B8" s="10"/>
      <c r="C8" s="10"/>
      <c r="D8" s="10"/>
      <c r="E8" s="10"/>
      <c r="F8" s="10"/>
      <c r="G8" s="10"/>
    </row>
    <row r="9" spans="1:10" ht="16.5" thickBot="1" x14ac:dyDescent="0.3">
      <c r="A9" s="591"/>
      <c r="B9" s="318">
        <v>2013</v>
      </c>
      <c r="C9" s="318">
        <v>2014</v>
      </c>
      <c r="D9" s="318">
        <v>2015</v>
      </c>
      <c r="E9" s="318">
        <v>2016</v>
      </c>
      <c r="F9" s="318">
        <v>2017</v>
      </c>
      <c r="G9" s="318">
        <v>2018</v>
      </c>
    </row>
    <row r="10" spans="1:10" ht="15.75" x14ac:dyDescent="0.25">
      <c r="A10" s="210" t="s">
        <v>729</v>
      </c>
      <c r="B10" s="264">
        <v>66.087000000000003</v>
      </c>
      <c r="C10" s="264">
        <v>77.105000000000004</v>
      </c>
      <c r="D10" s="264">
        <v>89.159041000000002</v>
      </c>
      <c r="E10" s="264">
        <v>101.814348</v>
      </c>
      <c r="F10" s="264">
        <v>117.044</v>
      </c>
      <c r="G10" s="264">
        <v>134.02679999999998</v>
      </c>
    </row>
    <row r="11" spans="1:10" ht="16.5" thickBot="1" x14ac:dyDescent="0.3">
      <c r="A11" s="258" t="s">
        <v>730</v>
      </c>
      <c r="B11" s="261">
        <v>16.227000000000004</v>
      </c>
      <c r="C11" s="261">
        <v>11.018000000000001</v>
      </c>
      <c r="D11" s="261">
        <v>12.054040999999998</v>
      </c>
      <c r="E11" s="261">
        <v>12.655306999999993</v>
      </c>
      <c r="F11" s="261">
        <v>15.229652000000002</v>
      </c>
      <c r="G11" s="261">
        <v>17</v>
      </c>
    </row>
  </sheetData>
  <pageMargins left="0.7" right="0.7" top="0.75" bottom="0.75" header="0.3" footer="0.3"/>
  <drawing r:id="rId1"/>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C11"/>
  <sheetViews>
    <sheetView showGridLines="0" workbookViewId="0">
      <selection activeCell="C17" sqref="C17"/>
    </sheetView>
  </sheetViews>
  <sheetFormatPr defaultColWidth="8.7109375" defaultRowHeight="15.75" x14ac:dyDescent="0.25"/>
  <cols>
    <col min="1" max="1" width="63.42578125" style="24" customWidth="1"/>
    <col min="2" max="2" width="18.42578125" style="24" customWidth="1"/>
    <col min="3" max="16384" width="8.7109375" style="24"/>
  </cols>
  <sheetData>
    <row r="1" spans="1:3" ht="20.25" x14ac:dyDescent="0.25">
      <c r="A1" s="29" t="s">
        <v>1308</v>
      </c>
      <c r="B1" s="47"/>
      <c r="C1" s="47"/>
    </row>
    <row r="4" spans="1:3" ht="16.5" thickBot="1" x14ac:dyDescent="0.3">
      <c r="A4" s="28"/>
      <c r="B4" s="28"/>
    </row>
    <row r="5" spans="1:3" ht="16.5" thickBot="1" x14ac:dyDescent="0.3">
      <c r="A5" s="198" t="s">
        <v>148</v>
      </c>
      <c r="B5" s="431" t="s">
        <v>26</v>
      </c>
    </row>
    <row r="6" spans="1:3" x14ac:dyDescent="0.25">
      <c r="A6" s="195" t="s">
        <v>149</v>
      </c>
      <c r="B6" s="676">
        <v>47.2</v>
      </c>
    </row>
    <row r="7" spans="1:3" x14ac:dyDescent="0.25">
      <c r="A7" s="200" t="s">
        <v>150</v>
      </c>
      <c r="B7" s="677">
        <v>50.7</v>
      </c>
    </row>
    <row r="8" spans="1:3" ht="16.5" thickBot="1" x14ac:dyDescent="0.3">
      <c r="A8" s="370" t="s">
        <v>701</v>
      </c>
      <c r="B8" s="678">
        <v>2.2000000000000002</v>
      </c>
    </row>
    <row r="9" spans="1:3" ht="16.5" thickBot="1" x14ac:dyDescent="0.3">
      <c r="A9" s="205" t="s">
        <v>747</v>
      </c>
      <c r="B9" s="512">
        <v>100</v>
      </c>
    </row>
    <row r="10" spans="1:3" x14ac:dyDescent="0.25">
      <c r="A10" s="761" t="s">
        <v>700</v>
      </c>
      <c r="B10" s="28"/>
    </row>
    <row r="11" spans="1:3" x14ac:dyDescent="0.25">
      <c r="A11" s="28"/>
      <c r="B11" s="28"/>
    </row>
  </sheetData>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E10"/>
  <sheetViews>
    <sheetView showGridLines="0" workbookViewId="0">
      <selection activeCell="M22" sqref="M22"/>
    </sheetView>
  </sheetViews>
  <sheetFormatPr defaultColWidth="8.7109375" defaultRowHeight="15" x14ac:dyDescent="0.25"/>
  <cols>
    <col min="1" max="1" width="8.7109375" style="182"/>
    <col min="2" max="4" width="16.7109375" customWidth="1"/>
    <col min="5" max="5" width="15.85546875" style="107" customWidth="1"/>
    <col min="8" max="8" width="14.7109375" customWidth="1"/>
    <col min="9" max="9" width="14.140625" customWidth="1"/>
  </cols>
  <sheetData>
    <row r="1" spans="1:5" ht="20.25" x14ac:dyDescent="0.3">
      <c r="A1" s="184" t="s">
        <v>760</v>
      </c>
    </row>
    <row r="3" spans="1:5" x14ac:dyDescent="0.25">
      <c r="A3" s="560"/>
      <c r="B3" s="20"/>
      <c r="C3" s="20"/>
      <c r="D3" s="20"/>
    </row>
    <row r="4" spans="1:5" ht="15.75" thickBot="1" x14ac:dyDescent="0.3">
      <c r="A4" s="185"/>
      <c r="B4" s="158"/>
      <c r="C4" s="158"/>
      <c r="D4" s="158"/>
      <c r="E4" s="158"/>
    </row>
    <row r="5" spans="1:5" ht="15.75" thickBot="1" x14ac:dyDescent="0.3">
      <c r="A5" s="159" t="s">
        <v>871</v>
      </c>
      <c r="B5" s="159" t="s">
        <v>255</v>
      </c>
      <c r="C5" s="159" t="s">
        <v>254</v>
      </c>
      <c r="D5" s="159" t="s">
        <v>761</v>
      </c>
      <c r="E5" s="159" t="s">
        <v>253</v>
      </c>
    </row>
    <row r="6" spans="1:5" ht="15.75" x14ac:dyDescent="0.25">
      <c r="A6" s="867">
        <v>2014</v>
      </c>
      <c r="B6" s="524">
        <v>82</v>
      </c>
      <c r="C6" s="524">
        <v>127</v>
      </c>
      <c r="D6" s="524"/>
      <c r="E6" s="524">
        <v>209</v>
      </c>
    </row>
    <row r="7" spans="1:5" ht="15.75" x14ac:dyDescent="0.25">
      <c r="A7" s="868">
        <v>2015</v>
      </c>
      <c r="B7" s="525">
        <v>166</v>
      </c>
      <c r="C7" s="525">
        <v>118</v>
      </c>
      <c r="D7" s="525"/>
      <c r="E7" s="525">
        <v>284</v>
      </c>
    </row>
    <row r="8" spans="1:5" ht="15.75" x14ac:dyDescent="0.25">
      <c r="A8" s="868">
        <v>2016</v>
      </c>
      <c r="B8" s="525">
        <v>161</v>
      </c>
      <c r="C8" s="525">
        <v>75</v>
      </c>
      <c r="D8" s="525"/>
      <c r="E8" s="525">
        <v>236</v>
      </c>
    </row>
    <row r="9" spans="1:5" ht="15.75" x14ac:dyDescent="0.25">
      <c r="A9" s="868">
        <v>2017</v>
      </c>
      <c r="B9" s="525">
        <v>181</v>
      </c>
      <c r="C9" s="525">
        <v>127</v>
      </c>
      <c r="D9" s="525"/>
      <c r="E9" s="525">
        <v>308</v>
      </c>
    </row>
    <row r="10" spans="1:5" ht="16.5" thickBot="1" x14ac:dyDescent="0.3">
      <c r="A10" s="869">
        <v>2018</v>
      </c>
      <c r="B10" s="526">
        <v>393</v>
      </c>
      <c r="C10" s="526">
        <v>76</v>
      </c>
      <c r="D10" s="526">
        <v>19</v>
      </c>
      <c r="E10" s="526">
        <v>488</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N8"/>
  <sheetViews>
    <sheetView showGridLines="0" workbookViewId="0">
      <selection activeCell="G15" sqref="G15"/>
    </sheetView>
  </sheetViews>
  <sheetFormatPr defaultColWidth="8.7109375" defaultRowHeight="15.75" x14ac:dyDescent="0.25"/>
  <cols>
    <col min="1" max="1" width="27.42578125" style="24" customWidth="1"/>
    <col min="2" max="16384" width="8.7109375" style="24"/>
  </cols>
  <sheetData>
    <row r="1" spans="1:14" ht="20.25" x14ac:dyDescent="0.25">
      <c r="A1" s="29" t="s">
        <v>1370</v>
      </c>
      <c r="B1" s="47"/>
      <c r="C1" s="47"/>
    </row>
    <row r="4" spans="1:14" ht="16.5" thickBot="1" x14ac:dyDescent="0.3">
      <c r="A4" s="28"/>
    </row>
    <row r="5" spans="1:14" ht="18.75" customHeight="1" thickBot="1" x14ac:dyDescent="0.3">
      <c r="A5" s="127"/>
      <c r="B5" s="490">
        <v>2010</v>
      </c>
      <c r="C5" s="490">
        <v>2011</v>
      </c>
      <c r="D5" s="490">
        <v>2012</v>
      </c>
      <c r="E5" s="490">
        <v>2013</v>
      </c>
      <c r="F5" s="490">
        <v>2014</v>
      </c>
      <c r="G5" s="490">
        <v>2015</v>
      </c>
      <c r="H5" s="490">
        <v>2016</v>
      </c>
      <c r="I5" s="490">
        <v>2017</v>
      </c>
      <c r="J5" s="490">
        <v>2018</v>
      </c>
    </row>
    <row r="6" spans="1:14" ht="18.75" customHeight="1" x14ac:dyDescent="0.25">
      <c r="A6" s="566" t="s">
        <v>31</v>
      </c>
      <c r="B6" s="771">
        <v>100</v>
      </c>
      <c r="C6" s="771">
        <v>104.1</v>
      </c>
      <c r="D6" s="771">
        <v>106.6</v>
      </c>
      <c r="E6" s="771">
        <v>107.3</v>
      </c>
      <c r="F6" s="771">
        <v>107.3</v>
      </c>
      <c r="G6" s="771">
        <v>107.4</v>
      </c>
      <c r="H6" s="771">
        <v>107.9</v>
      </c>
      <c r="I6" s="771">
        <v>108.8</v>
      </c>
      <c r="J6" s="771">
        <v>110</v>
      </c>
    </row>
    <row r="7" spans="1:14" ht="18.75" customHeight="1" thickBot="1" x14ac:dyDescent="0.3">
      <c r="A7" s="383" t="s">
        <v>0</v>
      </c>
      <c r="B7" s="772">
        <v>100</v>
      </c>
      <c r="C7" s="772">
        <v>101.1</v>
      </c>
      <c r="D7" s="772">
        <v>101.5</v>
      </c>
      <c r="E7" s="772">
        <v>106.6</v>
      </c>
      <c r="F7" s="772">
        <v>112.8</v>
      </c>
      <c r="G7" s="772">
        <v>120.2</v>
      </c>
      <c r="H7" s="772">
        <v>125.4</v>
      </c>
      <c r="I7" s="772">
        <v>130.5</v>
      </c>
      <c r="J7" s="772">
        <v>137.30000000000001</v>
      </c>
      <c r="M7" s="19"/>
      <c r="N7" s="19"/>
    </row>
    <row r="8" spans="1:14" x14ac:dyDescent="0.25">
      <c r="A8" s="761" t="s">
        <v>702</v>
      </c>
    </row>
  </sheetData>
  <pageMargins left="0.7" right="0.7" top="0.75" bottom="0.75" header="0.3" footer="0.3"/>
  <drawing r:id="rId1"/>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F16"/>
  <sheetViews>
    <sheetView showGridLines="0" zoomScale="115" zoomScaleNormal="115" workbookViewId="0"/>
  </sheetViews>
  <sheetFormatPr defaultColWidth="8.7109375" defaultRowHeight="15.75" x14ac:dyDescent="0.25"/>
  <cols>
    <col min="1" max="1" width="25.42578125" style="69" customWidth="1"/>
    <col min="2" max="2" width="24.5703125" style="338" customWidth="1"/>
    <col min="3" max="3" width="2.42578125" style="338" customWidth="1"/>
    <col min="4" max="4" width="20.7109375" style="69" customWidth="1"/>
    <col min="5" max="5" width="2.42578125" style="338" customWidth="1"/>
    <col min="6" max="6" width="20.7109375" style="69" customWidth="1"/>
    <col min="7" max="16384" width="8.7109375" style="69"/>
  </cols>
  <sheetData>
    <row r="1" spans="1:6" ht="20.25" x14ac:dyDescent="0.25">
      <c r="A1" s="29" t="s">
        <v>970</v>
      </c>
      <c r="B1" s="347"/>
      <c r="C1" s="347"/>
      <c r="D1" s="627"/>
      <c r="E1" s="628"/>
      <c r="F1" s="627"/>
    </row>
    <row r="3" spans="1:6" x14ac:dyDescent="0.25">
      <c r="D3" s="338"/>
      <c r="F3" s="338"/>
    </row>
    <row r="4" spans="1:6" ht="16.5" thickBot="1" x14ac:dyDescent="0.3">
      <c r="A4" s="338"/>
      <c r="D4" s="629"/>
      <c r="F4" s="629"/>
    </row>
    <row r="5" spans="1:6" ht="18" customHeight="1" thickBot="1" x14ac:dyDescent="0.3">
      <c r="A5" s="628"/>
      <c r="B5" s="628"/>
      <c r="D5" s="336" t="s">
        <v>154</v>
      </c>
      <c r="E5" s="336"/>
      <c r="F5" s="630" t="s">
        <v>155</v>
      </c>
    </row>
    <row r="6" spans="1:6" ht="18" customHeight="1" thickBot="1" x14ac:dyDescent="0.3">
      <c r="A6" s="631"/>
      <c r="B6" s="628"/>
      <c r="D6" s="311" t="s">
        <v>975</v>
      </c>
      <c r="E6" s="336"/>
      <c r="F6" s="311" t="s">
        <v>975</v>
      </c>
    </row>
    <row r="7" spans="1:6" ht="18" customHeight="1" x14ac:dyDescent="0.25">
      <c r="A7" s="1233" t="s">
        <v>151</v>
      </c>
      <c r="B7" s="960" t="s">
        <v>971</v>
      </c>
      <c r="D7" s="843">
        <v>-17.004781968652626</v>
      </c>
      <c r="E7" s="844"/>
      <c r="F7" s="843">
        <v>-23.744372405999258</v>
      </c>
    </row>
    <row r="8" spans="1:6" ht="18" customHeight="1" x14ac:dyDescent="0.25">
      <c r="A8" s="1234"/>
      <c r="B8" s="959" t="s">
        <v>972</v>
      </c>
      <c r="D8" s="845">
        <v>-1.834622048962165</v>
      </c>
      <c r="E8" s="844"/>
      <c r="F8" s="845">
        <v>7.994987579592137</v>
      </c>
    </row>
    <row r="9" spans="1:6" ht="18" customHeight="1" thickBot="1" x14ac:dyDescent="0.3">
      <c r="A9" s="1235"/>
      <c r="B9" s="962" t="s">
        <v>973</v>
      </c>
      <c r="D9" s="963">
        <v>9.3203558050612454</v>
      </c>
      <c r="E9" s="844"/>
      <c r="F9" s="963">
        <v>3.8560241821543002</v>
      </c>
    </row>
    <row r="10" spans="1:6" ht="18" customHeight="1" x14ac:dyDescent="0.25">
      <c r="A10" s="1236" t="s">
        <v>974</v>
      </c>
      <c r="B10" s="960" t="s">
        <v>971</v>
      </c>
      <c r="D10" s="964">
        <v>4.2628792019376833</v>
      </c>
      <c r="E10" s="844"/>
      <c r="F10" s="964">
        <v>-2.476840187696268</v>
      </c>
    </row>
    <row r="11" spans="1:6" ht="16.5" thickBot="1" x14ac:dyDescent="0.3">
      <c r="A11" s="1237"/>
      <c r="B11" s="961" t="s">
        <v>972</v>
      </c>
      <c r="D11" s="846">
        <v>25.455499947038113</v>
      </c>
      <c r="F11" s="846">
        <v>47.898660153053434</v>
      </c>
    </row>
    <row r="12" spans="1:6" x14ac:dyDescent="0.25">
      <c r="A12" s="338"/>
    </row>
    <row r="13" spans="1:6" x14ac:dyDescent="0.25">
      <c r="A13" s="338"/>
      <c r="D13" s="847"/>
      <c r="E13" s="847"/>
      <c r="F13" s="847"/>
    </row>
    <row r="14" spans="1:6" x14ac:dyDescent="0.25">
      <c r="A14" s="338"/>
      <c r="D14" s="847"/>
      <c r="E14" s="847"/>
      <c r="F14" s="847"/>
    </row>
    <row r="15" spans="1:6" x14ac:dyDescent="0.25">
      <c r="D15" s="847"/>
      <c r="E15" s="847"/>
      <c r="F15" s="847"/>
    </row>
    <row r="16" spans="1:6" x14ac:dyDescent="0.25">
      <c r="D16" s="847"/>
      <c r="E16" s="847"/>
      <c r="F16" s="847"/>
    </row>
  </sheetData>
  <mergeCells count="2">
    <mergeCell ref="A7:A9"/>
    <mergeCell ref="A10:A11"/>
  </mergeCells>
  <pageMargins left="0.7" right="0.7" top="0.75" bottom="0.75" header="0.3" footer="0.3"/>
  <drawing r:id="rId1"/>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12"/>
  <sheetViews>
    <sheetView showGridLines="0" workbookViewId="0"/>
  </sheetViews>
  <sheetFormatPr defaultColWidth="8.7109375" defaultRowHeight="15.75" x14ac:dyDescent="0.25"/>
  <cols>
    <col min="1" max="2" width="22.42578125" style="24" customWidth="1"/>
    <col min="3" max="3" width="3.140625" style="28" customWidth="1"/>
    <col min="4" max="5" width="8.7109375" style="24" customWidth="1"/>
    <col min="6" max="6" width="12.42578125" style="24" customWidth="1"/>
    <col min="7" max="7" width="2.7109375" style="28" customWidth="1"/>
    <col min="8" max="10" width="8.7109375" style="24" customWidth="1"/>
    <col min="11" max="16384" width="8.7109375" style="24"/>
  </cols>
  <sheetData>
    <row r="1" spans="1:10" ht="20.25" x14ac:dyDescent="0.25">
      <c r="A1" s="29" t="s">
        <v>523</v>
      </c>
      <c r="B1" s="29"/>
      <c r="C1" s="347"/>
      <c r="D1" s="47"/>
      <c r="E1" s="47"/>
      <c r="F1" s="47"/>
    </row>
    <row r="4" spans="1:10" ht="16.5" thickBot="1" x14ac:dyDescent="0.3">
      <c r="A4" s="28"/>
      <c r="B4" s="28"/>
    </row>
    <row r="5" spans="1:10" ht="15.75" customHeight="1" thickBot="1" x14ac:dyDescent="0.3">
      <c r="A5" s="625"/>
      <c r="B5" s="625"/>
      <c r="C5" s="625"/>
      <c r="D5" s="1238" t="s">
        <v>152</v>
      </c>
      <c r="E5" s="1238"/>
      <c r="F5" s="1238"/>
      <c r="G5" s="626"/>
      <c r="H5" s="1238" t="s">
        <v>153</v>
      </c>
      <c r="I5" s="1238"/>
      <c r="J5" s="1238"/>
    </row>
    <row r="6" spans="1:10" ht="16.5" thickBot="1" x14ac:dyDescent="0.3">
      <c r="A6" s="100"/>
      <c r="B6" s="100"/>
      <c r="C6" s="100"/>
      <c r="D6" s="492">
        <v>2016</v>
      </c>
      <c r="E6" s="492">
        <v>2017</v>
      </c>
      <c r="F6" s="492">
        <v>2018</v>
      </c>
      <c r="G6" s="520"/>
      <c r="H6" s="492">
        <v>2016</v>
      </c>
      <c r="I6" s="492">
        <v>2017</v>
      </c>
      <c r="J6" s="492">
        <v>2018</v>
      </c>
    </row>
    <row r="7" spans="1:10" x14ac:dyDescent="0.25">
      <c r="A7" s="1233" t="s">
        <v>151</v>
      </c>
      <c r="B7" s="960" t="s">
        <v>971</v>
      </c>
      <c r="C7" s="100"/>
      <c r="D7" s="965" t="s">
        <v>1309</v>
      </c>
      <c r="E7" s="965" t="s">
        <v>1310</v>
      </c>
      <c r="F7" s="965" t="s">
        <v>1311</v>
      </c>
      <c r="G7" s="494"/>
      <c r="H7" s="965" t="s">
        <v>1324</v>
      </c>
      <c r="I7" s="965" t="s">
        <v>1325</v>
      </c>
      <c r="J7" s="965" t="s">
        <v>1326</v>
      </c>
    </row>
    <row r="8" spans="1:10" x14ac:dyDescent="0.25">
      <c r="A8" s="1234"/>
      <c r="B8" s="959" t="s">
        <v>972</v>
      </c>
      <c r="C8" s="100"/>
      <c r="D8" s="382" t="s">
        <v>1312</v>
      </c>
      <c r="E8" s="382" t="s">
        <v>1313</v>
      </c>
      <c r="F8" s="382" t="s">
        <v>1314</v>
      </c>
      <c r="G8" s="494"/>
      <c r="H8" s="382" t="s">
        <v>1327</v>
      </c>
      <c r="I8" s="382" t="s">
        <v>1328</v>
      </c>
      <c r="J8" s="382" t="s">
        <v>1329</v>
      </c>
    </row>
    <row r="9" spans="1:10" ht="16.5" thickBot="1" x14ac:dyDescent="0.3">
      <c r="A9" s="1235"/>
      <c r="B9" s="962" t="s">
        <v>973</v>
      </c>
      <c r="C9" s="100"/>
      <c r="D9" s="495" t="s">
        <v>1315</v>
      </c>
      <c r="E9" s="495" t="s">
        <v>1316</v>
      </c>
      <c r="F9" s="495" t="s">
        <v>1317</v>
      </c>
      <c r="G9" s="494"/>
      <c r="H9" s="495" t="s">
        <v>1330</v>
      </c>
      <c r="I9" s="495" t="s">
        <v>1331</v>
      </c>
      <c r="J9" s="495" t="s">
        <v>1332</v>
      </c>
    </row>
    <row r="10" spans="1:10" x14ac:dyDescent="0.25">
      <c r="A10" s="1236" t="s">
        <v>974</v>
      </c>
      <c r="B10" s="960" t="s">
        <v>971</v>
      </c>
      <c r="C10" s="100"/>
      <c r="D10" s="493" t="s">
        <v>1318</v>
      </c>
      <c r="E10" s="493" t="s">
        <v>1319</v>
      </c>
      <c r="F10" s="493" t="s">
        <v>1320</v>
      </c>
      <c r="G10" s="494"/>
      <c r="H10" s="493" t="s">
        <v>1333</v>
      </c>
      <c r="I10" s="493" t="s">
        <v>1334</v>
      </c>
      <c r="J10" s="493" t="s">
        <v>1335</v>
      </c>
    </row>
    <row r="11" spans="1:10" ht="16.5" thickBot="1" x14ac:dyDescent="0.3">
      <c r="A11" s="1237"/>
      <c r="B11" s="961" t="s">
        <v>972</v>
      </c>
      <c r="C11" s="100"/>
      <c r="D11" s="495" t="s">
        <v>1321</v>
      </c>
      <c r="E11" s="495" t="s">
        <v>1322</v>
      </c>
      <c r="F11" s="495" t="s">
        <v>1323</v>
      </c>
      <c r="G11" s="496"/>
      <c r="H11" s="495" t="s">
        <v>1336</v>
      </c>
      <c r="I11" s="495" t="s">
        <v>1337</v>
      </c>
      <c r="J11" s="495" t="s">
        <v>1338</v>
      </c>
    </row>
    <row r="12" spans="1:10" ht="16.5" thickBot="1" x14ac:dyDescent="0.3">
      <c r="B12" s="457" t="s">
        <v>3</v>
      </c>
      <c r="D12" s="966">
        <v>6296.8</v>
      </c>
      <c r="E12" s="966">
        <v>6682.6</v>
      </c>
      <c r="F12" s="966">
        <v>7018.9</v>
      </c>
      <c r="H12" s="966">
        <v>4000.4</v>
      </c>
      <c r="I12" s="966">
        <v>3796.1</v>
      </c>
      <c r="J12" s="966">
        <v>3745.8</v>
      </c>
    </row>
  </sheetData>
  <mergeCells count="4">
    <mergeCell ref="D5:F5"/>
    <mergeCell ref="H5:J5"/>
    <mergeCell ref="A7:A9"/>
    <mergeCell ref="A10:A11"/>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M20"/>
  <sheetViews>
    <sheetView showGridLines="0" workbookViewId="0"/>
  </sheetViews>
  <sheetFormatPr defaultColWidth="8.7109375" defaultRowHeight="15.75" x14ac:dyDescent="0.25"/>
  <cols>
    <col min="1" max="1" width="36.28515625" style="24" customWidth="1"/>
    <col min="2" max="2" width="22" style="24" customWidth="1"/>
    <col min="3" max="12" width="11.28515625" style="24" customWidth="1"/>
    <col min="13" max="16384" width="8.7109375" style="24"/>
  </cols>
  <sheetData>
    <row r="1" spans="1:13" ht="20.25" x14ac:dyDescent="0.25">
      <c r="A1" s="29" t="s">
        <v>524</v>
      </c>
    </row>
    <row r="4" spans="1:13" ht="16.5" thickBot="1" x14ac:dyDescent="0.3"/>
    <row r="5" spans="1:13" ht="16.5" thickBot="1" x14ac:dyDescent="0.3">
      <c r="A5" s="633" t="s">
        <v>448</v>
      </c>
      <c r="B5" s="623"/>
      <c r="C5" s="497">
        <v>2016</v>
      </c>
      <c r="D5" s="497">
        <v>2017</v>
      </c>
      <c r="E5" s="497">
        <v>2018</v>
      </c>
    </row>
    <row r="6" spans="1:13" x14ac:dyDescent="0.25">
      <c r="A6" s="1239" t="s">
        <v>151</v>
      </c>
      <c r="B6" s="331" t="s">
        <v>971</v>
      </c>
      <c r="C6" s="967">
        <v>23.438167545572334</v>
      </c>
      <c r="D6" s="967">
        <v>19.236415517124364</v>
      </c>
      <c r="E6" s="967">
        <v>17.451171820917914</v>
      </c>
    </row>
    <row r="7" spans="1:13" x14ac:dyDescent="0.25">
      <c r="A7" s="1240"/>
      <c r="B7" s="200" t="s">
        <v>972</v>
      </c>
      <c r="C7" s="259">
        <v>0.57503903987464999</v>
      </c>
      <c r="D7" s="259">
        <v>0.53720119058248594</v>
      </c>
      <c r="E7" s="259">
        <v>0.50641148109408241</v>
      </c>
    </row>
    <row r="8" spans="1:13" ht="16.5" thickBot="1" x14ac:dyDescent="0.3">
      <c r="A8" s="1241"/>
      <c r="B8" s="370" t="s">
        <v>973</v>
      </c>
      <c r="C8" s="261">
        <v>5.7029291036618428</v>
      </c>
      <c r="D8" s="261">
        <v>6.1789892304988481</v>
      </c>
      <c r="E8" s="261">
        <v>5.5930265262153771</v>
      </c>
    </row>
    <row r="9" spans="1:13" x14ac:dyDescent="0.25">
      <c r="A9" s="1242" t="s">
        <v>974</v>
      </c>
      <c r="B9" s="200" t="s">
        <v>971</v>
      </c>
      <c r="C9" s="259">
        <v>13.957642051878368</v>
      </c>
      <c r="D9" s="259">
        <v>13.301145491315106</v>
      </c>
      <c r="E9" s="259">
        <v>13.055383693924044</v>
      </c>
    </row>
    <row r="10" spans="1:13" ht="16.5" thickBot="1" x14ac:dyDescent="0.3">
      <c r="A10" s="1243"/>
      <c r="B10" s="370" t="s">
        <v>972</v>
      </c>
      <c r="C10" s="261">
        <v>56.326222259012816</v>
      </c>
      <c r="D10" s="261">
        <v>60.74624857047921</v>
      </c>
      <c r="E10" s="261">
        <v>63.394006477848585</v>
      </c>
      <c r="M10" s="47"/>
    </row>
    <row r="11" spans="1:13" x14ac:dyDescent="0.25">
      <c r="A11" s="632" t="s">
        <v>976</v>
      </c>
      <c r="C11" s="632"/>
      <c r="D11" s="632"/>
      <c r="E11" s="632"/>
      <c r="M11" s="47"/>
    </row>
    <row r="12" spans="1:13" x14ac:dyDescent="0.25">
      <c r="A12" s="632"/>
      <c r="C12" s="632"/>
      <c r="D12" s="632"/>
      <c r="E12" s="632"/>
      <c r="M12" s="47"/>
    </row>
    <row r="13" spans="1:13" ht="16.5" thickBot="1" x14ac:dyDescent="0.3">
      <c r="A13" s="634"/>
      <c r="C13" s="76"/>
      <c r="D13" s="76"/>
      <c r="E13" s="76"/>
      <c r="F13" s="47"/>
      <c r="G13" s="47"/>
      <c r="H13" s="47"/>
      <c r="I13" s="47"/>
      <c r="J13" s="47"/>
      <c r="K13" s="47"/>
      <c r="L13" s="47"/>
      <c r="M13" s="47"/>
    </row>
    <row r="14" spans="1:13" ht="16.5" thickBot="1" x14ac:dyDescent="0.3">
      <c r="A14" s="635" t="s">
        <v>449</v>
      </c>
      <c r="B14" s="623"/>
      <c r="C14" s="497">
        <v>2016</v>
      </c>
      <c r="D14" s="497">
        <v>2017</v>
      </c>
      <c r="E14" s="497">
        <v>2018</v>
      </c>
    </row>
    <row r="15" spans="1:13" x14ac:dyDescent="0.25">
      <c r="A15" s="1239" t="s">
        <v>151</v>
      </c>
      <c r="B15" s="331" t="s">
        <v>971</v>
      </c>
      <c r="C15" s="967">
        <v>39.818958223254228</v>
      </c>
      <c r="D15" s="967">
        <v>36.091116721764138</v>
      </c>
      <c r="E15" s="967">
        <v>32.427680239902671</v>
      </c>
    </row>
    <row r="16" spans="1:13" x14ac:dyDescent="0.25">
      <c r="A16" s="1240"/>
      <c r="B16" s="200" t="s">
        <v>972</v>
      </c>
      <c r="C16" s="259">
        <v>5.2250812720492909E-2</v>
      </c>
      <c r="D16" s="259">
        <v>5.7087133178910732E-2</v>
      </c>
      <c r="E16" s="259">
        <v>6.0262998568006036E-2</v>
      </c>
    </row>
    <row r="17" spans="1:5" ht="16.5" thickBot="1" x14ac:dyDescent="0.3">
      <c r="A17" s="1241"/>
      <c r="B17" s="370" t="s">
        <v>973</v>
      </c>
      <c r="C17" s="261">
        <v>1.2965864689409941</v>
      </c>
      <c r="D17" s="261">
        <v>1.48525660072675</v>
      </c>
      <c r="E17" s="261">
        <v>1.438093974612656</v>
      </c>
    </row>
    <row r="18" spans="1:5" x14ac:dyDescent="0.25">
      <c r="A18" s="1242" t="s">
        <v>974</v>
      </c>
      <c r="B18" s="200" t="s">
        <v>971</v>
      </c>
      <c r="C18" s="259">
        <v>49.910354311038198</v>
      </c>
      <c r="D18" s="259">
        <v>50.474208741543805</v>
      </c>
      <c r="E18" s="259">
        <v>51.981942664741389</v>
      </c>
    </row>
    <row r="19" spans="1:5" ht="19.350000000000001" customHeight="1" thickBot="1" x14ac:dyDescent="0.3">
      <c r="A19" s="1243"/>
      <c r="B19" s="370" t="s">
        <v>972</v>
      </c>
      <c r="C19" s="261">
        <v>8.921850184046102</v>
      </c>
      <c r="D19" s="261">
        <v>11.892330802786406</v>
      </c>
      <c r="E19" s="261">
        <v>14.092020122175288</v>
      </c>
    </row>
    <row r="20" spans="1:5" x14ac:dyDescent="0.25">
      <c r="A20" s="968" t="s">
        <v>1390</v>
      </c>
    </row>
  </sheetData>
  <mergeCells count="4">
    <mergeCell ref="A6:A8"/>
    <mergeCell ref="A9:A10"/>
    <mergeCell ref="A15:A17"/>
    <mergeCell ref="A18:A19"/>
  </mergeCells>
  <pageMargins left="0.7" right="0.7" top="0.75" bottom="0.75" header="0.3" footer="0.3"/>
  <drawing r:id="rId1"/>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11"/>
  <sheetViews>
    <sheetView showGridLines="0" workbookViewId="0"/>
  </sheetViews>
  <sheetFormatPr defaultColWidth="8.7109375" defaultRowHeight="15.75" x14ac:dyDescent="0.25"/>
  <cols>
    <col min="1" max="1" width="23.7109375" style="24" customWidth="1"/>
    <col min="2" max="2" width="2.42578125" style="28" customWidth="1"/>
    <col min="3" max="5" width="10.28515625" style="24" customWidth="1"/>
    <col min="6" max="6" width="2.42578125" style="28" customWidth="1"/>
    <col min="7" max="9" width="10" style="24" customWidth="1"/>
    <col min="10" max="16384" width="8.7109375" style="24"/>
  </cols>
  <sheetData>
    <row r="1" spans="1:9" ht="20.25" x14ac:dyDescent="0.25">
      <c r="A1" s="29" t="s">
        <v>978</v>
      </c>
      <c r="B1" s="347"/>
      <c r="C1" s="47"/>
      <c r="D1" s="47"/>
      <c r="E1" s="47"/>
      <c r="F1" s="76"/>
    </row>
    <row r="4" spans="1:9" ht="16.5" thickBot="1" x14ac:dyDescent="0.3">
      <c r="A4" s="30"/>
      <c r="B4" s="38"/>
      <c r="C4" s="30"/>
      <c r="D4" s="30"/>
      <c r="E4" s="30"/>
      <c r="F4" s="38"/>
      <c r="G4" s="30"/>
      <c r="H4" s="30"/>
      <c r="I4" s="30"/>
    </row>
    <row r="5" spans="1:9" ht="16.5" thickBot="1" x14ac:dyDescent="0.3">
      <c r="C5" s="1244" t="s">
        <v>152</v>
      </c>
      <c r="D5" s="1245"/>
      <c r="E5" s="1246"/>
      <c r="G5" s="1244" t="s">
        <v>153</v>
      </c>
      <c r="H5" s="1245"/>
      <c r="I5" s="1246"/>
    </row>
    <row r="6" spans="1:9" ht="16.5" thickBot="1" x14ac:dyDescent="0.3">
      <c r="A6" s="76"/>
      <c r="B6" s="76"/>
      <c r="C6" s="679">
        <v>2016</v>
      </c>
      <c r="D6" s="679">
        <v>2017</v>
      </c>
      <c r="E6" s="679">
        <v>2018</v>
      </c>
      <c r="G6" s="679">
        <v>2016</v>
      </c>
      <c r="H6" s="679">
        <v>2017</v>
      </c>
      <c r="I6" s="679">
        <v>2018</v>
      </c>
    </row>
    <row r="7" spans="1:9" x14ac:dyDescent="0.25">
      <c r="A7" s="593" t="s">
        <v>285</v>
      </c>
      <c r="B7" s="4"/>
      <c r="C7" s="972">
        <v>833.6</v>
      </c>
      <c r="D7" s="972">
        <v>845.7</v>
      </c>
      <c r="E7" s="972">
        <v>857.1</v>
      </c>
      <c r="F7" s="313"/>
      <c r="G7" s="975">
        <v>1928.5</v>
      </c>
      <c r="H7" s="975">
        <v>1861.8</v>
      </c>
      <c r="I7" s="975">
        <v>1891.2</v>
      </c>
    </row>
    <row r="8" spans="1:9" x14ac:dyDescent="0.25">
      <c r="A8" s="385" t="s">
        <v>731</v>
      </c>
      <c r="B8" s="638"/>
      <c r="C8" s="973">
        <v>79.5</v>
      </c>
      <c r="D8" s="973">
        <v>74.5</v>
      </c>
      <c r="E8" s="973">
        <v>65.7</v>
      </c>
      <c r="F8" s="86"/>
      <c r="G8" s="973">
        <v>54.7</v>
      </c>
      <c r="H8" s="973">
        <v>23.5</v>
      </c>
      <c r="I8" s="973">
        <v>16.100000000000001</v>
      </c>
    </row>
    <row r="9" spans="1:9" x14ac:dyDescent="0.25">
      <c r="A9" s="385" t="s">
        <v>732</v>
      </c>
      <c r="B9" s="638"/>
      <c r="C9" s="973">
        <v>754.1</v>
      </c>
      <c r="D9" s="973">
        <v>771.3</v>
      </c>
      <c r="E9" s="973">
        <v>791.4</v>
      </c>
      <c r="F9" s="386"/>
      <c r="G9" s="973">
        <v>1873.8</v>
      </c>
      <c r="H9" s="973">
        <v>1838.4</v>
      </c>
      <c r="I9" s="973">
        <v>1875.1</v>
      </c>
    </row>
    <row r="10" spans="1:9" ht="16.5" thickBot="1" x14ac:dyDescent="0.3">
      <c r="A10" s="498" t="s">
        <v>157</v>
      </c>
      <c r="B10" s="4"/>
      <c r="C10" s="974">
        <v>45.3</v>
      </c>
      <c r="D10" s="974">
        <v>43.1</v>
      </c>
      <c r="E10" s="974">
        <v>59.3</v>
      </c>
      <c r="F10" s="86"/>
      <c r="G10" s="785">
        <v>68.099999999999994</v>
      </c>
      <c r="H10" s="785">
        <v>54.2</v>
      </c>
      <c r="I10" s="785">
        <v>55.9</v>
      </c>
    </row>
    <row r="11" spans="1:9" ht="16.5" thickBot="1" x14ac:dyDescent="0.3">
      <c r="A11" s="499" t="s">
        <v>3</v>
      </c>
      <c r="B11" s="639"/>
      <c r="C11" s="971">
        <f>+C7+C10</f>
        <v>878.9</v>
      </c>
      <c r="D11" s="971">
        <f t="shared" ref="D11:E11" si="0">+D7+D10</f>
        <v>888.80000000000007</v>
      </c>
      <c r="E11" s="971">
        <f t="shared" si="0"/>
        <v>916.4</v>
      </c>
      <c r="F11" s="86"/>
      <c r="G11" s="406">
        <f>+G7+G10</f>
        <v>1996.6</v>
      </c>
      <c r="H11" s="406">
        <f t="shared" ref="H11:I11" si="1">+H7+H10</f>
        <v>1916</v>
      </c>
      <c r="I11" s="406">
        <f t="shared" si="1"/>
        <v>1947.1000000000001</v>
      </c>
    </row>
  </sheetData>
  <mergeCells count="2">
    <mergeCell ref="C5:E5"/>
    <mergeCell ref="G5:I5"/>
  </mergeCells>
  <pageMargins left="0.7" right="0.7" top="0.75" bottom="0.75" header="0.3" footer="0.3"/>
  <drawing r:id="rId1"/>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11"/>
  <sheetViews>
    <sheetView showGridLines="0" workbookViewId="0">
      <selection activeCell="H19" sqref="H19"/>
    </sheetView>
  </sheetViews>
  <sheetFormatPr defaultColWidth="8.7109375" defaultRowHeight="15.75" x14ac:dyDescent="0.25"/>
  <cols>
    <col min="1" max="1" width="21" style="24" customWidth="1"/>
    <col min="2" max="2" width="3.28515625" style="28" customWidth="1"/>
    <col min="3" max="5" width="9.85546875" style="24" bestFit="1" customWidth="1"/>
    <col min="6" max="6" width="3.28515625" style="28" customWidth="1"/>
    <col min="7" max="7" width="9.7109375" style="24" customWidth="1"/>
    <col min="8" max="9" width="8.85546875" style="24" bestFit="1" customWidth="1"/>
    <col min="10" max="16384" width="8.7109375" style="24"/>
  </cols>
  <sheetData>
    <row r="1" spans="1:10" ht="20.25" x14ac:dyDescent="0.25">
      <c r="A1" s="29" t="s">
        <v>979</v>
      </c>
      <c r="B1" s="347"/>
      <c r="C1" s="47"/>
      <c r="D1" s="47"/>
      <c r="E1" s="47"/>
      <c r="F1" s="76"/>
    </row>
    <row r="4" spans="1:10" ht="16.5" thickBot="1" x14ac:dyDescent="0.3"/>
    <row r="5" spans="1:10" ht="16.5" customHeight="1" thickBot="1" x14ac:dyDescent="0.3">
      <c r="A5" s="28"/>
      <c r="C5" s="1244" t="s">
        <v>152</v>
      </c>
      <c r="D5" s="1245"/>
      <c r="E5" s="1247"/>
      <c r="G5" s="1244" t="s">
        <v>153</v>
      </c>
      <c r="H5" s="1245"/>
      <c r="I5" s="1247"/>
      <c r="J5" s="792"/>
    </row>
    <row r="6" spans="1:10" ht="17.25" customHeight="1" thickBot="1" x14ac:dyDescent="0.3">
      <c r="A6" s="76"/>
      <c r="B6" s="76"/>
      <c r="C6" s="460">
        <v>2016</v>
      </c>
      <c r="D6" s="460">
        <v>2017</v>
      </c>
      <c r="E6" s="460">
        <v>2018</v>
      </c>
      <c r="F6" s="384"/>
      <c r="G6" s="460">
        <v>2016</v>
      </c>
      <c r="H6" s="460">
        <v>2017</v>
      </c>
      <c r="I6" s="460">
        <v>2018</v>
      </c>
      <c r="J6" s="849"/>
    </row>
    <row r="7" spans="1:10" x14ac:dyDescent="0.25">
      <c r="A7" s="331" t="s">
        <v>285</v>
      </c>
      <c r="C7" s="1107">
        <v>2265</v>
      </c>
      <c r="D7" s="1107">
        <v>2703.2</v>
      </c>
      <c r="E7" s="1107">
        <v>3092.8</v>
      </c>
      <c r="F7" s="1108"/>
      <c r="G7" s="1107">
        <v>292.39999999999998</v>
      </c>
      <c r="H7" s="1107">
        <v>377.8</v>
      </c>
      <c r="I7" s="1107">
        <v>446.8</v>
      </c>
      <c r="J7" s="494"/>
    </row>
    <row r="8" spans="1:10" x14ac:dyDescent="0.25">
      <c r="A8" s="200" t="s">
        <v>157</v>
      </c>
      <c r="C8" s="1109">
        <v>1281.8</v>
      </c>
      <c r="D8" s="1109">
        <v>1356.2</v>
      </c>
      <c r="E8" s="1109">
        <v>1356.8</v>
      </c>
      <c r="F8" s="1108"/>
      <c r="G8" s="1110">
        <v>64.5</v>
      </c>
      <c r="H8" s="1110">
        <v>73.599999999999994</v>
      </c>
      <c r="I8" s="1110">
        <v>81.099999999999994</v>
      </c>
      <c r="J8" s="850"/>
    </row>
    <row r="9" spans="1:10" x14ac:dyDescent="0.25">
      <c r="A9" s="969" t="s">
        <v>980</v>
      </c>
      <c r="C9" s="1111">
        <v>246.7</v>
      </c>
      <c r="D9" s="1111">
        <v>275.7</v>
      </c>
      <c r="E9" s="1111">
        <v>298</v>
      </c>
      <c r="F9" s="1112"/>
      <c r="G9" s="1113">
        <v>30.2</v>
      </c>
      <c r="H9" s="1113">
        <v>35.6</v>
      </c>
      <c r="I9" s="1113">
        <v>39.6</v>
      </c>
      <c r="J9" s="850"/>
    </row>
    <row r="10" spans="1:10" ht="16.5" thickBot="1" x14ac:dyDescent="0.3">
      <c r="A10" s="970" t="s">
        <v>981</v>
      </c>
      <c r="C10" s="1114">
        <v>1035</v>
      </c>
      <c r="D10" s="1114">
        <v>1080.5</v>
      </c>
      <c r="E10" s="1114">
        <v>1058.8</v>
      </c>
      <c r="F10" s="1112"/>
      <c r="G10" s="1115">
        <v>34.299999999999997</v>
      </c>
      <c r="H10" s="1115">
        <v>38</v>
      </c>
      <c r="I10" s="1115">
        <v>41.4</v>
      </c>
    </row>
    <row r="11" spans="1:10" ht="16.5" thickBot="1" x14ac:dyDescent="0.3">
      <c r="A11" s="412" t="s">
        <v>3</v>
      </c>
      <c r="B11" s="637"/>
      <c r="C11" s="976">
        <f>+C7+C8</f>
        <v>3546.8</v>
      </c>
      <c r="D11" s="976">
        <f t="shared" ref="D11:E11" si="0">+D7+D8</f>
        <v>4059.3999999999996</v>
      </c>
      <c r="E11" s="976">
        <f t="shared" si="0"/>
        <v>4449.6000000000004</v>
      </c>
      <c r="F11" s="1106"/>
      <c r="G11" s="976">
        <f>+G7+G8</f>
        <v>356.9</v>
      </c>
      <c r="H11" s="976">
        <f t="shared" ref="H11:I11" si="1">+H7+H8</f>
        <v>451.4</v>
      </c>
      <c r="I11" s="976">
        <f t="shared" si="1"/>
        <v>527.9</v>
      </c>
    </row>
  </sheetData>
  <mergeCells count="2">
    <mergeCell ref="C5:E5"/>
    <mergeCell ref="G5:I5"/>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K20"/>
  <sheetViews>
    <sheetView showGridLines="0" workbookViewId="0"/>
  </sheetViews>
  <sheetFormatPr defaultColWidth="8.7109375" defaultRowHeight="15.75" x14ac:dyDescent="0.25"/>
  <cols>
    <col min="1" max="1" width="28" style="24" customWidth="1"/>
    <col min="2" max="2" width="11.42578125" style="24" customWidth="1"/>
    <col min="3" max="3" width="20.7109375" style="24" customWidth="1"/>
    <col min="4" max="6" width="8.7109375" style="24"/>
    <col min="7" max="7" width="23.7109375" style="24" customWidth="1"/>
    <col min="8" max="9" width="9.28515625" style="24" bestFit="1" customWidth="1"/>
    <col min="10" max="10" width="9.28515625" style="24" customWidth="1"/>
    <col min="11" max="11" width="9.28515625" style="24" bestFit="1" customWidth="1"/>
    <col min="12" max="16384" width="8.7109375" style="24"/>
  </cols>
  <sheetData>
    <row r="1" spans="1:11" ht="20.25" x14ac:dyDescent="0.25">
      <c r="A1" s="29" t="s">
        <v>982</v>
      </c>
      <c r="B1" s="47"/>
    </row>
    <row r="4" spans="1:11" ht="16.5" thickBot="1" x14ac:dyDescent="0.3">
      <c r="A4" s="28"/>
    </row>
    <row r="5" spans="1:11" s="48" customFormat="1" ht="18.75" customHeight="1" thickBot="1" x14ac:dyDescent="0.3">
      <c r="A5" s="500"/>
      <c r="B5" s="196">
        <v>2018</v>
      </c>
      <c r="C5" s="196" t="s">
        <v>893</v>
      </c>
    </row>
    <row r="6" spans="1:11" x14ac:dyDescent="0.25">
      <c r="A6" s="195" t="s">
        <v>159</v>
      </c>
      <c r="B6" s="264">
        <v>71.417436284382077</v>
      </c>
      <c r="C6" s="477">
        <v>2.8916433215868977</v>
      </c>
    </row>
    <row r="7" spans="1:11" x14ac:dyDescent="0.25">
      <c r="A7" s="200" t="s">
        <v>160</v>
      </c>
      <c r="B7" s="259">
        <v>19.847262744039288</v>
      </c>
      <c r="C7" s="364">
        <v>-1.6735007956766239</v>
      </c>
    </row>
    <row r="8" spans="1:11" x14ac:dyDescent="0.25">
      <c r="A8" s="200" t="s">
        <v>984</v>
      </c>
      <c r="B8" s="259">
        <v>3.9078999873813829</v>
      </c>
      <c r="C8" s="364">
        <v>-0.33460607959379329</v>
      </c>
    </row>
    <row r="9" spans="1:11" x14ac:dyDescent="0.25">
      <c r="A9" s="200" t="s">
        <v>985</v>
      </c>
      <c r="B9" s="259">
        <v>2.149632765533001</v>
      </c>
      <c r="C9" s="364">
        <v>-0.24210146163636681</v>
      </c>
      <c r="D9"/>
      <c r="G9" s="116"/>
    </row>
    <row r="10" spans="1:11" x14ac:dyDescent="0.25">
      <c r="A10" s="200" t="s">
        <v>986</v>
      </c>
      <c r="B10" s="259">
        <v>1.0696798569201984</v>
      </c>
      <c r="C10" s="364">
        <v>-0.16369574669287124</v>
      </c>
      <c r="D10"/>
      <c r="E10"/>
      <c r="F10"/>
      <c r="G10"/>
    </row>
    <row r="11" spans="1:11" x14ac:dyDescent="0.25">
      <c r="A11" s="200" t="s">
        <v>987</v>
      </c>
      <c r="B11" s="259">
        <v>0.384460532129143</v>
      </c>
      <c r="C11" s="364">
        <v>-0.13868062966970529</v>
      </c>
      <c r="D11"/>
      <c r="E11" s="117"/>
      <c r="F11" s="117"/>
      <c r="G11" s="117"/>
    </row>
    <row r="12" spans="1:11" x14ac:dyDescent="0.25">
      <c r="A12" s="200" t="s">
        <v>988</v>
      </c>
      <c r="B12" s="259">
        <v>0.37899303100742437</v>
      </c>
      <c r="C12" s="364">
        <v>-4.6947826076955135E-2</v>
      </c>
      <c r="D12"/>
      <c r="E12" s="117"/>
      <c r="F12" s="117"/>
      <c r="G12" s="117"/>
    </row>
    <row r="13" spans="1:11" x14ac:dyDescent="0.25">
      <c r="A13" s="200" t="s">
        <v>989</v>
      </c>
      <c r="B13" s="259">
        <v>0.33120570962587254</v>
      </c>
      <c r="C13" s="364">
        <v>-4.2796547793243489E-3</v>
      </c>
      <c r="D13"/>
      <c r="E13" s="117"/>
      <c r="F13" s="117"/>
      <c r="G13" s="117"/>
    </row>
    <row r="14" spans="1:11" x14ac:dyDescent="0.25">
      <c r="A14" s="200" t="s">
        <v>990</v>
      </c>
      <c r="B14" s="259">
        <v>0.28373471005840811</v>
      </c>
      <c r="C14" s="364">
        <v>-0.27878266821992337</v>
      </c>
      <c r="D14"/>
      <c r="E14" s="117"/>
      <c r="F14" s="117"/>
      <c r="G14" s="117"/>
    </row>
    <row r="15" spans="1:11" ht="16.5" thickBot="1" x14ac:dyDescent="0.3">
      <c r="A15" s="200" t="s">
        <v>8</v>
      </c>
      <c r="B15" s="259">
        <v>0.2</v>
      </c>
      <c r="C15" s="364">
        <v>0</v>
      </c>
      <c r="D15"/>
      <c r="E15" s="117"/>
      <c r="F15" s="117"/>
      <c r="G15" s="117"/>
    </row>
    <row r="16" spans="1:11" ht="16.5" thickBot="1" x14ac:dyDescent="0.3">
      <c r="A16" s="198" t="s">
        <v>3</v>
      </c>
      <c r="B16" s="660">
        <v>100</v>
      </c>
      <c r="C16" s="977"/>
      <c r="G16"/>
      <c r="H16" s="117"/>
      <c r="I16" s="117"/>
      <c r="J16" s="117"/>
      <c r="K16" s="117"/>
    </row>
    <row r="17" spans="1:11" ht="16.5" thickBot="1" x14ac:dyDescent="0.3">
      <c r="A17" s="299" t="s">
        <v>143</v>
      </c>
      <c r="B17" s="300">
        <v>5516</v>
      </c>
      <c r="G17"/>
      <c r="H17" s="117"/>
      <c r="I17" s="117"/>
      <c r="J17" s="117"/>
      <c r="K17" s="117"/>
    </row>
    <row r="18" spans="1:11" x14ac:dyDescent="0.25">
      <c r="G18"/>
      <c r="H18" s="117"/>
      <c r="I18" s="117"/>
      <c r="J18" s="117"/>
      <c r="K18" s="117"/>
    </row>
    <row r="19" spans="1:11" x14ac:dyDescent="0.25">
      <c r="G19"/>
      <c r="H19" s="117"/>
      <c r="I19" s="117"/>
      <c r="J19" s="117"/>
      <c r="K19" s="117"/>
    </row>
    <row r="20" spans="1:11" x14ac:dyDescent="0.25">
      <c r="G20"/>
      <c r="H20"/>
      <c r="I20"/>
      <c r="J20"/>
      <c r="K20" s="117"/>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21"/>
  <sheetViews>
    <sheetView showGridLines="0" workbookViewId="0"/>
  </sheetViews>
  <sheetFormatPr defaultColWidth="8.7109375" defaultRowHeight="15.75" x14ac:dyDescent="0.25"/>
  <cols>
    <col min="1" max="1" width="18.7109375" style="24" customWidth="1"/>
    <col min="2" max="2" width="8.7109375" style="24"/>
    <col min="3" max="3" width="20" style="24" customWidth="1"/>
    <col min="4" max="16384" width="8.7109375" style="24"/>
  </cols>
  <sheetData>
    <row r="1" spans="1:4" ht="20.25" x14ac:dyDescent="0.25">
      <c r="A1" s="29" t="s">
        <v>983</v>
      </c>
      <c r="B1" s="47"/>
      <c r="C1" s="47"/>
      <c r="D1" s="47"/>
    </row>
    <row r="4" spans="1:4" ht="16.5" thickBot="1" x14ac:dyDescent="0.3">
      <c r="A4" s="28"/>
    </row>
    <row r="5" spans="1:4" s="48" customFormat="1" ht="17.25" customHeight="1" thickBot="1" x14ac:dyDescent="0.3">
      <c r="A5" s="502"/>
      <c r="B5" s="196">
        <v>2018</v>
      </c>
      <c r="C5" s="196" t="s">
        <v>893</v>
      </c>
    </row>
    <row r="6" spans="1:4" x14ac:dyDescent="0.25">
      <c r="A6" s="583" t="s">
        <v>991</v>
      </c>
      <c r="B6" s="501">
        <v>22.284394089435501</v>
      </c>
      <c r="C6" s="264">
        <v>-6.0787911839479847E-2</v>
      </c>
    </row>
    <row r="7" spans="1:4" x14ac:dyDescent="0.25">
      <c r="A7" s="64" t="s">
        <v>288</v>
      </c>
      <c r="B7" s="260">
        <v>16.776342975472737</v>
      </c>
      <c r="C7" s="259">
        <v>-0.9304707686752316</v>
      </c>
    </row>
    <row r="8" spans="1:4" x14ac:dyDescent="0.25">
      <c r="A8" s="64" t="s">
        <v>287</v>
      </c>
      <c r="B8" s="260">
        <v>15.159549129477167</v>
      </c>
      <c r="C8" s="259">
        <v>-2.1683448702944972</v>
      </c>
    </row>
    <row r="9" spans="1:4" x14ac:dyDescent="0.25">
      <c r="A9" s="64" t="s">
        <v>992</v>
      </c>
      <c r="B9" s="260">
        <v>12.692768527821086</v>
      </c>
      <c r="C9" s="259">
        <v>0.21738061015870791</v>
      </c>
    </row>
    <row r="10" spans="1:4" x14ac:dyDescent="0.25">
      <c r="A10" s="64" t="s">
        <v>286</v>
      </c>
      <c r="B10" s="260">
        <v>12.598047363915555</v>
      </c>
      <c r="C10" s="259">
        <v>-0.24965289884460695</v>
      </c>
    </row>
    <row r="11" spans="1:4" x14ac:dyDescent="0.25">
      <c r="A11" s="64" t="s">
        <v>993</v>
      </c>
      <c r="B11" s="260">
        <v>8.9958170476377948</v>
      </c>
      <c r="C11" s="259">
        <v>4.1002164694815129</v>
      </c>
    </row>
    <row r="12" spans="1:4" x14ac:dyDescent="0.25">
      <c r="A12" s="64" t="s">
        <v>994</v>
      </c>
      <c r="B12" s="260">
        <v>6.8324165408188957</v>
      </c>
      <c r="C12" s="259">
        <v>-1.0358817852220055</v>
      </c>
    </row>
    <row r="13" spans="1:4" x14ac:dyDescent="0.25">
      <c r="A13" s="64" t="s">
        <v>988</v>
      </c>
      <c r="B13" s="260">
        <v>2.2410353489015042</v>
      </c>
      <c r="C13" s="259">
        <v>-0.36741720829915936</v>
      </c>
    </row>
    <row r="14" spans="1:4" x14ac:dyDescent="0.25">
      <c r="A14" s="64" t="s">
        <v>995</v>
      </c>
      <c r="B14" s="260">
        <v>0.95825309151630833</v>
      </c>
      <c r="C14" s="259">
        <v>0.45588474727388906</v>
      </c>
    </row>
    <row r="15" spans="1:4" x14ac:dyDescent="0.25">
      <c r="A15" s="64" t="s">
        <v>160</v>
      </c>
      <c r="B15" s="260">
        <v>0.64759742752697325</v>
      </c>
      <c r="C15" s="259">
        <v>2.0861105239545985E-2</v>
      </c>
    </row>
    <row r="16" spans="1:4" x14ac:dyDescent="0.25">
      <c r="A16" s="64" t="s">
        <v>996</v>
      </c>
      <c r="B16" s="260">
        <v>0.2604920839828393</v>
      </c>
      <c r="C16" s="259">
        <v>-6.610874840157549E-2</v>
      </c>
    </row>
    <row r="17" spans="1:3" x14ac:dyDescent="0.25">
      <c r="A17" s="64" t="s">
        <v>997</v>
      </c>
      <c r="B17" s="260">
        <v>0.17244307476076032</v>
      </c>
      <c r="C17" s="259">
        <v>-7.1626450786467233E-3</v>
      </c>
    </row>
    <row r="18" spans="1:3" x14ac:dyDescent="0.25">
      <c r="A18" s="64" t="s">
        <v>998</v>
      </c>
      <c r="B18" s="260">
        <v>0.16222256205188954</v>
      </c>
      <c r="C18" s="259">
        <v>0.11054607596989073</v>
      </c>
    </row>
    <row r="19" spans="1:3" ht="16.5" thickBot="1" x14ac:dyDescent="0.3">
      <c r="A19" s="64" t="s">
        <v>8</v>
      </c>
      <c r="B19" s="260">
        <v>0.2</v>
      </c>
      <c r="C19" s="261">
        <v>0</v>
      </c>
    </row>
    <row r="20" spans="1:3" ht="16.5" thickBot="1" x14ac:dyDescent="0.3">
      <c r="A20" s="198" t="s">
        <v>3</v>
      </c>
      <c r="B20" s="831">
        <v>100</v>
      </c>
    </row>
    <row r="21" spans="1:3" ht="16.5" thickBot="1" x14ac:dyDescent="0.3">
      <c r="A21" s="299" t="s">
        <v>143</v>
      </c>
      <c r="B21" s="300">
        <v>1461</v>
      </c>
    </row>
  </sheetData>
  <pageMargins left="0.7" right="0.7" top="0.75" bottom="0.75" header="0.3" footer="0.3"/>
  <drawing r:id="rId1"/>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7"/>
  <sheetViews>
    <sheetView showGridLines="0" workbookViewId="0">
      <selection activeCell="E7" sqref="E7"/>
    </sheetView>
  </sheetViews>
  <sheetFormatPr defaultColWidth="8.7109375" defaultRowHeight="15.75" x14ac:dyDescent="0.25"/>
  <cols>
    <col min="1" max="5" width="11.7109375" style="69" customWidth="1"/>
    <col min="6" max="6" width="10.7109375" style="69" customWidth="1"/>
    <col min="7" max="16384" width="8.7109375" style="69"/>
  </cols>
  <sheetData>
    <row r="1" spans="1:5" ht="20.25" x14ac:dyDescent="0.25">
      <c r="A1" s="29" t="s">
        <v>999</v>
      </c>
      <c r="B1" s="627"/>
      <c r="C1" s="627"/>
      <c r="D1" s="627"/>
    </row>
    <row r="4" spans="1:5" ht="16.5" thickBot="1" x14ac:dyDescent="0.3">
      <c r="A4" s="338"/>
    </row>
    <row r="5" spans="1:5" ht="19.5" customHeight="1" thickBot="1" x14ac:dyDescent="0.3">
      <c r="A5" s="311" t="s">
        <v>2</v>
      </c>
      <c r="B5" s="311" t="s">
        <v>284</v>
      </c>
      <c r="C5" s="311" t="s">
        <v>1</v>
      </c>
      <c r="D5" s="311" t="s">
        <v>156</v>
      </c>
      <c r="E5" s="311" t="s">
        <v>1000</v>
      </c>
    </row>
    <row r="6" spans="1:5" s="25" customFormat="1" ht="19.5" customHeight="1" thickBot="1" x14ac:dyDescent="0.3">
      <c r="A6" s="636">
        <v>4629.5349999999999</v>
      </c>
      <c r="B6" s="636">
        <v>3799.9740000000002</v>
      </c>
      <c r="C6" s="636">
        <v>6568.0870000000004</v>
      </c>
      <c r="D6" s="636">
        <v>4847.643</v>
      </c>
      <c r="E6" s="636">
        <v>5103</v>
      </c>
    </row>
    <row r="7" spans="1:5" x14ac:dyDescent="0.25">
      <c r="A7" s="761" t="s">
        <v>1371</v>
      </c>
    </row>
  </sheetData>
  <pageMargins left="0.7" right="0.7" top="0.75" bottom="0.75" header="0.3" footer="0.3"/>
  <drawing r:id="rId1"/>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7"/>
  <sheetViews>
    <sheetView showGridLines="0" workbookViewId="0"/>
  </sheetViews>
  <sheetFormatPr defaultColWidth="8.7109375" defaultRowHeight="15.75" x14ac:dyDescent="0.25"/>
  <cols>
    <col min="1" max="5" width="14.140625" style="24" customWidth="1"/>
    <col min="6" max="6" width="11.42578125" style="24" customWidth="1"/>
    <col min="7" max="16384" width="8.7109375" style="24"/>
  </cols>
  <sheetData>
    <row r="1" spans="1:5" ht="24" x14ac:dyDescent="0.25">
      <c r="A1" s="29" t="s">
        <v>1001</v>
      </c>
      <c r="B1" s="47"/>
      <c r="C1" s="47"/>
      <c r="D1" s="47"/>
    </row>
    <row r="4" spans="1:5" ht="16.5" thickBot="1" x14ac:dyDescent="0.3">
      <c r="A4" s="28"/>
    </row>
    <row r="5" spans="1:5" s="69" customFormat="1" ht="18" customHeight="1" thickBot="1" x14ac:dyDescent="0.3">
      <c r="A5" s="311" t="s">
        <v>2</v>
      </c>
      <c r="B5" s="311" t="s">
        <v>284</v>
      </c>
      <c r="C5" s="311" t="s">
        <v>1</v>
      </c>
      <c r="D5" s="311" t="s">
        <v>156</v>
      </c>
      <c r="E5" s="311" t="s">
        <v>1000</v>
      </c>
    </row>
    <row r="6" spans="1:5" s="69" customFormat="1" ht="18" customHeight="1" thickBot="1" x14ac:dyDescent="0.3">
      <c r="A6" s="848">
        <v>23.5</v>
      </c>
      <c r="B6" s="848">
        <v>32.299999999999997</v>
      </c>
      <c r="C6" s="848">
        <v>28.6</v>
      </c>
      <c r="D6" s="848">
        <v>46.5</v>
      </c>
      <c r="E6" s="848">
        <v>38.799999999999997</v>
      </c>
    </row>
    <row r="7" spans="1:5" x14ac:dyDescent="0.25">
      <c r="A7" s="761" t="s">
        <v>1371</v>
      </c>
    </row>
  </sheetData>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G25"/>
  <sheetViews>
    <sheetView showGridLines="0" workbookViewId="0">
      <selection activeCell="L10" sqref="L10"/>
    </sheetView>
  </sheetViews>
  <sheetFormatPr defaultColWidth="8.7109375" defaultRowHeight="15.75" x14ac:dyDescent="0.25"/>
  <cols>
    <col min="1" max="1" width="22.85546875" style="24" customWidth="1"/>
    <col min="2" max="4" width="12.42578125" style="24" customWidth="1"/>
    <col min="5" max="6" width="13" style="24" customWidth="1"/>
    <col min="7" max="16384" width="8.7109375" style="24"/>
  </cols>
  <sheetData>
    <row r="1" spans="1:6" ht="20.25" x14ac:dyDescent="0.3">
      <c r="A1" s="23" t="s">
        <v>1350</v>
      </c>
      <c r="B1" s="184"/>
    </row>
    <row r="4" spans="1:6" ht="16.5" thickBot="1" x14ac:dyDescent="0.3"/>
    <row r="5" spans="1:6" ht="32.25" thickBot="1" x14ac:dyDescent="0.3">
      <c r="A5" s="800" t="s">
        <v>418</v>
      </c>
      <c r="B5" s="168" t="s">
        <v>419</v>
      </c>
      <c r="C5" s="169" t="s">
        <v>420</v>
      </c>
      <c r="D5" s="169" t="s">
        <v>762</v>
      </c>
      <c r="E5" s="169" t="s">
        <v>763</v>
      </c>
      <c r="F5" s="170" t="s">
        <v>3</v>
      </c>
    </row>
    <row r="6" spans="1:6" x14ac:dyDescent="0.25">
      <c r="A6" s="213" t="s">
        <v>421</v>
      </c>
      <c r="B6" s="165">
        <v>3</v>
      </c>
      <c r="C6" s="214">
        <v>128</v>
      </c>
      <c r="D6" s="214">
        <v>7</v>
      </c>
      <c r="E6" s="214">
        <v>157</v>
      </c>
      <c r="F6" s="214">
        <v>295</v>
      </c>
    </row>
    <row r="7" spans="1:6" x14ac:dyDescent="0.25">
      <c r="A7" s="215" t="s">
        <v>424</v>
      </c>
      <c r="B7" s="167">
        <v>10</v>
      </c>
      <c r="C7" s="216">
        <v>4</v>
      </c>
      <c r="D7" s="216"/>
      <c r="E7" s="167"/>
      <c r="F7" s="167">
        <v>14</v>
      </c>
    </row>
    <row r="8" spans="1:6" x14ac:dyDescent="0.25">
      <c r="A8" s="215" t="s">
        <v>671</v>
      </c>
      <c r="B8" s="167"/>
      <c r="C8" s="216">
        <v>2</v>
      </c>
      <c r="D8" s="216"/>
      <c r="E8" s="167">
        <v>1</v>
      </c>
      <c r="F8" s="167">
        <v>3</v>
      </c>
    </row>
    <row r="9" spans="1:6" x14ac:dyDescent="0.25">
      <c r="A9" s="642" t="s">
        <v>422</v>
      </c>
      <c r="B9" s="167">
        <v>16</v>
      </c>
      <c r="C9" s="216"/>
      <c r="D9" s="216"/>
      <c r="E9" s="167"/>
      <c r="F9" s="167">
        <v>16</v>
      </c>
    </row>
    <row r="10" spans="1:6" x14ac:dyDescent="0.25">
      <c r="A10" s="642" t="s">
        <v>425</v>
      </c>
      <c r="B10" s="167">
        <v>5</v>
      </c>
      <c r="C10" s="216">
        <v>4</v>
      </c>
      <c r="D10" s="216"/>
      <c r="E10" s="167">
        <v>1</v>
      </c>
      <c r="F10" s="167">
        <v>10</v>
      </c>
    </row>
    <row r="11" spans="1:6" x14ac:dyDescent="0.25">
      <c r="A11" s="215" t="s">
        <v>423</v>
      </c>
      <c r="B11" s="167">
        <v>12</v>
      </c>
      <c r="C11" s="216">
        <v>50</v>
      </c>
      <c r="D11" s="216">
        <v>12</v>
      </c>
      <c r="E11" s="167">
        <v>18</v>
      </c>
      <c r="F11" s="167">
        <v>92</v>
      </c>
    </row>
    <row r="12" spans="1:6" x14ac:dyDescent="0.25">
      <c r="A12" s="870" t="s">
        <v>454</v>
      </c>
      <c r="B12" s="167"/>
      <c r="C12" s="167">
        <v>22</v>
      </c>
      <c r="D12" s="167"/>
      <c r="E12" s="167">
        <v>1</v>
      </c>
      <c r="F12" s="167">
        <v>23</v>
      </c>
    </row>
    <row r="13" spans="1:6" ht="16.5" thickBot="1" x14ac:dyDescent="0.3">
      <c r="A13" s="403" t="s">
        <v>3</v>
      </c>
      <c r="B13" s="404">
        <f>SUM(B6:B12)</f>
        <v>46</v>
      </c>
      <c r="C13" s="404">
        <f t="shared" ref="C13:F13" si="0">SUM(C6:C12)</f>
        <v>210</v>
      </c>
      <c r="D13" s="404">
        <f t="shared" si="0"/>
        <v>19</v>
      </c>
      <c r="E13" s="404">
        <f t="shared" si="0"/>
        <v>178</v>
      </c>
      <c r="F13" s="404">
        <f t="shared" si="0"/>
        <v>453</v>
      </c>
    </row>
    <row r="14" spans="1:6" x14ac:dyDescent="0.25">
      <c r="B14" s="148"/>
    </row>
    <row r="22" spans="2:7" x14ac:dyDescent="0.25">
      <c r="B22" s="28"/>
    </row>
    <row r="24" spans="2:7" x14ac:dyDescent="0.25">
      <c r="G24" s="28"/>
    </row>
    <row r="25" spans="2:7" x14ac:dyDescent="0.25">
      <c r="G25" s="28"/>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F26"/>
  <sheetViews>
    <sheetView showGridLines="0" workbookViewId="0">
      <selection activeCell="H19" sqref="H19"/>
    </sheetView>
  </sheetViews>
  <sheetFormatPr defaultColWidth="8.7109375" defaultRowHeight="15" x14ac:dyDescent="0.25"/>
  <cols>
    <col min="1" max="1" width="12.140625" customWidth="1"/>
    <col min="2" max="3" width="19.42578125" customWidth="1"/>
    <col min="4" max="22" width="10.28515625" customWidth="1"/>
  </cols>
  <sheetData>
    <row r="1" spans="1:6" ht="20.25" x14ac:dyDescent="0.3">
      <c r="A1" s="84" t="s">
        <v>1003</v>
      </c>
    </row>
    <row r="2" spans="1:6" ht="20.25" x14ac:dyDescent="0.3">
      <c r="A2" s="84"/>
    </row>
    <row r="3" spans="1:6" ht="20.25" x14ac:dyDescent="0.3">
      <c r="A3" s="84"/>
    </row>
    <row r="4" spans="1:6" ht="16.5" thickBot="1" x14ac:dyDescent="0.3">
      <c r="A4" s="122"/>
      <c r="B4" s="122"/>
      <c r="C4" s="122"/>
      <c r="D4" s="122"/>
      <c r="E4" s="122"/>
      <c r="F4" s="122"/>
    </row>
    <row r="5" spans="1:6" ht="16.5" thickBot="1" x14ac:dyDescent="0.3">
      <c r="A5" s="681"/>
      <c r="B5" s="682" t="s">
        <v>1007</v>
      </c>
      <c r="C5" s="682" t="s">
        <v>1008</v>
      </c>
      <c r="D5" s="682" t="s">
        <v>3</v>
      </c>
    </row>
    <row r="6" spans="1:6" ht="15.75" x14ac:dyDescent="0.25">
      <c r="A6" s="1049">
        <v>1998</v>
      </c>
      <c r="B6" s="1045">
        <v>3839.4032699101544</v>
      </c>
      <c r="C6" s="1045">
        <v>5731.6145875659267</v>
      </c>
      <c r="D6" s="1045">
        <f t="shared" ref="D6:D26" si="0">+B6+C6</f>
        <v>9571.0178574760812</v>
      </c>
    </row>
    <row r="7" spans="1:6" ht="15.75" x14ac:dyDescent="0.25">
      <c r="A7" s="1050">
        <v>1999</v>
      </c>
      <c r="B7" s="234">
        <v>4044.7160620865811</v>
      </c>
      <c r="C7" s="234">
        <v>6367.2222647248391</v>
      </c>
      <c r="D7" s="234">
        <f t="shared" si="0"/>
        <v>10411.93832681142</v>
      </c>
    </row>
    <row r="8" spans="1:6" ht="15.75" x14ac:dyDescent="0.25">
      <c r="A8" s="1051">
        <v>2000</v>
      </c>
      <c r="B8" s="234">
        <v>4465.4955792844739</v>
      </c>
      <c r="C8" s="234">
        <v>7373.3564763185532</v>
      </c>
      <c r="D8" s="234">
        <f t="shared" si="0"/>
        <v>11838.852055603027</v>
      </c>
    </row>
    <row r="9" spans="1:6" ht="15.75" x14ac:dyDescent="0.25">
      <c r="A9" s="1050">
        <v>2001</v>
      </c>
      <c r="B9" s="234">
        <v>4679.9158230118092</v>
      </c>
      <c r="C9" s="234">
        <v>7116.1639511812582</v>
      </c>
      <c r="D9" s="234">
        <f t="shared" si="0"/>
        <v>11796.079774193067</v>
      </c>
    </row>
    <row r="10" spans="1:6" ht="15.75" x14ac:dyDescent="0.25">
      <c r="A10" s="1051">
        <v>2002</v>
      </c>
      <c r="B10" s="234">
        <v>5212.3410433180115</v>
      </c>
      <c r="C10" s="234">
        <v>6946.2466143439215</v>
      </c>
      <c r="D10" s="234">
        <f t="shared" si="0"/>
        <v>12158.587657661934</v>
      </c>
    </row>
    <row r="11" spans="1:6" ht="15.75" x14ac:dyDescent="0.25">
      <c r="A11" s="1050">
        <v>2003</v>
      </c>
      <c r="B11" s="234">
        <v>5499.9846864919355</v>
      </c>
      <c r="C11" s="234">
        <v>7108.6749418993813</v>
      </c>
      <c r="D11" s="234">
        <f t="shared" si="0"/>
        <v>12608.659628391317</v>
      </c>
    </row>
    <row r="12" spans="1:6" ht="15.75" x14ac:dyDescent="0.25">
      <c r="A12" s="1051">
        <v>2004</v>
      </c>
      <c r="B12" s="234">
        <v>6288.800690026681</v>
      </c>
      <c r="C12" s="234">
        <v>7677.3338748938013</v>
      </c>
      <c r="D12" s="234">
        <f t="shared" si="0"/>
        <v>13966.134564920481</v>
      </c>
    </row>
    <row r="13" spans="1:6" ht="15.75" x14ac:dyDescent="0.25">
      <c r="A13" s="1050">
        <v>2005</v>
      </c>
      <c r="B13" s="234">
        <v>6655.7837720535945</v>
      </c>
      <c r="C13" s="234">
        <v>7885.8415244135922</v>
      </c>
      <c r="D13" s="234">
        <f t="shared" si="0"/>
        <v>14541.625296467188</v>
      </c>
    </row>
    <row r="14" spans="1:6" ht="15.75" x14ac:dyDescent="0.25">
      <c r="A14" s="1051">
        <v>2006</v>
      </c>
      <c r="B14" s="234">
        <v>7651.7791791817963</v>
      </c>
      <c r="C14" s="234">
        <v>8269.0820149304036</v>
      </c>
      <c r="D14" s="234">
        <f t="shared" si="0"/>
        <v>15920.8611941122</v>
      </c>
    </row>
    <row r="15" spans="1:6" ht="15.75" x14ac:dyDescent="0.25">
      <c r="A15" s="1050">
        <v>2007</v>
      </c>
      <c r="B15" s="234">
        <v>7867.4987095492443</v>
      </c>
      <c r="C15" s="234">
        <v>8789.1255640243289</v>
      </c>
      <c r="D15" s="234">
        <f t="shared" si="0"/>
        <v>16656.624273573572</v>
      </c>
    </row>
    <row r="16" spans="1:6" ht="15.75" x14ac:dyDescent="0.25">
      <c r="A16" s="1051">
        <v>2008</v>
      </c>
      <c r="B16" s="234">
        <v>8125.4900000000007</v>
      </c>
      <c r="C16" s="234">
        <v>9217.2582861896844</v>
      </c>
      <c r="D16" s="234">
        <f t="shared" si="0"/>
        <v>17342.748286189686</v>
      </c>
    </row>
    <row r="17" spans="1:4" ht="15.75" x14ac:dyDescent="0.25">
      <c r="A17" s="1050">
        <v>2009</v>
      </c>
      <c r="B17" s="234">
        <v>8107.9400000000014</v>
      </c>
      <c r="C17" s="234">
        <v>8194.43</v>
      </c>
      <c r="D17" s="234">
        <f t="shared" si="0"/>
        <v>16302.370000000003</v>
      </c>
    </row>
    <row r="18" spans="1:4" ht="15.75" x14ac:dyDescent="0.25">
      <c r="A18" s="1051">
        <v>2010</v>
      </c>
      <c r="B18" s="234">
        <v>8121.1399999999994</v>
      </c>
      <c r="C18" s="234">
        <v>8836.35</v>
      </c>
      <c r="D18" s="234">
        <f t="shared" si="0"/>
        <v>16957.489999999998</v>
      </c>
    </row>
    <row r="19" spans="1:4" ht="15.75" x14ac:dyDescent="0.25">
      <c r="A19" s="1050">
        <v>2011</v>
      </c>
      <c r="B19" s="234">
        <v>8098.630000000001</v>
      </c>
      <c r="C19" s="234">
        <v>8843.7554068099998</v>
      </c>
      <c r="D19" s="234">
        <f t="shared" si="0"/>
        <v>16942.385406810001</v>
      </c>
    </row>
    <row r="20" spans="1:4" ht="15.75" x14ac:dyDescent="0.25">
      <c r="A20" s="1051">
        <v>2012</v>
      </c>
      <c r="B20" s="234">
        <v>7826.7257805500003</v>
      </c>
      <c r="C20" s="234">
        <v>7760.399663868383</v>
      </c>
      <c r="D20" s="234">
        <f t="shared" si="0"/>
        <v>15587.125444418383</v>
      </c>
    </row>
    <row r="21" spans="1:4" ht="15.75" x14ac:dyDescent="0.25">
      <c r="A21" s="1050">
        <v>2013</v>
      </c>
      <c r="B21" s="234">
        <v>7603.6873144700003</v>
      </c>
      <c r="C21" s="234">
        <v>6933.3983594400006</v>
      </c>
      <c r="D21" s="234">
        <f t="shared" si="0"/>
        <v>14537.085673910002</v>
      </c>
    </row>
    <row r="22" spans="1:4" ht="15.75" x14ac:dyDescent="0.25">
      <c r="A22" s="1051">
        <v>2014</v>
      </c>
      <c r="B22" s="234">
        <v>7306.2323270300003</v>
      </c>
      <c r="C22" s="234">
        <v>6860.2013124100004</v>
      </c>
      <c r="D22" s="234">
        <f t="shared" si="0"/>
        <v>14166.433639440002</v>
      </c>
    </row>
    <row r="23" spans="1:4" ht="15.75" x14ac:dyDescent="0.25">
      <c r="A23" s="1050">
        <v>2015</v>
      </c>
      <c r="B23" s="234">
        <v>7113.7454511499991</v>
      </c>
      <c r="C23" s="234">
        <v>6884.4281599400001</v>
      </c>
      <c r="D23" s="234">
        <f t="shared" si="0"/>
        <v>13998.173611089998</v>
      </c>
    </row>
    <row r="24" spans="1:4" ht="15.75" x14ac:dyDescent="0.25">
      <c r="A24" s="1051">
        <v>2016</v>
      </c>
      <c r="B24" s="234">
        <v>7329.3496381499981</v>
      </c>
      <c r="C24" s="234">
        <v>7246.7317383800018</v>
      </c>
      <c r="D24" s="234">
        <f t="shared" si="0"/>
        <v>14576.081376530001</v>
      </c>
    </row>
    <row r="25" spans="1:4" ht="15.75" x14ac:dyDescent="0.25">
      <c r="A25" s="1050">
        <v>2017</v>
      </c>
      <c r="B25" s="234">
        <v>7371.3575598908201</v>
      </c>
      <c r="C25" s="234">
        <v>7376.2883420099997</v>
      </c>
      <c r="D25" s="234">
        <f t="shared" si="0"/>
        <v>14747.64590190082</v>
      </c>
    </row>
    <row r="26" spans="1:4" ht="16.5" thickBot="1" x14ac:dyDescent="0.3">
      <c r="A26" s="1052">
        <v>2018</v>
      </c>
      <c r="B26" s="376">
        <v>7124.2147702830171</v>
      </c>
      <c r="C26" s="376">
        <v>7795.7871121373555</v>
      </c>
      <c r="D26" s="376">
        <f t="shared" si="0"/>
        <v>14920.001882420373</v>
      </c>
    </row>
  </sheetData>
  <pageMargins left="0.7" right="0.7" top="0.75" bottom="0.75" header="0.3" footer="0.3"/>
  <drawing r:id="rId1"/>
  <extLst>
    <ext xmlns:mx="http://schemas.microsoft.com/office/mac/excel/2008/main" uri="{64002731-A6B0-56B0-2670-7721B7C09600}">
      <mx:PLV Mode="0" OnePage="0" WScale="0"/>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H26"/>
  <sheetViews>
    <sheetView showGridLines="0" workbookViewId="0">
      <selection activeCell="K14" sqref="K14"/>
    </sheetView>
  </sheetViews>
  <sheetFormatPr defaultColWidth="8.7109375" defaultRowHeight="15.75" x14ac:dyDescent="0.25"/>
  <cols>
    <col min="1" max="1" width="24.28515625" style="24" customWidth="1"/>
    <col min="2" max="5" width="16" style="24" customWidth="1"/>
    <col min="6" max="6" width="18.140625" style="24" customWidth="1"/>
    <col min="7" max="7" width="17.85546875" style="24" customWidth="1"/>
    <col min="8" max="22" width="9.7109375" style="24" customWidth="1"/>
    <col min="23" max="16384" width="8.7109375" style="24"/>
  </cols>
  <sheetData>
    <row r="1" spans="1:8" ht="20.25" x14ac:dyDescent="0.25">
      <c r="A1" s="29" t="s">
        <v>1013</v>
      </c>
    </row>
    <row r="3" spans="1:8" x14ac:dyDescent="0.25">
      <c r="A3" s="28"/>
      <c r="B3" s="28"/>
      <c r="C3" s="28"/>
      <c r="D3" s="28"/>
      <c r="E3" s="28"/>
      <c r="F3" s="28"/>
      <c r="G3" s="28"/>
      <c r="H3" s="28"/>
    </row>
    <row r="4" spans="1:8" ht="16.5" thickBot="1" x14ac:dyDescent="0.3">
      <c r="A4" s="28"/>
      <c r="B4" s="194"/>
      <c r="C4" s="194"/>
      <c r="D4" s="194"/>
      <c r="E4" s="194"/>
      <c r="F4" s="194"/>
      <c r="G4" s="194"/>
    </row>
    <row r="5" spans="1:8" s="48" customFormat="1" ht="32.25" thickBot="1" x14ac:dyDescent="0.3">
      <c r="A5" s="502"/>
      <c r="B5" s="437" t="s">
        <v>1009</v>
      </c>
      <c r="C5" s="437" t="s">
        <v>138</v>
      </c>
      <c r="D5" s="437" t="s">
        <v>1010</v>
      </c>
      <c r="E5" s="437" t="s">
        <v>1011</v>
      </c>
      <c r="F5" s="437" t="s">
        <v>1012</v>
      </c>
      <c r="G5" s="437" t="s">
        <v>1014</v>
      </c>
      <c r="H5" s="24"/>
    </row>
    <row r="6" spans="1:8" x14ac:dyDescent="0.25">
      <c r="A6" s="1053">
        <v>1998</v>
      </c>
      <c r="B6" s="293">
        <v>52.582131521195066</v>
      </c>
      <c r="C6" s="293">
        <v>3.6481549035158398</v>
      </c>
      <c r="D6" s="293">
        <v>23.780384727139023</v>
      </c>
      <c r="E6" s="293">
        <v>19.846932718524133</v>
      </c>
      <c r="F6" s="293">
        <v>0.14239612962595249</v>
      </c>
      <c r="G6" s="1116">
        <v>5731.6145875659267</v>
      </c>
    </row>
    <row r="7" spans="1:8" x14ac:dyDescent="0.25">
      <c r="A7" s="1054">
        <v>1999</v>
      </c>
      <c r="B7" s="296">
        <v>51.79652700788079</v>
      </c>
      <c r="C7" s="296">
        <v>4.0751181592666708</v>
      </c>
      <c r="D7" s="296">
        <v>24.594712339096819</v>
      </c>
      <c r="E7" s="296">
        <v>19.042280298007537</v>
      </c>
      <c r="F7" s="296">
        <v>0.49136219574819306</v>
      </c>
      <c r="G7" s="1117">
        <v>6367.2222647248391</v>
      </c>
    </row>
    <row r="8" spans="1:8" x14ac:dyDescent="0.25">
      <c r="A8" s="1054">
        <v>2000</v>
      </c>
      <c r="B8" s="296">
        <v>50.685978835892051</v>
      </c>
      <c r="C8" s="296">
        <v>4.5373784229418685</v>
      </c>
      <c r="D8" s="296">
        <v>23.937537886154768</v>
      </c>
      <c r="E8" s="296">
        <v>18.772884166224237</v>
      </c>
      <c r="F8" s="296">
        <v>2.06622068878705</v>
      </c>
      <c r="G8" s="1117">
        <v>7373.3564763185532</v>
      </c>
    </row>
    <row r="9" spans="1:8" x14ac:dyDescent="0.25">
      <c r="A9" s="1055">
        <v>2001</v>
      </c>
      <c r="B9" s="296">
        <v>50.659316237389142</v>
      </c>
      <c r="C9" s="296">
        <v>4.1722641438992936</v>
      </c>
      <c r="D9" s="296">
        <v>23.214754625289004</v>
      </c>
      <c r="E9" s="296">
        <v>20.309761115192064</v>
      </c>
      <c r="F9" s="296">
        <v>1.64390387823049</v>
      </c>
      <c r="G9" s="1117">
        <v>7116.1639511812582</v>
      </c>
    </row>
    <row r="10" spans="1:8" x14ac:dyDescent="0.25">
      <c r="A10" s="1054">
        <v>2002</v>
      </c>
      <c r="B10" s="296">
        <v>52.042494323985935</v>
      </c>
      <c r="C10" s="296">
        <v>3.8850335326586896</v>
      </c>
      <c r="D10" s="296">
        <v>23.375087172653238</v>
      </c>
      <c r="E10" s="296">
        <v>19.130764839303069</v>
      </c>
      <c r="F10" s="296">
        <v>1.5666201313990731</v>
      </c>
      <c r="G10" s="1117">
        <v>6946.2466143439215</v>
      </c>
    </row>
    <row r="11" spans="1:8" x14ac:dyDescent="0.25">
      <c r="A11" s="1055">
        <v>2003</v>
      </c>
      <c r="B11" s="296">
        <v>52.943932179776844</v>
      </c>
      <c r="C11" s="296">
        <v>4.3984583994413917</v>
      </c>
      <c r="D11" s="296">
        <v>22.181183016009946</v>
      </c>
      <c r="E11" s="296">
        <v>18.888196566882264</v>
      </c>
      <c r="F11" s="296">
        <v>1.5882298378895499</v>
      </c>
      <c r="G11" s="1117">
        <v>7108.6749418993813</v>
      </c>
    </row>
    <row r="12" spans="1:8" x14ac:dyDescent="0.25">
      <c r="A12" s="1054">
        <v>2004</v>
      </c>
      <c r="B12" s="296">
        <v>54.563099151473473</v>
      </c>
      <c r="C12" s="296">
        <v>4.954621731192435</v>
      </c>
      <c r="D12" s="296">
        <v>21.037259049560824</v>
      </c>
      <c r="E12" s="296">
        <v>17.549199354115448</v>
      </c>
      <c r="F12" s="296">
        <v>1.8958207136578185</v>
      </c>
      <c r="G12" s="1117">
        <v>7677.3338748938013</v>
      </c>
    </row>
    <row r="13" spans="1:8" x14ac:dyDescent="0.25">
      <c r="A13" s="1054">
        <v>2005</v>
      </c>
      <c r="B13" s="296">
        <v>54.754587512695032</v>
      </c>
      <c r="C13" s="296">
        <v>4.8366726894097489</v>
      </c>
      <c r="D13" s="296">
        <v>20.957530755832941</v>
      </c>
      <c r="E13" s="296">
        <v>17.208777356901404</v>
      </c>
      <c r="F13" s="296">
        <v>2.2424316851608896</v>
      </c>
      <c r="G13" s="1117">
        <v>7885.8415244135922</v>
      </c>
    </row>
    <row r="14" spans="1:8" x14ac:dyDescent="0.25">
      <c r="A14" s="1055">
        <v>2006</v>
      </c>
      <c r="B14" s="296">
        <v>51.829592085062302</v>
      </c>
      <c r="C14" s="296">
        <v>5.8453791634255117</v>
      </c>
      <c r="D14" s="296">
        <v>21.249100557374977</v>
      </c>
      <c r="E14" s="296">
        <v>17.818822850882377</v>
      </c>
      <c r="F14" s="296">
        <v>3.2571053432548327</v>
      </c>
      <c r="G14" s="1117">
        <v>8269.0820149304036</v>
      </c>
    </row>
    <row r="15" spans="1:8" x14ac:dyDescent="0.25">
      <c r="A15" s="1054">
        <v>2007</v>
      </c>
      <c r="B15" s="296">
        <v>50.546325315733107</v>
      </c>
      <c r="C15" s="296">
        <v>6.7783762521105215</v>
      </c>
      <c r="D15" s="296">
        <v>20.877294402841628</v>
      </c>
      <c r="E15" s="296">
        <v>17.433575826748825</v>
      </c>
      <c r="F15" s="296">
        <v>4.3644282025659109</v>
      </c>
      <c r="G15" s="1117">
        <v>8789.1255640243289</v>
      </c>
    </row>
    <row r="16" spans="1:8" x14ac:dyDescent="0.25">
      <c r="A16" s="1055">
        <v>2008</v>
      </c>
      <c r="B16" s="296">
        <v>47.719938656707434</v>
      </c>
      <c r="C16" s="296">
        <v>6.2761613273521659</v>
      </c>
      <c r="D16" s="296">
        <v>19.093638751958288</v>
      </c>
      <c r="E16" s="296">
        <v>18.690156514124919</v>
      </c>
      <c r="F16" s="296">
        <v>8.2201047498571924</v>
      </c>
      <c r="G16" s="1117">
        <v>9217.2582861896844</v>
      </c>
    </row>
    <row r="17" spans="1:7" x14ac:dyDescent="0.25">
      <c r="A17" s="1054">
        <v>2009</v>
      </c>
      <c r="B17" s="296">
        <v>49.108357750325524</v>
      </c>
      <c r="C17" s="296">
        <v>6.8175577801018488</v>
      </c>
      <c r="D17" s="296">
        <v>18.313293298008524</v>
      </c>
      <c r="E17" s="296">
        <v>15.784258331574009</v>
      </c>
      <c r="F17" s="296">
        <v>9.9765328399900906</v>
      </c>
      <c r="G17" s="1117">
        <v>8194.43</v>
      </c>
    </row>
    <row r="18" spans="1:7" x14ac:dyDescent="0.25">
      <c r="A18" s="1054">
        <v>2010</v>
      </c>
      <c r="B18" s="296">
        <v>48.63388163664861</v>
      </c>
      <c r="C18" s="296">
        <v>6.7779116943081696</v>
      </c>
      <c r="D18" s="296">
        <v>15.965868260084761</v>
      </c>
      <c r="E18" s="296">
        <v>15.299077107629284</v>
      </c>
      <c r="F18" s="296">
        <v>13.323261301329167</v>
      </c>
      <c r="G18" s="1117">
        <v>8836.35</v>
      </c>
    </row>
    <row r="19" spans="1:7" x14ac:dyDescent="0.25">
      <c r="A19" s="1055">
        <v>2011</v>
      </c>
      <c r="B19" s="296">
        <v>47.731645729929113</v>
      </c>
      <c r="C19" s="296">
        <v>6.3978476786491241</v>
      </c>
      <c r="D19" s="296">
        <v>15.361686721388395</v>
      </c>
      <c r="E19" s="296">
        <v>14.593461042649203</v>
      </c>
      <c r="F19" s="296">
        <v>15.915358827384168</v>
      </c>
      <c r="G19" s="1117">
        <v>8843.7554068099998</v>
      </c>
    </row>
    <row r="20" spans="1:7" x14ac:dyDescent="0.25">
      <c r="A20" s="1054">
        <v>2012</v>
      </c>
      <c r="B20" s="296">
        <v>46.664220360460781</v>
      </c>
      <c r="C20" s="296">
        <v>6.3528944558796816</v>
      </c>
      <c r="D20" s="296">
        <v>14.588295049686511</v>
      </c>
      <c r="E20" s="296">
        <v>13.023169472900753</v>
      </c>
      <c r="F20" s="296">
        <v>19.371420661072275</v>
      </c>
      <c r="G20" s="1117">
        <v>7760.399663868383</v>
      </c>
    </row>
    <row r="21" spans="1:7" x14ac:dyDescent="0.25">
      <c r="A21" s="1055">
        <v>2013</v>
      </c>
      <c r="B21" s="296">
        <v>47.101127419624653</v>
      </c>
      <c r="C21" s="296">
        <v>6.6369466387788343</v>
      </c>
      <c r="D21" s="296">
        <v>13.573004732357665</v>
      </c>
      <c r="E21" s="296">
        <v>11.303467360171981</v>
      </c>
      <c r="F21" s="296">
        <v>21.385453849066856</v>
      </c>
      <c r="G21" s="1117">
        <v>6933.3983594400006</v>
      </c>
    </row>
    <row r="22" spans="1:7" x14ac:dyDescent="0.25">
      <c r="A22" s="1054">
        <v>2014</v>
      </c>
      <c r="B22" s="296">
        <v>46.937004116557304</v>
      </c>
      <c r="C22" s="296">
        <v>6.5730654044259982</v>
      </c>
      <c r="D22" s="296">
        <v>12.697355856223316</v>
      </c>
      <c r="E22" s="296">
        <v>10.117898178357661</v>
      </c>
      <c r="F22" s="296">
        <v>23.674676444435715</v>
      </c>
      <c r="G22" s="1117">
        <v>6860.2013124100004</v>
      </c>
    </row>
    <row r="23" spans="1:7" x14ac:dyDescent="0.25">
      <c r="A23" s="1054">
        <v>2015</v>
      </c>
      <c r="B23" s="296">
        <v>47.175305726457097</v>
      </c>
      <c r="C23" s="296">
        <v>7.0004695407294415</v>
      </c>
      <c r="D23" s="296">
        <v>11.86043171386825</v>
      </c>
      <c r="E23" s="296">
        <v>9.8540649910117217</v>
      </c>
      <c r="F23" s="296">
        <v>24.109728027933492</v>
      </c>
      <c r="G23" s="1117">
        <v>6884.4281599400001</v>
      </c>
    </row>
    <row r="24" spans="1:7" x14ac:dyDescent="0.25">
      <c r="A24" s="1055">
        <v>2016</v>
      </c>
      <c r="B24" s="296">
        <v>46.780692936176592</v>
      </c>
      <c r="C24" s="296">
        <v>6.6184819145412366</v>
      </c>
      <c r="D24" s="296">
        <v>10.709272100549565</v>
      </c>
      <c r="E24" s="296">
        <v>8.9360277388267679</v>
      </c>
      <c r="F24" s="296">
        <v>26.95552530990582</v>
      </c>
      <c r="G24" s="1117">
        <v>7246.7317383800018</v>
      </c>
    </row>
    <row r="25" spans="1:7" x14ac:dyDescent="0.25">
      <c r="A25" s="1054">
        <v>2017</v>
      </c>
      <c r="B25" s="296">
        <v>45.330496860143803</v>
      </c>
      <c r="C25" s="296">
        <v>6.5656938994880703</v>
      </c>
      <c r="D25" s="296">
        <v>9.4309085798351404</v>
      </c>
      <c r="E25" s="296">
        <v>8.4654085313297998</v>
      </c>
      <c r="F25" s="296">
        <v>30.2074921292031</v>
      </c>
      <c r="G25" s="1117">
        <v>7376.2883420099997</v>
      </c>
    </row>
    <row r="26" spans="1:7" ht="16.5" thickBot="1" x14ac:dyDescent="0.3">
      <c r="A26" s="353">
        <v>2018</v>
      </c>
      <c r="B26" s="471">
        <v>42.956528881881297</v>
      </c>
      <c r="C26" s="471">
        <v>6.3856252407323204</v>
      </c>
      <c r="D26" s="471">
        <v>8.4411254790590107</v>
      </c>
      <c r="E26" s="471">
        <v>7.3530668944811497</v>
      </c>
      <c r="F26" s="471">
        <v>34.863653503846301</v>
      </c>
      <c r="G26" s="1118">
        <v>7795.7871121373601</v>
      </c>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O20"/>
  <sheetViews>
    <sheetView showGridLines="0" zoomScaleNormal="100" workbookViewId="0">
      <selection activeCell="A16" sqref="A16"/>
    </sheetView>
  </sheetViews>
  <sheetFormatPr defaultColWidth="8.7109375" defaultRowHeight="15" x14ac:dyDescent="0.25"/>
  <cols>
    <col min="1" max="1" width="45.140625" customWidth="1"/>
    <col min="2" max="7" width="11.42578125" customWidth="1"/>
    <col min="8" max="8" width="9.140625" customWidth="1"/>
    <col min="9" max="14" width="13.42578125" customWidth="1"/>
  </cols>
  <sheetData>
    <row r="1" spans="1:15" ht="20.25" x14ac:dyDescent="0.3">
      <c r="A1" s="84" t="s">
        <v>1005</v>
      </c>
    </row>
    <row r="2" spans="1:15" ht="20.25" x14ac:dyDescent="0.3">
      <c r="A2" s="84"/>
    </row>
    <row r="3" spans="1:15" ht="15.75" x14ac:dyDescent="0.25">
      <c r="A3" s="121"/>
      <c r="B3" s="121"/>
      <c r="C3" s="121"/>
      <c r="D3" s="121"/>
      <c r="E3" s="121"/>
      <c r="F3" s="121"/>
      <c r="G3" s="121"/>
    </row>
    <row r="4" spans="1:15" ht="16.5" thickBot="1" x14ac:dyDescent="0.3">
      <c r="A4" s="122"/>
      <c r="B4" s="121"/>
      <c r="C4" s="121"/>
      <c r="D4" s="121"/>
      <c r="E4" s="121"/>
      <c r="F4" s="121"/>
      <c r="G4" s="121"/>
    </row>
    <row r="5" spans="1:15" ht="16.5" thickBot="1" x14ac:dyDescent="0.3">
      <c r="A5" s="28"/>
      <c r="B5" s="938">
        <v>2004</v>
      </c>
      <c r="C5" s="311">
        <v>2005</v>
      </c>
      <c r="D5" s="311">
        <v>2006</v>
      </c>
      <c r="E5" s="938">
        <v>2007</v>
      </c>
      <c r="F5" s="311">
        <v>2008</v>
      </c>
      <c r="G5" s="311">
        <v>2009</v>
      </c>
      <c r="H5" s="938">
        <v>2010</v>
      </c>
      <c r="I5" s="311">
        <v>2011</v>
      </c>
      <c r="J5" s="311">
        <v>2012</v>
      </c>
      <c r="K5" s="938">
        <v>2013</v>
      </c>
      <c r="L5" s="311">
        <v>2014</v>
      </c>
      <c r="M5" s="311">
        <v>2015</v>
      </c>
      <c r="N5" s="938">
        <v>2016</v>
      </c>
      <c r="O5" s="311">
        <v>2017</v>
      </c>
    </row>
    <row r="6" spans="1:15" ht="15.75" x14ac:dyDescent="0.25">
      <c r="A6" s="566" t="s">
        <v>1018</v>
      </c>
      <c r="B6" s="469">
        <v>5.214035433347612</v>
      </c>
      <c r="C6" s="469">
        <v>7.5848879637377449</v>
      </c>
      <c r="D6" s="469">
        <v>9.1692169441799578</v>
      </c>
      <c r="E6" s="469">
        <v>9.6999999999999993</v>
      </c>
      <c r="F6" s="469">
        <v>10.58</v>
      </c>
      <c r="G6" s="469">
        <v>11.58</v>
      </c>
      <c r="H6" s="469">
        <v>12.93</v>
      </c>
      <c r="I6" s="469">
        <v>13.27</v>
      </c>
      <c r="J6" s="469">
        <v>14.26167172615369</v>
      </c>
      <c r="K6" s="469">
        <v>14.965662057446371</v>
      </c>
      <c r="L6" s="469">
        <v>15.643245782896608</v>
      </c>
      <c r="M6" s="469">
        <v>15.399820846380383</v>
      </c>
      <c r="N6" s="469">
        <v>15.225363920818364</v>
      </c>
      <c r="O6" s="469">
        <v>15.404165594079258</v>
      </c>
    </row>
    <row r="7" spans="1:15" ht="15.75" x14ac:dyDescent="0.25">
      <c r="A7" s="257" t="s">
        <v>340</v>
      </c>
      <c r="B7" s="296">
        <v>15.571813034440746</v>
      </c>
      <c r="C7" s="296">
        <v>15.912692249034349</v>
      </c>
      <c r="D7" s="296">
        <v>15.09173432600425</v>
      </c>
      <c r="E7" s="296">
        <v>14.3</v>
      </c>
      <c r="F7" s="296">
        <v>13.75</v>
      </c>
      <c r="G7" s="296">
        <v>13.34</v>
      </c>
      <c r="H7" s="296">
        <v>16.04</v>
      </c>
      <c r="I7" s="296">
        <v>16.57</v>
      </c>
      <c r="J7" s="296">
        <v>14.916869143828206</v>
      </c>
      <c r="K7" s="296">
        <v>14.939605080703117</v>
      </c>
      <c r="L7" s="296">
        <v>14.65428650828934</v>
      </c>
      <c r="M7" s="296">
        <v>14.905539111089288</v>
      </c>
      <c r="N7" s="296">
        <v>15.172252850572864</v>
      </c>
      <c r="O7" s="296">
        <v>15.178118746384817</v>
      </c>
    </row>
    <row r="8" spans="1:15" ht="15.75" x14ac:dyDescent="0.25">
      <c r="A8" s="257" t="s">
        <v>1015</v>
      </c>
      <c r="B8" s="296">
        <v>13.509521758593687</v>
      </c>
      <c r="C8" s="296">
        <v>12.613399854979118</v>
      </c>
      <c r="D8" s="296">
        <v>12.454874870880543</v>
      </c>
      <c r="E8" s="296">
        <v>11.9</v>
      </c>
      <c r="F8" s="296">
        <v>11.93</v>
      </c>
      <c r="G8" s="296">
        <v>11.8</v>
      </c>
      <c r="H8" s="296">
        <v>13.22</v>
      </c>
      <c r="I8" s="296">
        <v>13.53</v>
      </c>
      <c r="J8" s="296">
        <v>13.199894582840333</v>
      </c>
      <c r="K8" s="296">
        <v>14.064442784999301</v>
      </c>
      <c r="L8" s="296">
        <v>13.490172596266826</v>
      </c>
      <c r="M8" s="296">
        <v>13.688858892563315</v>
      </c>
      <c r="N8" s="296">
        <v>15.027986943842489</v>
      </c>
      <c r="O8" s="296">
        <v>14.110589222432649</v>
      </c>
    </row>
    <row r="9" spans="1:15" ht="15.75" x14ac:dyDescent="0.25">
      <c r="A9" s="257" t="s">
        <v>404</v>
      </c>
      <c r="B9" s="296"/>
      <c r="C9" s="296"/>
      <c r="D9" s="296"/>
      <c r="E9" s="296"/>
      <c r="F9" s="296"/>
      <c r="G9" s="296"/>
      <c r="H9" s="296"/>
      <c r="I9" s="296"/>
      <c r="J9" s="296">
        <v>1.6852153704594759</v>
      </c>
      <c r="K9" s="296">
        <v>2.4587022195752088</v>
      </c>
      <c r="L9" s="296">
        <v>2.8949978607901219</v>
      </c>
      <c r="M9" s="296">
        <v>3.1743955299521267</v>
      </c>
      <c r="N9" s="296">
        <v>3.6886346739016411</v>
      </c>
      <c r="O9" s="296">
        <v>4.1408499636957314</v>
      </c>
    </row>
    <row r="10" spans="1:15" ht="15.75" x14ac:dyDescent="0.25">
      <c r="A10" s="257" t="s">
        <v>1016</v>
      </c>
      <c r="B10" s="296">
        <v>5.6026202537979009</v>
      </c>
      <c r="C10" s="296">
        <v>5.3890601772972389</v>
      </c>
      <c r="D10" s="296">
        <v>5.3186119743942797</v>
      </c>
      <c r="E10" s="296">
        <v>5.0999999999999996</v>
      </c>
      <c r="F10" s="296">
        <v>4.71</v>
      </c>
      <c r="G10" s="296">
        <v>4.12</v>
      </c>
      <c r="H10" s="296">
        <v>3.96</v>
      </c>
      <c r="I10" s="296">
        <v>4</v>
      </c>
      <c r="J10" s="296">
        <v>3.6767187810214903</v>
      </c>
      <c r="K10" s="296">
        <v>3.2103531625293535</v>
      </c>
      <c r="L10" s="296">
        <v>3.0422446807832344</v>
      </c>
      <c r="M10" s="296">
        <v>2.9569149515443813</v>
      </c>
      <c r="N10" s="296">
        <v>3.9484570275677857</v>
      </c>
      <c r="O10" s="296">
        <v>3.8369761902874484</v>
      </c>
    </row>
    <row r="11" spans="1:15" ht="15.75" x14ac:dyDescent="0.25">
      <c r="A11" s="257" t="s">
        <v>1017</v>
      </c>
      <c r="B11" s="296">
        <v>4.9042257476966089</v>
      </c>
      <c r="C11" s="296">
        <v>4.6741325167909693</v>
      </c>
      <c r="D11" s="296">
        <v>4.5698626677353253</v>
      </c>
      <c r="E11" s="296">
        <v>4.4000000000000004</v>
      </c>
      <c r="F11" s="296">
        <v>3.99</v>
      </c>
      <c r="G11" s="296">
        <v>3.68</v>
      </c>
      <c r="H11" s="296">
        <v>4.1100000000000003</v>
      </c>
      <c r="I11" s="296">
        <v>4.26</v>
      </c>
      <c r="J11" s="296">
        <v>4.1313023206606605</v>
      </c>
      <c r="K11" s="296">
        <v>3.6721187598587584</v>
      </c>
      <c r="L11" s="296">
        <v>3.5502755804794499</v>
      </c>
      <c r="M11" s="296">
        <v>3.3249298077064582</v>
      </c>
      <c r="N11" s="296">
        <v>3.0074664620607581</v>
      </c>
      <c r="O11" s="296">
        <v>3.2328749591229728</v>
      </c>
    </row>
    <row r="12" spans="1:15" ht="16.5" thickBot="1" x14ac:dyDescent="0.3">
      <c r="A12" s="258" t="s">
        <v>281</v>
      </c>
      <c r="B12" s="471">
        <v>55.197783772123444</v>
      </c>
      <c r="C12" s="471">
        <v>53.825827238160578</v>
      </c>
      <c r="D12" s="471">
        <v>53.395699216805639</v>
      </c>
      <c r="E12" s="471">
        <v>54.6</v>
      </c>
      <c r="F12" s="471">
        <v>55.04</v>
      </c>
      <c r="G12" s="471">
        <v>55.480000000000004</v>
      </c>
      <c r="H12" s="471">
        <v>49.74</v>
      </c>
      <c r="I12" s="471">
        <v>48.370000000000005</v>
      </c>
      <c r="J12" s="471">
        <v>48.128328075036144</v>
      </c>
      <c r="K12" s="471">
        <v>46.689115934887894</v>
      </c>
      <c r="L12" s="471">
        <v>46.724776990494419</v>
      </c>
      <c r="M12" s="471">
        <v>46.54954086076404</v>
      </c>
      <c r="N12" s="471">
        <v>43.929838121236102</v>
      </c>
      <c r="O12" s="471">
        <v>44.096425323997124</v>
      </c>
    </row>
    <row r="14" spans="1:15" x14ac:dyDescent="0.25">
      <c r="A14" s="3" t="s">
        <v>1019</v>
      </c>
    </row>
    <row r="15" spans="1:15" x14ac:dyDescent="0.25">
      <c r="A15" s="3"/>
    </row>
    <row r="16" spans="1:15" x14ac:dyDescent="0.25">
      <c r="A16" s="3" t="s">
        <v>1020</v>
      </c>
    </row>
    <row r="17" spans="1:1" x14ac:dyDescent="0.25">
      <c r="A17" s="3"/>
    </row>
    <row r="18" spans="1:1" x14ac:dyDescent="0.25">
      <c r="A18" s="3" t="s">
        <v>1021</v>
      </c>
    </row>
    <row r="20" spans="1:1" x14ac:dyDescent="0.25">
      <c r="A20" s="3"/>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C25"/>
  <sheetViews>
    <sheetView showGridLines="0" workbookViewId="0">
      <selection activeCell="F18" sqref="F18"/>
    </sheetView>
  </sheetViews>
  <sheetFormatPr defaultColWidth="8.7109375" defaultRowHeight="15.75" x14ac:dyDescent="0.25"/>
  <cols>
    <col min="1" max="1" width="29.42578125" style="24" customWidth="1"/>
    <col min="2" max="2" width="22" style="24" customWidth="1"/>
    <col min="3" max="16384" width="8.7109375" style="24"/>
  </cols>
  <sheetData>
    <row r="1" spans="1:3" ht="20.25" x14ac:dyDescent="0.25">
      <c r="A1" s="29" t="s">
        <v>1022</v>
      </c>
    </row>
    <row r="2" spans="1:3" ht="20.25" x14ac:dyDescent="0.25">
      <c r="A2" s="29"/>
    </row>
    <row r="4" spans="1:3" ht="16.5" thickBot="1" x14ac:dyDescent="0.3">
      <c r="A4" s="28"/>
    </row>
    <row r="5" spans="1:3" s="48" customFormat="1" ht="18" customHeight="1" x14ac:dyDescent="0.25">
      <c r="A5" s="592" t="s">
        <v>851</v>
      </c>
      <c r="B5" s="978">
        <v>0.98470000000000002</v>
      </c>
      <c r="C5" s="683"/>
    </row>
    <row r="6" spans="1:3" x14ac:dyDescent="0.25">
      <c r="A6" s="332" t="s">
        <v>1023</v>
      </c>
      <c r="B6" s="979">
        <v>0.95940000000000003</v>
      </c>
    </row>
    <row r="7" spans="1:3" x14ac:dyDescent="0.25">
      <c r="A7" s="332" t="s">
        <v>215</v>
      </c>
      <c r="B7" s="979">
        <v>0.95</v>
      </c>
    </row>
    <row r="8" spans="1:3" x14ac:dyDescent="0.25">
      <c r="A8" s="332" t="s">
        <v>853</v>
      </c>
      <c r="B8" s="979">
        <v>0.93680000000000008</v>
      </c>
    </row>
    <row r="9" spans="1:3" x14ac:dyDescent="0.25">
      <c r="A9" s="332" t="s">
        <v>189</v>
      </c>
      <c r="B9" s="979">
        <v>0.92830000000000001</v>
      </c>
    </row>
    <row r="10" spans="1:3" x14ac:dyDescent="0.25">
      <c r="A10" s="332" t="s">
        <v>222</v>
      </c>
      <c r="B10" s="979">
        <v>0.90969999999999995</v>
      </c>
    </row>
    <row r="11" spans="1:3" x14ac:dyDescent="0.25">
      <c r="A11" s="332" t="s">
        <v>229</v>
      </c>
      <c r="B11" s="979">
        <v>0.90720000000000001</v>
      </c>
    </row>
    <row r="12" spans="1:3" x14ac:dyDescent="0.25">
      <c r="A12" s="332" t="s">
        <v>219</v>
      </c>
      <c r="B12" s="979">
        <v>0.89400000000000002</v>
      </c>
    </row>
    <row r="13" spans="1:3" x14ac:dyDescent="0.25">
      <c r="A13" s="332" t="s">
        <v>227</v>
      </c>
      <c r="B13" s="979">
        <v>0.88950000000000007</v>
      </c>
    </row>
    <row r="14" spans="1:3" x14ac:dyDescent="0.25">
      <c r="A14" s="332" t="s">
        <v>195</v>
      </c>
      <c r="B14" s="979">
        <v>0.88639999999999997</v>
      </c>
    </row>
    <row r="15" spans="1:3" x14ac:dyDescent="0.25">
      <c r="A15" s="332" t="s">
        <v>185</v>
      </c>
      <c r="B15" s="979">
        <v>0.88280000000000003</v>
      </c>
    </row>
    <row r="16" spans="1:3" x14ac:dyDescent="0.25">
      <c r="A16" s="332" t="s">
        <v>207</v>
      </c>
      <c r="B16" s="979">
        <v>0.87609999999999999</v>
      </c>
    </row>
    <row r="17" spans="1:2" x14ac:dyDescent="0.25">
      <c r="A17" s="332" t="s">
        <v>203</v>
      </c>
      <c r="B17" s="979">
        <v>0.87409999999999999</v>
      </c>
    </row>
    <row r="18" spans="1:2" x14ac:dyDescent="0.25">
      <c r="A18" s="332" t="s">
        <v>198</v>
      </c>
      <c r="B18" s="979">
        <v>0.85950000000000004</v>
      </c>
    </row>
    <row r="19" spans="1:2" x14ac:dyDescent="0.25">
      <c r="A19" s="332" t="s">
        <v>2</v>
      </c>
      <c r="B19" s="979">
        <v>0.85860000000000003</v>
      </c>
    </row>
    <row r="20" spans="1:2" x14ac:dyDescent="0.25">
      <c r="A20" s="332" t="s">
        <v>209</v>
      </c>
      <c r="B20" s="979">
        <v>0.85849999999999993</v>
      </c>
    </row>
    <row r="21" spans="1:2" x14ac:dyDescent="0.25">
      <c r="A21" s="332" t="s">
        <v>239</v>
      </c>
      <c r="B21" s="979">
        <v>0.84290000000000009</v>
      </c>
    </row>
    <row r="22" spans="1:2" x14ac:dyDescent="0.25">
      <c r="A22" s="332" t="s">
        <v>235</v>
      </c>
      <c r="B22" s="979">
        <v>0.84030000000000005</v>
      </c>
    </row>
    <row r="23" spans="1:2" x14ac:dyDescent="0.25">
      <c r="A23" s="332" t="s">
        <v>226</v>
      </c>
      <c r="B23" s="979">
        <v>0.80420000000000003</v>
      </c>
    </row>
    <row r="24" spans="1:2" x14ac:dyDescent="0.25">
      <c r="A24" s="332" t="s">
        <v>212</v>
      </c>
      <c r="B24" s="979">
        <v>0.79299999999999993</v>
      </c>
    </row>
    <row r="25" spans="1:2" ht="16.5" thickBot="1" x14ac:dyDescent="0.3">
      <c r="A25" s="462" t="s">
        <v>217</v>
      </c>
      <c r="B25" s="980">
        <v>0.77769999999999995</v>
      </c>
    </row>
  </sheetData>
  <pageMargins left="0.7" right="0.7" top="0.75" bottom="0.75" header="0.3" footer="0.3"/>
  <drawing r:id="rId1"/>
  <extLst>
    <ext xmlns:mx="http://schemas.microsoft.com/office/mac/excel/2008/main" uri="{64002731-A6B0-56B0-2670-7721B7C09600}">
      <mx:PLV Mode="0" OnePage="0" WScale="0"/>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25"/>
  <sheetViews>
    <sheetView showGridLines="0" workbookViewId="0">
      <selection activeCell="F12" sqref="F12"/>
    </sheetView>
  </sheetViews>
  <sheetFormatPr defaultColWidth="8.7109375" defaultRowHeight="15" x14ac:dyDescent="0.25"/>
  <cols>
    <col min="1" max="1" width="42.42578125" customWidth="1"/>
    <col min="2" max="2" width="22" customWidth="1"/>
    <col min="3" max="3" width="23.5703125" customWidth="1"/>
    <col min="4" max="4" width="16" bestFit="1" customWidth="1"/>
  </cols>
  <sheetData>
    <row r="1" spans="1:4" ht="20.25" x14ac:dyDescent="0.25">
      <c r="A1" s="29" t="s">
        <v>1024</v>
      </c>
    </row>
    <row r="2" spans="1:4" ht="20.25" x14ac:dyDescent="0.3">
      <c r="A2" s="84"/>
    </row>
    <row r="4" spans="1:4" ht="16.5" thickBot="1" x14ac:dyDescent="0.3">
      <c r="A4" s="639"/>
    </row>
    <row r="5" spans="1:4" ht="32.25" thickBot="1" x14ac:dyDescent="0.3">
      <c r="B5" s="337" t="s">
        <v>1025</v>
      </c>
      <c r="C5" s="337" t="s">
        <v>1026</v>
      </c>
    </row>
    <row r="6" spans="1:4" ht="15.75" x14ac:dyDescent="0.25">
      <c r="A6" s="592" t="s">
        <v>851</v>
      </c>
      <c r="B6" s="684">
        <v>75.400000000000006</v>
      </c>
      <c r="C6" s="684">
        <v>76.900000000000006</v>
      </c>
      <c r="D6" s="592" t="s">
        <v>140</v>
      </c>
    </row>
    <row r="7" spans="1:4" ht="15.75" x14ac:dyDescent="0.25">
      <c r="A7" s="332" t="s">
        <v>217</v>
      </c>
      <c r="B7" s="685">
        <v>39.229999999999997</v>
      </c>
      <c r="C7" s="685">
        <v>50.3</v>
      </c>
      <c r="D7" s="332" t="s">
        <v>140</v>
      </c>
    </row>
    <row r="8" spans="1:4" ht="15.75" x14ac:dyDescent="0.25">
      <c r="A8" s="332" t="s">
        <v>209</v>
      </c>
      <c r="B8" s="685">
        <v>28.86</v>
      </c>
      <c r="C8" s="685">
        <v>33.6</v>
      </c>
      <c r="D8" s="332" t="s">
        <v>140</v>
      </c>
    </row>
    <row r="9" spans="1:4" ht="15.75" x14ac:dyDescent="0.25">
      <c r="A9" s="687" t="s">
        <v>852</v>
      </c>
      <c r="B9" s="688">
        <v>74.98</v>
      </c>
      <c r="C9" s="685">
        <v>78.099999999999994</v>
      </c>
      <c r="D9" s="687" t="s">
        <v>1027</v>
      </c>
    </row>
    <row r="10" spans="1:4" ht="15.75" x14ac:dyDescent="0.25">
      <c r="A10" s="332" t="s">
        <v>235</v>
      </c>
      <c r="B10" s="685">
        <v>25.09</v>
      </c>
      <c r="C10" s="688">
        <v>29.9</v>
      </c>
      <c r="D10" s="332" t="s">
        <v>140</v>
      </c>
    </row>
    <row r="11" spans="1:4" ht="15.75" x14ac:dyDescent="0.25">
      <c r="A11" s="332" t="s">
        <v>853</v>
      </c>
      <c r="B11" s="685">
        <v>50.31</v>
      </c>
      <c r="C11" s="685">
        <v>53.5</v>
      </c>
      <c r="D11" s="332" t="s">
        <v>140</v>
      </c>
    </row>
    <row r="12" spans="1:4" ht="15.75" x14ac:dyDescent="0.25">
      <c r="A12" s="687" t="s">
        <v>207</v>
      </c>
      <c r="B12" s="688">
        <v>40.049999999999997</v>
      </c>
      <c r="C12" s="685">
        <v>45.6</v>
      </c>
      <c r="D12" s="687" t="s">
        <v>140</v>
      </c>
    </row>
    <row r="13" spans="1:4" ht="15.75" x14ac:dyDescent="0.25">
      <c r="A13" s="332" t="s">
        <v>854</v>
      </c>
      <c r="B13" s="685">
        <v>26.88</v>
      </c>
      <c r="C13" s="688">
        <v>32</v>
      </c>
      <c r="D13" s="332" t="s">
        <v>146</v>
      </c>
    </row>
    <row r="14" spans="1:4" ht="15.75" x14ac:dyDescent="0.25">
      <c r="A14" s="332" t="s">
        <v>227</v>
      </c>
      <c r="B14" s="685">
        <v>36.799999999999997</v>
      </c>
      <c r="C14" s="685">
        <v>41.3</v>
      </c>
      <c r="D14" s="332" t="s">
        <v>146</v>
      </c>
    </row>
    <row r="15" spans="1:4" ht="15.75" x14ac:dyDescent="0.25">
      <c r="A15" s="687" t="s">
        <v>229</v>
      </c>
      <c r="B15" s="688">
        <v>50.36</v>
      </c>
      <c r="C15" s="685">
        <v>55.4</v>
      </c>
      <c r="D15" s="687" t="s">
        <v>140</v>
      </c>
    </row>
    <row r="16" spans="1:4" ht="15.75" x14ac:dyDescent="0.25">
      <c r="A16" s="332" t="s">
        <v>212</v>
      </c>
      <c r="B16" s="685">
        <v>35.67</v>
      </c>
      <c r="C16" s="688">
        <v>45.2</v>
      </c>
      <c r="D16" s="332" t="s">
        <v>140</v>
      </c>
    </row>
    <row r="17" spans="1:4" ht="15.75" x14ac:dyDescent="0.25">
      <c r="A17" s="332" t="s">
        <v>203</v>
      </c>
      <c r="B17" s="685">
        <v>34.229999999999997</v>
      </c>
      <c r="C17" s="685">
        <v>39.299999999999997</v>
      </c>
      <c r="D17" s="332" t="s">
        <v>140</v>
      </c>
    </row>
    <row r="18" spans="1:4" ht="15.75" x14ac:dyDescent="0.25">
      <c r="A18" s="687" t="s">
        <v>185</v>
      </c>
      <c r="B18" s="688">
        <v>47.09</v>
      </c>
      <c r="C18" s="685">
        <v>53.5</v>
      </c>
      <c r="D18" s="687" t="s">
        <v>140</v>
      </c>
    </row>
    <row r="19" spans="1:4" ht="15.75" x14ac:dyDescent="0.25">
      <c r="A19" s="332" t="s">
        <v>215</v>
      </c>
      <c r="B19" s="685">
        <v>69.06</v>
      </c>
      <c r="C19" s="688">
        <v>72.7</v>
      </c>
      <c r="D19" s="332" t="s">
        <v>1028</v>
      </c>
    </row>
    <row r="20" spans="1:4" ht="15.75" x14ac:dyDescent="0.25">
      <c r="A20" s="332" t="s">
        <v>198</v>
      </c>
      <c r="B20" s="685">
        <v>38.11</v>
      </c>
      <c r="C20" s="685">
        <v>44.3</v>
      </c>
      <c r="D20" s="332" t="s">
        <v>140</v>
      </c>
    </row>
    <row r="21" spans="1:4" ht="15.75" x14ac:dyDescent="0.25">
      <c r="A21" s="687" t="s">
        <v>219</v>
      </c>
      <c r="B21" s="688">
        <v>46.91</v>
      </c>
      <c r="C21" s="685">
        <v>52.7</v>
      </c>
      <c r="D21" s="687" t="s">
        <v>1029</v>
      </c>
    </row>
    <row r="22" spans="1:4" ht="15.75" x14ac:dyDescent="0.25">
      <c r="A22" s="332" t="s">
        <v>189</v>
      </c>
      <c r="B22" s="685">
        <v>56.07</v>
      </c>
      <c r="C22" s="688">
        <v>60.3</v>
      </c>
      <c r="D22" s="332" t="s">
        <v>140</v>
      </c>
    </row>
    <row r="23" spans="1:4" ht="15.75" x14ac:dyDescent="0.25">
      <c r="A23" s="332" t="s">
        <v>195</v>
      </c>
      <c r="B23" s="685">
        <v>39.31</v>
      </c>
      <c r="C23" s="685">
        <v>44.2</v>
      </c>
      <c r="D23" s="332" t="s">
        <v>140</v>
      </c>
    </row>
    <row r="24" spans="1:4" ht="15.75" x14ac:dyDescent="0.25">
      <c r="A24" s="687" t="s">
        <v>226</v>
      </c>
      <c r="B24" s="688">
        <v>30.9</v>
      </c>
      <c r="C24" s="685">
        <v>38.6</v>
      </c>
      <c r="D24" s="687" t="s">
        <v>140</v>
      </c>
    </row>
    <row r="25" spans="1:4" ht="16.5" thickBot="1" x14ac:dyDescent="0.3">
      <c r="A25" s="462" t="s">
        <v>222</v>
      </c>
      <c r="B25" s="686">
        <v>70.09</v>
      </c>
      <c r="C25" s="686">
        <v>77</v>
      </c>
      <c r="D25" s="462" t="s">
        <v>1030</v>
      </c>
    </row>
  </sheetData>
  <pageMargins left="0.7" right="0.7" top="0.75" bottom="0.75" header="0.3" footer="0.3"/>
  <drawing r:id="rId1"/>
  <extLst>
    <ext xmlns:mx="http://schemas.microsoft.com/office/mac/excel/2008/main" uri="{64002731-A6B0-56B0-2670-7721B7C09600}">
      <mx:PLV Mode="0" OnePage="0" WScale="0"/>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O32"/>
  <sheetViews>
    <sheetView showGridLines="0" workbookViewId="0"/>
  </sheetViews>
  <sheetFormatPr defaultColWidth="8.7109375" defaultRowHeight="15.75" x14ac:dyDescent="0.25"/>
  <cols>
    <col min="1" max="1" width="30.28515625" style="24" customWidth="1"/>
    <col min="2" max="2" width="14.42578125" style="24" customWidth="1"/>
    <col min="3" max="5" width="8.7109375" style="24"/>
    <col min="6" max="6" width="9.42578125" style="24" customWidth="1"/>
    <col min="7" max="7" width="11.7109375" style="24" customWidth="1"/>
    <col min="8" max="16384" width="8.7109375" style="24"/>
  </cols>
  <sheetData>
    <row r="1" spans="1:7" ht="20.25" x14ac:dyDescent="0.25">
      <c r="A1" s="29" t="s">
        <v>1031</v>
      </c>
      <c r="B1" s="46"/>
      <c r="C1" s="46"/>
    </row>
    <row r="2" spans="1:7" x14ac:dyDescent="0.25">
      <c r="A2" s="69"/>
      <c r="B2" s="132"/>
      <c r="C2" s="133"/>
    </row>
    <row r="3" spans="1:7" x14ac:dyDescent="0.25">
      <c r="B3" s="134"/>
      <c r="C3" s="135"/>
    </row>
    <row r="4" spans="1:7" ht="16.5" thickBot="1" x14ac:dyDescent="0.3">
      <c r="A4" s="28"/>
      <c r="B4" s="341"/>
      <c r="C4" s="341"/>
      <c r="D4" s="28"/>
      <c r="E4" s="28"/>
      <c r="F4" s="28"/>
      <c r="G4" s="28"/>
    </row>
    <row r="5" spans="1:7" ht="16.5" thickBot="1" x14ac:dyDescent="0.3">
      <c r="A5" s="131" t="s">
        <v>733</v>
      </c>
      <c r="B5" s="389">
        <v>2013</v>
      </c>
      <c r="C5" s="389">
        <v>2014</v>
      </c>
      <c r="D5" s="389">
        <v>2015</v>
      </c>
      <c r="E5" s="389">
        <v>2016</v>
      </c>
      <c r="F5" s="389">
        <v>2017</v>
      </c>
      <c r="G5" s="938">
        <v>2018</v>
      </c>
    </row>
    <row r="6" spans="1:7" x14ac:dyDescent="0.25">
      <c r="A6" s="594" t="s">
        <v>139</v>
      </c>
      <c r="B6" s="466">
        <v>40.699285308659462</v>
      </c>
      <c r="C6" s="466">
        <v>41.051914297719605</v>
      </c>
      <c r="D6" s="466">
        <v>41.478630619169529</v>
      </c>
      <c r="E6" s="466">
        <v>40.742981439486989</v>
      </c>
      <c r="F6" s="466">
        <v>40.653951873645177</v>
      </c>
      <c r="G6" s="466">
        <v>40.764499718594976</v>
      </c>
    </row>
    <row r="7" spans="1:7" x14ac:dyDescent="0.25">
      <c r="A7" s="344" t="s">
        <v>703</v>
      </c>
      <c r="B7" s="343">
        <v>37.190044620725772</v>
      </c>
      <c r="C7" s="343">
        <v>38.534905008793011</v>
      </c>
      <c r="D7" s="343">
        <v>37.687029245570699</v>
      </c>
      <c r="E7" s="343">
        <v>36.631639362425986</v>
      </c>
      <c r="F7" s="343">
        <v>37.852471330360636</v>
      </c>
      <c r="G7" s="343">
        <v>37.946007097687065</v>
      </c>
    </row>
    <row r="8" spans="1:7" ht="16.5" thickBot="1" x14ac:dyDescent="0.3">
      <c r="A8" s="346" t="s">
        <v>282</v>
      </c>
      <c r="B8" s="467">
        <v>22.110670070614773</v>
      </c>
      <c r="C8" s="467">
        <v>20.413180693487387</v>
      </c>
      <c r="D8" s="467">
        <v>20.834340135259783</v>
      </c>
      <c r="E8" s="467">
        <v>22.625379198087032</v>
      </c>
      <c r="F8" s="467">
        <v>21.493576795994176</v>
      </c>
      <c r="G8" s="467">
        <v>21.289493183717966</v>
      </c>
    </row>
    <row r="9" spans="1:7" ht="16.5" thickBot="1" x14ac:dyDescent="0.3">
      <c r="A9" s="373" t="s">
        <v>3</v>
      </c>
      <c r="B9" s="832">
        <f t="shared" ref="B9:G9" si="0">+B8+B7+B6</f>
        <v>100</v>
      </c>
      <c r="C9" s="832">
        <f t="shared" si="0"/>
        <v>100</v>
      </c>
      <c r="D9" s="832">
        <f t="shared" si="0"/>
        <v>100</v>
      </c>
      <c r="E9" s="832">
        <f t="shared" si="0"/>
        <v>100</v>
      </c>
      <c r="F9" s="832">
        <f t="shared" si="0"/>
        <v>100</v>
      </c>
      <c r="G9" s="832">
        <f t="shared" si="0"/>
        <v>100</v>
      </c>
    </row>
    <row r="10" spans="1:7" ht="16.5" thickBot="1" x14ac:dyDescent="0.3">
      <c r="A10" s="595"/>
      <c r="B10" s="270"/>
      <c r="C10" s="270"/>
      <c r="D10" s="270"/>
      <c r="E10" s="270"/>
      <c r="F10" s="270"/>
      <c r="G10" s="270"/>
    </row>
    <row r="11" spans="1:7" ht="16.5" thickBot="1" x14ac:dyDescent="0.3">
      <c r="A11" s="373" t="s">
        <v>446</v>
      </c>
      <c r="B11" s="351">
        <v>8023.995436340414</v>
      </c>
      <c r="C11" s="351">
        <v>7843.6609534402805</v>
      </c>
      <c r="D11" s="351">
        <v>7829.9355197831392</v>
      </c>
      <c r="E11" s="351">
        <v>8320.6265291975797</v>
      </c>
      <c r="F11" s="351">
        <v>8224.8047266411813</v>
      </c>
      <c r="G11" s="351">
        <v>8214.9899189555999</v>
      </c>
    </row>
    <row r="12" spans="1:7" x14ac:dyDescent="0.25">
      <c r="A12" s="28"/>
      <c r="B12" s="75"/>
      <c r="C12" s="75"/>
      <c r="D12" s="75"/>
      <c r="E12" s="75"/>
      <c r="F12" s="75"/>
      <c r="G12" s="75"/>
    </row>
    <row r="13" spans="1:7" x14ac:dyDescent="0.25">
      <c r="A13" s="28"/>
      <c r="B13" s="601"/>
      <c r="C13" s="601"/>
      <c r="D13" s="601"/>
      <c r="E13" s="601"/>
      <c r="F13" s="601"/>
      <c r="G13" s="601"/>
    </row>
    <row r="14" spans="1:7" x14ac:dyDescent="0.25">
      <c r="A14" s="76"/>
      <c r="B14" s="77"/>
      <c r="C14" s="77"/>
      <c r="D14" s="77"/>
      <c r="E14" s="77"/>
      <c r="F14" s="77"/>
      <c r="G14" s="77"/>
    </row>
    <row r="32" spans="15:15" x14ac:dyDescent="0.25">
      <c r="O32" s="602"/>
    </row>
  </sheetData>
  <pageMargins left="0.7" right="0.7" top="0.75" bottom="0.75" header="0.3" footer="0.3"/>
  <drawing r:id="rId1"/>
  <extLst>
    <ext xmlns:mx="http://schemas.microsoft.com/office/mac/excel/2008/main" uri="{64002731-A6B0-56B0-2670-7721B7C09600}">
      <mx:PLV Mode="0" OnePage="0" WScale="0"/>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D14"/>
  <sheetViews>
    <sheetView showGridLines="0" workbookViewId="0">
      <selection activeCell="E18" sqref="E18"/>
    </sheetView>
  </sheetViews>
  <sheetFormatPr defaultColWidth="8.7109375" defaultRowHeight="15.75" x14ac:dyDescent="0.25"/>
  <cols>
    <col min="1" max="1" width="28.42578125" style="24" customWidth="1"/>
    <col min="2" max="2" width="21.7109375" style="24" customWidth="1"/>
    <col min="3" max="3" width="26.140625" style="24" customWidth="1"/>
    <col min="4" max="16384" width="8.7109375" style="24"/>
  </cols>
  <sheetData>
    <row r="1" spans="1:4" ht="20.25" x14ac:dyDescent="0.25">
      <c r="A1" s="29" t="s">
        <v>1034</v>
      </c>
      <c r="B1" s="47"/>
      <c r="C1" s="47"/>
      <c r="D1" s="47"/>
    </row>
    <row r="2" spans="1:4" ht="20.25" x14ac:dyDescent="0.25">
      <c r="A2" s="29"/>
      <c r="B2" s="47"/>
      <c r="C2" s="47"/>
      <c r="D2" s="47"/>
    </row>
    <row r="4" spans="1:4" ht="16.5" thickBot="1" x14ac:dyDescent="0.3">
      <c r="A4" s="28"/>
      <c r="B4" s="28"/>
      <c r="C4" s="28"/>
    </row>
    <row r="5" spans="1:4" ht="16.5" thickBot="1" x14ac:dyDescent="0.3">
      <c r="A5" s="131"/>
      <c r="B5" s="389">
        <v>2018</v>
      </c>
      <c r="C5" s="389" t="s">
        <v>1033</v>
      </c>
    </row>
    <row r="6" spans="1:4" s="48" customFormat="1" ht="15.75" customHeight="1" x14ac:dyDescent="0.25">
      <c r="A6" s="594" t="s">
        <v>342</v>
      </c>
      <c r="B6" s="469">
        <v>34.611303192864668</v>
      </c>
      <c r="C6" s="426">
        <v>2.2420592716509367</v>
      </c>
    </row>
    <row r="7" spans="1:4" x14ac:dyDescent="0.25">
      <c r="A7" s="342" t="s">
        <v>457</v>
      </c>
      <c r="B7" s="296">
        <v>27.60717408911318</v>
      </c>
      <c r="C7" s="235">
        <v>-0.42030634776976661</v>
      </c>
    </row>
    <row r="8" spans="1:4" x14ac:dyDescent="0.25">
      <c r="A8" s="342" t="s">
        <v>279</v>
      </c>
      <c r="B8" s="296">
        <v>25.181371558676162</v>
      </c>
      <c r="C8" s="235">
        <v>-2.6461812777627491</v>
      </c>
    </row>
    <row r="9" spans="1:4" x14ac:dyDescent="0.25">
      <c r="A9" s="344" t="s">
        <v>280</v>
      </c>
      <c r="B9" s="296">
        <v>2.7209358526932603</v>
      </c>
      <c r="C9" s="235">
        <v>6.4343383181463334E-2</v>
      </c>
    </row>
    <row r="10" spans="1:4" x14ac:dyDescent="0.25">
      <c r="A10" s="342" t="s">
        <v>141</v>
      </c>
      <c r="B10" s="296">
        <v>1.5675451737665844</v>
      </c>
      <c r="C10" s="235">
        <v>0.10607426965323977</v>
      </c>
    </row>
    <row r="11" spans="1:4" ht="16.5" thickBot="1" x14ac:dyDescent="0.3">
      <c r="A11" s="346" t="s">
        <v>281</v>
      </c>
      <c r="B11" s="471">
        <v>8.3116701328861389</v>
      </c>
      <c r="C11" s="266">
        <v>0.65401070104686987</v>
      </c>
    </row>
    <row r="12" spans="1:4" ht="16.5" thickBot="1" x14ac:dyDescent="0.3">
      <c r="A12" s="470" t="s">
        <v>3</v>
      </c>
      <c r="B12" s="351">
        <v>100.00000000000001</v>
      </c>
      <c r="C12" s="597"/>
    </row>
    <row r="13" spans="1:4" x14ac:dyDescent="0.25">
      <c r="A13" s="345"/>
      <c r="B13" s="77"/>
      <c r="C13" s="77"/>
    </row>
    <row r="14" spans="1:4" x14ac:dyDescent="0.25">
      <c r="B14" s="596"/>
    </row>
  </sheetData>
  <pageMargins left="0.7" right="0.7" top="0.75" bottom="0.75" header="0.3" footer="0.3"/>
  <drawing r:id="rId1"/>
  <extLst>
    <ext xmlns:mx="http://schemas.microsoft.com/office/mac/excel/2008/main" uri="{64002731-A6B0-56B0-2670-7721B7C09600}">
      <mx:PLV Mode="0" OnePage="0" WScale="0"/>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G15"/>
  <sheetViews>
    <sheetView showGridLines="0" topLeftCell="E1" workbookViewId="0">
      <selection activeCell="E1" sqref="E1"/>
    </sheetView>
  </sheetViews>
  <sheetFormatPr defaultColWidth="8.7109375" defaultRowHeight="15" x14ac:dyDescent="0.25"/>
  <cols>
    <col min="1" max="1" width="14.7109375" customWidth="1"/>
  </cols>
  <sheetData>
    <row r="1" spans="1:7" ht="20.25" x14ac:dyDescent="0.25">
      <c r="A1" s="29" t="s">
        <v>1032</v>
      </c>
    </row>
    <row r="4" spans="1:7" ht="15.75" thickBot="1" x14ac:dyDescent="0.3"/>
    <row r="5" spans="1:7" ht="16.5" thickBot="1" x14ac:dyDescent="0.3">
      <c r="A5" s="99" t="s">
        <v>527</v>
      </c>
      <c r="B5" s="521">
        <v>2013</v>
      </c>
      <c r="C5" s="521">
        <v>2014</v>
      </c>
      <c r="D5" s="521">
        <v>2015</v>
      </c>
      <c r="E5" s="521">
        <v>2016</v>
      </c>
      <c r="F5" s="521">
        <v>2017</v>
      </c>
      <c r="G5" s="1086">
        <v>2018</v>
      </c>
    </row>
    <row r="6" spans="1:7" ht="15.75" x14ac:dyDescent="0.25">
      <c r="A6" s="594" t="s">
        <v>526</v>
      </c>
      <c r="B6" s="833">
        <v>4699.8903407604148</v>
      </c>
      <c r="C6" s="833">
        <v>4468.4735932502799</v>
      </c>
      <c r="D6" s="833">
        <v>4536.1451857331404</v>
      </c>
      <c r="E6" s="833">
        <v>4933.3389418175802</v>
      </c>
      <c r="F6" s="833">
        <v>4791.7252548311817</v>
      </c>
      <c r="G6" s="833">
        <v>4794.5848745814756</v>
      </c>
    </row>
    <row r="7" spans="1:7" ht="16.5" thickBot="1" x14ac:dyDescent="0.3">
      <c r="A7" s="692" t="s">
        <v>142</v>
      </c>
      <c r="B7" s="834">
        <v>3324.1050955799997</v>
      </c>
      <c r="C7" s="834">
        <v>3375.1873601900006</v>
      </c>
      <c r="D7" s="834">
        <v>3293.7903340500002</v>
      </c>
      <c r="E7" s="834">
        <v>3387.2875873799999</v>
      </c>
      <c r="F7" s="834">
        <v>3433.0794718099996</v>
      </c>
      <c r="G7" s="834">
        <v>3420.4050443741262</v>
      </c>
    </row>
    <row r="8" spans="1:7" ht="16.5" thickBot="1" x14ac:dyDescent="0.3">
      <c r="A8" s="563" t="s">
        <v>3</v>
      </c>
      <c r="B8" s="835">
        <v>8023.995436340414</v>
      </c>
      <c r="C8" s="835">
        <v>7843.6609534402805</v>
      </c>
      <c r="D8" s="835">
        <v>7829.935519783141</v>
      </c>
      <c r="E8" s="835">
        <v>8320.6265291975797</v>
      </c>
      <c r="F8" s="835">
        <v>8224.8047266411813</v>
      </c>
      <c r="G8" s="835">
        <v>8214.9899189556018</v>
      </c>
    </row>
    <row r="9" spans="1:7" x14ac:dyDescent="0.25">
      <c r="G9" s="78"/>
    </row>
    <row r="11" spans="1:7" ht="15.75" thickBot="1" x14ac:dyDescent="0.3"/>
    <row r="12" spans="1:7" ht="16.5" thickBot="1" x14ac:dyDescent="0.3">
      <c r="A12" s="99" t="s">
        <v>733</v>
      </c>
      <c r="B12" s="790">
        <v>2013</v>
      </c>
      <c r="C12" s="790">
        <v>2018</v>
      </c>
    </row>
    <row r="13" spans="1:7" ht="15.75" x14ac:dyDescent="0.25">
      <c r="A13" s="594" t="s">
        <v>526</v>
      </c>
      <c r="B13" s="836">
        <f>B6/B8*100</f>
        <v>58.572943841353208</v>
      </c>
      <c r="C13" s="836">
        <v>58.4</v>
      </c>
    </row>
    <row r="14" spans="1:7" ht="16.5" thickBot="1" x14ac:dyDescent="0.3">
      <c r="A14" s="692" t="s">
        <v>142</v>
      </c>
      <c r="B14" s="836">
        <f>B7/B8*100</f>
        <v>41.427056158646799</v>
      </c>
      <c r="C14" s="836">
        <v>41.6</v>
      </c>
    </row>
    <row r="15" spans="1:7" ht="16.5" thickBot="1" x14ac:dyDescent="0.3">
      <c r="A15" s="563"/>
      <c r="B15" s="835">
        <f>SUM(B13:B14)</f>
        <v>100</v>
      </c>
      <c r="C15" s="835">
        <f>SUM(C13:C14)</f>
        <v>100</v>
      </c>
    </row>
  </sheetData>
  <pageMargins left="0.7" right="0.7" top="0.75" bottom="0.75" header="0.3" footer="0.3"/>
  <ignoredErrors>
    <ignoredError sqref="C15" formulaRange="1"/>
  </ignoredErrors>
  <drawing r:id="rId1"/>
  <extLst>
    <ext xmlns:mx="http://schemas.microsoft.com/office/mac/excel/2008/main" uri="{64002731-A6B0-56B0-2670-7721B7C09600}">
      <mx:PLV Mode="0" OnePage="0" WScale="0"/>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14"/>
  <sheetViews>
    <sheetView showGridLines="0" workbookViewId="0"/>
  </sheetViews>
  <sheetFormatPr defaultColWidth="8.7109375" defaultRowHeight="15.75" x14ac:dyDescent="0.25"/>
  <cols>
    <col min="1" max="1" width="37" style="24" customWidth="1"/>
    <col min="2" max="5" width="8.7109375" style="24"/>
    <col min="6" max="6" width="9.42578125" style="24" bestFit="1" customWidth="1"/>
    <col min="7" max="7" width="7.140625" style="24" customWidth="1"/>
    <col min="8" max="10" width="8.7109375" style="24"/>
    <col min="11" max="11" width="9.42578125" style="24" bestFit="1" customWidth="1"/>
    <col min="12" max="12" width="9" style="24" customWidth="1"/>
    <col min="13" max="16384" width="8.7109375" style="24"/>
  </cols>
  <sheetData>
    <row r="1" spans="1:10" ht="20.25" x14ac:dyDescent="0.25">
      <c r="A1" s="29" t="s">
        <v>1339</v>
      </c>
      <c r="B1" s="47"/>
      <c r="C1" s="47"/>
      <c r="D1" s="47"/>
    </row>
    <row r="4" spans="1:10" ht="19.5" thickBot="1" x14ac:dyDescent="0.35">
      <c r="A4" s="118"/>
      <c r="B4" s="291"/>
      <c r="C4" s="291"/>
      <c r="D4" s="291"/>
      <c r="E4" s="291"/>
      <c r="F4" s="291"/>
      <c r="G4" s="291"/>
      <c r="H4" s="291"/>
    </row>
    <row r="5" spans="1:10" ht="16.5" thickBot="1" x14ac:dyDescent="0.3">
      <c r="A5" s="286"/>
      <c r="B5" s="474">
        <v>2010</v>
      </c>
      <c r="C5" s="474">
        <v>2011</v>
      </c>
      <c r="D5" s="474">
        <v>2012</v>
      </c>
      <c r="E5" s="474">
        <v>2013</v>
      </c>
      <c r="F5" s="474">
        <v>2014</v>
      </c>
      <c r="G5" s="474">
        <v>2015</v>
      </c>
      <c r="H5" s="474">
        <v>2016</v>
      </c>
      <c r="I5" s="474">
        <v>2017</v>
      </c>
      <c r="J5" s="474">
        <v>2018</v>
      </c>
    </row>
    <row r="6" spans="1:10" x14ac:dyDescent="0.25">
      <c r="A6" s="287" t="s">
        <v>734</v>
      </c>
      <c r="B6" s="288">
        <v>100</v>
      </c>
      <c r="C6" s="288">
        <v>102.4</v>
      </c>
      <c r="D6" s="288">
        <v>109.1</v>
      </c>
      <c r="E6" s="288">
        <v>112.7</v>
      </c>
      <c r="F6" s="288">
        <v>113.5</v>
      </c>
      <c r="G6" s="288">
        <v>117.37500000000001</v>
      </c>
      <c r="H6" s="288">
        <v>119.74999999999999</v>
      </c>
      <c r="I6" s="288">
        <v>121.375</v>
      </c>
      <c r="J6" s="288">
        <v>127</v>
      </c>
    </row>
    <row r="7" spans="1:10" ht="16.5" thickBot="1" x14ac:dyDescent="0.3">
      <c r="A7" s="289" t="s">
        <v>31</v>
      </c>
      <c r="B7" s="290">
        <v>100</v>
      </c>
      <c r="C7" s="290">
        <v>102.8</v>
      </c>
      <c r="D7" s="290">
        <v>105.9</v>
      </c>
      <c r="E7" s="290">
        <v>107.2</v>
      </c>
      <c r="F7" s="290">
        <v>107.4</v>
      </c>
      <c r="G7" s="290">
        <v>107.5</v>
      </c>
      <c r="H7" s="290">
        <v>107.375</v>
      </c>
      <c r="I7" s="290">
        <v>108.75</v>
      </c>
      <c r="J7" s="290">
        <v>110</v>
      </c>
    </row>
    <row r="8" spans="1:10" x14ac:dyDescent="0.25">
      <c r="A8" s="761" t="s">
        <v>704</v>
      </c>
      <c r="B8" s="28"/>
      <c r="C8" s="28"/>
      <c r="D8" s="28"/>
      <c r="E8" s="28"/>
      <c r="F8" s="28"/>
      <c r="G8" s="28"/>
      <c r="H8" s="28"/>
      <c r="I8" s="28"/>
    </row>
    <row r="9" spans="1:10" x14ac:dyDescent="0.25">
      <c r="A9" s="28"/>
      <c r="B9" s="79"/>
      <c r="C9" s="79"/>
      <c r="D9" s="79"/>
      <c r="E9" s="79"/>
      <c r="F9" s="79"/>
      <c r="G9" s="79"/>
      <c r="H9" s="28"/>
    </row>
    <row r="10" spans="1:10" ht="17.25" x14ac:dyDescent="0.3">
      <c r="C10" s="604"/>
    </row>
    <row r="14" spans="1:10" x14ac:dyDescent="0.25">
      <c r="D14" s="28"/>
    </row>
  </sheetData>
  <pageMargins left="0.7" right="0.7" top="0.75" bottom="0.75" header="0.3" footer="0.3"/>
  <drawing r:id="rId1"/>
  <extLst>
    <ext xmlns:mx="http://schemas.microsoft.com/office/mac/excel/2008/main" uri="{64002731-A6B0-56B0-2670-7721B7C09600}">
      <mx:PLV Mode="0" OnePage="0" WScale="0"/>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L18"/>
  <sheetViews>
    <sheetView showGridLines="0" workbookViewId="0">
      <selection activeCell="G17" sqref="G17"/>
    </sheetView>
  </sheetViews>
  <sheetFormatPr defaultColWidth="8.7109375" defaultRowHeight="15" x14ac:dyDescent="0.25"/>
  <cols>
    <col min="1" max="1" width="30.28515625" style="3" customWidth="1"/>
    <col min="2" max="7" width="16" style="3" customWidth="1"/>
    <col min="8" max="8" width="5.7109375" style="3" customWidth="1"/>
    <col min="9" max="9" width="14.7109375" style="3" customWidth="1"/>
    <col min="10" max="10" width="26.7109375" style="3" customWidth="1"/>
    <col min="11" max="11" width="23.42578125" style="3" customWidth="1"/>
    <col min="12" max="12" width="26.7109375" style="3" customWidth="1"/>
    <col min="13" max="16384" width="8.7109375" style="3"/>
  </cols>
  <sheetData>
    <row r="1" spans="1:12" ht="20.25" x14ac:dyDescent="0.3">
      <c r="A1" s="84" t="s">
        <v>1035</v>
      </c>
    </row>
    <row r="3" spans="1:12" x14ac:dyDescent="0.25">
      <c r="A3" s="20"/>
      <c r="B3" s="20"/>
      <c r="C3" s="20"/>
      <c r="D3" s="20"/>
      <c r="E3" s="20"/>
      <c r="F3" s="20"/>
      <c r="G3" s="20"/>
      <c r="H3" s="20"/>
      <c r="I3" s="20"/>
      <c r="J3" s="20"/>
      <c r="K3" s="20"/>
      <c r="L3" s="20"/>
    </row>
    <row r="4" spans="1:12" ht="15.75" thickBot="1" x14ac:dyDescent="0.3">
      <c r="A4" s="519"/>
      <c r="B4" s="519"/>
      <c r="C4" s="519"/>
      <c r="D4" s="80"/>
      <c r="E4" s="80"/>
      <c r="F4" s="80"/>
      <c r="G4" s="80"/>
      <c r="H4" s="80"/>
      <c r="I4" s="80"/>
      <c r="J4" s="80"/>
      <c r="K4" s="80"/>
      <c r="L4" s="80"/>
    </row>
    <row r="5" spans="1:12" ht="16.5" thickBot="1" x14ac:dyDescent="0.3">
      <c r="A5" s="136"/>
      <c r="B5" s="521">
        <v>2013</v>
      </c>
      <c r="C5" s="521">
        <v>2014</v>
      </c>
      <c r="D5" s="981">
        <v>2015</v>
      </c>
      <c r="E5" s="981">
        <v>2016</v>
      </c>
      <c r="F5" s="981">
        <v>2017</v>
      </c>
      <c r="G5" s="981">
        <v>2018</v>
      </c>
      <c r="H5" s="80"/>
    </row>
    <row r="6" spans="1:12" ht="15.75" x14ac:dyDescent="0.25">
      <c r="A6" s="594" t="s">
        <v>139</v>
      </c>
      <c r="B6" s="375">
        <v>2926.1806748899999</v>
      </c>
      <c r="C6" s="375">
        <v>2868.0993468400002</v>
      </c>
      <c r="D6" s="375">
        <v>2906.1713947799999</v>
      </c>
      <c r="E6" s="375">
        <v>3053.1136729300001</v>
      </c>
      <c r="F6" s="375">
        <v>3024.0312903899999</v>
      </c>
      <c r="G6" s="375">
        <v>3045.7659115423039</v>
      </c>
      <c r="H6" s="80"/>
    </row>
    <row r="7" spans="1:12" ht="15.75" x14ac:dyDescent="0.25">
      <c r="A7" s="342" t="s">
        <v>339</v>
      </c>
      <c r="B7" s="234">
        <v>1642.7085402504151</v>
      </c>
      <c r="C7" s="234">
        <v>1495.04131333028</v>
      </c>
      <c r="D7" s="234">
        <v>1540.8201251431401</v>
      </c>
      <c r="E7" s="234">
        <v>1796.8572160675801</v>
      </c>
      <c r="F7" s="234">
        <v>1675.3394167311812</v>
      </c>
      <c r="G7" s="234">
        <v>1656.4644153291706</v>
      </c>
      <c r="H7" s="80"/>
    </row>
    <row r="8" spans="1:12" ht="16.5" thickBot="1" x14ac:dyDescent="0.3">
      <c r="A8" s="346" t="s">
        <v>343</v>
      </c>
      <c r="B8" s="376">
        <v>131.00112562000001</v>
      </c>
      <c r="C8" s="376">
        <v>105.33293308</v>
      </c>
      <c r="D8" s="376">
        <v>89.153665810000007</v>
      </c>
      <c r="E8" s="376">
        <v>83.368052820000003</v>
      </c>
      <c r="F8" s="376">
        <v>92.354547709999991</v>
      </c>
      <c r="G8" s="376">
        <v>92.354547709999991</v>
      </c>
      <c r="H8" s="80"/>
    </row>
    <row r="9" spans="1:12" ht="16.5" thickBot="1" x14ac:dyDescent="0.3">
      <c r="A9" s="472" t="s">
        <v>3</v>
      </c>
      <c r="B9" s="351">
        <v>4699.8903407604148</v>
      </c>
      <c r="C9" s="351">
        <v>4468.4735932502799</v>
      </c>
      <c r="D9" s="351">
        <v>4536.1451857331404</v>
      </c>
      <c r="E9" s="351">
        <v>4933.3389418175802</v>
      </c>
      <c r="F9" s="351">
        <v>4791.7252548311817</v>
      </c>
      <c r="G9" s="351">
        <v>4794.5848745814756</v>
      </c>
      <c r="H9" s="80"/>
      <c r="I9" s="80"/>
      <c r="J9" s="80"/>
      <c r="K9" s="80"/>
      <c r="L9" s="80"/>
    </row>
    <row r="10" spans="1:12" x14ac:dyDescent="0.25">
      <c r="A10" s="598"/>
      <c r="B10" s="599"/>
      <c r="C10" s="598"/>
      <c r="D10" s="598"/>
      <c r="E10" s="598"/>
      <c r="F10" s="598"/>
      <c r="G10" s="598"/>
      <c r="H10" s="11"/>
      <c r="I10" s="11"/>
      <c r="J10" s="11"/>
      <c r="K10" s="11"/>
      <c r="L10" s="11"/>
    </row>
    <row r="11" spans="1:12" ht="15.75" thickBot="1" x14ac:dyDescent="0.3">
      <c r="A11" s="20"/>
    </row>
    <row r="12" spans="1:12" ht="15.75" x14ac:dyDescent="0.25">
      <c r="A12" s="1248" t="s">
        <v>528</v>
      </c>
      <c r="B12" s="1249"/>
      <c r="C12" s="1249"/>
      <c r="D12" s="1249"/>
    </row>
    <row r="13" spans="1:12" ht="48" thickBot="1" x14ac:dyDescent="0.3">
      <c r="A13" s="136"/>
      <c r="B13" s="353" t="s">
        <v>3</v>
      </c>
      <c r="C13" s="473" t="s">
        <v>402</v>
      </c>
      <c r="D13" s="473" t="s">
        <v>403</v>
      </c>
    </row>
    <row r="14" spans="1:12" ht="15.75" x14ac:dyDescent="0.25">
      <c r="A14" s="594" t="s">
        <v>282</v>
      </c>
      <c r="B14" s="774">
        <v>0.36499999999999999</v>
      </c>
      <c r="C14" s="776">
        <v>0.96199999999999997</v>
      </c>
      <c r="D14" s="776">
        <v>6.8000000000000005E-2</v>
      </c>
    </row>
    <row r="15" spans="1:12" ht="16.5" thickBot="1" x14ac:dyDescent="0.3">
      <c r="A15" s="346" t="s">
        <v>139</v>
      </c>
      <c r="B15" s="775">
        <v>0.63500000000000001</v>
      </c>
      <c r="C15" s="749">
        <v>0.192</v>
      </c>
      <c r="D15" s="749">
        <v>0.80800000000000005</v>
      </c>
      <c r="E15" s="20"/>
    </row>
    <row r="17" spans="1:4" s="61" customFormat="1" ht="55.35" customHeight="1" x14ac:dyDescent="0.25">
      <c r="A17" s="1250" t="s">
        <v>710</v>
      </c>
      <c r="B17" s="1250"/>
      <c r="C17" s="1250"/>
      <c r="D17" s="1250"/>
    </row>
    <row r="18" spans="1:4" x14ac:dyDescent="0.25">
      <c r="A18" s="766"/>
    </row>
  </sheetData>
  <mergeCells count="2">
    <mergeCell ref="A12:D12"/>
    <mergeCell ref="A17:D17"/>
  </mergeCells>
  <pageMargins left="0.7" right="0.7" top="0.75" bottom="0.75" header="0.3" footer="0.3"/>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B5B45F2FBF72749AFADA4FE5E387093" ma:contentTypeVersion="0" ma:contentTypeDescription="Creare un nuovo documento." ma:contentTypeScope="" ma:versionID="baf31d34836dd1cfe1538c3a88c89f3c">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5CF932-AC30-4F7D-A385-E4B3B1D9F12B}"/>
</file>

<file path=customXml/itemProps2.xml><?xml version="1.0" encoding="utf-8"?>
<ds:datastoreItem xmlns:ds="http://schemas.openxmlformats.org/officeDocument/2006/customXml" ds:itemID="{8EC9C02D-3332-4A73-BA9B-C7383D8D5B0A}"/>
</file>

<file path=customXml/itemProps3.xml><?xml version="1.0" encoding="utf-8"?>
<ds:datastoreItem xmlns:ds="http://schemas.openxmlformats.org/officeDocument/2006/customXml" ds:itemID="{CD45D605-5F07-4DE6-AE6A-8D446D3174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136</vt:i4>
      </vt:variant>
      <vt:variant>
        <vt:lpstr>Intervalli denominati</vt:lpstr>
      </vt:variant>
      <vt:variant>
        <vt:i4>3</vt:i4>
      </vt:variant>
    </vt:vector>
  </HeadingPairs>
  <TitlesOfParts>
    <vt:vector size="139" baseType="lpstr">
      <vt:lpstr>RA2019</vt:lpstr>
      <vt:lpstr>INDICE</vt:lpstr>
      <vt:lpstr>Tab. 2.2.1</vt:lpstr>
      <vt:lpstr>Fig. 2.2.1</vt:lpstr>
      <vt:lpstr>Tab. 2.2.2</vt:lpstr>
      <vt:lpstr>Tab. 2.2.3</vt:lpstr>
      <vt:lpstr>Tab. 2.2.4</vt:lpstr>
      <vt:lpstr>Fig. 2.3.1</vt:lpstr>
      <vt:lpstr>Tab. 2.3.1</vt:lpstr>
      <vt:lpstr>Tab. 2.3.2</vt:lpstr>
      <vt:lpstr>Fig. 2.3.2</vt:lpstr>
      <vt:lpstr>Fig. 2.3.3</vt:lpstr>
      <vt:lpstr>Fig. 2.3.4</vt:lpstr>
      <vt:lpstr>Fig. 2.3.5</vt:lpstr>
      <vt:lpstr>Fig. 2.3.6</vt:lpstr>
      <vt:lpstr>Fig. 2.3.7</vt:lpstr>
      <vt:lpstr>Fig. 2.3.8</vt:lpstr>
      <vt:lpstr>Fig. 2.3.9</vt:lpstr>
      <vt:lpstr>Tab. 2.3.3</vt:lpstr>
      <vt:lpstr>Tab. 2.3.4</vt:lpstr>
      <vt:lpstr>Tab. 2.5.1</vt:lpstr>
      <vt:lpstr>Tab. 2.5.2</vt:lpstr>
      <vt:lpstr>Tab. 2.5.3</vt:lpstr>
      <vt:lpstr>Fig. 2.5.1</vt:lpstr>
      <vt:lpstr>Fig. 2.5.2</vt:lpstr>
      <vt:lpstr>Fig. 2.6.1</vt:lpstr>
      <vt:lpstr>Tab. 2.6.1</vt:lpstr>
      <vt:lpstr>Fig. 2.7.1</vt:lpstr>
      <vt:lpstr>Fig. 3.1</vt:lpstr>
      <vt:lpstr>Fig. 3.2</vt:lpstr>
      <vt:lpstr>Tab. 3.1</vt:lpstr>
      <vt:lpstr>Tab. 3.2</vt:lpstr>
      <vt:lpstr>Tab. 3.3</vt:lpstr>
      <vt:lpstr>Tab. 3.1.1</vt:lpstr>
      <vt:lpstr>Fig. 3.1.1</vt:lpstr>
      <vt:lpstr>Fig. 3.1.2</vt:lpstr>
      <vt:lpstr>Fig. 3.1.3</vt:lpstr>
      <vt:lpstr>Fig. 3.1.4</vt:lpstr>
      <vt:lpstr>Fig. 3.1.5</vt:lpstr>
      <vt:lpstr>Tab. 3.1.2</vt:lpstr>
      <vt:lpstr>Fig. 3.1.6</vt:lpstr>
      <vt:lpstr>Fig. 3.1.7</vt:lpstr>
      <vt:lpstr>Tab. 3.1.3</vt:lpstr>
      <vt:lpstr>Fig. 3.1.8</vt:lpstr>
      <vt:lpstr>Fig. 3.1.9</vt:lpstr>
      <vt:lpstr>Fig. 3.1.10</vt:lpstr>
      <vt:lpstr>Fig. 3.1.11</vt:lpstr>
      <vt:lpstr>Fig. 3.1.12</vt:lpstr>
      <vt:lpstr>Fig. 3.1.13</vt:lpstr>
      <vt:lpstr>Tab. 3.1.4</vt:lpstr>
      <vt:lpstr>Fig. 3.1.14</vt:lpstr>
      <vt:lpstr>Fig. 3.1.15</vt:lpstr>
      <vt:lpstr>Fig. 3.1.16</vt:lpstr>
      <vt:lpstr>Fig. 3.1.17</vt:lpstr>
      <vt:lpstr>Fig. 3.1.18</vt:lpstr>
      <vt:lpstr>Fig. 3.1.19</vt:lpstr>
      <vt:lpstr>Fig. 3.1.20</vt:lpstr>
      <vt:lpstr>Fig. 3.1.21</vt:lpstr>
      <vt:lpstr>Fig. 3.1.22</vt:lpstr>
      <vt:lpstr>Fig. 3.1.23</vt:lpstr>
      <vt:lpstr>Tab. 3.1.5</vt:lpstr>
      <vt:lpstr>Fig. 3.1.24</vt:lpstr>
      <vt:lpstr>Fig. 3.1.25</vt:lpstr>
      <vt:lpstr>Fig. 3.1.26</vt:lpstr>
      <vt:lpstr>Fig. 3.1.27</vt:lpstr>
      <vt:lpstr>Fig. 3.1.28</vt:lpstr>
      <vt:lpstr>Fig. 3.1.29</vt:lpstr>
      <vt:lpstr>Fig. 3.1.30</vt:lpstr>
      <vt:lpstr>Fig. 3.1.31</vt:lpstr>
      <vt:lpstr>Fig. 3.1.32</vt:lpstr>
      <vt:lpstr>Fig. 3.1.33</vt:lpstr>
      <vt:lpstr>Fig. 3.1.34</vt:lpstr>
      <vt:lpstr>Fig. 3.1.35</vt:lpstr>
      <vt:lpstr>Fig. 3.1.36</vt:lpstr>
      <vt:lpstr>Fig. 3.1.37</vt:lpstr>
      <vt:lpstr>Fig. 3.1.38</vt:lpstr>
      <vt:lpstr>Fig. 3.1.39</vt:lpstr>
      <vt:lpstr>Fig. 3.1.40</vt:lpstr>
      <vt:lpstr>Fig. 3.2.1</vt:lpstr>
      <vt:lpstr>Fig. 3.2.2</vt:lpstr>
      <vt:lpstr>Fig. 3.2.3</vt:lpstr>
      <vt:lpstr>Tab. 3.2.1</vt:lpstr>
      <vt:lpstr>Fig. 3.2.4</vt:lpstr>
      <vt:lpstr>Tab. 3.2.2</vt:lpstr>
      <vt:lpstr>Tab. 3.2.3</vt:lpstr>
      <vt:lpstr>Fig. 3.2.5</vt:lpstr>
      <vt:lpstr>Fig. 3.2.6</vt:lpstr>
      <vt:lpstr>Fig. 3.2.7</vt:lpstr>
      <vt:lpstr>Fig. 3.2.8</vt:lpstr>
      <vt:lpstr>Fig. 3.3.1</vt:lpstr>
      <vt:lpstr>Fig. 3.3.2</vt:lpstr>
      <vt:lpstr>Fig. 3.3.3</vt:lpstr>
      <vt:lpstr>Fig. 3.3.4</vt:lpstr>
      <vt:lpstr>Fig. 3.3.5</vt:lpstr>
      <vt:lpstr>Fig. 3.3.6</vt:lpstr>
      <vt:lpstr>Fig. 3.3.7</vt:lpstr>
      <vt:lpstr>Fig. 3.3.8</vt:lpstr>
      <vt:lpstr>Fig. 3.3.9</vt:lpstr>
      <vt:lpstr>Fig. 3.3.10</vt:lpstr>
      <vt:lpstr>Fig. 3.3.11</vt:lpstr>
      <vt:lpstr>Fig. 3.3.12</vt:lpstr>
      <vt:lpstr>Fig. 3.3.13</vt:lpstr>
      <vt:lpstr>Fig. 3.3.14</vt:lpstr>
      <vt:lpstr>Tab. 3.3.1</vt:lpstr>
      <vt:lpstr>Tab. 3.3.2</vt:lpstr>
      <vt:lpstr>Tab. 3.3.3</vt:lpstr>
      <vt:lpstr>Fig. 3.3.15</vt:lpstr>
      <vt:lpstr>Fig. 3.3.16</vt:lpstr>
      <vt:lpstr>Fig. 3.3.17</vt:lpstr>
      <vt:lpstr>Fig. 3.3.18</vt:lpstr>
      <vt:lpstr>Fig. 3.3.19</vt:lpstr>
      <vt:lpstr>Fig. 3.3.20</vt:lpstr>
      <vt:lpstr>Fig. 3.3.21</vt:lpstr>
      <vt:lpstr>Fig. 3.3.22</vt:lpstr>
      <vt:lpstr>Fig. 3.3.23</vt:lpstr>
      <vt:lpstr>Fig. 3.3.24</vt:lpstr>
      <vt:lpstr>Fig. 3.3.25</vt:lpstr>
      <vt:lpstr>Fig. 3.3.26</vt:lpstr>
      <vt:lpstr>Fig. 3.3.27</vt:lpstr>
      <vt:lpstr>Fig. 3.3.28</vt:lpstr>
      <vt:lpstr>Fig. 3.3.29</vt:lpstr>
      <vt:lpstr>Fig. 4.1.1</vt:lpstr>
      <vt:lpstr>Tab. 4.1.1</vt:lpstr>
      <vt:lpstr>Tab. 4.1.2</vt:lpstr>
      <vt:lpstr>Fig. 4.2.1</vt:lpstr>
      <vt:lpstr>Tab. 4.2.1</vt:lpstr>
      <vt:lpstr>Fig. 5.1.1</vt:lpstr>
      <vt:lpstr>Tab. 5.1.1</vt:lpstr>
      <vt:lpstr>Tab. 5.2.1</vt:lpstr>
      <vt:lpstr>Tab. 5.2.2</vt:lpstr>
      <vt:lpstr>Tab. 5.2.3</vt:lpstr>
      <vt:lpstr>Tab. 5.2.4</vt:lpstr>
      <vt:lpstr>Tab. 5.2.5</vt:lpstr>
      <vt:lpstr>Tab. 5.2.6</vt:lpstr>
      <vt:lpstr>Tab. 5.2.7</vt:lpstr>
      <vt:lpstr>Tab. 5.3.1</vt:lpstr>
      <vt:lpstr>'Tab. 5.2.4'!_Hlk7780860</vt:lpstr>
      <vt:lpstr>'Tab. 3.1.5'!_Ref418092557</vt:lpstr>
      <vt:lpstr>'Fig. 3.1.37'!_Ref418153211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Nevio Capodaglio</dc:creator>
  <cp:lastModifiedBy>Otello Ardovino</cp:lastModifiedBy>
  <dcterms:created xsi:type="dcterms:W3CDTF">2012-05-31T08:01:45Z</dcterms:created>
  <dcterms:modified xsi:type="dcterms:W3CDTF">2019-07-15T09:50:06Z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0x0101008B5B45F2FBF72749AFADA4FE5E387093</vt:lpwstr>
  </property>
</Properties>
</file>