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heets/sheet13.xml" ContentType="application/vnd.openxmlformats-officedocument.spreadsheetml.chart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8.xml" ContentType="application/vnd.openxmlformats-officedocument.spreadsheetml.worksheet+xml"/>
  <Override PartName="/xl/drawings/drawing13.xml" ContentType="application/vnd.openxmlformats-officedocument.drawing+xml"/>
  <Override PartName="/xl/chartsheets/sheet4.xml" ContentType="application/vnd.openxmlformats-officedocument.spreadsheetml.chart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83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Override PartName="/xl/worksheets/sheet72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4.xml" ContentType="application/vnd.openxmlformats-officedocument.spreadsheetml.chart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99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heets/sheet5.xml" ContentType="application/vnd.openxmlformats-officedocument.spreadsheetml.chart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worksheets/sheet89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drawings/drawing11.xml" ContentType="application/vnd.openxmlformats-officedocument.drawing+xml"/>
  <Override PartName="/xl/chartsheets/sheet2.xml" ContentType="application/vnd.openxmlformats-officedocument.spreadsheetml.chart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charts/chart14.xml" ContentType="application/vnd.openxmlformats-officedocument.drawingml.char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74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81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23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Questa_cartella_di_lavoro" autoCompressPictures="0"/>
  <bookViews>
    <workbookView xWindow="-120" yWindow="-120" windowWidth="21840" windowHeight="1374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'B3'!$A$1:$K$31</definedName>
    <definedName name="_xlnm.Print_Area" localSheetId="37">'B4'!$A$1:$K$31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315"/>
  <c r="D7"/>
  <c r="D9"/>
  <c r="D13"/>
  <c r="E13"/>
  <c r="D14"/>
  <c r="E14"/>
  <c r="D15"/>
  <c r="E15"/>
  <c r="D16"/>
  <c r="E16"/>
  <c r="D17"/>
  <c r="E17"/>
  <c r="D18"/>
  <c r="E18"/>
  <c r="D19"/>
  <c r="E19"/>
  <c r="G3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E11" s="1"/>
  <c r="G12"/>
  <c r="E12" s="1"/>
  <c r="G13"/>
  <c r="G14"/>
  <c r="G15"/>
  <c r="G16"/>
  <c r="G17"/>
  <c r="G18"/>
  <c r="G19"/>
  <c r="G2"/>
  <c r="D2" s="1"/>
  <c r="D3" i="313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E2"/>
  <c r="D2"/>
  <c r="G3"/>
  <c r="G4"/>
  <c r="G5"/>
  <c r="G6"/>
  <c r="G7"/>
  <c r="G8"/>
  <c r="G9"/>
  <c r="G10"/>
  <c r="G11"/>
  <c r="G12"/>
  <c r="G13"/>
  <c r="G14"/>
  <c r="G15"/>
  <c r="G16"/>
  <c r="G17"/>
  <c r="G18"/>
  <c r="G19"/>
  <c r="G2"/>
  <c r="D5" i="309"/>
  <c r="G3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E11" s="1"/>
  <c r="G12"/>
  <c r="E12" s="1"/>
  <c r="G13"/>
  <c r="E13" s="1"/>
  <c r="G14"/>
  <c r="E14" s="1"/>
  <c r="G15"/>
  <c r="E15" s="1"/>
  <c r="G16"/>
  <c r="E16" s="1"/>
  <c r="G17"/>
  <c r="E17" s="1"/>
  <c r="G18"/>
  <c r="E18" s="1"/>
  <c r="G19"/>
  <c r="E19" s="1"/>
  <c r="G2"/>
  <c r="D2" s="1"/>
  <c r="D5" i="310"/>
  <c r="D7"/>
  <c r="G3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D11" s="1"/>
  <c r="G12"/>
  <c r="E12" s="1"/>
  <c r="G13"/>
  <c r="E13" s="1"/>
  <c r="G14"/>
  <c r="E14" s="1"/>
  <c r="G15"/>
  <c r="E15" s="1"/>
  <c r="G16"/>
  <c r="E16" s="1"/>
  <c r="G17"/>
  <c r="E17" s="1"/>
  <c r="G18"/>
  <c r="E18" s="1"/>
  <c r="G19"/>
  <c r="E19" s="1"/>
  <c r="G2"/>
  <c r="D2" s="1"/>
  <c r="D3" i="307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E2"/>
  <c r="G3"/>
  <c r="G4"/>
  <c r="G5"/>
  <c r="G6"/>
  <c r="G7"/>
  <c r="G8"/>
  <c r="G9"/>
  <c r="G10"/>
  <c r="G11"/>
  <c r="G12"/>
  <c r="G13"/>
  <c r="G14"/>
  <c r="G15"/>
  <c r="G16"/>
  <c r="G17"/>
  <c r="G18"/>
  <c r="G19"/>
  <c r="G2"/>
  <c r="D2" s="1"/>
  <c r="E14" i="305"/>
  <c r="G3"/>
  <c r="E3" s="1"/>
  <c r="G4"/>
  <c r="E4" s="1"/>
  <c r="G5"/>
  <c r="E5" s="1"/>
  <c r="G6"/>
  <c r="E6" s="1"/>
  <c r="G7"/>
  <c r="D7" s="1"/>
  <c r="G8"/>
  <c r="E8" s="1"/>
  <c r="G9"/>
  <c r="E9" s="1"/>
  <c r="G10"/>
  <c r="E10" s="1"/>
  <c r="G11"/>
  <c r="E11" s="1"/>
  <c r="G12"/>
  <c r="E12" s="1"/>
  <c r="G13"/>
  <c r="E13" s="1"/>
  <c r="G14"/>
  <c r="D14" s="1"/>
  <c r="G15"/>
  <c r="E15" s="1"/>
  <c r="G16"/>
  <c r="D16" s="1"/>
  <c r="G17"/>
  <c r="E17" s="1"/>
  <c r="G18"/>
  <c r="D18" s="1"/>
  <c r="G19"/>
  <c r="E19" s="1"/>
  <c r="G2"/>
  <c r="D2" s="1"/>
  <c r="D8" i="304"/>
  <c r="G3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E11" s="1"/>
  <c r="G12"/>
  <c r="E12" s="1"/>
  <c r="G13"/>
  <c r="E13" s="1"/>
  <c r="G14"/>
  <c r="D14" s="1"/>
  <c r="G15"/>
  <c r="D15" s="1"/>
  <c r="G16"/>
  <c r="D16" s="1"/>
  <c r="G17"/>
  <c r="E17" s="1"/>
  <c r="G18"/>
  <c r="D18" s="1"/>
  <c r="G19"/>
  <c r="E19" s="1"/>
  <c r="G2"/>
  <c r="D2" s="1"/>
  <c r="D3" i="303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E2"/>
  <c r="D2"/>
  <c r="F3"/>
  <c r="F4"/>
  <c r="F5"/>
  <c r="F6"/>
  <c r="F7"/>
  <c r="F8"/>
  <c r="F9"/>
  <c r="F10"/>
  <c r="F11"/>
  <c r="F12"/>
  <c r="F13"/>
  <c r="F14"/>
  <c r="F15"/>
  <c r="F16"/>
  <c r="F17"/>
  <c r="F18"/>
  <c r="F19"/>
  <c r="F2"/>
  <c r="D3" i="300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E2"/>
  <c r="D2"/>
  <c r="G3"/>
  <c r="G4"/>
  <c r="G5"/>
  <c r="G6"/>
  <c r="G7"/>
  <c r="G8"/>
  <c r="G9"/>
  <c r="G10"/>
  <c r="G11"/>
  <c r="G12"/>
  <c r="G13"/>
  <c r="G14"/>
  <c r="G15"/>
  <c r="G16"/>
  <c r="G17"/>
  <c r="G18"/>
  <c r="G19"/>
  <c r="G2"/>
  <c r="D3" i="299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E2"/>
  <c r="D2"/>
  <c r="F3"/>
  <c r="F4"/>
  <c r="F5"/>
  <c r="F6"/>
  <c r="F7"/>
  <c r="F8"/>
  <c r="F9"/>
  <c r="F10"/>
  <c r="F11"/>
  <c r="F12"/>
  <c r="F13"/>
  <c r="F14"/>
  <c r="F15"/>
  <c r="F16"/>
  <c r="F17"/>
  <c r="F18"/>
  <c r="F19"/>
  <c r="F2"/>
  <c r="D3" i="301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E2"/>
  <c r="D2"/>
  <c r="F3"/>
  <c r="F4"/>
  <c r="F5"/>
  <c r="F6"/>
  <c r="F7"/>
  <c r="F8"/>
  <c r="F9"/>
  <c r="F10"/>
  <c r="F11"/>
  <c r="F12"/>
  <c r="F13"/>
  <c r="F14"/>
  <c r="F15"/>
  <c r="F16"/>
  <c r="F17"/>
  <c r="F18"/>
  <c r="F19"/>
  <c r="F2"/>
  <c r="D3" i="298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E2"/>
  <c r="D2"/>
  <c r="H3"/>
  <c r="H4"/>
  <c r="H5"/>
  <c r="H6"/>
  <c r="H7"/>
  <c r="H8"/>
  <c r="H9"/>
  <c r="H10"/>
  <c r="H11"/>
  <c r="H12"/>
  <c r="H13"/>
  <c r="H14"/>
  <c r="H15"/>
  <c r="H16"/>
  <c r="H17"/>
  <c r="H18"/>
  <c r="H19"/>
  <c r="H2"/>
  <c r="C19" i="181"/>
  <c r="D7"/>
  <c r="I27" i="260"/>
  <c r="I26"/>
  <c r="I25"/>
  <c r="I24"/>
  <c r="I23"/>
  <c r="I22"/>
  <c r="I8"/>
  <c r="I9"/>
  <c r="I10"/>
  <c r="I11"/>
  <c r="I12"/>
  <c r="I13"/>
  <c r="I14"/>
  <c r="I15"/>
  <c r="I16"/>
  <c r="I17"/>
  <c r="I18"/>
  <c r="I7"/>
  <c r="I27" i="259"/>
  <c r="I26"/>
  <c r="I25"/>
  <c r="I24"/>
  <c r="I23"/>
  <c r="I22"/>
  <c r="I8"/>
  <c r="I9"/>
  <c r="I10"/>
  <c r="I11"/>
  <c r="I12"/>
  <c r="I13"/>
  <c r="I14"/>
  <c r="I15"/>
  <c r="I16"/>
  <c r="I17"/>
  <c r="I18"/>
  <c r="I7"/>
  <c r="I27" i="257"/>
  <c r="I26"/>
  <c r="I25"/>
  <c r="I24"/>
  <c r="I23"/>
  <c r="I22"/>
  <c r="I8"/>
  <c r="I9"/>
  <c r="I10"/>
  <c r="I11"/>
  <c r="I12"/>
  <c r="I13"/>
  <c r="I14"/>
  <c r="I15"/>
  <c r="I16"/>
  <c r="I17"/>
  <c r="I18"/>
  <c r="I7"/>
  <c r="I27" i="256"/>
  <c r="I26"/>
  <c r="I25"/>
  <c r="I24"/>
  <c r="I23"/>
  <c r="I22"/>
  <c r="I8"/>
  <c r="I9"/>
  <c r="I10"/>
  <c r="I11"/>
  <c r="I12"/>
  <c r="I13"/>
  <c r="I14"/>
  <c r="I15"/>
  <c r="I16"/>
  <c r="I17"/>
  <c r="I18"/>
  <c r="I7"/>
  <c r="I27" i="255"/>
  <c r="I26"/>
  <c r="I25"/>
  <c r="I24"/>
  <c r="I23"/>
  <c r="I22"/>
  <c r="I8"/>
  <c r="I9"/>
  <c r="I10"/>
  <c r="I11"/>
  <c r="I12"/>
  <c r="I13"/>
  <c r="I14"/>
  <c r="I15"/>
  <c r="I16"/>
  <c r="I17"/>
  <c r="I18"/>
  <c r="I7"/>
  <c r="I27" i="251"/>
  <c r="I26"/>
  <c r="I25"/>
  <c r="I24"/>
  <c r="I23"/>
  <c r="I22"/>
  <c r="I8"/>
  <c r="I9"/>
  <c r="I10"/>
  <c r="I11"/>
  <c r="I12"/>
  <c r="I13"/>
  <c r="I14"/>
  <c r="I15"/>
  <c r="I16"/>
  <c r="I17"/>
  <c r="I18"/>
  <c r="I7"/>
  <c r="I27" i="246"/>
  <c r="I26"/>
  <c r="I25"/>
  <c r="I24"/>
  <c r="I23"/>
  <c r="I22"/>
  <c r="I8"/>
  <c r="I9"/>
  <c r="I10"/>
  <c r="I11"/>
  <c r="I12"/>
  <c r="I13"/>
  <c r="I14"/>
  <c r="I15"/>
  <c r="I16"/>
  <c r="I17"/>
  <c r="I18"/>
  <c r="I7"/>
  <c r="I27" i="244"/>
  <c r="I26"/>
  <c r="I25"/>
  <c r="I24"/>
  <c r="I23"/>
  <c r="I22"/>
  <c r="I8"/>
  <c r="I9"/>
  <c r="I10"/>
  <c r="I11"/>
  <c r="I12"/>
  <c r="I13"/>
  <c r="I14"/>
  <c r="I15"/>
  <c r="I16"/>
  <c r="I17"/>
  <c r="I18"/>
  <c r="I7"/>
  <c r="I27" i="242"/>
  <c r="I26"/>
  <c r="I25"/>
  <c r="I24"/>
  <c r="I23"/>
  <c r="I22"/>
  <c r="I8"/>
  <c r="I9"/>
  <c r="I10"/>
  <c r="I11"/>
  <c r="I12"/>
  <c r="I13"/>
  <c r="I14"/>
  <c r="I15"/>
  <c r="I16"/>
  <c r="I17"/>
  <c r="I18"/>
  <c r="I7"/>
  <c r="I27" i="249"/>
  <c r="I26"/>
  <c r="I25"/>
  <c r="I24"/>
  <c r="I23"/>
  <c r="I22"/>
  <c r="I8"/>
  <c r="I9"/>
  <c r="I10"/>
  <c r="I11"/>
  <c r="I12"/>
  <c r="I13"/>
  <c r="I14"/>
  <c r="I15"/>
  <c r="I16"/>
  <c r="I17"/>
  <c r="I18"/>
  <c r="I7"/>
  <c r="I27" i="245"/>
  <c r="I26"/>
  <c r="I25"/>
  <c r="I24"/>
  <c r="I23"/>
  <c r="I22"/>
  <c r="I8"/>
  <c r="I9"/>
  <c r="I10"/>
  <c r="I11"/>
  <c r="I12"/>
  <c r="I13"/>
  <c r="I14"/>
  <c r="I15"/>
  <c r="I16"/>
  <c r="I17"/>
  <c r="I18"/>
  <c r="I7"/>
  <c r="I27" i="241"/>
  <c r="I26"/>
  <c r="I25"/>
  <c r="I24"/>
  <c r="I23"/>
  <c r="I22"/>
  <c r="I8"/>
  <c r="I9"/>
  <c r="I10"/>
  <c r="I11"/>
  <c r="I12"/>
  <c r="I13"/>
  <c r="I14"/>
  <c r="I15"/>
  <c r="I16"/>
  <c r="I17"/>
  <c r="I18"/>
  <c r="I7"/>
  <c r="I27" i="248"/>
  <c r="I26"/>
  <c r="I25"/>
  <c r="I24"/>
  <c r="I23"/>
  <c r="I22"/>
  <c r="I8"/>
  <c r="I9"/>
  <c r="I10"/>
  <c r="I11"/>
  <c r="I12"/>
  <c r="I13"/>
  <c r="I14"/>
  <c r="I15"/>
  <c r="I16"/>
  <c r="I17"/>
  <c r="I18"/>
  <c r="I7"/>
  <c r="I27" i="250"/>
  <c r="I26"/>
  <c r="I25"/>
  <c r="I24"/>
  <c r="I23"/>
  <c r="I22"/>
  <c r="I8"/>
  <c r="I9"/>
  <c r="I10"/>
  <c r="I11"/>
  <c r="I12"/>
  <c r="I13"/>
  <c r="I14"/>
  <c r="I15"/>
  <c r="I16"/>
  <c r="I17"/>
  <c r="I18"/>
  <c r="I7"/>
  <c r="I27" i="247"/>
  <c r="I26"/>
  <c r="I25"/>
  <c r="I24"/>
  <c r="I23"/>
  <c r="I22"/>
  <c r="I8"/>
  <c r="I9"/>
  <c r="I10"/>
  <c r="I11"/>
  <c r="I12"/>
  <c r="I13"/>
  <c r="I14"/>
  <c r="I15"/>
  <c r="I16"/>
  <c r="I17"/>
  <c r="I18"/>
  <c r="I7"/>
  <c r="I23" i="243"/>
  <c r="I24"/>
  <c r="I25"/>
  <c r="I26"/>
  <c r="I27"/>
  <c r="I22"/>
  <c r="I8"/>
  <c r="I9"/>
  <c r="I10"/>
  <c r="I11"/>
  <c r="I12"/>
  <c r="I13"/>
  <c r="I14"/>
  <c r="I15"/>
  <c r="I16"/>
  <c r="I17"/>
  <c r="I18"/>
  <c r="I7"/>
  <c r="I27" i="240"/>
  <c r="I26"/>
  <c r="I25"/>
  <c r="I24"/>
  <c r="I23"/>
  <c r="I22"/>
  <c r="I18"/>
  <c r="I8"/>
  <c r="I9"/>
  <c r="I10"/>
  <c r="I11"/>
  <c r="I12"/>
  <c r="I13"/>
  <c r="I14"/>
  <c r="I15"/>
  <c r="I16"/>
  <c r="I17"/>
  <c r="I7"/>
  <c r="D11" i="315" l="1"/>
  <c r="D3"/>
  <c r="E2"/>
  <c r="D12"/>
  <c r="D10"/>
  <c r="D8"/>
  <c r="D6"/>
  <c r="D4"/>
  <c r="D14" i="309"/>
  <c r="D16"/>
  <c r="D18"/>
  <c r="D7"/>
  <c r="D9"/>
  <c r="D13"/>
  <c r="D19"/>
  <c r="D17"/>
  <c r="D15"/>
  <c r="D11"/>
  <c r="D3"/>
  <c r="E2"/>
  <c r="D12"/>
  <c r="D10"/>
  <c r="D8"/>
  <c r="D6"/>
  <c r="D4"/>
  <c r="D14" i="310"/>
  <c r="D18"/>
  <c r="D16"/>
  <c r="D9"/>
  <c r="D13"/>
  <c r="D19"/>
  <c r="D17"/>
  <c r="D15"/>
  <c r="D3"/>
  <c r="E11"/>
  <c r="E2"/>
  <c r="D12"/>
  <c r="D10"/>
  <c r="D8"/>
  <c r="D6"/>
  <c r="D4"/>
  <c r="E16" i="305"/>
  <c r="E18"/>
  <c r="D5"/>
  <c r="D9"/>
  <c r="D13"/>
  <c r="D19"/>
  <c r="D17"/>
  <c r="D15"/>
  <c r="D11"/>
  <c r="D3"/>
  <c r="E7"/>
  <c r="E2"/>
  <c r="D12"/>
  <c r="D10"/>
  <c r="D8"/>
  <c r="D6"/>
  <c r="D4"/>
  <c r="D19" i="304"/>
  <c r="E16"/>
  <c r="D17"/>
  <c r="E18"/>
  <c r="E15"/>
  <c r="E14"/>
  <c r="E2"/>
  <c r="D10"/>
  <c r="D12"/>
  <c r="D4"/>
  <c r="D6"/>
  <c r="D13"/>
  <c r="D11"/>
  <c r="D9"/>
  <c r="D7"/>
  <c r="D5"/>
  <c r="D3"/>
  <c r="E19" i="365"/>
  <c r="F19"/>
  <c r="I19" i="363"/>
  <c r="D19" i="365" l="1"/>
  <c r="L13" i="254" l="1"/>
  <c r="L14"/>
  <c r="L13" i="253"/>
  <c r="L14"/>
  <c r="L13" i="252"/>
  <c r="L13" i="362" l="1"/>
  <c r="L14"/>
  <c r="L15"/>
  <c r="I19" i="240" l="1"/>
  <c r="I28"/>
  <c r="L23" i="239"/>
  <c r="L24"/>
  <c r="L25"/>
  <c r="L26"/>
  <c r="L27"/>
  <c r="L22"/>
  <c r="L18"/>
  <c r="L17"/>
  <c r="L15"/>
  <c r="L16"/>
  <c r="L13"/>
  <c r="L14"/>
  <c r="L8"/>
  <c r="L9"/>
  <c r="L10"/>
  <c r="L11"/>
  <c r="L12"/>
  <c r="L23" i="238"/>
  <c r="L24"/>
  <c r="L25"/>
  <c r="L26"/>
  <c r="L27"/>
  <c r="L8"/>
  <c r="L9"/>
  <c r="L10"/>
  <c r="L11"/>
  <c r="L12"/>
  <c r="L13"/>
  <c r="L14"/>
  <c r="L15"/>
  <c r="L16"/>
  <c r="L17"/>
  <c r="L18"/>
  <c r="L23" i="237"/>
  <c r="L24"/>
  <c r="L25"/>
  <c r="L26"/>
  <c r="L27"/>
  <c r="L13"/>
  <c r="L14"/>
  <c r="L15"/>
  <c r="L16"/>
  <c r="L17"/>
  <c r="L18"/>
  <c r="L8"/>
  <c r="L9"/>
  <c r="L10"/>
  <c r="L11"/>
  <c r="L12"/>
  <c r="K8" i="363" l="1"/>
  <c r="K9"/>
  <c r="K10"/>
  <c r="K11"/>
  <c r="K12"/>
  <c r="K13"/>
  <c r="K14"/>
  <c r="K15"/>
  <c r="K16"/>
  <c r="K17"/>
  <c r="K18"/>
  <c r="K8" i="364"/>
  <c r="K9"/>
  <c r="K10"/>
  <c r="K11"/>
  <c r="K12"/>
  <c r="K13"/>
  <c r="K14"/>
  <c r="K15"/>
  <c r="K16"/>
  <c r="K17"/>
  <c r="K18"/>
  <c r="K8" i="365"/>
  <c r="K9"/>
  <c r="K10"/>
  <c r="K11"/>
  <c r="K12"/>
  <c r="K13"/>
  <c r="K14"/>
  <c r="K15"/>
  <c r="K16"/>
  <c r="K17"/>
  <c r="K18"/>
  <c r="K8" i="366"/>
  <c r="K9"/>
  <c r="K10"/>
  <c r="K11"/>
  <c r="K12"/>
  <c r="K13"/>
  <c r="K14"/>
  <c r="K15"/>
  <c r="K16"/>
  <c r="K17"/>
  <c r="K18"/>
  <c r="K8" i="367"/>
  <c r="K9"/>
  <c r="K10"/>
  <c r="K11"/>
  <c r="K12"/>
  <c r="K13"/>
  <c r="K14"/>
  <c r="K15"/>
  <c r="K16"/>
  <c r="K17"/>
  <c r="K18"/>
  <c r="K8" i="368"/>
  <c r="K9"/>
  <c r="K10"/>
  <c r="K11"/>
  <c r="K12"/>
  <c r="K13"/>
  <c r="K14"/>
  <c r="K15"/>
  <c r="K16"/>
  <c r="K17"/>
  <c r="K18"/>
  <c r="K8" i="369"/>
  <c r="K9"/>
  <c r="K10"/>
  <c r="K11"/>
  <c r="K12"/>
  <c r="K13"/>
  <c r="K14"/>
  <c r="K15"/>
  <c r="K16"/>
  <c r="K17"/>
  <c r="K18"/>
  <c r="K8" i="370"/>
  <c r="K9"/>
  <c r="K10"/>
  <c r="K11"/>
  <c r="K12"/>
  <c r="K13"/>
  <c r="K14"/>
  <c r="K15"/>
  <c r="K16"/>
  <c r="K17"/>
  <c r="K18"/>
  <c r="K8" i="371"/>
  <c r="K9"/>
  <c r="K10"/>
  <c r="K11"/>
  <c r="K12"/>
  <c r="K13"/>
  <c r="K14"/>
  <c r="K15"/>
  <c r="K16"/>
  <c r="K17"/>
  <c r="K18"/>
  <c r="K8" i="372"/>
  <c r="K9"/>
  <c r="K10"/>
  <c r="K11"/>
  <c r="K12"/>
  <c r="K13"/>
  <c r="K14"/>
  <c r="K15"/>
  <c r="K16"/>
  <c r="K17"/>
  <c r="K18"/>
  <c r="K8" i="373"/>
  <c r="K9"/>
  <c r="K10"/>
  <c r="K11"/>
  <c r="K12"/>
  <c r="K13"/>
  <c r="K14"/>
  <c r="K15"/>
  <c r="K16"/>
  <c r="K17"/>
  <c r="K18"/>
  <c r="K8" i="374"/>
  <c r="K9"/>
  <c r="K10"/>
  <c r="K11"/>
  <c r="K12"/>
  <c r="K13"/>
  <c r="K14"/>
  <c r="K15"/>
  <c r="K16"/>
  <c r="K17"/>
  <c r="K18"/>
  <c r="K8" i="375"/>
  <c r="K9"/>
  <c r="K10"/>
  <c r="K11"/>
  <c r="K12"/>
  <c r="K13"/>
  <c r="K14"/>
  <c r="K15"/>
  <c r="K16"/>
  <c r="K17"/>
  <c r="K18"/>
  <c r="K8" i="376"/>
  <c r="K9"/>
  <c r="K10"/>
  <c r="K11"/>
  <c r="K12"/>
  <c r="K13"/>
  <c r="K14"/>
  <c r="K15"/>
  <c r="K16"/>
  <c r="K17"/>
  <c r="K18"/>
  <c r="K8" i="377"/>
  <c r="K9"/>
  <c r="K10"/>
  <c r="K11"/>
  <c r="K12"/>
  <c r="K13"/>
  <c r="K14"/>
  <c r="K15"/>
  <c r="K16"/>
  <c r="K17"/>
  <c r="K18"/>
  <c r="I8" i="175"/>
  <c r="I9"/>
  <c r="I10"/>
  <c r="I11"/>
  <c r="I12"/>
  <c r="I13"/>
  <c r="I14"/>
  <c r="I15"/>
  <c r="I16"/>
  <c r="I17"/>
  <c r="I18"/>
  <c r="I8" i="179"/>
  <c r="I9"/>
  <c r="I10"/>
  <c r="I11"/>
  <c r="I12"/>
  <c r="I13"/>
  <c r="I14"/>
  <c r="I15"/>
  <c r="I16"/>
  <c r="I17"/>
  <c r="I18"/>
  <c r="I8" i="182"/>
  <c r="I9"/>
  <c r="I10"/>
  <c r="I11"/>
  <c r="I12"/>
  <c r="I13"/>
  <c r="I14"/>
  <c r="I15"/>
  <c r="I16"/>
  <c r="I17"/>
  <c r="I18"/>
  <c r="I8" i="180"/>
  <c r="I9"/>
  <c r="I10"/>
  <c r="I11"/>
  <c r="I12"/>
  <c r="I13"/>
  <c r="I14"/>
  <c r="I15"/>
  <c r="I16"/>
  <c r="I17"/>
  <c r="I18"/>
  <c r="I8" i="173"/>
  <c r="I9"/>
  <c r="I10"/>
  <c r="I11"/>
  <c r="I12"/>
  <c r="I13"/>
  <c r="I14"/>
  <c r="I15"/>
  <c r="I16"/>
  <c r="I17"/>
  <c r="I18"/>
  <c r="I8" i="177"/>
  <c r="I9"/>
  <c r="I10"/>
  <c r="I11"/>
  <c r="I12"/>
  <c r="I13"/>
  <c r="I14"/>
  <c r="I15"/>
  <c r="I16"/>
  <c r="I17"/>
  <c r="I18"/>
  <c r="I8" i="181"/>
  <c r="I9"/>
  <c r="I10"/>
  <c r="I11"/>
  <c r="I12"/>
  <c r="I13"/>
  <c r="I14"/>
  <c r="I15"/>
  <c r="I16"/>
  <c r="I17"/>
  <c r="I18"/>
  <c r="I8" i="174"/>
  <c r="I9"/>
  <c r="I10"/>
  <c r="I11"/>
  <c r="I12"/>
  <c r="I13"/>
  <c r="I14"/>
  <c r="I15"/>
  <c r="I16"/>
  <c r="I17"/>
  <c r="I18"/>
  <c r="I8" i="176"/>
  <c r="I9"/>
  <c r="I10"/>
  <c r="I11"/>
  <c r="I12"/>
  <c r="I13"/>
  <c r="I14"/>
  <c r="I15"/>
  <c r="I16"/>
  <c r="I17"/>
  <c r="I18"/>
  <c r="I8" i="178"/>
  <c r="I9"/>
  <c r="I10"/>
  <c r="I11"/>
  <c r="I12"/>
  <c r="I13"/>
  <c r="I14"/>
  <c r="I15"/>
  <c r="I16"/>
  <c r="I17"/>
  <c r="I18"/>
  <c r="I8" i="183"/>
  <c r="I9"/>
  <c r="I10"/>
  <c r="I11"/>
  <c r="I12"/>
  <c r="I13"/>
  <c r="I14"/>
  <c r="I15"/>
  <c r="I16"/>
  <c r="I17"/>
  <c r="I18"/>
  <c r="I8" i="172"/>
  <c r="I9"/>
  <c r="I10"/>
  <c r="I11"/>
  <c r="I12"/>
  <c r="I13"/>
  <c r="I14"/>
  <c r="I15"/>
  <c r="I16"/>
  <c r="I17"/>
  <c r="I18"/>
  <c r="I23" i="183" l="1"/>
  <c r="I24"/>
  <c r="I25"/>
  <c r="I26"/>
  <c r="I27"/>
  <c r="I22"/>
  <c r="I7"/>
  <c r="I23" i="178"/>
  <c r="I24"/>
  <c r="I25"/>
  <c r="I26"/>
  <c r="I27"/>
  <c r="I22"/>
  <c r="I7"/>
  <c r="I23" i="176"/>
  <c r="I24"/>
  <c r="I25"/>
  <c r="I26"/>
  <c r="I27"/>
  <c r="I22"/>
  <c r="I7"/>
  <c r="I23" i="174"/>
  <c r="I24"/>
  <c r="I25"/>
  <c r="I26"/>
  <c r="I27"/>
  <c r="I22"/>
  <c r="I7"/>
  <c r="I23" i="181"/>
  <c r="I24"/>
  <c r="I25"/>
  <c r="I26"/>
  <c r="I27"/>
  <c r="I22"/>
  <c r="I7"/>
  <c r="I23" i="177"/>
  <c r="I24"/>
  <c r="I25"/>
  <c r="I26"/>
  <c r="I27"/>
  <c r="I22"/>
  <c r="I7"/>
  <c r="I23" i="173"/>
  <c r="I24"/>
  <c r="I25"/>
  <c r="I26"/>
  <c r="I27"/>
  <c r="I22"/>
  <c r="I7"/>
  <c r="I23" i="180"/>
  <c r="I24"/>
  <c r="I25"/>
  <c r="I26"/>
  <c r="I27"/>
  <c r="I22"/>
  <c r="I7"/>
  <c r="I23" i="182"/>
  <c r="I24"/>
  <c r="I25"/>
  <c r="I26"/>
  <c r="I27"/>
  <c r="I22"/>
  <c r="I7"/>
  <c r="I23" i="179"/>
  <c r="I24"/>
  <c r="I25"/>
  <c r="I26"/>
  <c r="I27"/>
  <c r="I22"/>
  <c r="I7"/>
  <c r="I23" i="175"/>
  <c r="I24"/>
  <c r="I25"/>
  <c r="I26"/>
  <c r="I27"/>
  <c r="I22"/>
  <c r="I7"/>
  <c r="I23" i="172"/>
  <c r="I24"/>
  <c r="I25"/>
  <c r="I26"/>
  <c r="I27"/>
  <c r="I22"/>
  <c r="I7"/>
  <c r="I19" i="175" l="1"/>
  <c r="J7" l="1"/>
  <c r="J12"/>
  <c r="J18"/>
  <c r="J15"/>
  <c r="J17"/>
  <c r="J13"/>
  <c r="J8"/>
  <c r="J10"/>
  <c r="J11"/>
  <c r="J14"/>
  <c r="J9"/>
  <c r="J16"/>
  <c r="I28" i="183"/>
  <c r="F28"/>
  <c r="C28"/>
  <c r="I19"/>
  <c r="F19"/>
  <c r="C19"/>
  <c r="I28" i="178"/>
  <c r="F28"/>
  <c r="C28"/>
  <c r="I19"/>
  <c r="F19"/>
  <c r="C19"/>
  <c r="I28" i="176"/>
  <c r="F28"/>
  <c r="C28"/>
  <c r="I19"/>
  <c r="F19"/>
  <c r="C19"/>
  <c r="I28" i="174"/>
  <c r="F28"/>
  <c r="C28"/>
  <c r="I19"/>
  <c r="F19"/>
  <c r="C19"/>
  <c r="I28" i="181"/>
  <c r="F28"/>
  <c r="C28"/>
  <c r="I19"/>
  <c r="F19"/>
  <c r="C19" i="180"/>
  <c r="F19"/>
  <c r="I19"/>
  <c r="C28"/>
  <c r="F28"/>
  <c r="I28"/>
  <c r="I28" i="177"/>
  <c r="F28"/>
  <c r="C28"/>
  <c r="I19"/>
  <c r="F19"/>
  <c r="C19"/>
  <c r="I28" i="173"/>
  <c r="F28"/>
  <c r="C28"/>
  <c r="I19"/>
  <c r="F19"/>
  <c r="C19"/>
  <c r="I28" i="182"/>
  <c r="F28"/>
  <c r="C28"/>
  <c r="I19"/>
  <c r="F19"/>
  <c r="C19"/>
  <c r="K27" i="365"/>
  <c r="D28"/>
  <c r="D30" s="1"/>
  <c r="E28"/>
  <c r="E30" s="1"/>
  <c r="F28"/>
  <c r="F30" s="1"/>
  <c r="G28"/>
  <c r="G30" s="1"/>
  <c r="H28"/>
  <c r="H30" s="1"/>
  <c r="I28"/>
  <c r="I30" s="1"/>
  <c r="J28"/>
  <c r="J30" s="1"/>
  <c r="C28"/>
  <c r="C30" s="1"/>
  <c r="D28" i="364"/>
  <c r="E28"/>
  <c r="F28"/>
  <c r="G28"/>
  <c r="H28"/>
  <c r="I28"/>
  <c r="J28"/>
  <c r="C28"/>
  <c r="D19"/>
  <c r="E19"/>
  <c r="F19"/>
  <c r="G19"/>
  <c r="H19"/>
  <c r="I19"/>
  <c r="J19"/>
  <c r="C19"/>
  <c r="D28" i="363"/>
  <c r="E28"/>
  <c r="F28"/>
  <c r="G28"/>
  <c r="H28"/>
  <c r="I28"/>
  <c r="J28"/>
  <c r="C28"/>
  <c r="D19"/>
  <c r="E19"/>
  <c r="F19"/>
  <c r="G19"/>
  <c r="H19"/>
  <c r="J19"/>
  <c r="C19"/>
  <c r="G8" i="183" l="1"/>
  <c r="G12"/>
  <c r="G16"/>
  <c r="G9"/>
  <c r="G13"/>
  <c r="G10"/>
  <c r="G14"/>
  <c r="G17"/>
  <c r="G11"/>
  <c r="G15"/>
  <c r="G18"/>
  <c r="D8"/>
  <c r="D12"/>
  <c r="D16"/>
  <c r="D13"/>
  <c r="D9"/>
  <c r="D10"/>
  <c r="D14"/>
  <c r="D17"/>
  <c r="D11"/>
  <c r="D15"/>
  <c r="D18"/>
  <c r="J18"/>
  <c r="J14"/>
  <c r="J9"/>
  <c r="J15"/>
  <c r="J10"/>
  <c r="J16"/>
  <c r="J11"/>
  <c r="J12"/>
  <c r="J17"/>
  <c r="J13"/>
  <c r="J8"/>
  <c r="G8" i="178"/>
  <c r="G12"/>
  <c r="G16"/>
  <c r="G9"/>
  <c r="G13"/>
  <c r="G10"/>
  <c r="G14"/>
  <c r="G17"/>
  <c r="G11"/>
  <c r="G15"/>
  <c r="G18"/>
  <c r="D9"/>
  <c r="D13"/>
  <c r="D12"/>
  <c r="D10"/>
  <c r="D14"/>
  <c r="D17"/>
  <c r="D16"/>
  <c r="D11"/>
  <c r="D15"/>
  <c r="D18"/>
  <c r="D8"/>
  <c r="J18"/>
  <c r="J8"/>
  <c r="J15"/>
  <c r="J17"/>
  <c r="J13"/>
  <c r="J16"/>
  <c r="J11"/>
  <c r="J14"/>
  <c r="J9"/>
  <c r="J12"/>
  <c r="J10"/>
  <c r="G8" i="176"/>
  <c r="G12"/>
  <c r="G16"/>
  <c r="G9"/>
  <c r="G10"/>
  <c r="G17"/>
  <c r="G11"/>
  <c r="G18"/>
  <c r="G13"/>
  <c r="G14"/>
  <c r="G15"/>
  <c r="D8"/>
  <c r="D12"/>
  <c r="D16"/>
  <c r="D17"/>
  <c r="D15"/>
  <c r="D9"/>
  <c r="D13"/>
  <c r="D14"/>
  <c r="D11"/>
  <c r="D10"/>
  <c r="D18"/>
  <c r="J11"/>
  <c r="J15"/>
  <c r="J18"/>
  <c r="J9"/>
  <c r="J17"/>
  <c r="J16"/>
  <c r="J12"/>
  <c r="J10"/>
  <c r="J8"/>
  <c r="J14"/>
  <c r="J13"/>
  <c r="G8" i="174"/>
  <c r="G12"/>
  <c r="G16"/>
  <c r="G9"/>
  <c r="G13"/>
  <c r="G10"/>
  <c r="G14"/>
  <c r="G17"/>
  <c r="G11"/>
  <c r="G15"/>
  <c r="G18"/>
  <c r="D16"/>
  <c r="D9"/>
  <c r="D13"/>
  <c r="D10"/>
  <c r="D14"/>
  <c r="D17"/>
  <c r="D8"/>
  <c r="D11"/>
  <c r="D15"/>
  <c r="D18"/>
  <c r="D12"/>
  <c r="J18"/>
  <c r="J15"/>
  <c r="J17"/>
  <c r="J13"/>
  <c r="J16"/>
  <c r="J12"/>
  <c r="J11"/>
  <c r="J14"/>
  <c r="J9"/>
  <c r="J8"/>
  <c r="J10"/>
  <c r="G9" i="181"/>
  <c r="G13"/>
  <c r="G16"/>
  <c r="G10"/>
  <c r="G14"/>
  <c r="G17"/>
  <c r="G12"/>
  <c r="G11"/>
  <c r="G15"/>
  <c r="G18"/>
  <c r="G8"/>
  <c r="D8"/>
  <c r="D12"/>
  <c r="D16"/>
  <c r="D9"/>
  <c r="D13"/>
  <c r="D10"/>
  <c r="D14"/>
  <c r="D17"/>
  <c r="D11"/>
  <c r="D15"/>
  <c r="D18"/>
  <c r="J18"/>
  <c r="J14"/>
  <c r="J9"/>
  <c r="J15"/>
  <c r="J10"/>
  <c r="J11"/>
  <c r="J12"/>
  <c r="J16"/>
  <c r="J17"/>
  <c r="J13"/>
  <c r="J8"/>
  <c r="G8" i="177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18"/>
  <c r="J14"/>
  <c r="J9"/>
  <c r="J15"/>
  <c r="J10"/>
  <c r="J16"/>
  <c r="J11"/>
  <c r="J12"/>
  <c r="J17"/>
  <c r="J13"/>
  <c r="J8"/>
  <c r="G16" i="173"/>
  <c r="G9"/>
  <c r="G13"/>
  <c r="G10"/>
  <c r="G14"/>
  <c r="G17"/>
  <c r="G12"/>
  <c r="G11"/>
  <c r="G15"/>
  <c r="G18"/>
  <c r="G8"/>
  <c r="D9"/>
  <c r="D13"/>
  <c r="D15"/>
  <c r="D12"/>
  <c r="D10"/>
  <c r="D14"/>
  <c r="D17"/>
  <c r="D11"/>
  <c r="D18"/>
  <c r="D8"/>
  <c r="D16"/>
  <c r="J18"/>
  <c r="J16"/>
  <c r="J15"/>
  <c r="J12"/>
  <c r="J14"/>
  <c r="J10"/>
  <c r="J17"/>
  <c r="J13"/>
  <c r="J8"/>
  <c r="J11"/>
  <c r="J9"/>
  <c r="G8" i="180"/>
  <c r="G12"/>
  <c r="G16"/>
  <c r="G9"/>
  <c r="G13"/>
  <c r="G10"/>
  <c r="G14"/>
  <c r="G17"/>
  <c r="G11"/>
  <c r="G15"/>
  <c r="G18"/>
  <c r="D7"/>
  <c r="D8"/>
  <c r="D12"/>
  <c r="D16"/>
  <c r="D9"/>
  <c r="D13"/>
  <c r="D10"/>
  <c r="D14"/>
  <c r="D17"/>
  <c r="D11"/>
  <c r="D15"/>
  <c r="D18"/>
  <c r="J7"/>
  <c r="J18"/>
  <c r="J14"/>
  <c r="J9"/>
  <c r="J15"/>
  <c r="J10"/>
  <c r="J16"/>
  <c r="J11"/>
  <c r="J12"/>
  <c r="J17"/>
  <c r="J13"/>
  <c r="J8"/>
  <c r="G9" i="182"/>
  <c r="G13"/>
  <c r="G16"/>
  <c r="G10"/>
  <c r="G14"/>
  <c r="G17"/>
  <c r="G12"/>
  <c r="G11"/>
  <c r="G15"/>
  <c r="G18"/>
  <c r="G8"/>
  <c r="J16"/>
  <c r="J11"/>
  <c r="J12"/>
  <c r="J18"/>
  <c r="J15"/>
  <c r="J17"/>
  <c r="J13"/>
  <c r="J8"/>
  <c r="J14"/>
  <c r="J9"/>
  <c r="J10"/>
  <c r="D9"/>
  <c r="D13"/>
  <c r="D16"/>
  <c r="D10"/>
  <c r="D14"/>
  <c r="D17"/>
  <c r="D12"/>
  <c r="D11"/>
  <c r="D15"/>
  <c r="D18"/>
  <c r="D8"/>
  <c r="I30" i="183"/>
  <c r="K25" s="1"/>
  <c r="I30" i="176"/>
  <c r="J7" i="183"/>
  <c r="J7" i="178"/>
  <c r="I30" i="181"/>
  <c r="J7"/>
  <c r="I30" i="182"/>
  <c r="C30" i="180"/>
  <c r="F30"/>
  <c r="H22" s="1"/>
  <c r="I30" i="174"/>
  <c r="K24" s="1"/>
  <c r="I30" i="178"/>
  <c r="K22" s="1"/>
  <c r="J7" i="182"/>
  <c r="I30" i="173"/>
  <c r="G7" i="176"/>
  <c r="D7" i="182"/>
  <c r="F30" i="183"/>
  <c r="C30"/>
  <c r="G7"/>
  <c r="D7"/>
  <c r="F30" i="178"/>
  <c r="G7"/>
  <c r="C30"/>
  <c r="D7"/>
  <c r="J7" i="176"/>
  <c r="D7"/>
  <c r="C30"/>
  <c r="F30"/>
  <c r="G7" i="174"/>
  <c r="J7"/>
  <c r="D7"/>
  <c r="F30"/>
  <c r="C30"/>
  <c r="F30" i="181"/>
  <c r="G7"/>
  <c r="C30"/>
  <c r="E7" s="1"/>
  <c r="I30" i="177"/>
  <c r="G7"/>
  <c r="J7"/>
  <c r="D7"/>
  <c r="G7" i="173"/>
  <c r="J7"/>
  <c r="D7"/>
  <c r="G7" i="180"/>
  <c r="I30"/>
  <c r="C30" i="182"/>
  <c r="F30" i="177"/>
  <c r="C30"/>
  <c r="F30" i="173"/>
  <c r="C30"/>
  <c r="G7" i="182"/>
  <c r="F30"/>
  <c r="J28" i="377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6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5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4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3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2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1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0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9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8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7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6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K26" i="365"/>
  <c r="K25"/>
  <c r="K24"/>
  <c r="K23"/>
  <c r="K22"/>
  <c r="K7"/>
  <c r="H30" i="364"/>
  <c r="C30"/>
  <c r="K27"/>
  <c r="K26"/>
  <c r="K25"/>
  <c r="K24"/>
  <c r="K23"/>
  <c r="K22"/>
  <c r="J30"/>
  <c r="G30"/>
  <c r="F30"/>
  <c r="K7"/>
  <c r="J30" i="363"/>
  <c r="K7"/>
  <c r="F30"/>
  <c r="K27"/>
  <c r="K26"/>
  <c r="K25"/>
  <c r="K24"/>
  <c r="K23"/>
  <c r="K22"/>
  <c r="I28" i="179"/>
  <c r="F28"/>
  <c r="C28"/>
  <c r="I19"/>
  <c r="F19"/>
  <c r="C19"/>
  <c r="C28" i="175"/>
  <c r="C19"/>
  <c r="F28"/>
  <c r="F19"/>
  <c r="F19" i="172"/>
  <c r="I28"/>
  <c r="F28"/>
  <c r="C28"/>
  <c r="I19"/>
  <c r="C19"/>
  <c r="I28" i="362"/>
  <c r="F28"/>
  <c r="C28"/>
  <c r="L27"/>
  <c r="L26"/>
  <c r="L25"/>
  <c r="L24"/>
  <c r="L23"/>
  <c r="L22"/>
  <c r="I19"/>
  <c r="F19"/>
  <c r="C19"/>
  <c r="L18"/>
  <c r="L16"/>
  <c r="L12"/>
  <c r="L11"/>
  <c r="L10"/>
  <c r="L9"/>
  <c r="L8"/>
  <c r="L7"/>
  <c r="I28" i="260"/>
  <c r="F28"/>
  <c r="C28"/>
  <c r="I19"/>
  <c r="F19"/>
  <c r="C19"/>
  <c r="I28" i="259"/>
  <c r="F28"/>
  <c r="C28"/>
  <c r="I19"/>
  <c r="F19"/>
  <c r="C19"/>
  <c r="I28" i="257"/>
  <c r="F28"/>
  <c r="C28"/>
  <c r="I19"/>
  <c r="F19"/>
  <c r="C19"/>
  <c r="I28" i="256"/>
  <c r="F28"/>
  <c r="C28"/>
  <c r="I19"/>
  <c r="F19"/>
  <c r="C19"/>
  <c r="I28" i="255"/>
  <c r="F28"/>
  <c r="C28"/>
  <c r="I19"/>
  <c r="F19"/>
  <c r="C19"/>
  <c r="I28" i="254"/>
  <c r="F28"/>
  <c r="C28"/>
  <c r="L27"/>
  <c r="L26"/>
  <c r="L25"/>
  <c r="L24"/>
  <c r="L23"/>
  <c r="L22"/>
  <c r="I19"/>
  <c r="F19"/>
  <c r="C19"/>
  <c r="D7" s="1"/>
  <c r="L18"/>
  <c r="L16"/>
  <c r="L15"/>
  <c r="L12"/>
  <c r="L11"/>
  <c r="L10"/>
  <c r="L9"/>
  <c r="L8"/>
  <c r="L7"/>
  <c r="I28" i="253"/>
  <c r="F28"/>
  <c r="C28"/>
  <c r="L27"/>
  <c r="L26"/>
  <c r="L25"/>
  <c r="L24"/>
  <c r="L23"/>
  <c r="L22"/>
  <c r="I19"/>
  <c r="F19"/>
  <c r="C19"/>
  <c r="L18"/>
  <c r="L16"/>
  <c r="L15"/>
  <c r="L12"/>
  <c r="L11"/>
  <c r="L10"/>
  <c r="L9"/>
  <c r="L8"/>
  <c r="L7"/>
  <c r="I28" i="252"/>
  <c r="F28"/>
  <c r="C28"/>
  <c r="L27"/>
  <c r="L26"/>
  <c r="L25"/>
  <c r="L24"/>
  <c r="L23"/>
  <c r="L22"/>
  <c r="I19"/>
  <c r="F19"/>
  <c r="C19"/>
  <c r="L18"/>
  <c r="L16"/>
  <c r="L15"/>
  <c r="L12"/>
  <c r="L11"/>
  <c r="L10"/>
  <c r="L9"/>
  <c r="L8"/>
  <c r="L7"/>
  <c r="I28" i="251"/>
  <c r="F28"/>
  <c r="C28"/>
  <c r="I19"/>
  <c r="F19"/>
  <c r="C19"/>
  <c r="I28" i="246"/>
  <c r="F28"/>
  <c r="C28"/>
  <c r="I19"/>
  <c r="F19"/>
  <c r="C19"/>
  <c r="I28" i="244"/>
  <c r="F28"/>
  <c r="C28"/>
  <c r="I19"/>
  <c r="F19"/>
  <c r="C19"/>
  <c r="I28" i="242"/>
  <c r="F28"/>
  <c r="C28"/>
  <c r="I19"/>
  <c r="F19"/>
  <c r="C19"/>
  <c r="I28" i="249"/>
  <c r="F28"/>
  <c r="C28"/>
  <c r="I19"/>
  <c r="F19"/>
  <c r="C19"/>
  <c r="I28" i="245"/>
  <c r="F28"/>
  <c r="C28"/>
  <c r="I19"/>
  <c r="F19"/>
  <c r="C19"/>
  <c r="I28" i="241"/>
  <c r="F28"/>
  <c r="C28"/>
  <c r="I19"/>
  <c r="F19"/>
  <c r="C19"/>
  <c r="I28" i="248"/>
  <c r="F28"/>
  <c r="C28"/>
  <c r="I19"/>
  <c r="F19"/>
  <c r="C19"/>
  <c r="I28" i="250"/>
  <c r="F28"/>
  <c r="C28"/>
  <c r="I19"/>
  <c r="F19"/>
  <c r="C19"/>
  <c r="I28" i="247"/>
  <c r="F28"/>
  <c r="C28"/>
  <c r="I19"/>
  <c r="F19"/>
  <c r="C19"/>
  <c r="I28" i="243"/>
  <c r="F28"/>
  <c r="C28"/>
  <c r="I19"/>
  <c r="F19"/>
  <c r="C19"/>
  <c r="I28" i="239"/>
  <c r="F28"/>
  <c r="C28"/>
  <c r="I19"/>
  <c r="F19"/>
  <c r="C19"/>
  <c r="L7"/>
  <c r="I28" i="238"/>
  <c r="F28"/>
  <c r="C28"/>
  <c r="L22"/>
  <c r="L28" s="1"/>
  <c r="I19"/>
  <c r="F19"/>
  <c r="C19"/>
  <c r="L7"/>
  <c r="D19" i="181" l="1"/>
  <c r="H7" i="180"/>
  <c r="K22" i="183"/>
  <c r="H23" i="180"/>
  <c r="H27"/>
  <c r="H26"/>
  <c r="K23" i="183"/>
  <c r="K26"/>
  <c r="H8"/>
  <c r="H12"/>
  <c r="H16"/>
  <c r="H9"/>
  <c r="H13"/>
  <c r="H10"/>
  <c r="H14"/>
  <c r="H17"/>
  <c r="H11"/>
  <c r="H15"/>
  <c r="H18"/>
  <c r="K15"/>
  <c r="K11"/>
  <c r="K13"/>
  <c r="K17"/>
  <c r="K16"/>
  <c r="K14"/>
  <c r="K9"/>
  <c r="K12"/>
  <c r="K10"/>
  <c r="K18"/>
  <c r="K8"/>
  <c r="E8"/>
  <c r="E12"/>
  <c r="E16"/>
  <c r="E9"/>
  <c r="E13"/>
  <c r="E10"/>
  <c r="E14"/>
  <c r="E17"/>
  <c r="E11"/>
  <c r="E15"/>
  <c r="E18"/>
  <c r="K24"/>
  <c r="K27"/>
  <c r="K7"/>
  <c r="H8" i="178"/>
  <c r="H12"/>
  <c r="H16"/>
  <c r="H9"/>
  <c r="H13"/>
  <c r="H10"/>
  <c r="H14"/>
  <c r="H17"/>
  <c r="H11"/>
  <c r="H15"/>
  <c r="H18"/>
  <c r="E9"/>
  <c r="E13"/>
  <c r="E12"/>
  <c r="E10"/>
  <c r="E14"/>
  <c r="E17"/>
  <c r="E8"/>
  <c r="E11"/>
  <c r="E15"/>
  <c r="E18"/>
  <c r="E16"/>
  <c r="K26"/>
  <c r="K18"/>
  <c r="K17"/>
  <c r="K15"/>
  <c r="K14"/>
  <c r="K13"/>
  <c r="K12"/>
  <c r="K16"/>
  <c r="K11"/>
  <c r="K10"/>
  <c r="K9"/>
  <c r="K8"/>
  <c r="H8" i="176"/>
  <c r="H12"/>
  <c r="H16"/>
  <c r="H13"/>
  <c r="H14"/>
  <c r="H15"/>
  <c r="H9"/>
  <c r="H10"/>
  <c r="H17"/>
  <c r="H11"/>
  <c r="H18"/>
  <c r="K7"/>
  <c r="K15"/>
  <c r="K18"/>
  <c r="K8"/>
  <c r="K17"/>
  <c r="K16"/>
  <c r="K11"/>
  <c r="K12"/>
  <c r="K10"/>
  <c r="K14"/>
  <c r="K13"/>
  <c r="K9"/>
  <c r="E8"/>
  <c r="E12"/>
  <c r="E16"/>
  <c r="E17"/>
  <c r="E15"/>
  <c r="E9"/>
  <c r="E13"/>
  <c r="E11"/>
  <c r="E10"/>
  <c r="E14"/>
  <c r="E18"/>
  <c r="H8" i="174"/>
  <c r="H12"/>
  <c r="H16"/>
  <c r="H9"/>
  <c r="H13"/>
  <c r="H10"/>
  <c r="H14"/>
  <c r="H17"/>
  <c r="H11"/>
  <c r="H15"/>
  <c r="H18"/>
  <c r="K15"/>
  <c r="K10"/>
  <c r="K16"/>
  <c r="K11"/>
  <c r="K12"/>
  <c r="K18"/>
  <c r="K9"/>
  <c r="K17"/>
  <c r="K13"/>
  <c r="K8"/>
  <c r="K14"/>
  <c r="E8"/>
  <c r="E9"/>
  <c r="E13"/>
  <c r="E12"/>
  <c r="E10"/>
  <c r="E14"/>
  <c r="E17"/>
  <c r="E11"/>
  <c r="E15"/>
  <c r="E18"/>
  <c r="E16"/>
  <c r="H9" i="181"/>
  <c r="H13"/>
  <c r="H8"/>
  <c r="H10"/>
  <c r="H14"/>
  <c r="H17"/>
  <c r="H16"/>
  <c r="H11"/>
  <c r="H15"/>
  <c r="H18"/>
  <c r="H12"/>
  <c r="K27"/>
  <c r="K18"/>
  <c r="K14"/>
  <c r="K9"/>
  <c r="K10"/>
  <c r="K15"/>
  <c r="K16"/>
  <c r="K11"/>
  <c r="K12"/>
  <c r="K17"/>
  <c r="K13"/>
  <c r="K8"/>
  <c r="E8"/>
  <c r="E19" s="1"/>
  <c r="E12"/>
  <c r="E16"/>
  <c r="E9"/>
  <c r="E13"/>
  <c r="E10"/>
  <c r="E14"/>
  <c r="E17"/>
  <c r="E11"/>
  <c r="E15"/>
  <c r="E18"/>
  <c r="H8" i="177"/>
  <c r="H12"/>
  <c r="H16"/>
  <c r="H9"/>
  <c r="H13"/>
  <c r="H10"/>
  <c r="H14"/>
  <c r="H17"/>
  <c r="H11"/>
  <c r="H15"/>
  <c r="H18"/>
  <c r="K25"/>
  <c r="K18"/>
  <c r="K14"/>
  <c r="K9"/>
  <c r="K15"/>
  <c r="K10"/>
  <c r="K16"/>
  <c r="K11"/>
  <c r="K12"/>
  <c r="K17"/>
  <c r="K13"/>
  <c r="K8"/>
  <c r="E8"/>
  <c r="E12"/>
  <c r="E16"/>
  <c r="E9"/>
  <c r="E13"/>
  <c r="E10"/>
  <c r="E14"/>
  <c r="E17"/>
  <c r="E11"/>
  <c r="E15"/>
  <c r="E18"/>
  <c r="H9" i="173"/>
  <c r="H13"/>
  <c r="H10"/>
  <c r="H14"/>
  <c r="H17"/>
  <c r="H12"/>
  <c r="H11"/>
  <c r="H15"/>
  <c r="H18"/>
  <c r="H8"/>
  <c r="H16"/>
  <c r="E9"/>
  <c r="E13"/>
  <c r="E15"/>
  <c r="E18"/>
  <c r="E12"/>
  <c r="E16"/>
  <c r="E10"/>
  <c r="E14"/>
  <c r="E17"/>
  <c r="E11"/>
  <c r="E8"/>
  <c r="K23"/>
  <c r="K8"/>
  <c r="K18"/>
  <c r="K17"/>
  <c r="K13"/>
  <c r="K15"/>
  <c r="K16"/>
  <c r="K10"/>
  <c r="K11"/>
  <c r="K14"/>
  <c r="K9"/>
  <c r="K12"/>
  <c r="H24" i="180"/>
  <c r="H8"/>
  <c r="H12"/>
  <c r="H16"/>
  <c r="H9"/>
  <c r="H13"/>
  <c r="H10"/>
  <c r="H14"/>
  <c r="H17"/>
  <c r="H11"/>
  <c r="H15"/>
  <c r="H18"/>
  <c r="E27"/>
  <c r="E8"/>
  <c r="E12"/>
  <c r="E16"/>
  <c r="E9"/>
  <c r="E13"/>
  <c r="E10"/>
  <c r="E14"/>
  <c r="E17"/>
  <c r="E11"/>
  <c r="E15"/>
  <c r="E18"/>
  <c r="K18"/>
  <c r="K14"/>
  <c r="K9"/>
  <c r="K15"/>
  <c r="K10"/>
  <c r="K16"/>
  <c r="K11"/>
  <c r="K12"/>
  <c r="K17"/>
  <c r="K13"/>
  <c r="K8"/>
  <c r="H8" i="182"/>
  <c r="H12"/>
  <c r="H16"/>
  <c r="H9"/>
  <c r="H13"/>
  <c r="H10"/>
  <c r="H14"/>
  <c r="H17"/>
  <c r="H11"/>
  <c r="H15"/>
  <c r="H18"/>
  <c r="E9"/>
  <c r="E13"/>
  <c r="E8"/>
  <c r="E10"/>
  <c r="E14"/>
  <c r="E17"/>
  <c r="E16"/>
  <c r="E11"/>
  <c r="E15"/>
  <c r="E18"/>
  <c r="E12"/>
  <c r="K23"/>
  <c r="K18"/>
  <c r="K8"/>
  <c r="K15"/>
  <c r="K17"/>
  <c r="K13"/>
  <c r="K11"/>
  <c r="K14"/>
  <c r="K9"/>
  <c r="K12"/>
  <c r="K16"/>
  <c r="K10"/>
  <c r="G8" i="179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18"/>
  <c r="J14"/>
  <c r="J9"/>
  <c r="J10"/>
  <c r="J12"/>
  <c r="J15"/>
  <c r="J16"/>
  <c r="J11"/>
  <c r="J17"/>
  <c r="J13"/>
  <c r="J8"/>
  <c r="G8" i="175"/>
  <c r="G12"/>
  <c r="G16"/>
  <c r="G9"/>
  <c r="G13"/>
  <c r="G10"/>
  <c r="G14"/>
  <c r="G17"/>
  <c r="G11"/>
  <c r="G15"/>
  <c r="G18"/>
  <c r="D9"/>
  <c r="D13"/>
  <c r="D16"/>
  <c r="D10"/>
  <c r="D14"/>
  <c r="D17"/>
  <c r="D12"/>
  <c r="D11"/>
  <c r="D15"/>
  <c r="D18"/>
  <c r="D8"/>
  <c r="G8" i="172"/>
  <c r="G12"/>
  <c r="G16"/>
  <c r="G18"/>
  <c r="G9"/>
  <c r="G13"/>
  <c r="G11"/>
  <c r="G10"/>
  <c r="G14"/>
  <c r="G17"/>
  <c r="G15"/>
  <c r="J18"/>
  <c r="J14"/>
  <c r="J9"/>
  <c r="J15"/>
  <c r="J10"/>
  <c r="J16"/>
  <c r="J11"/>
  <c r="J12"/>
  <c r="J13"/>
  <c r="J17"/>
  <c r="J8"/>
  <c r="D8"/>
  <c r="D12"/>
  <c r="D16"/>
  <c r="D9"/>
  <c r="D13"/>
  <c r="D10"/>
  <c r="D14"/>
  <c r="D17"/>
  <c r="D11"/>
  <c r="D15"/>
  <c r="D18"/>
  <c r="J8" i="362"/>
  <c r="J12"/>
  <c r="J16"/>
  <c r="J9"/>
  <c r="J13"/>
  <c r="J10"/>
  <c r="J14"/>
  <c r="J17"/>
  <c r="J11"/>
  <c r="J15"/>
  <c r="J18"/>
  <c r="G9"/>
  <c r="G13"/>
  <c r="G8"/>
  <c r="G16"/>
  <c r="G10"/>
  <c r="G14"/>
  <c r="G17"/>
  <c r="G11"/>
  <c r="G15"/>
  <c r="G18"/>
  <c r="G12"/>
  <c r="D8"/>
  <c r="D12"/>
  <c r="D16"/>
  <c r="D17"/>
  <c r="D18"/>
  <c r="D9"/>
  <c r="D13"/>
  <c r="D14"/>
  <c r="D15"/>
  <c r="D10"/>
  <c r="D11"/>
  <c r="J8" i="260"/>
  <c r="J12"/>
  <c r="J16"/>
  <c r="J9"/>
  <c r="J13"/>
  <c r="J15"/>
  <c r="J10"/>
  <c r="J14"/>
  <c r="J17"/>
  <c r="J11"/>
  <c r="J18"/>
  <c r="D8"/>
  <c r="D12"/>
  <c r="D16"/>
  <c r="D9"/>
  <c r="D13"/>
  <c r="D10"/>
  <c r="D14"/>
  <c r="D17"/>
  <c r="D11"/>
  <c r="D15"/>
  <c r="D18"/>
  <c r="G8"/>
  <c r="G12"/>
  <c r="G16"/>
  <c r="G9"/>
  <c r="G13"/>
  <c r="G10"/>
  <c r="G14"/>
  <c r="G17"/>
  <c r="G11"/>
  <c r="G15"/>
  <c r="G18"/>
  <c r="J8" i="259"/>
  <c r="J12"/>
  <c r="J16"/>
  <c r="J9"/>
  <c r="J13"/>
  <c r="J10"/>
  <c r="J14"/>
  <c r="J17"/>
  <c r="J11"/>
  <c r="J15"/>
  <c r="J18"/>
  <c r="D8"/>
  <c r="D12"/>
  <c r="D16"/>
  <c r="D10"/>
  <c r="D15"/>
  <c r="D9"/>
  <c r="D13"/>
  <c r="D14"/>
  <c r="D18"/>
  <c r="D17"/>
  <c r="D11"/>
  <c r="G9"/>
  <c r="G13"/>
  <c r="G16"/>
  <c r="G10"/>
  <c r="G14"/>
  <c r="G17"/>
  <c r="G12"/>
  <c r="G11"/>
  <c r="G15"/>
  <c r="G18"/>
  <c r="G8"/>
  <c r="J8" i="257"/>
  <c r="J12"/>
  <c r="J16"/>
  <c r="J9"/>
  <c r="J13"/>
  <c r="J10"/>
  <c r="J14"/>
  <c r="J17"/>
  <c r="J11"/>
  <c r="J15"/>
  <c r="J18"/>
  <c r="D8"/>
  <c r="D12"/>
  <c r="D16"/>
  <c r="D9"/>
  <c r="D13"/>
  <c r="D10"/>
  <c r="D14"/>
  <c r="D17"/>
  <c r="D11"/>
  <c r="D15"/>
  <c r="D18"/>
  <c r="G8"/>
  <c r="G12"/>
  <c r="G16"/>
  <c r="G11"/>
  <c r="G9"/>
  <c r="G13"/>
  <c r="G18"/>
  <c r="G10"/>
  <c r="G14"/>
  <c r="G17"/>
  <c r="G15"/>
  <c r="J8" i="256"/>
  <c r="J12"/>
  <c r="J16"/>
  <c r="J15"/>
  <c r="J9"/>
  <c r="J13"/>
  <c r="J11"/>
  <c r="J10"/>
  <c r="J14"/>
  <c r="J17"/>
  <c r="J18"/>
  <c r="D8"/>
  <c r="D12"/>
  <c r="D16"/>
  <c r="D9"/>
  <c r="D13"/>
  <c r="D10"/>
  <c r="D14"/>
  <c r="D17"/>
  <c r="D11"/>
  <c r="D15"/>
  <c r="D18"/>
  <c r="G8"/>
  <c r="G12"/>
  <c r="G16"/>
  <c r="G9"/>
  <c r="G13"/>
  <c r="G10"/>
  <c r="G14"/>
  <c r="G17"/>
  <c r="G11"/>
  <c r="G15"/>
  <c r="G18"/>
  <c r="J8" i="255"/>
  <c r="J12"/>
  <c r="J16"/>
  <c r="J9"/>
  <c r="J13"/>
  <c r="J10"/>
  <c r="J14"/>
  <c r="J17"/>
  <c r="J11"/>
  <c r="J15"/>
  <c r="J18"/>
  <c r="D8"/>
  <c r="D12"/>
  <c r="D16"/>
  <c r="D18"/>
  <c r="D9"/>
  <c r="D13"/>
  <c r="D15"/>
  <c r="D10"/>
  <c r="D14"/>
  <c r="D17"/>
  <c r="D11"/>
  <c r="G8"/>
  <c r="G12"/>
  <c r="G16"/>
  <c r="G9"/>
  <c r="G13"/>
  <c r="G10"/>
  <c r="G14"/>
  <c r="G17"/>
  <c r="G11"/>
  <c r="G15"/>
  <c r="G18"/>
  <c r="J8" i="254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18"/>
  <c r="D9"/>
  <c r="D13"/>
  <c r="D15"/>
  <c r="D10"/>
  <c r="D14"/>
  <c r="D17"/>
  <c r="D11"/>
  <c r="J8" i="253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52"/>
  <c r="J12"/>
  <c r="J16"/>
  <c r="J9"/>
  <c r="J13"/>
  <c r="J10"/>
  <c r="J14"/>
  <c r="J17"/>
  <c r="J11"/>
  <c r="J15"/>
  <c r="J18"/>
  <c r="G8"/>
  <c r="G12"/>
  <c r="G16"/>
  <c r="G9"/>
  <c r="G13"/>
  <c r="G15"/>
  <c r="G10"/>
  <c r="G14"/>
  <c r="G17"/>
  <c r="G11"/>
  <c r="G18"/>
  <c r="D8"/>
  <c r="D12"/>
  <c r="D16"/>
  <c r="D9"/>
  <c r="D13"/>
  <c r="D10"/>
  <c r="D14"/>
  <c r="D17"/>
  <c r="D11"/>
  <c r="D15"/>
  <c r="D18"/>
  <c r="J7" i="251"/>
  <c r="J8"/>
  <c r="J12"/>
  <c r="J16"/>
  <c r="J9"/>
  <c r="J13"/>
  <c r="J10"/>
  <c r="J14"/>
  <c r="J17"/>
  <c r="J11"/>
  <c r="J15"/>
  <c r="J18"/>
  <c r="G8"/>
  <c r="G12"/>
  <c r="G16"/>
  <c r="G9"/>
  <c r="G13"/>
  <c r="G15"/>
  <c r="G18"/>
  <c r="G10"/>
  <c r="G14"/>
  <c r="G17"/>
  <c r="G11"/>
  <c r="D9"/>
  <c r="D13"/>
  <c r="D12"/>
  <c r="D10"/>
  <c r="D14"/>
  <c r="D17"/>
  <c r="D16"/>
  <c r="D11"/>
  <c r="D15"/>
  <c r="D18"/>
  <c r="D8"/>
  <c r="J8" i="246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9"/>
  <c r="D13"/>
  <c r="D12"/>
  <c r="D10"/>
  <c r="D14"/>
  <c r="D17"/>
  <c r="D8"/>
  <c r="D11"/>
  <c r="D15"/>
  <c r="D18"/>
  <c r="D16"/>
  <c r="J8" i="244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2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9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9"/>
  <c r="D13"/>
  <c r="D10"/>
  <c r="D14"/>
  <c r="D17"/>
  <c r="D8"/>
  <c r="D11"/>
  <c r="D15"/>
  <c r="D18"/>
  <c r="D12"/>
  <c r="D16"/>
  <c r="J8" i="245"/>
  <c r="J9"/>
  <c r="J13"/>
  <c r="J10"/>
  <c r="J14"/>
  <c r="J17"/>
  <c r="J16"/>
  <c r="J11"/>
  <c r="J15"/>
  <c r="J18"/>
  <c r="J12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1"/>
  <c r="J12"/>
  <c r="J16"/>
  <c r="J9"/>
  <c r="J13"/>
  <c r="J10"/>
  <c r="J14"/>
  <c r="J17"/>
  <c r="J11"/>
  <c r="J15"/>
  <c r="J18"/>
  <c r="G8"/>
  <c r="G9"/>
  <c r="G13"/>
  <c r="G10"/>
  <c r="G14"/>
  <c r="G17"/>
  <c r="G16"/>
  <c r="G11"/>
  <c r="G15"/>
  <c r="G18"/>
  <c r="G12"/>
  <c r="D8"/>
  <c r="D12"/>
  <c r="D16"/>
  <c r="D9"/>
  <c r="D13"/>
  <c r="D15"/>
  <c r="D10"/>
  <c r="D14"/>
  <c r="D17"/>
  <c r="D11"/>
  <c r="D18"/>
  <c r="J8" i="248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18"/>
  <c r="D9"/>
  <c r="D13"/>
  <c r="D15"/>
  <c r="D10"/>
  <c r="D14"/>
  <c r="D17"/>
  <c r="D11"/>
  <c r="J8" i="250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7"/>
  <c r="J12"/>
  <c r="J16"/>
  <c r="J9"/>
  <c r="J13"/>
  <c r="J10"/>
  <c r="J14"/>
  <c r="J17"/>
  <c r="J11"/>
  <c r="J15"/>
  <c r="J18"/>
  <c r="G9"/>
  <c r="G13"/>
  <c r="G12"/>
  <c r="G10"/>
  <c r="G14"/>
  <c r="G17"/>
  <c r="G8"/>
  <c r="G16"/>
  <c r="G11"/>
  <c r="G15"/>
  <c r="G18"/>
  <c r="D9"/>
  <c r="D13"/>
  <c r="D8"/>
  <c r="D10"/>
  <c r="D14"/>
  <c r="D17"/>
  <c r="D12"/>
  <c r="D11"/>
  <c r="D15"/>
  <c r="D18"/>
  <c r="D16"/>
  <c r="J8" i="243"/>
  <c r="J12"/>
  <c r="J16"/>
  <c r="J9"/>
  <c r="J13"/>
  <c r="J10"/>
  <c r="J14"/>
  <c r="J17"/>
  <c r="J11"/>
  <c r="J15"/>
  <c r="J18"/>
  <c r="G8"/>
  <c r="G12"/>
  <c r="G16"/>
  <c r="G11"/>
  <c r="G18"/>
  <c r="G9"/>
  <c r="G13"/>
  <c r="G10"/>
  <c r="G14"/>
  <c r="G17"/>
  <c r="G15"/>
  <c r="D8"/>
  <c r="D12"/>
  <c r="D16"/>
  <c r="D18"/>
  <c r="D9"/>
  <c r="D13"/>
  <c r="D11"/>
  <c r="D10"/>
  <c r="D14"/>
  <c r="D17"/>
  <c r="D15"/>
  <c r="J7" i="239"/>
  <c r="J8"/>
  <c r="J12"/>
  <c r="J16"/>
  <c r="J13"/>
  <c r="J10"/>
  <c r="J14"/>
  <c r="J17"/>
  <c r="J9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38"/>
  <c r="J12"/>
  <c r="J16"/>
  <c r="J9"/>
  <c r="J13"/>
  <c r="J10"/>
  <c r="J14"/>
  <c r="J17"/>
  <c r="J11"/>
  <c r="J15"/>
  <c r="J18"/>
  <c r="G9"/>
  <c r="G13"/>
  <c r="G12"/>
  <c r="G16"/>
  <c r="G10"/>
  <c r="G14"/>
  <c r="G17"/>
  <c r="G8"/>
  <c r="G11"/>
  <c r="G15"/>
  <c r="G18"/>
  <c r="D8"/>
  <c r="D12"/>
  <c r="D16"/>
  <c r="D9"/>
  <c r="D13"/>
  <c r="D10"/>
  <c r="D14"/>
  <c r="D17"/>
  <c r="D11"/>
  <c r="D15"/>
  <c r="D18"/>
  <c r="D7"/>
  <c r="K23" i="174"/>
  <c r="K22"/>
  <c r="K25"/>
  <c r="K27" i="176"/>
  <c r="C30" i="250"/>
  <c r="E22" s="1"/>
  <c r="K22" i="176"/>
  <c r="E22" i="180"/>
  <c r="K26" i="176"/>
  <c r="K24" i="181"/>
  <c r="K24" i="176"/>
  <c r="K25"/>
  <c r="K26" i="181"/>
  <c r="K23" i="176"/>
  <c r="K25" i="181"/>
  <c r="K23"/>
  <c r="K7"/>
  <c r="K22"/>
  <c r="K27" i="177"/>
  <c r="H25" i="180"/>
  <c r="K27" i="182"/>
  <c r="K25"/>
  <c r="K7"/>
  <c r="K26"/>
  <c r="D7" i="362"/>
  <c r="G7" i="239"/>
  <c r="G7" i="238"/>
  <c r="J19" i="182"/>
  <c r="K24"/>
  <c r="K22"/>
  <c r="J19" i="183"/>
  <c r="K25" i="178"/>
  <c r="K24"/>
  <c r="K23"/>
  <c r="K7"/>
  <c r="K27"/>
  <c r="J19"/>
  <c r="K26" i="174"/>
  <c r="K27"/>
  <c r="J19" i="181"/>
  <c r="K23" i="177"/>
  <c r="K24"/>
  <c r="K26"/>
  <c r="K22"/>
  <c r="J7" i="172"/>
  <c r="I30" i="249"/>
  <c r="E25" i="180"/>
  <c r="E24"/>
  <c r="E7"/>
  <c r="E23"/>
  <c r="E26"/>
  <c r="C30" i="251"/>
  <c r="C30" i="242"/>
  <c r="E22" s="1"/>
  <c r="J7" i="250"/>
  <c r="J7" i="247"/>
  <c r="D7" i="243"/>
  <c r="G7" i="175"/>
  <c r="J7" i="260"/>
  <c r="J7" i="244"/>
  <c r="J7" i="243"/>
  <c r="K7" i="173"/>
  <c r="D7" i="239"/>
  <c r="D7" i="250"/>
  <c r="I30" i="242"/>
  <c r="K7" s="1"/>
  <c r="I30" i="255"/>
  <c r="K27" s="1"/>
  <c r="K24" i="173"/>
  <c r="K27"/>
  <c r="J19"/>
  <c r="I30" i="179"/>
  <c r="J7"/>
  <c r="C30" i="243"/>
  <c r="J7" i="245"/>
  <c r="K22" i="173"/>
  <c r="J19" i="177"/>
  <c r="K7" i="174"/>
  <c r="D7" i="246"/>
  <c r="C30" i="254"/>
  <c r="E22" s="1"/>
  <c r="K26" i="173"/>
  <c r="K25"/>
  <c r="J19" i="180"/>
  <c r="I30" i="260"/>
  <c r="K27" s="1"/>
  <c r="J7" i="257"/>
  <c r="I30" i="256"/>
  <c r="K26" s="1"/>
  <c r="J7"/>
  <c r="G7" i="253"/>
  <c r="D7"/>
  <c r="E30" i="377"/>
  <c r="I30"/>
  <c r="F30" i="376"/>
  <c r="J30"/>
  <c r="F30" i="373"/>
  <c r="J30"/>
  <c r="E30"/>
  <c r="I30"/>
  <c r="F30" i="372"/>
  <c r="J30"/>
  <c r="E30" i="369"/>
  <c r="I30"/>
  <c r="F30" i="368"/>
  <c r="J30"/>
  <c r="C30" i="367"/>
  <c r="G30"/>
  <c r="D19" i="180"/>
  <c r="E23" i="182"/>
  <c r="E22"/>
  <c r="D19"/>
  <c r="E26"/>
  <c r="G7" i="179"/>
  <c r="D7"/>
  <c r="G7" i="172"/>
  <c r="C30" i="257"/>
  <c r="E26" s="1"/>
  <c r="I30" i="246"/>
  <c r="K23" s="1"/>
  <c r="J7" i="242"/>
  <c r="J7" i="248"/>
  <c r="F30" i="238"/>
  <c r="H27" s="1"/>
  <c r="C30"/>
  <c r="D19" i="183"/>
  <c r="H26"/>
  <c r="H22"/>
  <c r="H27"/>
  <c r="H23"/>
  <c r="H7"/>
  <c r="H24"/>
  <c r="H25"/>
  <c r="E25"/>
  <c r="E23"/>
  <c r="E24"/>
  <c r="E26"/>
  <c r="E22"/>
  <c r="E27"/>
  <c r="E7"/>
  <c r="G19"/>
  <c r="G19" i="178"/>
  <c r="E25"/>
  <c r="E26"/>
  <c r="E22"/>
  <c r="E24"/>
  <c r="E7"/>
  <c r="E27"/>
  <c r="E23"/>
  <c r="D19"/>
  <c r="H26"/>
  <c r="H22"/>
  <c r="H25"/>
  <c r="H27"/>
  <c r="H23"/>
  <c r="H7"/>
  <c r="H24"/>
  <c r="H7" i="176"/>
  <c r="J19"/>
  <c r="E7"/>
  <c r="H26"/>
  <c r="H22"/>
  <c r="H24"/>
  <c r="H25"/>
  <c r="H27"/>
  <c r="H23"/>
  <c r="G19"/>
  <c r="D19"/>
  <c r="E25"/>
  <c r="E23"/>
  <c r="E26"/>
  <c r="E22"/>
  <c r="E27"/>
  <c r="E24"/>
  <c r="E7" i="174"/>
  <c r="J19"/>
  <c r="H7"/>
  <c r="G19"/>
  <c r="D19"/>
  <c r="E25"/>
  <c r="E27"/>
  <c r="E24"/>
  <c r="E26"/>
  <c r="E22"/>
  <c r="E23"/>
  <c r="H26"/>
  <c r="H22"/>
  <c r="H24"/>
  <c r="H27"/>
  <c r="H23"/>
  <c r="H25"/>
  <c r="G19" i="181"/>
  <c r="H26"/>
  <c r="H22"/>
  <c r="H27"/>
  <c r="H23"/>
  <c r="H7"/>
  <c r="H24"/>
  <c r="H25"/>
  <c r="E25"/>
  <c r="E23"/>
  <c r="E24"/>
  <c r="E26"/>
  <c r="E22"/>
  <c r="E27"/>
  <c r="H7" i="177"/>
  <c r="E7"/>
  <c r="K7"/>
  <c r="E7" i="173"/>
  <c r="H7"/>
  <c r="K25" i="180"/>
  <c r="K22"/>
  <c r="K26"/>
  <c r="K7"/>
  <c r="K24"/>
  <c r="K23"/>
  <c r="K27"/>
  <c r="G19"/>
  <c r="E7" i="182"/>
  <c r="E27"/>
  <c r="E24"/>
  <c r="E25"/>
  <c r="D19" i="177"/>
  <c r="H26"/>
  <c r="H22"/>
  <c r="H25"/>
  <c r="H27"/>
  <c r="H23"/>
  <c r="H24"/>
  <c r="G19"/>
  <c r="E25"/>
  <c r="E23"/>
  <c r="E26"/>
  <c r="E22"/>
  <c r="E27"/>
  <c r="E24"/>
  <c r="D19" i="173"/>
  <c r="H26"/>
  <c r="H22"/>
  <c r="H25"/>
  <c r="H27"/>
  <c r="H23"/>
  <c r="H24"/>
  <c r="G19"/>
  <c r="E25"/>
  <c r="E23"/>
  <c r="E26"/>
  <c r="E22"/>
  <c r="E27"/>
  <c r="E24"/>
  <c r="G19" i="182"/>
  <c r="H26"/>
  <c r="H22"/>
  <c r="H27"/>
  <c r="H23"/>
  <c r="H7"/>
  <c r="H24"/>
  <c r="H25"/>
  <c r="E30" i="374"/>
  <c r="I30"/>
  <c r="C30" i="376"/>
  <c r="G30"/>
  <c r="F30" i="377"/>
  <c r="J30"/>
  <c r="E30" i="366"/>
  <c r="I30"/>
  <c r="D30" i="367"/>
  <c r="F30" i="369"/>
  <c r="J30"/>
  <c r="E30" i="370"/>
  <c r="I30"/>
  <c r="K28" i="364"/>
  <c r="K28" i="363"/>
  <c r="K28" i="365"/>
  <c r="F30" i="366"/>
  <c r="J30"/>
  <c r="D30" i="368"/>
  <c r="H30"/>
  <c r="F30" i="370"/>
  <c r="J30"/>
  <c r="E30" i="371"/>
  <c r="I30"/>
  <c r="F30" i="374"/>
  <c r="J30"/>
  <c r="E30" i="375"/>
  <c r="I30"/>
  <c r="H30" i="376"/>
  <c r="F30" i="367"/>
  <c r="J30"/>
  <c r="E30" i="368"/>
  <c r="I30"/>
  <c r="F30" i="371"/>
  <c r="J30"/>
  <c r="I30" i="372"/>
  <c r="F30" i="375"/>
  <c r="J30"/>
  <c r="K19" i="363"/>
  <c r="K19" i="364"/>
  <c r="F30" i="179"/>
  <c r="F30" i="362"/>
  <c r="H25" s="1"/>
  <c r="I30" i="257"/>
  <c r="J7" i="255"/>
  <c r="I30" i="248"/>
  <c r="K27" s="1"/>
  <c r="I30" i="250"/>
  <c r="D7" i="247"/>
  <c r="C30" i="239"/>
  <c r="C30" i="179"/>
  <c r="C30" i="175"/>
  <c r="E23" s="1"/>
  <c r="G7" i="362"/>
  <c r="L19" i="254"/>
  <c r="G7"/>
  <c r="F30" i="253"/>
  <c r="L19" i="252"/>
  <c r="I30" i="251"/>
  <c r="K26" s="1"/>
  <c r="J7" i="246"/>
  <c r="I30" i="244"/>
  <c r="J7" i="249"/>
  <c r="I30" i="241"/>
  <c r="D7"/>
  <c r="C30"/>
  <c r="E26" s="1"/>
  <c r="I30" i="247"/>
  <c r="I30" i="243"/>
  <c r="L28" i="239"/>
  <c r="F30"/>
  <c r="L19" i="238"/>
  <c r="C30" i="377"/>
  <c r="G30"/>
  <c r="K28"/>
  <c r="K19"/>
  <c r="D30"/>
  <c r="H30"/>
  <c r="K19" i="376"/>
  <c r="D30"/>
  <c r="K28"/>
  <c r="E30"/>
  <c r="I30"/>
  <c r="C30" i="375"/>
  <c r="G30"/>
  <c r="K28"/>
  <c r="K19"/>
  <c r="D30"/>
  <c r="H30"/>
  <c r="C30" i="374"/>
  <c r="G30"/>
  <c r="K28"/>
  <c r="K19"/>
  <c r="D30"/>
  <c r="H30"/>
  <c r="C30" i="373"/>
  <c r="G30"/>
  <c r="K28"/>
  <c r="K19"/>
  <c r="D30"/>
  <c r="H30"/>
  <c r="C30" i="372"/>
  <c r="G30"/>
  <c r="K28"/>
  <c r="E30"/>
  <c r="K19"/>
  <c r="D30"/>
  <c r="H30"/>
  <c r="C30" i="371"/>
  <c r="G30"/>
  <c r="K28"/>
  <c r="K19"/>
  <c r="D30"/>
  <c r="H30"/>
  <c r="C30" i="370"/>
  <c r="G30"/>
  <c r="K28"/>
  <c r="K19"/>
  <c r="D30"/>
  <c r="H30"/>
  <c r="C30" i="369"/>
  <c r="G30"/>
  <c r="K28"/>
  <c r="K19"/>
  <c r="D30"/>
  <c r="H30"/>
  <c r="C30" i="368"/>
  <c r="G30"/>
  <c r="K28"/>
  <c r="K19"/>
  <c r="K28" i="367"/>
  <c r="K19"/>
  <c r="H30"/>
  <c r="E30"/>
  <c r="I30"/>
  <c r="C30" i="366"/>
  <c r="G30"/>
  <c r="K28"/>
  <c r="K19"/>
  <c r="D30"/>
  <c r="H30"/>
  <c r="K19" i="365"/>
  <c r="D30" i="364"/>
  <c r="E30"/>
  <c r="I30"/>
  <c r="E30" i="363"/>
  <c r="I30"/>
  <c r="C30"/>
  <c r="G30"/>
  <c r="D30"/>
  <c r="H30"/>
  <c r="D7" i="175"/>
  <c r="F30"/>
  <c r="I28"/>
  <c r="I30" s="1"/>
  <c r="I30" i="172"/>
  <c r="C30"/>
  <c r="F30"/>
  <c r="D7"/>
  <c r="C30" i="362"/>
  <c r="L19"/>
  <c r="L28"/>
  <c r="I30"/>
  <c r="J7"/>
  <c r="C30" i="260"/>
  <c r="D7"/>
  <c r="F30"/>
  <c r="G7"/>
  <c r="J7" i="259"/>
  <c r="I30"/>
  <c r="F30"/>
  <c r="G7"/>
  <c r="C30"/>
  <c r="D7"/>
  <c r="D7" i="257"/>
  <c r="F30"/>
  <c r="G7"/>
  <c r="C30" i="256"/>
  <c r="F30"/>
  <c r="G7"/>
  <c r="D7"/>
  <c r="F30" i="255"/>
  <c r="G7"/>
  <c r="C30"/>
  <c r="D7"/>
  <c r="L28" i="254"/>
  <c r="F30"/>
  <c r="I30"/>
  <c r="J7"/>
  <c r="C30" i="253"/>
  <c r="L19"/>
  <c r="L28"/>
  <c r="I30"/>
  <c r="J7"/>
  <c r="F30" i="252"/>
  <c r="G7"/>
  <c r="C30"/>
  <c r="I30"/>
  <c r="L28"/>
  <c r="D7"/>
  <c r="J7"/>
  <c r="D7" i="251"/>
  <c r="G7"/>
  <c r="F30"/>
  <c r="C30" i="246"/>
  <c r="F30"/>
  <c r="K26"/>
  <c r="K25"/>
  <c r="G7"/>
  <c r="C30" i="244"/>
  <c r="F30"/>
  <c r="G7"/>
  <c r="D7"/>
  <c r="D7" i="242"/>
  <c r="F30"/>
  <c r="G7"/>
  <c r="F30" i="249"/>
  <c r="G7"/>
  <c r="C30"/>
  <c r="D7"/>
  <c r="I30" i="245"/>
  <c r="C30"/>
  <c r="F30"/>
  <c r="G7"/>
  <c r="D7"/>
  <c r="J7" i="241"/>
  <c r="F30"/>
  <c r="G7"/>
  <c r="K23" i="248"/>
  <c r="F30"/>
  <c r="C30"/>
  <c r="G7"/>
  <c r="D7"/>
  <c r="F30" i="250"/>
  <c r="G7"/>
  <c r="G7" i="247"/>
  <c r="F30"/>
  <c r="C30"/>
  <c r="F30" i="243"/>
  <c r="G7"/>
  <c r="L19" i="239"/>
  <c r="I30"/>
  <c r="I30" i="238"/>
  <c r="J7"/>
  <c r="C19" i="171"/>
  <c r="L8"/>
  <c r="L9"/>
  <c r="L10"/>
  <c r="L11"/>
  <c r="L12"/>
  <c r="L15"/>
  <c r="L16"/>
  <c r="L18"/>
  <c r="E25" i="250" l="1"/>
  <c r="E27"/>
  <c r="K22" i="260"/>
  <c r="E25" i="254"/>
  <c r="K7" i="246"/>
  <c r="K22"/>
  <c r="K24"/>
  <c r="K27"/>
  <c r="K22" i="248"/>
  <c r="K7"/>
  <c r="K26"/>
  <c r="K25"/>
  <c r="K24"/>
  <c r="E23" i="254"/>
  <c r="E7"/>
  <c r="E24"/>
  <c r="E24" i="242"/>
  <c r="E27" i="254"/>
  <c r="E26"/>
  <c r="E23" i="250"/>
  <c r="E26"/>
  <c r="E28" s="1"/>
  <c r="E7"/>
  <c r="E24"/>
  <c r="H28" i="180"/>
  <c r="K24" i="251"/>
  <c r="K27"/>
  <c r="K28" i="174"/>
  <c r="M12" i="254"/>
  <c r="M13"/>
  <c r="M14"/>
  <c r="M7" i="253"/>
  <c r="M14"/>
  <c r="M13"/>
  <c r="M16" i="252"/>
  <c r="M13"/>
  <c r="M18" i="362"/>
  <c r="M13"/>
  <c r="M15"/>
  <c r="M14"/>
  <c r="K28" i="183"/>
  <c r="D19" i="254"/>
  <c r="M17" i="239"/>
  <c r="M10"/>
  <c r="M16"/>
  <c r="M14"/>
  <c r="M8"/>
  <c r="M12"/>
  <c r="M15"/>
  <c r="M13"/>
  <c r="M11"/>
  <c r="M9"/>
  <c r="M18"/>
  <c r="M10" i="238"/>
  <c r="M9"/>
  <c r="M12"/>
  <c r="M17"/>
  <c r="M15"/>
  <c r="M18"/>
  <c r="M14"/>
  <c r="M13"/>
  <c r="M16"/>
  <c r="M8"/>
  <c r="M11"/>
  <c r="H19" i="180"/>
  <c r="D19" i="238"/>
  <c r="L30"/>
  <c r="N24" s="1"/>
  <c r="K19" i="183"/>
  <c r="K25" i="255"/>
  <c r="K24"/>
  <c r="E26" i="242"/>
  <c r="E23"/>
  <c r="E27"/>
  <c r="E25"/>
  <c r="E7"/>
  <c r="H23" i="238"/>
  <c r="H22"/>
  <c r="H8" i="179"/>
  <c r="H12"/>
  <c r="H16"/>
  <c r="H9"/>
  <c r="H13"/>
  <c r="H10"/>
  <c r="H14"/>
  <c r="H17"/>
  <c r="H11"/>
  <c r="H15"/>
  <c r="H18"/>
  <c r="K18"/>
  <c r="K14"/>
  <c r="K9"/>
  <c r="K16"/>
  <c r="K15"/>
  <c r="K10"/>
  <c r="K11"/>
  <c r="K12"/>
  <c r="K17"/>
  <c r="K13"/>
  <c r="K8"/>
  <c r="E8"/>
  <c r="E12"/>
  <c r="E16"/>
  <c r="E9"/>
  <c r="E13"/>
  <c r="E10"/>
  <c r="E14"/>
  <c r="E17"/>
  <c r="E11"/>
  <c r="E15"/>
  <c r="E18"/>
  <c r="H23" i="175"/>
  <c r="H8"/>
  <c r="H12"/>
  <c r="H16"/>
  <c r="H9"/>
  <c r="H13"/>
  <c r="H10"/>
  <c r="H14"/>
  <c r="H17"/>
  <c r="H11"/>
  <c r="H15"/>
  <c r="H18"/>
  <c r="K18"/>
  <c r="K15"/>
  <c r="K17"/>
  <c r="K13"/>
  <c r="K16"/>
  <c r="K11"/>
  <c r="K14"/>
  <c r="K9"/>
  <c r="K8"/>
  <c r="K10"/>
  <c r="K12"/>
  <c r="E25"/>
  <c r="E9"/>
  <c r="E13"/>
  <c r="E8"/>
  <c r="E10"/>
  <c r="E14"/>
  <c r="E17"/>
  <c r="E12"/>
  <c r="E11"/>
  <c r="E15"/>
  <c r="E18"/>
  <c r="E16"/>
  <c r="H8" i="172"/>
  <c r="H12"/>
  <c r="H16"/>
  <c r="H18"/>
  <c r="H9"/>
  <c r="H13"/>
  <c r="H11"/>
  <c r="H10"/>
  <c r="H14"/>
  <c r="H17"/>
  <c r="H15"/>
  <c r="E8"/>
  <c r="E12"/>
  <c r="E16"/>
  <c r="E9"/>
  <c r="E13"/>
  <c r="E10"/>
  <c r="E14"/>
  <c r="E17"/>
  <c r="E11"/>
  <c r="E15"/>
  <c r="E18"/>
  <c r="K23"/>
  <c r="K18"/>
  <c r="K14"/>
  <c r="K9"/>
  <c r="K15"/>
  <c r="K10"/>
  <c r="K16"/>
  <c r="K11"/>
  <c r="K12"/>
  <c r="K17"/>
  <c r="K13"/>
  <c r="K8"/>
  <c r="K8" i="362"/>
  <c r="K12"/>
  <c r="K16"/>
  <c r="K9"/>
  <c r="K13"/>
  <c r="K10"/>
  <c r="K14"/>
  <c r="K17"/>
  <c r="K11"/>
  <c r="K15"/>
  <c r="K18"/>
  <c r="H7"/>
  <c r="H24"/>
  <c r="H8"/>
  <c r="H9"/>
  <c r="H13"/>
  <c r="H12"/>
  <c r="H10"/>
  <c r="H14"/>
  <c r="H17"/>
  <c r="H11"/>
  <c r="H15"/>
  <c r="H18"/>
  <c r="H16"/>
  <c r="H23"/>
  <c r="H22"/>
  <c r="H27"/>
  <c r="H26"/>
  <c r="E23"/>
  <c r="E8"/>
  <c r="E12"/>
  <c r="E16"/>
  <c r="E17"/>
  <c r="E15"/>
  <c r="E9"/>
  <c r="E13"/>
  <c r="E14"/>
  <c r="E18"/>
  <c r="E10"/>
  <c r="E11"/>
  <c r="D8" i="171"/>
  <c r="D12"/>
  <c r="D16"/>
  <c r="D10"/>
  <c r="D14"/>
  <c r="D17"/>
  <c r="D13"/>
  <c r="D11"/>
  <c r="D15"/>
  <c r="D18"/>
  <c r="D9"/>
  <c r="K23" i="260"/>
  <c r="K8"/>
  <c r="K12"/>
  <c r="K16"/>
  <c r="K18"/>
  <c r="K9"/>
  <c r="K13"/>
  <c r="K15"/>
  <c r="K10"/>
  <c r="K14"/>
  <c r="K17"/>
  <c r="K11"/>
  <c r="E26"/>
  <c r="E8"/>
  <c r="E12"/>
  <c r="E16"/>
  <c r="E9"/>
  <c r="E13"/>
  <c r="E10"/>
  <c r="E14"/>
  <c r="E17"/>
  <c r="E11"/>
  <c r="E15"/>
  <c r="E18"/>
  <c r="H8"/>
  <c r="H12"/>
  <c r="H16"/>
  <c r="H9"/>
  <c r="H13"/>
  <c r="H10"/>
  <c r="H14"/>
  <c r="H17"/>
  <c r="H11"/>
  <c r="H15"/>
  <c r="H18"/>
  <c r="K8" i="259"/>
  <c r="K12"/>
  <c r="K16"/>
  <c r="K9"/>
  <c r="K13"/>
  <c r="K10"/>
  <c r="K14"/>
  <c r="K17"/>
  <c r="K11"/>
  <c r="K15"/>
  <c r="K18"/>
  <c r="E8"/>
  <c r="E12"/>
  <c r="E16"/>
  <c r="E15"/>
  <c r="E9"/>
  <c r="E13"/>
  <c r="E18"/>
  <c r="E10"/>
  <c r="E14"/>
  <c r="E17"/>
  <c r="E11"/>
  <c r="H9"/>
  <c r="H13"/>
  <c r="H12"/>
  <c r="H10"/>
  <c r="H14"/>
  <c r="H17"/>
  <c r="H16"/>
  <c r="H11"/>
  <c r="H15"/>
  <c r="H18"/>
  <c r="H8"/>
  <c r="K8" i="257"/>
  <c r="K12"/>
  <c r="K16"/>
  <c r="K9"/>
  <c r="K13"/>
  <c r="K10"/>
  <c r="K14"/>
  <c r="K17"/>
  <c r="K11"/>
  <c r="K15"/>
  <c r="K18"/>
  <c r="E22"/>
  <c r="E8"/>
  <c r="E12"/>
  <c r="E16"/>
  <c r="E9"/>
  <c r="E13"/>
  <c r="E10"/>
  <c r="E14"/>
  <c r="E17"/>
  <c r="E11"/>
  <c r="E15"/>
  <c r="E18"/>
  <c r="H8"/>
  <c r="H12"/>
  <c r="H16"/>
  <c r="H15"/>
  <c r="H9"/>
  <c r="H13"/>
  <c r="H18"/>
  <c r="H10"/>
  <c r="H14"/>
  <c r="H17"/>
  <c r="H11"/>
  <c r="K7" i="256"/>
  <c r="K23"/>
  <c r="K8"/>
  <c r="K12"/>
  <c r="K16"/>
  <c r="K9"/>
  <c r="K13"/>
  <c r="K10"/>
  <c r="K14"/>
  <c r="K17"/>
  <c r="K11"/>
  <c r="K15"/>
  <c r="K18"/>
  <c r="E8"/>
  <c r="E12"/>
  <c r="E16"/>
  <c r="E9"/>
  <c r="E13"/>
  <c r="E10"/>
  <c r="E14"/>
  <c r="E17"/>
  <c r="E11"/>
  <c r="E15"/>
  <c r="E18"/>
  <c r="H8"/>
  <c r="H12"/>
  <c r="H16"/>
  <c r="H9"/>
  <c r="H13"/>
  <c r="H10"/>
  <c r="H14"/>
  <c r="H17"/>
  <c r="H11"/>
  <c r="H15"/>
  <c r="H18"/>
  <c r="K23" i="255"/>
  <c r="K8"/>
  <c r="K12"/>
  <c r="K16"/>
  <c r="K9"/>
  <c r="K13"/>
  <c r="K10"/>
  <c r="K14"/>
  <c r="K17"/>
  <c r="K11"/>
  <c r="K15"/>
  <c r="K18"/>
  <c r="E8"/>
  <c r="E12"/>
  <c r="E16"/>
  <c r="E18"/>
  <c r="E9"/>
  <c r="E13"/>
  <c r="E15"/>
  <c r="E10"/>
  <c r="E14"/>
  <c r="E17"/>
  <c r="E11"/>
  <c r="H8"/>
  <c r="H12"/>
  <c r="H16"/>
  <c r="H9"/>
  <c r="H13"/>
  <c r="H10"/>
  <c r="H14"/>
  <c r="H17"/>
  <c r="H11"/>
  <c r="H15"/>
  <c r="H18"/>
  <c r="K8" i="254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11"/>
  <c r="E9"/>
  <c r="E13"/>
  <c r="E15"/>
  <c r="E10"/>
  <c r="E14"/>
  <c r="E17"/>
  <c r="E18"/>
  <c r="K8" i="253"/>
  <c r="K12"/>
  <c r="K16"/>
  <c r="K9"/>
  <c r="K13"/>
  <c r="K10"/>
  <c r="K14"/>
  <c r="K17"/>
  <c r="K11"/>
  <c r="K15"/>
  <c r="K18"/>
  <c r="H22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52"/>
  <c r="K12"/>
  <c r="K16"/>
  <c r="K9"/>
  <c r="K13"/>
  <c r="K10"/>
  <c r="K14"/>
  <c r="K17"/>
  <c r="K11"/>
  <c r="K15"/>
  <c r="K18"/>
  <c r="H22"/>
  <c r="H8"/>
  <c r="H12"/>
  <c r="H16"/>
  <c r="H9"/>
  <c r="H13"/>
  <c r="H11"/>
  <c r="H10"/>
  <c r="H14"/>
  <c r="H17"/>
  <c r="H15"/>
  <c r="H18"/>
  <c r="E8"/>
  <c r="E12"/>
  <c r="E16"/>
  <c r="E9"/>
  <c r="E13"/>
  <c r="E10"/>
  <c r="E14"/>
  <c r="E17"/>
  <c r="E11"/>
  <c r="E15"/>
  <c r="E18"/>
  <c r="K25" i="251"/>
  <c r="K8"/>
  <c r="K12"/>
  <c r="K16"/>
  <c r="K9"/>
  <c r="K13"/>
  <c r="K10"/>
  <c r="K14"/>
  <c r="K17"/>
  <c r="K11"/>
  <c r="K15"/>
  <c r="K18"/>
  <c r="K22"/>
  <c r="K7"/>
  <c r="K23"/>
  <c r="H8"/>
  <c r="H12"/>
  <c r="H16"/>
  <c r="H9"/>
  <c r="H13"/>
  <c r="H10"/>
  <c r="H14"/>
  <c r="H17"/>
  <c r="H11"/>
  <c r="H15"/>
  <c r="H18"/>
  <c r="E9"/>
  <c r="E13"/>
  <c r="E16"/>
  <c r="E10"/>
  <c r="E14"/>
  <c r="E17"/>
  <c r="E12"/>
  <c r="E11"/>
  <c r="E15"/>
  <c r="E18"/>
  <c r="E8"/>
  <c r="E22"/>
  <c r="E25"/>
  <c r="K8" i="246"/>
  <c r="K12"/>
  <c r="K16"/>
  <c r="K9"/>
  <c r="K13"/>
  <c r="K10"/>
  <c r="K14"/>
  <c r="K17"/>
  <c r="K11"/>
  <c r="K15"/>
  <c r="K18"/>
  <c r="H7"/>
  <c r="H8"/>
  <c r="H12"/>
  <c r="H16"/>
  <c r="H9"/>
  <c r="H13"/>
  <c r="H10"/>
  <c r="H14"/>
  <c r="H17"/>
  <c r="H11"/>
  <c r="H15"/>
  <c r="H18"/>
  <c r="E25"/>
  <c r="E8"/>
  <c r="E9"/>
  <c r="E13"/>
  <c r="E16"/>
  <c r="E10"/>
  <c r="E14"/>
  <c r="E17"/>
  <c r="E11"/>
  <c r="E15"/>
  <c r="E18"/>
  <c r="E12"/>
  <c r="K26" i="244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22" i="242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49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9"/>
  <c r="E13"/>
  <c r="E10"/>
  <c r="E14"/>
  <c r="E17"/>
  <c r="E12"/>
  <c r="E16"/>
  <c r="E11"/>
  <c r="E15"/>
  <c r="E18"/>
  <c r="E8"/>
  <c r="K27" i="245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23" i="241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25"/>
  <c r="E24"/>
  <c r="E7"/>
  <c r="E22"/>
  <c r="E27"/>
  <c r="E23"/>
  <c r="E8"/>
  <c r="E12"/>
  <c r="E16"/>
  <c r="E18"/>
  <c r="E9"/>
  <c r="E13"/>
  <c r="E11"/>
  <c r="E10"/>
  <c r="E14"/>
  <c r="E17"/>
  <c r="E15"/>
  <c r="K8" i="24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5"/>
  <c r="E10"/>
  <c r="E14"/>
  <c r="E17"/>
  <c r="E11"/>
  <c r="E18"/>
  <c r="K8" i="250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47"/>
  <c r="K12"/>
  <c r="K16"/>
  <c r="K9"/>
  <c r="K13"/>
  <c r="K10"/>
  <c r="K14"/>
  <c r="K17"/>
  <c r="K11"/>
  <c r="K15"/>
  <c r="K18"/>
  <c r="H8"/>
  <c r="H9"/>
  <c r="H13"/>
  <c r="H10"/>
  <c r="H14"/>
  <c r="H17"/>
  <c r="H16"/>
  <c r="H11"/>
  <c r="H15"/>
  <c r="H18"/>
  <c r="H12"/>
  <c r="E8"/>
  <c r="E9"/>
  <c r="E13"/>
  <c r="E10"/>
  <c r="E14"/>
  <c r="E17"/>
  <c r="E12"/>
  <c r="E11"/>
  <c r="E15"/>
  <c r="E18"/>
  <c r="E16"/>
  <c r="K23" i="243"/>
  <c r="K8"/>
  <c r="K12"/>
  <c r="K16"/>
  <c r="K9"/>
  <c r="K13"/>
  <c r="K10"/>
  <c r="K14"/>
  <c r="K17"/>
  <c r="K11"/>
  <c r="K15"/>
  <c r="K18"/>
  <c r="H8"/>
  <c r="H12"/>
  <c r="H16"/>
  <c r="H15"/>
  <c r="H9"/>
  <c r="H13"/>
  <c r="H10"/>
  <c r="H14"/>
  <c r="H17"/>
  <c r="H11"/>
  <c r="H18"/>
  <c r="E8"/>
  <c r="E12"/>
  <c r="E16"/>
  <c r="E9"/>
  <c r="E13"/>
  <c r="E10"/>
  <c r="E14"/>
  <c r="E17"/>
  <c r="E11"/>
  <c r="E15"/>
  <c r="E18"/>
  <c r="K8" i="239"/>
  <c r="K12"/>
  <c r="K16"/>
  <c r="K9"/>
  <c r="K10"/>
  <c r="K14"/>
  <c r="K17"/>
  <c r="K13"/>
  <c r="K11"/>
  <c r="K15"/>
  <c r="K18"/>
  <c r="H8"/>
  <c r="H12"/>
  <c r="H16"/>
  <c r="H9"/>
  <c r="H13"/>
  <c r="H10"/>
  <c r="H14"/>
  <c r="H17"/>
  <c r="H11"/>
  <c r="H15"/>
  <c r="H18"/>
  <c r="E26"/>
  <c r="E8"/>
  <c r="E12"/>
  <c r="E16"/>
  <c r="E9"/>
  <c r="E13"/>
  <c r="E10"/>
  <c r="E14"/>
  <c r="E17"/>
  <c r="E11"/>
  <c r="E15"/>
  <c r="E18"/>
  <c r="K8" i="238"/>
  <c r="K12"/>
  <c r="K16"/>
  <c r="K9"/>
  <c r="K13"/>
  <c r="K10"/>
  <c r="K14"/>
  <c r="K17"/>
  <c r="K11"/>
  <c r="K15"/>
  <c r="K18"/>
  <c r="H7"/>
  <c r="H25"/>
  <c r="H26"/>
  <c r="H24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26" i="242"/>
  <c r="K23"/>
  <c r="K23" i="257"/>
  <c r="E23" i="239"/>
  <c r="K7" i="243"/>
  <c r="K27" i="242"/>
  <c r="H26" i="253"/>
  <c r="K28" i="176"/>
  <c r="E23" i="251"/>
  <c r="E23" i="257"/>
  <c r="K27" i="243"/>
  <c r="K25" i="250"/>
  <c r="K25" i="242"/>
  <c r="E27" i="251"/>
  <c r="E7"/>
  <c r="K27" i="257"/>
  <c r="E27"/>
  <c r="E25"/>
  <c r="K26" i="260"/>
  <c r="K24"/>
  <c r="E26" i="251"/>
  <c r="E24" i="257"/>
  <c r="K27" i="241"/>
  <c r="K24" i="242"/>
  <c r="E24" i="251"/>
  <c r="E7" i="257"/>
  <c r="K7" i="260"/>
  <c r="M7" i="362"/>
  <c r="H30" i="180"/>
  <c r="K19" i="176"/>
  <c r="K28" i="181"/>
  <c r="K19"/>
  <c r="D19" i="243"/>
  <c r="G19" i="238"/>
  <c r="K28" i="178"/>
  <c r="K28" i="177"/>
  <c r="K19" i="182"/>
  <c r="K28"/>
  <c r="J19" i="179"/>
  <c r="G19"/>
  <c r="J19" i="172"/>
  <c r="K26" i="257"/>
  <c r="H23" i="253"/>
  <c r="H27"/>
  <c r="H25"/>
  <c r="H24"/>
  <c r="H7"/>
  <c r="M10" i="252"/>
  <c r="L30"/>
  <c r="M11"/>
  <c r="M15"/>
  <c r="M9"/>
  <c r="M18"/>
  <c r="M12"/>
  <c r="M7"/>
  <c r="K24" i="244"/>
  <c r="K25"/>
  <c r="K7"/>
  <c r="K22"/>
  <c r="K27"/>
  <c r="K23"/>
  <c r="K23" i="249"/>
  <c r="K26"/>
  <c r="K7"/>
  <c r="K27"/>
  <c r="K22"/>
  <c r="K24"/>
  <c r="K25"/>
  <c r="K24" i="241"/>
  <c r="K24" i="250"/>
  <c r="K22" i="247"/>
  <c r="K26"/>
  <c r="K23"/>
  <c r="K24"/>
  <c r="K27"/>
  <c r="K25"/>
  <c r="K7"/>
  <c r="K25" i="243"/>
  <c r="K22"/>
  <c r="K24"/>
  <c r="K26"/>
  <c r="E24"/>
  <c r="E22"/>
  <c r="E23"/>
  <c r="E26"/>
  <c r="E7"/>
  <c r="E27"/>
  <c r="E25"/>
  <c r="H23" i="239"/>
  <c r="H25"/>
  <c r="H24"/>
  <c r="E25"/>
  <c r="E24"/>
  <c r="E7"/>
  <c r="E27"/>
  <c r="E22"/>
  <c r="K19" i="178"/>
  <c r="K19" i="174"/>
  <c r="K19" i="173"/>
  <c r="K28"/>
  <c r="K7" i="172"/>
  <c r="K25"/>
  <c r="K24"/>
  <c r="K26"/>
  <c r="K27"/>
  <c r="E28" i="180"/>
  <c r="E19"/>
  <c r="J19" i="245"/>
  <c r="D19" i="179"/>
  <c r="H26" i="252"/>
  <c r="G19" i="239"/>
  <c r="E25" i="238"/>
  <c r="M7"/>
  <c r="K22" i="250"/>
  <c r="K23"/>
  <c r="K22" i="255"/>
  <c r="K7"/>
  <c r="K25" i="256"/>
  <c r="E26" i="362"/>
  <c r="E22" i="175"/>
  <c r="E27"/>
  <c r="J19" i="244"/>
  <c r="J19" i="251"/>
  <c r="G19" i="175"/>
  <c r="J19" i="256"/>
  <c r="K19" i="177"/>
  <c r="J19" i="175"/>
  <c r="E22" i="238"/>
  <c r="E23"/>
  <c r="H26" i="239"/>
  <c r="H7"/>
  <c r="E26" i="238"/>
  <c r="E24"/>
  <c r="E27"/>
  <c r="J19" i="250"/>
  <c r="K7"/>
  <c r="K26"/>
  <c r="K27"/>
  <c r="J19" i="246"/>
  <c r="K26" i="255"/>
  <c r="K27" i="256"/>
  <c r="D19" i="362"/>
  <c r="E26" i="175"/>
  <c r="E24"/>
  <c r="D19" i="250"/>
  <c r="E28" i="178"/>
  <c r="K26" i="179"/>
  <c r="K25"/>
  <c r="K23"/>
  <c r="K27"/>
  <c r="K7"/>
  <c r="K24"/>
  <c r="K22"/>
  <c r="H27" i="239"/>
  <c r="E7" i="238"/>
  <c r="D19" i="239"/>
  <c r="H22"/>
  <c r="D19" i="247"/>
  <c r="E23" i="252"/>
  <c r="K22" i="256"/>
  <c r="K22" i="172"/>
  <c r="E7" i="175"/>
  <c r="J19" i="248"/>
  <c r="K25" i="260"/>
  <c r="E27"/>
  <c r="K24" i="257"/>
  <c r="K22"/>
  <c r="K7"/>
  <c r="K25"/>
  <c r="K24" i="256"/>
  <c r="J19" i="255"/>
  <c r="M15" i="254"/>
  <c r="M18"/>
  <c r="M16"/>
  <c r="M11"/>
  <c r="M7"/>
  <c r="M8"/>
  <c r="M10"/>
  <c r="M9"/>
  <c r="L30"/>
  <c r="M8" i="252"/>
  <c r="K30" i="365"/>
  <c r="E28" i="183"/>
  <c r="E19" i="182"/>
  <c r="E28"/>
  <c r="H25" i="179"/>
  <c r="H7"/>
  <c r="H26"/>
  <c r="H27"/>
  <c r="H23"/>
  <c r="H24"/>
  <c r="H22"/>
  <c r="E25"/>
  <c r="E26"/>
  <c r="E27"/>
  <c r="E7"/>
  <c r="E23"/>
  <c r="E24"/>
  <c r="E22"/>
  <c r="G19" i="362"/>
  <c r="J19" i="260"/>
  <c r="E25" i="253"/>
  <c r="E26" i="252"/>
  <c r="J19" i="242"/>
  <c r="K25" i="241"/>
  <c r="K7"/>
  <c r="K26"/>
  <c r="K22"/>
  <c r="H28" i="183"/>
  <c r="E19"/>
  <c r="H19"/>
  <c r="E19" i="178"/>
  <c r="H19"/>
  <c r="H28"/>
  <c r="H19" i="176"/>
  <c r="E28"/>
  <c r="H28"/>
  <c r="E19"/>
  <c r="E19" i="174"/>
  <c r="E28"/>
  <c r="H19"/>
  <c r="H28"/>
  <c r="H28" i="181"/>
  <c r="H19"/>
  <c r="E28"/>
  <c r="E28" i="177"/>
  <c r="E28" i="173"/>
  <c r="K19" i="180"/>
  <c r="K28"/>
  <c r="H28" i="177"/>
  <c r="H19"/>
  <c r="E19"/>
  <c r="H28" i="173"/>
  <c r="E19"/>
  <c r="H19"/>
  <c r="H19" i="182"/>
  <c r="H28"/>
  <c r="K30" i="367"/>
  <c r="K30" i="371"/>
  <c r="K30" i="368"/>
  <c r="K30" i="370"/>
  <c r="K30" i="372"/>
  <c r="K30" i="374"/>
  <c r="K30" i="369"/>
  <c r="K30" i="377"/>
  <c r="K30" i="366"/>
  <c r="K30" i="373"/>
  <c r="K30" i="375"/>
  <c r="K30" i="376"/>
  <c r="H24" i="175"/>
  <c r="H7"/>
  <c r="M11" i="362"/>
  <c r="E24"/>
  <c r="K22" i="259"/>
  <c r="K7"/>
  <c r="K27"/>
  <c r="K26"/>
  <c r="J19" i="257"/>
  <c r="E7" i="253"/>
  <c r="E22"/>
  <c r="D19"/>
  <c r="H25" i="252"/>
  <c r="E22"/>
  <c r="E25"/>
  <c r="E24"/>
  <c r="K28" i="246"/>
  <c r="J19" i="247"/>
  <c r="K30" i="363"/>
  <c r="H26" i="175"/>
  <c r="H27"/>
  <c r="H22"/>
  <c r="H25"/>
  <c r="M12" i="362"/>
  <c r="M10"/>
  <c r="M8"/>
  <c r="E7"/>
  <c r="E25"/>
  <c r="E27"/>
  <c r="E23" i="260"/>
  <c r="E25"/>
  <c r="E7"/>
  <c r="E22"/>
  <c r="E24"/>
  <c r="K25" i="259"/>
  <c r="K24"/>
  <c r="K23"/>
  <c r="M8" i="253"/>
  <c r="L30"/>
  <c r="M9"/>
  <c r="M16"/>
  <c r="M15"/>
  <c r="G19"/>
  <c r="E23"/>
  <c r="E27"/>
  <c r="E24"/>
  <c r="E26"/>
  <c r="H24" i="252"/>
  <c r="H7"/>
  <c r="D19" i="246"/>
  <c r="E26"/>
  <c r="J19" i="249"/>
  <c r="K24" i="245"/>
  <c r="K26"/>
  <c r="D19" i="241"/>
  <c r="J19" i="243"/>
  <c r="J19" i="239"/>
  <c r="K30" i="364"/>
  <c r="D19" i="175"/>
  <c r="K23"/>
  <c r="K7"/>
  <c r="K22"/>
  <c r="K26"/>
  <c r="K25"/>
  <c r="K27"/>
  <c r="K24"/>
  <c r="H26" i="172"/>
  <c r="H22"/>
  <c r="H7"/>
  <c r="H24"/>
  <c r="H25"/>
  <c r="H27"/>
  <c r="H23"/>
  <c r="D19"/>
  <c r="E25"/>
  <c r="E27"/>
  <c r="E23"/>
  <c r="E24"/>
  <c r="E7"/>
  <c r="E26"/>
  <c r="E22"/>
  <c r="G19"/>
  <c r="M16" i="362"/>
  <c r="L30"/>
  <c r="E22"/>
  <c r="M9"/>
  <c r="K25"/>
  <c r="K22"/>
  <c r="K24"/>
  <c r="K26"/>
  <c r="K27"/>
  <c r="K23"/>
  <c r="K7"/>
  <c r="J19"/>
  <c r="D19" i="260"/>
  <c r="H26"/>
  <c r="H22"/>
  <c r="H27"/>
  <c r="H23"/>
  <c r="H7"/>
  <c r="H25"/>
  <c r="H24"/>
  <c r="G19"/>
  <c r="G19" i="259"/>
  <c r="J19"/>
  <c r="H26"/>
  <c r="H22"/>
  <c r="H24"/>
  <c r="H25"/>
  <c r="H27"/>
  <c r="H23"/>
  <c r="H7"/>
  <c r="D19"/>
  <c r="E25"/>
  <c r="E27"/>
  <c r="E23"/>
  <c r="E24"/>
  <c r="E26"/>
  <c r="E22"/>
  <c r="E7"/>
  <c r="D19" i="257"/>
  <c r="H26"/>
  <c r="H22"/>
  <c r="H27"/>
  <c r="H23"/>
  <c r="H7"/>
  <c r="H25"/>
  <c r="H24"/>
  <c r="G19"/>
  <c r="E25" i="256"/>
  <c r="E23"/>
  <c r="E26"/>
  <c r="E22"/>
  <c r="E27"/>
  <c r="E24"/>
  <c r="E7"/>
  <c r="D19"/>
  <c r="G19"/>
  <c r="H26"/>
  <c r="H22"/>
  <c r="H25"/>
  <c r="H27"/>
  <c r="H23"/>
  <c r="H7"/>
  <c r="H24"/>
  <c r="E25" i="255"/>
  <c r="E23"/>
  <c r="E24"/>
  <c r="E26"/>
  <c r="E22"/>
  <c r="E7"/>
  <c r="E27"/>
  <c r="G19"/>
  <c r="D19"/>
  <c r="H26"/>
  <c r="H22"/>
  <c r="H27"/>
  <c r="H23"/>
  <c r="H7"/>
  <c r="H24"/>
  <c r="H25"/>
  <c r="G19" i="254"/>
  <c r="J19"/>
  <c r="K25"/>
  <c r="K26"/>
  <c r="K22"/>
  <c r="K7"/>
  <c r="K24"/>
  <c r="K27"/>
  <c r="K23"/>
  <c r="H26"/>
  <c r="H22"/>
  <c r="H27"/>
  <c r="H23"/>
  <c r="H25"/>
  <c r="H7"/>
  <c r="H24"/>
  <c r="M11" i="253"/>
  <c r="M18"/>
  <c r="M10"/>
  <c r="M12"/>
  <c r="J19"/>
  <c r="K25"/>
  <c r="K7"/>
  <c r="K24"/>
  <c r="K27"/>
  <c r="K23"/>
  <c r="K26"/>
  <c r="K22"/>
  <c r="G19" i="252"/>
  <c r="H23"/>
  <c r="H27"/>
  <c r="E27"/>
  <c r="E7"/>
  <c r="K25"/>
  <c r="K24"/>
  <c r="K7"/>
  <c r="K27"/>
  <c r="K23"/>
  <c r="K26"/>
  <c r="K22"/>
  <c r="J19"/>
  <c r="D19"/>
  <c r="D19" i="251"/>
  <c r="G19"/>
  <c r="H26"/>
  <c r="H22"/>
  <c r="H25"/>
  <c r="H27"/>
  <c r="H23"/>
  <c r="H7"/>
  <c r="H24"/>
  <c r="H26" i="246"/>
  <c r="H27"/>
  <c r="E23"/>
  <c r="E24"/>
  <c r="H22"/>
  <c r="H23"/>
  <c r="H24"/>
  <c r="E27"/>
  <c r="H25"/>
  <c r="E7"/>
  <c r="E22"/>
  <c r="G19"/>
  <c r="E25" i="244"/>
  <c r="E23"/>
  <c r="E24"/>
  <c r="E7"/>
  <c r="E26"/>
  <c r="E22"/>
  <c r="E27"/>
  <c r="D19"/>
  <c r="G19"/>
  <c r="H26"/>
  <c r="H22"/>
  <c r="H27"/>
  <c r="H23"/>
  <c r="H7"/>
  <c r="H24"/>
  <c r="H25"/>
  <c r="D19" i="242"/>
  <c r="G19"/>
  <c r="H26"/>
  <c r="H22"/>
  <c r="H27"/>
  <c r="H23"/>
  <c r="H7"/>
  <c r="H24"/>
  <c r="H25"/>
  <c r="D19" i="249"/>
  <c r="H26"/>
  <c r="H22"/>
  <c r="H24"/>
  <c r="H27"/>
  <c r="H23"/>
  <c r="H7"/>
  <c r="H25"/>
  <c r="G19"/>
  <c r="E25"/>
  <c r="E27"/>
  <c r="E24"/>
  <c r="E26"/>
  <c r="E22"/>
  <c r="E23"/>
  <c r="E7"/>
  <c r="K25" i="245"/>
  <c r="K22"/>
  <c r="K23"/>
  <c r="K7"/>
  <c r="E25"/>
  <c r="E23"/>
  <c r="E24"/>
  <c r="E7"/>
  <c r="E26"/>
  <c r="E22"/>
  <c r="E27"/>
  <c r="D19"/>
  <c r="G19"/>
  <c r="H26"/>
  <c r="H22"/>
  <c r="H27"/>
  <c r="H23"/>
  <c r="H7"/>
  <c r="H24"/>
  <c r="H25"/>
  <c r="G19" i="241"/>
  <c r="H26"/>
  <c r="H22"/>
  <c r="H25"/>
  <c r="H27"/>
  <c r="H23"/>
  <c r="H7"/>
  <c r="H24"/>
  <c r="J19"/>
  <c r="G19" i="248"/>
  <c r="E25"/>
  <c r="E27"/>
  <c r="E23"/>
  <c r="E7"/>
  <c r="E26"/>
  <c r="E22"/>
  <c r="E24"/>
  <c r="D19"/>
  <c r="H26"/>
  <c r="H22"/>
  <c r="H24"/>
  <c r="H25"/>
  <c r="H27"/>
  <c r="H23"/>
  <c r="H7"/>
  <c r="G19" i="250"/>
  <c r="H26"/>
  <c r="H22"/>
  <c r="H27"/>
  <c r="H23"/>
  <c r="H7"/>
  <c r="H25"/>
  <c r="H24"/>
  <c r="E25" i="247"/>
  <c r="E26"/>
  <c r="E22"/>
  <c r="E24"/>
  <c r="E27"/>
  <c r="E23"/>
  <c r="E7"/>
  <c r="G19"/>
  <c r="H26"/>
  <c r="H22"/>
  <c r="H25"/>
  <c r="H27"/>
  <c r="H23"/>
  <c r="H7"/>
  <c r="H24"/>
  <c r="H26" i="243"/>
  <c r="H22"/>
  <c r="H27"/>
  <c r="H23"/>
  <c r="H7"/>
  <c r="H24"/>
  <c r="H25"/>
  <c r="G19"/>
  <c r="K24" i="239"/>
  <c r="K7"/>
  <c r="K25"/>
  <c r="K27"/>
  <c r="K23"/>
  <c r="K26"/>
  <c r="K22"/>
  <c r="L30"/>
  <c r="M7"/>
  <c r="K25" i="238"/>
  <c r="K26"/>
  <c r="K24"/>
  <c r="K27"/>
  <c r="K23"/>
  <c r="K22"/>
  <c r="K7"/>
  <c r="J19"/>
  <c r="E28" i="254" l="1"/>
  <c r="K28" i="248"/>
  <c r="E28" i="257"/>
  <c r="K30" i="174"/>
  <c r="E19" i="254"/>
  <c r="K28" i="251"/>
  <c r="K30" s="1"/>
  <c r="K30" i="183"/>
  <c r="K19" i="251"/>
  <c r="K19" i="248"/>
  <c r="K30" s="1"/>
  <c r="E19" i="250"/>
  <c r="E30" s="1"/>
  <c r="N11" i="254"/>
  <c r="N14"/>
  <c r="N13"/>
  <c r="N11" i="253"/>
  <c r="N14"/>
  <c r="N13"/>
  <c r="N9" i="252"/>
  <c r="N13"/>
  <c r="N8" i="362"/>
  <c r="N13"/>
  <c r="N15"/>
  <c r="N14"/>
  <c r="H28"/>
  <c r="N16" i="239"/>
  <c r="N14"/>
  <c r="N8"/>
  <c r="N17"/>
  <c r="N10"/>
  <c r="N12"/>
  <c r="N15"/>
  <c r="N13"/>
  <c r="N11"/>
  <c r="N9"/>
  <c r="N18"/>
  <c r="N10" i="238"/>
  <c r="N9"/>
  <c r="N12"/>
  <c r="N17"/>
  <c r="N15"/>
  <c r="N14"/>
  <c r="N13"/>
  <c r="N16"/>
  <c r="N8"/>
  <c r="N11"/>
  <c r="N18"/>
  <c r="N26" i="254"/>
  <c r="K19" i="246"/>
  <c r="K30" s="1"/>
  <c r="E28" i="242"/>
  <c r="E28" i="241"/>
  <c r="H28" i="238"/>
  <c r="E30" i="178"/>
  <c r="H19" i="362"/>
  <c r="K28" i="242"/>
  <c r="H19" i="238"/>
  <c r="K30" i="177"/>
  <c r="N10" i="252"/>
  <c r="N18"/>
  <c r="E28" i="251"/>
  <c r="E19" i="242"/>
  <c r="E19" i="241"/>
  <c r="K30" i="176"/>
  <c r="K28" i="260"/>
  <c r="E28" i="175"/>
  <c r="K28" i="250"/>
  <c r="E28" i="239"/>
  <c r="K30" i="181"/>
  <c r="E19" i="257"/>
  <c r="E30" s="1"/>
  <c r="K19" i="242"/>
  <c r="E19" i="251"/>
  <c r="N23" i="252"/>
  <c r="M19"/>
  <c r="K30" i="182"/>
  <c r="K19" i="255"/>
  <c r="N12" i="252"/>
  <c r="N15"/>
  <c r="N24"/>
  <c r="N10" i="253"/>
  <c r="N26"/>
  <c r="E30" i="180"/>
  <c r="K19" i="250"/>
  <c r="N7" i="252"/>
  <c r="N22"/>
  <c r="N16"/>
  <c r="N11"/>
  <c r="N25"/>
  <c r="H28" i="253"/>
  <c r="N8" i="252"/>
  <c r="N26"/>
  <c r="N27"/>
  <c r="K30" i="178"/>
  <c r="K28" i="243"/>
  <c r="K28" i="244"/>
  <c r="K30" i="173"/>
  <c r="K19" i="256"/>
  <c r="K28" i="255"/>
  <c r="N15" i="253"/>
  <c r="N8"/>
  <c r="N9"/>
  <c r="H19"/>
  <c r="N12"/>
  <c r="N22"/>
  <c r="E28" i="252"/>
  <c r="K19" i="244"/>
  <c r="K19" i="249"/>
  <c r="K28"/>
  <c r="K19" i="247"/>
  <c r="K28"/>
  <c r="K19" i="243"/>
  <c r="E19"/>
  <c r="E28"/>
  <c r="H19" i="239"/>
  <c r="E19"/>
  <c r="N22" i="238"/>
  <c r="E19" i="175"/>
  <c r="K19" i="172"/>
  <c r="K28"/>
  <c r="K19" i="241"/>
  <c r="H28" i="239"/>
  <c r="N18" i="253"/>
  <c r="N7"/>
  <c r="M19" i="238"/>
  <c r="E28"/>
  <c r="E19"/>
  <c r="K28" i="259"/>
  <c r="K28" i="245"/>
  <c r="K28" i="241"/>
  <c r="N26" i="238"/>
  <c r="N7"/>
  <c r="N23"/>
  <c r="N25"/>
  <c r="N27"/>
  <c r="E28" i="253"/>
  <c r="K19" i="260"/>
  <c r="E28" i="362"/>
  <c r="E30" i="177"/>
  <c r="K30" i="180"/>
  <c r="H30" i="183"/>
  <c r="K28" i="256"/>
  <c r="H30" i="177"/>
  <c r="H30" i="181"/>
  <c r="E30" i="183"/>
  <c r="H28" i="179"/>
  <c r="E30" i="182"/>
  <c r="K28" i="179"/>
  <c r="K19"/>
  <c r="E19" i="260"/>
  <c r="E28"/>
  <c r="K19" i="257"/>
  <c r="K28"/>
  <c r="N18" i="254"/>
  <c r="M19"/>
  <c r="N8"/>
  <c r="N24"/>
  <c r="N25"/>
  <c r="N7"/>
  <c r="N12"/>
  <c r="N9"/>
  <c r="N16"/>
  <c r="N27"/>
  <c r="N22"/>
  <c r="N10"/>
  <c r="N15"/>
  <c r="N23"/>
  <c r="N24" i="253"/>
  <c r="N25"/>
  <c r="N23"/>
  <c r="N27"/>
  <c r="E30" i="173"/>
  <c r="E28" i="179"/>
  <c r="E19"/>
  <c r="H19" i="175"/>
  <c r="H30" i="178"/>
  <c r="H30" i="176"/>
  <c r="E30"/>
  <c r="H30" i="174"/>
  <c r="E30"/>
  <c r="E30" i="181"/>
  <c r="H30" i="173"/>
  <c r="H30" i="182"/>
  <c r="N23" i="362"/>
  <c r="E30" i="254"/>
  <c r="N16" i="253"/>
  <c r="E28" i="246"/>
  <c r="E28" i="245"/>
  <c r="H28" i="175"/>
  <c r="N27" i="362"/>
  <c r="N10"/>
  <c r="N16"/>
  <c r="N18"/>
  <c r="M19"/>
  <c r="N7"/>
  <c r="N11"/>
  <c r="N26"/>
  <c r="N9"/>
  <c r="E19"/>
  <c r="K19" i="259"/>
  <c r="E28" i="255"/>
  <c r="M19" i="253"/>
  <c r="E19"/>
  <c r="H19" i="252"/>
  <c r="H28"/>
  <c r="E19"/>
  <c r="H19" i="246"/>
  <c r="H28"/>
  <c r="E19"/>
  <c r="E28" i="249"/>
  <c r="K19" i="245"/>
  <c r="H19" i="241"/>
  <c r="H28"/>
  <c r="H30" i="238"/>
  <c r="K19" i="175"/>
  <c r="K28"/>
  <c r="E19" i="172"/>
  <c r="H19"/>
  <c r="E28"/>
  <c r="H28"/>
  <c r="N25" i="362"/>
  <c r="N22"/>
  <c r="N12"/>
  <c r="N24"/>
  <c r="K28"/>
  <c r="K19"/>
  <c r="H19" i="260"/>
  <c r="H28"/>
  <c r="H28" i="259"/>
  <c r="E19"/>
  <c r="E28"/>
  <c r="H19"/>
  <c r="H28" i="257"/>
  <c r="H19"/>
  <c r="E28" i="256"/>
  <c r="H19"/>
  <c r="H28"/>
  <c r="E19"/>
  <c r="H19" i="255"/>
  <c r="E19"/>
  <c r="H28"/>
  <c r="K28" i="254"/>
  <c r="H28"/>
  <c r="K19"/>
  <c r="H19"/>
  <c r="K28" i="253"/>
  <c r="K19"/>
  <c r="K28" i="252"/>
  <c r="K19"/>
  <c r="H19" i="251"/>
  <c r="H28"/>
  <c r="H19" i="244"/>
  <c r="E19"/>
  <c r="H28"/>
  <c r="E28"/>
  <c r="H28" i="242"/>
  <c r="H19"/>
  <c r="H19" i="249"/>
  <c r="H28"/>
  <c r="E19"/>
  <c r="H28" i="245"/>
  <c r="E19"/>
  <c r="H19"/>
  <c r="E19" i="248"/>
  <c r="H19"/>
  <c r="H28"/>
  <c r="E28"/>
  <c r="H19" i="250"/>
  <c r="H28"/>
  <c r="H19" i="247"/>
  <c r="E28"/>
  <c r="H28"/>
  <c r="E19"/>
  <c r="H19" i="243"/>
  <c r="H28"/>
  <c r="N26" i="239"/>
  <c r="N22"/>
  <c r="N23"/>
  <c r="N27"/>
  <c r="N7"/>
  <c r="N25"/>
  <c r="N24"/>
  <c r="M19"/>
  <c r="K19"/>
  <c r="K28"/>
  <c r="K19" i="238"/>
  <c r="K28"/>
  <c r="K30" i="245" l="1"/>
  <c r="K30" i="260"/>
  <c r="H30" i="362"/>
  <c r="E30" i="251"/>
  <c r="K30" i="242"/>
  <c r="E30"/>
  <c r="E30" i="249"/>
  <c r="E30" i="241"/>
  <c r="H30" i="253"/>
  <c r="E30" i="239"/>
  <c r="K30" i="250"/>
  <c r="K30" i="247"/>
  <c r="E30" i="252"/>
  <c r="K30" i="256"/>
  <c r="E30" i="175"/>
  <c r="K30" i="249"/>
  <c r="E30" i="243"/>
  <c r="K30" i="244"/>
  <c r="K30" i="255"/>
  <c r="N19" i="252"/>
  <c r="N28"/>
  <c r="E30" i="362"/>
  <c r="K30" i="243"/>
  <c r="H30" i="239"/>
  <c r="K30" i="172"/>
  <c r="K30" i="241"/>
  <c r="E30" i="238"/>
  <c r="E30" i="179"/>
  <c r="K30"/>
  <c r="E30" i="260"/>
  <c r="E30" i="253"/>
  <c r="H30" i="175"/>
  <c r="K30" i="257"/>
  <c r="K30" i="259"/>
  <c r="H30" i="252"/>
  <c r="E30" i="244"/>
  <c r="E30" i="245"/>
  <c r="N28" i="238"/>
  <c r="N19"/>
  <c r="H30" i="246"/>
  <c r="N28" i="253"/>
  <c r="N28" i="254"/>
  <c r="N19"/>
  <c r="N19" i="253"/>
  <c r="E30" i="246"/>
  <c r="E30" i="255"/>
  <c r="K30" i="254"/>
  <c r="H30" i="245"/>
  <c r="N19" i="362"/>
  <c r="N28"/>
  <c r="H30" i="259"/>
  <c r="H30" i="257"/>
  <c r="K30" i="253"/>
  <c r="H30" i="242"/>
  <c r="H30" i="241"/>
  <c r="E30" i="247"/>
  <c r="H30" i="172"/>
  <c r="E30"/>
  <c r="K30" i="362"/>
  <c r="H30" i="260"/>
  <c r="E30" i="259"/>
  <c r="E30" i="256"/>
  <c r="H30"/>
  <c r="H30" i="255"/>
  <c r="H30" i="254"/>
  <c r="K30" i="252"/>
  <c r="H30" i="251"/>
  <c r="H30" i="244"/>
  <c r="H30" i="249"/>
  <c r="H30" i="248"/>
  <c r="E30"/>
  <c r="H30" i="250"/>
  <c r="H30" i="247"/>
  <c r="H30" i="243"/>
  <c r="K30" i="239"/>
  <c r="N19"/>
  <c r="N28"/>
  <c r="K30" i="238"/>
  <c r="N30" i="252" l="1"/>
  <c r="N30" i="253"/>
  <c r="N30" i="238"/>
  <c r="N30" i="254"/>
  <c r="N30" i="362"/>
  <c r="N30" i="239"/>
  <c r="I28" i="171"/>
  <c r="F28"/>
  <c r="C28"/>
  <c r="L27"/>
  <c r="L26"/>
  <c r="L25"/>
  <c r="L24"/>
  <c r="L23"/>
  <c r="L22"/>
  <c r="I19"/>
  <c r="F19"/>
  <c r="L7"/>
  <c r="L22" i="237"/>
  <c r="L28" s="1"/>
  <c r="L7"/>
  <c r="I19"/>
  <c r="J8" i="171" l="1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J8" i="237"/>
  <c r="J12"/>
  <c r="J16"/>
  <c r="J9"/>
  <c r="J13"/>
  <c r="J10"/>
  <c r="J14"/>
  <c r="J17"/>
  <c r="J11"/>
  <c r="J15"/>
  <c r="J18"/>
  <c r="G7" i="171"/>
  <c r="D7"/>
  <c r="L19"/>
  <c r="L28"/>
  <c r="J7" i="237"/>
  <c r="I30" i="171"/>
  <c r="J7"/>
  <c r="F30"/>
  <c r="C30"/>
  <c r="K8" l="1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10"/>
  <c r="E14"/>
  <c r="E17"/>
  <c r="E9"/>
  <c r="E11"/>
  <c r="E15"/>
  <c r="E18"/>
  <c r="E13"/>
  <c r="M8"/>
  <c r="M12"/>
  <c r="M18"/>
  <c r="M15"/>
  <c r="M16"/>
  <c r="M10"/>
  <c r="M9"/>
  <c r="M11"/>
  <c r="D19"/>
  <c r="G19"/>
  <c r="L30"/>
  <c r="M7"/>
  <c r="J19" i="237"/>
  <c r="H24" i="171"/>
  <c r="H7"/>
  <c r="H27"/>
  <c r="H23"/>
  <c r="H26"/>
  <c r="H22"/>
  <c r="H25"/>
  <c r="J19"/>
  <c r="E26"/>
  <c r="E22"/>
  <c r="E7"/>
  <c r="E24"/>
  <c r="E25"/>
  <c r="E27"/>
  <c r="E23"/>
  <c r="K26"/>
  <c r="K22"/>
  <c r="K7"/>
  <c r="K27"/>
  <c r="K25"/>
  <c r="K24"/>
  <c r="K23"/>
  <c r="N12" l="1"/>
  <c r="N9"/>
  <c r="N15"/>
  <c r="N18"/>
  <c r="N8"/>
  <c r="N10"/>
  <c r="N16"/>
  <c r="N11"/>
  <c r="N27"/>
  <c r="N23"/>
  <c r="N24"/>
  <c r="M19"/>
  <c r="N26"/>
  <c r="N22"/>
  <c r="N7"/>
  <c r="N25"/>
  <c r="K30" i="175"/>
  <c r="H28" i="171"/>
  <c r="K19"/>
  <c r="E19"/>
  <c r="H19"/>
  <c r="K28"/>
  <c r="E28"/>
  <c r="H30" l="1"/>
  <c r="N19"/>
  <c r="N28"/>
  <c r="E30"/>
  <c r="K30"/>
  <c r="N30" l="1"/>
  <c r="F28" i="240" l="1"/>
  <c r="F19"/>
  <c r="C28"/>
  <c r="C19"/>
  <c r="I28" i="237"/>
  <c r="F28"/>
  <c r="F19"/>
  <c r="C28"/>
  <c r="C19"/>
  <c r="J8" i="240" l="1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G8" i="237"/>
  <c r="G12"/>
  <c r="G16"/>
  <c r="G9"/>
  <c r="G13"/>
  <c r="G11"/>
  <c r="G10"/>
  <c r="G14"/>
  <c r="G17"/>
  <c r="G15"/>
  <c r="G18"/>
  <c r="D9"/>
  <c r="D13"/>
  <c r="D16"/>
  <c r="D10"/>
  <c r="D14"/>
  <c r="D17"/>
  <c r="D8"/>
  <c r="D11"/>
  <c r="D15"/>
  <c r="D18"/>
  <c r="D12"/>
  <c r="D7" i="240"/>
  <c r="G7"/>
  <c r="J7"/>
  <c r="G7" i="237"/>
  <c r="D7"/>
  <c r="I30" i="240"/>
  <c r="C30" i="237"/>
  <c r="I30"/>
  <c r="F30"/>
  <c r="F30" i="240"/>
  <c r="C30"/>
  <c r="K8" l="1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37"/>
  <c r="K12"/>
  <c r="K16"/>
  <c r="K9"/>
  <c r="K13"/>
  <c r="K10"/>
  <c r="K14"/>
  <c r="K17"/>
  <c r="K11"/>
  <c r="K15"/>
  <c r="K18"/>
  <c r="H8"/>
  <c r="H12"/>
  <c r="H16"/>
  <c r="H9"/>
  <c r="H13"/>
  <c r="H11"/>
  <c r="H10"/>
  <c r="H14"/>
  <c r="H17"/>
  <c r="H15"/>
  <c r="H18"/>
  <c r="E8"/>
  <c r="E9"/>
  <c r="E13"/>
  <c r="E10"/>
  <c r="E14"/>
  <c r="E17"/>
  <c r="E16"/>
  <c r="E11"/>
  <c r="E15"/>
  <c r="E18"/>
  <c r="E12"/>
  <c r="E7" i="240"/>
  <c r="H7"/>
  <c r="K7"/>
  <c r="J19"/>
  <c r="K24"/>
  <c r="K27"/>
  <c r="K23"/>
  <c r="K26"/>
  <c r="K22"/>
  <c r="K25"/>
  <c r="G19"/>
  <c r="H26"/>
  <c r="H22"/>
  <c r="H25"/>
  <c r="H24"/>
  <c r="H27"/>
  <c r="H23"/>
  <c r="D19"/>
  <c r="E24"/>
  <c r="E27"/>
  <c r="E23"/>
  <c r="E26"/>
  <c r="E22"/>
  <c r="E25"/>
  <c r="K22" i="237"/>
  <c r="K7"/>
  <c r="H27"/>
  <c r="H23"/>
  <c r="H26"/>
  <c r="H22"/>
  <c r="H25"/>
  <c r="H24"/>
  <c r="H7"/>
  <c r="G19"/>
  <c r="E27"/>
  <c r="E23"/>
  <c r="E26"/>
  <c r="E22"/>
  <c r="E7"/>
  <c r="E25"/>
  <c r="E24"/>
  <c r="D19"/>
  <c r="L19"/>
  <c r="K23"/>
  <c r="K27"/>
  <c r="K24"/>
  <c r="K26"/>
  <c r="K25"/>
  <c r="L30" l="1"/>
  <c r="M13"/>
  <c r="M12"/>
  <c r="M14"/>
  <c r="M16"/>
  <c r="M18"/>
  <c r="M10"/>
  <c r="M15"/>
  <c r="M17"/>
  <c r="M8"/>
  <c r="M11"/>
  <c r="M9"/>
  <c r="K28" i="240"/>
  <c r="K19"/>
  <c r="H19"/>
  <c r="H28"/>
  <c r="E28"/>
  <c r="E19"/>
  <c r="K19" i="237"/>
  <c r="H19"/>
  <c r="H28"/>
  <c r="E28"/>
  <c r="M7"/>
  <c r="E19"/>
  <c r="K28"/>
  <c r="N9" l="1"/>
  <c r="N16"/>
  <c r="N15"/>
  <c r="N13"/>
  <c r="N8"/>
  <c r="N11"/>
  <c r="N12"/>
  <c r="N10"/>
  <c r="N14"/>
  <c r="N18"/>
  <c r="H30"/>
  <c r="H30" i="240"/>
  <c r="N23" i="237"/>
  <c r="N25"/>
  <c r="N24"/>
  <c r="N27"/>
  <c r="N26"/>
  <c r="N22"/>
  <c r="N7"/>
  <c r="E30"/>
  <c r="K30" i="240"/>
  <c r="K30" i="237"/>
  <c r="M19"/>
  <c r="E30" i="240"/>
  <c r="N28" i="237" l="1"/>
  <c r="N19"/>
  <c r="N30" l="1"/>
  <c r="H19" i="179"/>
  <c r="H30" s="1"/>
</calcChain>
</file>

<file path=xl/sharedStrings.xml><?xml version="1.0" encoding="utf-8"?>
<sst xmlns="http://schemas.openxmlformats.org/spreadsheetml/2006/main" count="3372" uniqueCount="282">
  <si>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</si>
  <si>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</si>
  <si>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</si>
  <si>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</si>
  <si>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</si>
  <si>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</si>
  <si>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</si>
  <si>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</si>
  <si>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</si>
  <si>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</si>
  <si>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</si>
  <si>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</si>
  <si>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</si>
  <si>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</si>
  <si>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</si>
  <si>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</si>
  <si>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</si>
  <si>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</si>
  <si>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</si>
  <si>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</si>
  <si>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</si>
  <si>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</si>
  <si>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</si>
  <si>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</si>
  <si>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</si>
  <si>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</si>
  <si>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</si>
  <si>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</si>
  <si>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</si>
  <si>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</si>
  <si>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</si>
  <si>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</si>
  <si>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</si>
  <si>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</si>
  <si>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</si>
  <si>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</si>
  <si>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</si>
  <si>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</si>
  <si>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</si>
  <si>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</si>
  <si>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</si>
  <si>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</si>
  <si>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</si>
  <si>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</si>
  <si>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</si>
  <si>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</si>
  <si>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</si>
  <si>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</si>
  <si>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</si>
  <si>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</si>
  <si>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</si>
  <si>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</si>
  <si>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</si>
  <si>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</si>
  <si>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</si>
  <si>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</si>
  <si>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</si>
  <si>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</si>
  <si>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</si>
  <si>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</si>
  <si>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</si>
  <si>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</si>
  <si>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</si>
  <si>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</si>
  <si>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</si>
  <si>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</si>
  <si>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</si>
  <si>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</si>
  <si>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</si>
  <si>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</si>
  <si>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</si>
  <si>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</si>
  <si>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</si>
  <si>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</si>
  <si>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</si>
  <si>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</si>
  <si>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</si>
  <si>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</si>
  <si>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</si>
  <si>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</si>
  <si>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</si>
  <si>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</si>
  <si>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</si>
  <si>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</si>
  <si>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</si>
  <si>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</si>
  <si>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</si>
  <si>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</si>
  <si>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</si>
  <si>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</si>
  <si>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</si>
  <si>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</si>
  <si>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</si>
  <si>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</si>
  <si>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</si>
  <si>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</si>
  <si>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</si>
  <si>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</si>
  <si>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</si>
  <si>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</si>
  <si>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</si>
  <si>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</si>
  <si>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</si>
  <si>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</si>
  <si>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</si>
  <si>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</si>
  <si>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</si>
  <si>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</si>
  <si>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</si>
  <si>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</si>
  <si>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</si>
  <si>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</si>
  <si>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</si>
  <si>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</si>
  <si>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</si>
  <si>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</si>
  <si>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</si>
  <si>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</si>
  <si>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</si>
  <si>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</si>
  <si>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Maurizio Gasparri (Forza Italia)</t>
  </si>
  <si>
    <t>Mariastella Gelmini (Forza Italia)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</si>
  <si>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</si>
  <si>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</si>
  <si>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</si>
  <si>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</si>
  <si>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</si>
  <si>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</si>
  <si>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</si>
  <si>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</si>
  <si>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</si>
  <si>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</si>
  <si>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</si>
  <si>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</si>
  <si>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</si>
  <si>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</si>
  <si>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</si>
  <si>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</si>
  <si>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</si>
  <si>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</si>
  <si>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</si>
  <si>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</si>
  <si>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</si>
  <si>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</si>
  <si>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</si>
  <si>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</si>
  <si>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</si>
  <si>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</si>
  <si>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</si>
  <si>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</si>
  <si>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</si>
  <si>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</si>
  <si>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</si>
  <si>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</si>
  <si>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</si>
  <si>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</si>
  <si>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</si>
  <si>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</si>
  <si>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</si>
  <si>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</si>
  <si>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</si>
  <si>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</si>
  <si>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</si>
  <si>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</si>
  <si>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</si>
  <si>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</si>
  <si>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</si>
  <si>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</si>
  <si>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Graziano Delrio (Partito Democratico)</t>
  </si>
  <si>
    <t>Stefano Bonaccini (Partito Democratico)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</si>
  <si>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</si>
  <si>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</si>
  <si>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</si>
  <si>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</si>
  <si>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</si>
  <si>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</si>
  <si>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</si>
  <si>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</si>
  <si>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Roberto Gualtieri (Governo/Ministri/Sottosegretari)</t>
  </si>
  <si>
    <t>Stefano Patuanelli (Governo/Ministri/Sottosegretari)</t>
  </si>
  <si>
    <t>Dario Franceschini (Governo/Ministri/Sottosegretari)</t>
  </si>
  <si>
    <t>Matteo Renzi (Italia Viva - PSI)</t>
  </si>
  <si>
    <t>Carlo Calenda (Altro)</t>
  </si>
  <si>
    <t>Antonio Tajani (Forza Italia)</t>
  </si>
  <si>
    <t>Paola De Micheli (Governo/Ministri/Sottosegretari)</t>
  </si>
  <si>
    <t>Nicola Morra (MoVimento 5 Stelle)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</si>
  <si>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</si>
  <si>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</si>
  <si>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</si>
  <si>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</si>
  <si>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
Rete Virgin Radio:
Testata News Mediaset: </t>
  </si>
  <si>
    <t>Tab. B6 - Tempo di parola dei soggetti politici ed istituzionali nei programmi extra-gr di rete e di testata. Rete Radio 105 network - Testata News Mediaset</t>
  </si>
  <si>
    <t xml:space="preserve">Tempo di Parola: indica il tempo in cui il soggetto politico/istituzionale parla direttamente in voce
Rete Radio 105 network: 
Testata News Mediaset: </t>
  </si>
  <si>
    <t>Tab. B7 - Tempo di parola dei soggetti politici ed istituzionali nei programmi extra-gr di rete e di testata. Rete Radio Monte Carlo - Testata News Mediaset</t>
  </si>
  <si>
    <t>Rete RDS</t>
  </si>
  <si>
    <t>Testata RDS</t>
  </si>
  <si>
    <t>Noi con l'Italia - USEI - Cambiamo! - Alleanza di Centro</t>
  </si>
  <si>
    <t>Centro Democratico - Radicali Italiani - +Europa</t>
  </si>
  <si>
    <t>Roberto Speranza (Governo/Ministri/Sottosegretari)</t>
  </si>
  <si>
    <t>Alfonso Bonafede (Governo/Ministri/Sottosegretari)</t>
  </si>
  <si>
    <t>Teresa Bellanova (Governo/Ministri/Sottosegretari)</t>
  </si>
  <si>
    <t>Giuseppe Sala (Partito Democratico)</t>
  </si>
  <si>
    <t>Gaetano Manfredi (Governo/Ministri/Sottosegretari)</t>
  </si>
  <si>
    <t>Walter Verini (Partito Democratico)</t>
  </si>
  <si>
    <t>David Sassoli (Unione Europea)</t>
  </si>
  <si>
    <t>Lucia Azzolina (Governo/Ministri/Sottosegretari)</t>
  </si>
  <si>
    <t>Mara Carfagna (Forza Italia)</t>
  </si>
  <si>
    <t>Noi con l'Italia - Usei - Cambiamo! - Allenaza di Centro</t>
  </si>
  <si>
    <t>Noi con l'Italia - Usei - Cambiamo! - Alleanza di Centro</t>
  </si>
  <si>
    <t>Tempo di Parola: indica il tempo in cui il soggetto politico/istituzionale parla direttamente in voce
Rete RTL 102.5: 
Testata RTL 102.5: Non stop news.</t>
  </si>
  <si>
    <t>Luciana Lamorgese (Governo/Ministri/Sottosegretari)</t>
  </si>
  <si>
    <t>Vito Crimi (MoVimento 5 Stelle)</t>
  </si>
  <si>
    <t>Ettore Rosato (Italia Viva - PSI)</t>
  </si>
  <si>
    <t>Attilio Fontana (Lega Salvini Premier)</t>
  </si>
  <si>
    <t>Pierpaolo Sileri (Governo/Ministri/Sottosegretari)</t>
  </si>
  <si>
    <t>Jasmine Cristallo (Altro)</t>
  </si>
  <si>
    <t>Giancarlo Cancelleri (Governo/Ministri/Sottosegretari)</t>
  </si>
  <si>
    <t>Vincenzo Amendola (Governo/Ministri/Sottosegretari)</t>
  </si>
  <si>
    <t>Matteo Mauri (Governo/Ministri/Sottosegretari)</t>
  </si>
  <si>
    <t>Elly Schlein (Altro)</t>
  </si>
  <si>
    <t>Giuseppe Provenzano (Partito Democratico)</t>
  </si>
  <si>
    <t>Lorenzo Fioramonti (Altro)</t>
  </si>
  <si>
    <t>Periodo dal 01.02.2020 al 29.02.2020</t>
  </si>
  <si>
    <t xml:space="preserve">Tempo di Parola: indica il tempo in cui il soggetto politico/istituzionale parla direttamente in voce.
Radio Uno:
Radio Due: Chiamate Mara 3131; Le lunatiche.
Radio Tre: 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</si>
  <si>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 Caffè Europa; Centocittà; I viaggi di Radio1; Il mix delle cinque; Il pescatore di perle; Inviato speciale; Italia sotto inchiesta; L'aria che respiri; Radio anch'io; Radio1 giorno per giorno; Radio1 in viva voce; Speciale GR 1; Tra poco in edicola; Un giorno da pecora; Zapping Radio1.
Radio Due: Caterpillar (a partire dal 7 febbraio).
Radio Tre: Tutta la città ne parla (a partire dal 7 febbraio).</t>
    </r>
  </si>
  <si>
    <t>Tempo di Parola: indica il tempo in cui il soggetto politico/istituzionale parla direttamente in voce
Rete Radio 24: Obiettivo salute - risveglio; Obiettivo salute - weekend.
Testata Radio 24: #autotrasporto; 24 Mattino; 24 Mattino - le interviste; Effetto giorno; Effetto notte; Focus economia; La zanzara; Nessun luogo è lontano; Si può fare; Uno, nessuno, 100Milan.</t>
  </si>
  <si>
    <t xml:space="preserve">Tempo di Parola: indica il tempo in cui il soggetto politico/istituzionale parla direttamente in voce
Rete Radio Monte Carlo: 
Testata News Mediaset: </t>
  </si>
  <si>
    <t>Tempo di Parola: indica il tempo in cui il soggetto politico/istituzionale parla direttamente in voce
Rete Radio Capital: Le belve.
Testata Radio Capital: Capital gold; Capital newsroom; Capital web news; Circo Massimo; Tg zero.</t>
  </si>
  <si>
    <t>Tempo di Parola: indica il tempo in cui il soggetto politico/istituzionale parla direttamente in voce
Rete Radio Italia: 
Testata Radio Italia Notizie: In compagnia di...Mario Volanti.</t>
  </si>
  <si>
    <t>Tab. B1 - Tempo di parola dei soggetti politici ed istituzionali nei programmi extra-gr di rete. Radio Uno, Radio Due, Radio Tre</t>
  </si>
  <si>
    <t>Tab. B2 - Tempo di parola dei soggetti politici ed istituzionali nei programmi extra-gr di testata. Radio Uno, Radio Due, Radio Tre</t>
  </si>
  <si>
    <t>Giulio Gallera (Forza Italia)</t>
  </si>
  <si>
    <t>Giuliano Martini (Altro)</t>
  </si>
  <si>
    <t>Luca Zaia (Lega Salvini Premier)</t>
  </si>
  <si>
    <t>Paolo Gentiloni (Unione Europea)</t>
  </si>
  <si>
    <t>Fabiana Dadone (Governo/Ministri/Sottosegretari)</t>
  </si>
  <si>
    <t>Marco Leonardi (Partito Democratico)</t>
  </si>
  <si>
    <t>Rosy Bindi (Partito Democratico)</t>
  </si>
  <si>
    <t>Emanuela Del Re (Governo/Ministri/Sottosegretari)</t>
  </si>
  <si>
    <t>Pietro Foroni (Lega Salvini Premier)</t>
  </si>
  <si>
    <t>Teresa Bellanova (Italia Viva - PSI)</t>
  </si>
  <si>
    <t>Goffredo Maria Bettini (Partito Democratico)</t>
  </si>
  <si>
    <t>Erika Stefani (Lega Salvini Premier)</t>
  </si>
  <si>
    <t>Nello Musumeci (Altro)</t>
  </si>
  <si>
    <t>Laura Ravetto (Forza Italia)</t>
  </si>
  <si>
    <t>Gianluca Perilli (MoVimento 5 Stelle)</t>
  </si>
  <si>
    <t>Roberto Gualtieri (Partito Democratico)</t>
  </si>
  <si>
    <t>Danilo Toninelli (MoVimento 5 Stelle)</t>
  </si>
  <si>
    <t>Rinaldo Melucci (Partito Democratico)</t>
  </si>
  <si>
    <t>Dario Nardella (Partito Democratico)</t>
  </si>
  <si>
    <t>Antonio Boccuzzi (Partito Democratico)</t>
  </si>
  <si>
    <t>Stefano Buffagni (MoVimento 5 Stelle)</t>
  </si>
  <si>
    <t>Alessio D'Amato (Partito Democratico)</t>
  </si>
  <si>
    <t>Giuseppe Provenzano (Governo/Ministri/Sottosegretari)</t>
  </si>
  <si>
    <t>Vincenzo De Luca (Partito Democratico)</t>
  </si>
  <si>
    <t>Alberto Cirio (Forza Italia)</t>
  </si>
  <si>
    <t>Federico D'Incà (Governo/Ministri/Sottosegretari)</t>
  </si>
  <si>
    <t>Tommaso Cerno (Partito Democratico)</t>
  </si>
  <si>
    <t>Gian Marco Centinaio (Lega Salvini Premier)</t>
  </si>
  <si>
    <t>Gennaro Migliore (Italia Viva - PSI)</t>
  </si>
  <si>
    <t>Francesco Boccia (Governo/Ministri/Sottosegretari)</t>
  </si>
  <si>
    <t>Andrea Ruggeri (Forza Italia)</t>
  </si>
  <si>
    <t>Gabriella Giammanco (Forza Italia)</t>
  </si>
  <si>
    <t>Giulia Bongiorno (Lega Salvini Premier)</t>
  </si>
  <si>
    <t>Pier Carlo Padoan (Partito Democratico)</t>
  </si>
  <si>
    <t>Antonio Decaro (Partito Democratico)</t>
  </si>
  <si>
    <t>Claudia Mura (Altro)</t>
  </si>
  <si>
    <t>Danilo Nardella (Partito Democratico)</t>
  </si>
  <si>
    <t>Sabrina Cenni (Altro)</t>
  </si>
  <si>
    <t>Salvatrice Mancinelli (Altro)</t>
  </si>
  <si>
    <t>Alessandra Tosi (Altro)</t>
  </si>
  <si>
    <t>Michele Maria Longo (Altro)</t>
  </si>
  <si>
    <t>Claudio Borghi (Lega Salvini Premier)</t>
  </si>
  <si>
    <t>Sergio Brusin (Unione Europea)</t>
  </si>
  <si>
    <t>Massimiliano Fedriga (Lega Salvini Premier)</t>
  </si>
  <si>
    <t>Fabio Rampelli (Fratelli d'Italia)</t>
  </si>
  <si>
    <t>Francesco Passerini (Lega Salvini Premier)</t>
  </si>
  <si>
    <t>Gianpiero Cipani (Altro)</t>
  </si>
  <si>
    <t>Arturo Lorenzoni (Altro)</t>
  </si>
  <si>
    <t>Daniele Beschin (Altro)</t>
  </si>
  <si>
    <t>Elena Bonetti (Governo/Ministri/Sottosegretari)</t>
  </si>
  <si>
    <t>Carla Ruocco (MoVimento 5 Stelle)</t>
  </si>
</sst>
</file>

<file path=xl/styles.xml><?xml version="1.0" encoding="utf-8"?>
<styleSheet xmlns="http://schemas.openxmlformats.org/spreadsheetml/2006/main">
  <numFmts count="1">
    <numFmt numFmtId="164" formatCode="[h]:mm:ss;@"/>
  </numFmts>
  <fonts count="43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5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1" fillId="0" borderId="6" xfId="97" applyFont="1" applyFill="1" applyBorder="1" applyAlignment="1">
      <alignment horizontal="center" vertical="center"/>
    </xf>
    <xf numFmtId="0" fontId="40" fillId="0" borderId="24" xfId="97" applyFont="1" applyFill="1" applyBorder="1" applyAlignment="1">
      <alignment vertical="center"/>
    </xf>
    <xf numFmtId="0" fontId="41" fillId="0" borderId="25" xfId="97" applyFont="1" applyFill="1" applyBorder="1" applyAlignment="1">
      <alignment horizontal="center" vertical="center"/>
    </xf>
    <xf numFmtId="0" fontId="41" fillId="0" borderId="26" xfId="97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4" xfId="97" applyFont="1" applyFill="1" applyBorder="1" applyAlignment="1">
      <alignment vertical="top" wrapText="1"/>
    </xf>
    <xf numFmtId="0" fontId="24" fillId="0" borderId="65" xfId="0" applyFont="1" applyBorder="1" applyAlignment="1">
      <alignment vertical="top"/>
    </xf>
    <xf numFmtId="0" fontId="24" fillId="0" borderId="66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8" fillId="4" borderId="30" xfId="97" applyFont="1" applyFill="1" applyBorder="1" applyAlignment="1">
      <alignment horizontal="center" vertical="center"/>
    </xf>
    <xf numFmtId="0" fontId="38" fillId="4" borderId="31" xfId="97" applyFont="1" applyFill="1" applyBorder="1" applyAlignment="1">
      <alignment horizontal="center" vertical="center"/>
    </xf>
    <xf numFmtId="0" fontId="38" fillId="4" borderId="40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7690607821667173"/>
          <c:y val="9.5424118755380177E-2"/>
          <c:w val="0.54808673139098718"/>
          <c:h val="0.87834937926111201"/>
        </c:manualLayout>
      </c:layout>
      <c:barChart>
        <c:barDir val="bar"/>
        <c:grouping val="percentStacked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1.6435185185185185E-3</c:v>
                </c:pt>
                <c:pt idx="2">
                  <c:v>1.8402777777777779E-3</c:v>
                </c:pt>
                <c:pt idx="3">
                  <c:v>6.9444444444444447E-4</c:v>
                </c:pt>
                <c:pt idx="4">
                  <c:v>4.2592592592592595E-3</c:v>
                </c:pt>
                <c:pt idx="5">
                  <c:v>1.226851851851852E-3</c:v>
                </c:pt>
                <c:pt idx="6">
                  <c:v>0</c:v>
                </c:pt>
                <c:pt idx="7">
                  <c:v>0</c:v>
                </c:pt>
                <c:pt idx="8">
                  <c:v>2.7777777777777778E-4</c:v>
                </c:pt>
                <c:pt idx="9">
                  <c:v>0</c:v>
                </c:pt>
                <c:pt idx="10">
                  <c:v>0</c:v>
                </c:pt>
                <c:pt idx="11">
                  <c:v>4.0856481481481481E-3</c:v>
                </c:pt>
                <c:pt idx="12">
                  <c:v>1.6782407407407406E-3</c:v>
                </c:pt>
                <c:pt idx="13">
                  <c:v>1.3194444444444445E-3</c:v>
                </c:pt>
                <c:pt idx="14">
                  <c:v>6.0763888888888855E-3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8.3449074074074068E-3</c:v>
                </c:pt>
                <c:pt idx="2">
                  <c:v>1.1840277777777781E-2</c:v>
                </c:pt>
                <c:pt idx="3">
                  <c:v>3.5879629629629629E-4</c:v>
                </c:pt>
                <c:pt idx="4">
                  <c:v>6.8634259259259256E-3</c:v>
                </c:pt>
                <c:pt idx="5">
                  <c:v>4.8611111111111103E-3</c:v>
                </c:pt>
                <c:pt idx="6">
                  <c:v>0</c:v>
                </c:pt>
                <c:pt idx="7">
                  <c:v>0</c:v>
                </c:pt>
                <c:pt idx="8">
                  <c:v>8.2175925925925917E-4</c:v>
                </c:pt>
                <c:pt idx="9">
                  <c:v>0</c:v>
                </c:pt>
                <c:pt idx="10">
                  <c:v>0</c:v>
                </c:pt>
                <c:pt idx="11">
                  <c:v>2.5335648148148145E-2</c:v>
                </c:pt>
                <c:pt idx="12">
                  <c:v>7.7199074074074054E-3</c:v>
                </c:pt>
                <c:pt idx="13">
                  <c:v>8.0324074074074065E-3</c:v>
                </c:pt>
                <c:pt idx="14">
                  <c:v>1.8391203703703701E-2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2.9282407407407408E-3</c:v>
                </c:pt>
                <c:pt idx="2">
                  <c:v>2.8009259259259259E-3</c:v>
                </c:pt>
                <c:pt idx="3">
                  <c:v>4.7453703703703704E-4</c:v>
                </c:pt>
                <c:pt idx="4">
                  <c:v>2.1643518518518518E-3</c:v>
                </c:pt>
                <c:pt idx="5">
                  <c:v>2.9976851851851848E-3</c:v>
                </c:pt>
                <c:pt idx="6">
                  <c:v>0</c:v>
                </c:pt>
                <c:pt idx="7">
                  <c:v>0</c:v>
                </c:pt>
                <c:pt idx="8">
                  <c:v>7.6388888888888893E-4</c:v>
                </c:pt>
                <c:pt idx="9">
                  <c:v>0</c:v>
                </c:pt>
                <c:pt idx="10">
                  <c:v>0</c:v>
                </c:pt>
                <c:pt idx="11">
                  <c:v>6.1689814814814828E-3</c:v>
                </c:pt>
                <c:pt idx="12">
                  <c:v>3.9930555555555544E-3</c:v>
                </c:pt>
                <c:pt idx="13">
                  <c:v>3.6689814814814818E-3</c:v>
                </c:pt>
                <c:pt idx="14">
                  <c:v>1.2604166666666659E-2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3.8078703703703703E-3</c:v>
                </c:pt>
                <c:pt idx="2">
                  <c:v>2.1064814814814809E-3</c:v>
                </c:pt>
                <c:pt idx="3">
                  <c:v>5.2083333333333333E-4</c:v>
                </c:pt>
                <c:pt idx="4">
                  <c:v>9.9421296296296289E-3</c:v>
                </c:pt>
                <c:pt idx="5">
                  <c:v>3.0092592592592595E-4</c:v>
                </c:pt>
                <c:pt idx="6">
                  <c:v>0</c:v>
                </c:pt>
                <c:pt idx="7">
                  <c:v>0</c:v>
                </c:pt>
                <c:pt idx="8">
                  <c:v>2.4305555555555555E-4</c:v>
                </c:pt>
                <c:pt idx="9">
                  <c:v>0</c:v>
                </c:pt>
                <c:pt idx="10">
                  <c:v>0</c:v>
                </c:pt>
                <c:pt idx="11">
                  <c:v>1.8587962962962959E-2</c:v>
                </c:pt>
                <c:pt idx="12">
                  <c:v>4.4675925925925924E-3</c:v>
                </c:pt>
                <c:pt idx="13">
                  <c:v>2.8587962962962963E-3</c:v>
                </c:pt>
                <c:pt idx="14">
                  <c:v>1.2407407407407395E-2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2.3148148148148149E-4</c:v>
                </c:pt>
                <c:pt idx="2">
                  <c:v>1.5046296296296296E-3</c:v>
                </c:pt>
                <c:pt idx="4">
                  <c:v>4.7453703703703704E-4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2.8935185185185184E-4</c:v>
                </c:pt>
                <c:pt idx="14">
                  <c:v>1.9097222222222226E-3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2.7430555555555554E-3</c:v>
                </c:pt>
                <c:pt idx="2">
                  <c:v>1.3541666666666667E-3</c:v>
                </c:pt>
                <c:pt idx="3">
                  <c:v>6.018518518518519E-4</c:v>
                </c:pt>
                <c:pt idx="4">
                  <c:v>4.0856481481481481E-3</c:v>
                </c:pt>
                <c:pt idx="5">
                  <c:v>2.4305555555555552E-4</c:v>
                </c:pt>
                <c:pt idx="6">
                  <c:v>0</c:v>
                </c:pt>
                <c:pt idx="7">
                  <c:v>0</c:v>
                </c:pt>
                <c:pt idx="8">
                  <c:v>3.2407407407407406E-4</c:v>
                </c:pt>
                <c:pt idx="9">
                  <c:v>0</c:v>
                </c:pt>
                <c:pt idx="10">
                  <c:v>0</c:v>
                </c:pt>
                <c:pt idx="11">
                  <c:v>1.6400462962962974E-2</c:v>
                </c:pt>
                <c:pt idx="12">
                  <c:v>3.7037037037037021E-3</c:v>
                </c:pt>
                <c:pt idx="13">
                  <c:v>2.488425925925926E-3</c:v>
                </c:pt>
                <c:pt idx="14">
                  <c:v>9.7685185185185132E-3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1">
                  <c:v>1.7361111111111112E-4</c:v>
                </c:pt>
                <c:pt idx="2">
                  <c:v>1.3888888888888889E-4</c:v>
                </c:pt>
                <c:pt idx="4">
                  <c:v>5.2083333333333333E-4</c:v>
                </c:pt>
                <c:pt idx="7">
                  <c:v>0</c:v>
                </c:pt>
                <c:pt idx="12">
                  <c:v>2.3148148148148149E-4</c:v>
                </c:pt>
                <c:pt idx="13">
                  <c:v>2.4305555555555552E-4</c:v>
                </c:pt>
                <c:pt idx="14">
                  <c:v>9.6064814814814808E-4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12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2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6.4814814814814813E-4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11">
                  <c:v>1.3888888888888887E-3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1.0995370370370371E-3</c:v>
                </c:pt>
                <c:pt idx="2">
                  <c:v>0</c:v>
                </c:pt>
                <c:pt idx="4">
                  <c:v>5.324074074074074E-3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1.273148148148148E-4</c:v>
                </c:pt>
                <c:pt idx="9">
                  <c:v>0</c:v>
                </c:pt>
                <c:pt idx="10">
                  <c:v>0</c:v>
                </c:pt>
                <c:pt idx="11">
                  <c:v>3.2175925925925926E-3</c:v>
                </c:pt>
                <c:pt idx="12">
                  <c:v>9.0277777777777774E-4</c:v>
                </c:pt>
                <c:pt idx="13">
                  <c:v>2.5115740740740745E-3</c:v>
                </c:pt>
                <c:pt idx="14">
                  <c:v>4.2592592592592586E-3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1.0069444444444444E-3</c:v>
                </c:pt>
                <c:pt idx="2">
                  <c:v>7.291666666666667E-4</c:v>
                </c:pt>
                <c:pt idx="3">
                  <c:v>3.0092592592592595E-4</c:v>
                </c:pt>
                <c:pt idx="4">
                  <c:v>6.8287037037037036E-4</c:v>
                </c:pt>
                <c:pt idx="5">
                  <c:v>2.5462962962962961E-4</c:v>
                </c:pt>
                <c:pt idx="7">
                  <c:v>0</c:v>
                </c:pt>
                <c:pt idx="8">
                  <c:v>3.2407407407407406E-4</c:v>
                </c:pt>
                <c:pt idx="9">
                  <c:v>0</c:v>
                </c:pt>
                <c:pt idx="10">
                  <c:v>0</c:v>
                </c:pt>
                <c:pt idx="11">
                  <c:v>4.2476851851851859E-3</c:v>
                </c:pt>
                <c:pt idx="12">
                  <c:v>4.4444444444444444E-3</c:v>
                </c:pt>
                <c:pt idx="13">
                  <c:v>3.5416666666666669E-3</c:v>
                </c:pt>
                <c:pt idx="14">
                  <c:v>1.4016203703703703E-2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2">
                  <c:v>4.0509259259259258E-4</c:v>
                </c:pt>
                <c:pt idx="3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1.7361111111111112E-4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7">
                  <c:v>0</c:v>
                </c:pt>
                <c:pt idx="13">
                  <c:v>0</c:v>
                </c:pt>
                <c:pt idx="14">
                  <c:v>6.9444444444444444E-5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7.8935185185185185E-3</c:v>
                </c:pt>
                <c:pt idx="2">
                  <c:v>1.4502314814814817E-2</c:v>
                </c:pt>
                <c:pt idx="3">
                  <c:v>5.4398148148148149E-3</c:v>
                </c:pt>
                <c:pt idx="4">
                  <c:v>1.0173611111111111E-2</c:v>
                </c:pt>
                <c:pt idx="5">
                  <c:v>4.8726851851851856E-3</c:v>
                </c:pt>
                <c:pt idx="6">
                  <c:v>0</c:v>
                </c:pt>
                <c:pt idx="7">
                  <c:v>0</c:v>
                </c:pt>
                <c:pt idx="8">
                  <c:v>9.7222222222222219E-4</c:v>
                </c:pt>
                <c:pt idx="9">
                  <c:v>0</c:v>
                </c:pt>
                <c:pt idx="10">
                  <c:v>0</c:v>
                </c:pt>
                <c:pt idx="11">
                  <c:v>3.4768518518518518E-2</c:v>
                </c:pt>
                <c:pt idx="12">
                  <c:v>9.0277777777777787E-3</c:v>
                </c:pt>
                <c:pt idx="13">
                  <c:v>9.6759259259259264E-3</c:v>
                </c:pt>
                <c:pt idx="14">
                  <c:v>3.4756944444444479E-2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1.489583333333333E-2</c:v>
                </c:pt>
                <c:pt idx="2">
                  <c:v>1.0659722222222223E-2</c:v>
                </c:pt>
                <c:pt idx="3">
                  <c:v>2.1759259259259258E-3</c:v>
                </c:pt>
                <c:pt idx="4">
                  <c:v>2.0104166666666666E-2</c:v>
                </c:pt>
                <c:pt idx="5">
                  <c:v>2.9861111111111108E-3</c:v>
                </c:pt>
                <c:pt idx="6">
                  <c:v>0</c:v>
                </c:pt>
                <c:pt idx="7">
                  <c:v>0</c:v>
                </c:pt>
                <c:pt idx="8">
                  <c:v>1.4699074074074074E-3</c:v>
                </c:pt>
                <c:pt idx="9">
                  <c:v>0</c:v>
                </c:pt>
                <c:pt idx="10">
                  <c:v>0</c:v>
                </c:pt>
                <c:pt idx="11">
                  <c:v>4.5358796296296286E-2</c:v>
                </c:pt>
                <c:pt idx="12">
                  <c:v>1.2511574074074071E-2</c:v>
                </c:pt>
                <c:pt idx="13">
                  <c:v>1.2835648148148146E-2</c:v>
                </c:pt>
                <c:pt idx="14">
                  <c:v>3.7164351851851865E-2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1.2731481481481483E-3</c:v>
                </c:pt>
                <c:pt idx="2">
                  <c:v>0</c:v>
                </c:pt>
                <c:pt idx="4">
                  <c:v>4.5138888888888887E-4</c:v>
                </c:pt>
                <c:pt idx="5">
                  <c:v>5.4398148148148144E-4</c:v>
                </c:pt>
                <c:pt idx="7">
                  <c:v>0</c:v>
                </c:pt>
                <c:pt idx="8">
                  <c:v>1.273148148148148E-4</c:v>
                </c:pt>
                <c:pt idx="9">
                  <c:v>0</c:v>
                </c:pt>
                <c:pt idx="10">
                  <c:v>0</c:v>
                </c:pt>
                <c:pt idx="11">
                  <c:v>7.5462962962962992E-3</c:v>
                </c:pt>
                <c:pt idx="12">
                  <c:v>7.7546296296296293E-4</c:v>
                </c:pt>
                <c:pt idx="13">
                  <c:v>2.8935185185185184E-4</c:v>
                </c:pt>
                <c:pt idx="14">
                  <c:v>2.8472222222222228E-3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gapWidth val="219"/>
        <c:overlap val="100"/>
        <c:axId val="88643840"/>
        <c:axId val="88649728"/>
      </c:barChart>
      <c:catAx>
        <c:axId val="8864384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649728"/>
        <c:crosses val="autoZero"/>
        <c:auto val="1"/>
        <c:lblAlgn val="ctr"/>
        <c:lblOffset val="100"/>
      </c:catAx>
      <c:valAx>
        <c:axId val="88649728"/>
        <c:scaling>
          <c:orientation val="minMax"/>
        </c:scaling>
        <c:delete val="1"/>
        <c:axPos val="b"/>
        <c:numFmt formatCode="0%" sourceLinked="1"/>
        <c:majorTickMark val="none"/>
        <c:tickLblPos val="nextTo"/>
        <c:crossAx val="886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84"/>
          <c:y val="0.21530016358367834"/>
          <c:w val="0.21556353532950534"/>
          <c:h val="0.76966843219312919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0.68079710144927519</c:v>
                </c:pt>
                <c:pt idx="1">
                  <c:v>0.83812639917341147</c:v>
                </c:pt>
                <c:pt idx="2">
                  <c:v>0.80200361764296646</c:v>
                </c:pt>
                <c:pt idx="3">
                  <c:v>0.75296286542006841</c:v>
                </c:pt>
                <c:pt idx="4">
                  <c:v>9.6062992125984237E-2</c:v>
                </c:pt>
                <c:pt idx="5">
                  <c:v>0.81405208964264064</c:v>
                </c:pt>
                <c:pt idx="6">
                  <c:v>0.62747524752475248</c:v>
                </c:pt>
                <c:pt idx="7">
                  <c:v>1</c:v>
                </c:pt>
                <c:pt idx="8">
                  <c:v>1</c:v>
                </c:pt>
                <c:pt idx="9">
                  <c:v>1.9047619047619046E-2</c:v>
                </c:pt>
                <c:pt idx="10">
                  <c:v>0</c:v>
                </c:pt>
                <c:pt idx="11">
                  <c:v>0.8071854938619214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0.7381736526946111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0.31920289855072465</c:v>
                </c:pt>
                <c:pt idx="1">
                  <c:v>0.16187360082658855</c:v>
                </c:pt>
                <c:pt idx="2">
                  <c:v>0.19799638235703351</c:v>
                </c:pt>
                <c:pt idx="3">
                  <c:v>0.24703713457993157</c:v>
                </c:pt>
                <c:pt idx="4">
                  <c:v>0.90393700787401576</c:v>
                </c:pt>
                <c:pt idx="5">
                  <c:v>0.18594791035735936</c:v>
                </c:pt>
                <c:pt idx="6">
                  <c:v>0.37252475247524752</c:v>
                </c:pt>
                <c:pt idx="7">
                  <c:v>0</c:v>
                </c:pt>
                <c:pt idx="8">
                  <c:v>0</c:v>
                </c:pt>
                <c:pt idx="9">
                  <c:v>0.98095238095238091</c:v>
                </c:pt>
                <c:pt idx="10">
                  <c:v>0</c:v>
                </c:pt>
                <c:pt idx="11">
                  <c:v>0.19281450613807857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0.26182634730538884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showVal val="1"/>
        </c:dLbls>
        <c:gapWidth val="75"/>
        <c:overlap val="100"/>
        <c:axId val="90399872"/>
        <c:axId val="90401408"/>
      </c:barChart>
      <c:catAx>
        <c:axId val="9039987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401408"/>
        <c:crosses val="autoZero"/>
        <c:auto val="1"/>
        <c:lblAlgn val="ctr"/>
        <c:lblOffset val="100"/>
      </c:catAx>
      <c:valAx>
        <c:axId val="9040140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039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5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4440104178722272"/>
          <c:y val="9.5555555555555657E-2"/>
          <c:w val="0.66379909764857326"/>
          <c:h val="0.87818181818181873"/>
        </c:manualLayout>
      </c:layout>
      <c:barChart>
        <c:barDir val="bar"/>
        <c:grouping val="percentStacked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3"/>
              <c:layout>
                <c:manualLayout>
                  <c:x val="1.4701377970575479E-2"/>
                  <c:y val="3.6974364742194176E-1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0.97244094488188981</c:v>
                </c:pt>
                <c:pt idx="1">
                  <c:v>1</c:v>
                </c:pt>
                <c:pt idx="2">
                  <c:v>0.98071216617210677</c:v>
                </c:pt>
                <c:pt idx="3">
                  <c:v>0.73788022813688214</c:v>
                </c:pt>
                <c:pt idx="4">
                  <c:v>0.53403141361256545</c:v>
                </c:pt>
                <c:pt idx="5">
                  <c:v>0.59172354948805472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0.87107921318447634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0.6871471584493789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2.7559055118110232E-2</c:v>
                </c:pt>
                <c:pt idx="1">
                  <c:v>0</c:v>
                </c:pt>
                <c:pt idx="2">
                  <c:v>1.9287833827893175E-2</c:v>
                </c:pt>
                <c:pt idx="3">
                  <c:v>0.26211977186311786</c:v>
                </c:pt>
                <c:pt idx="4">
                  <c:v>0.46596858638743455</c:v>
                </c:pt>
                <c:pt idx="5">
                  <c:v>0.40827645051194533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0.12892078681552366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0.3128528415506211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showVal val="1"/>
        </c:dLbls>
        <c:gapWidth val="75"/>
        <c:overlap val="100"/>
        <c:axId val="91038080"/>
        <c:axId val="91039616"/>
      </c:barChart>
      <c:catAx>
        <c:axId val="9103808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039616"/>
        <c:crosses val="autoZero"/>
        <c:auto val="1"/>
        <c:lblAlgn val="ctr"/>
        <c:lblOffset val="100"/>
      </c:catAx>
      <c:valAx>
        <c:axId val="9103961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1038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showVal val="1"/>
        </c:dLbls>
        <c:gapWidth val="75"/>
        <c:overlap val="100"/>
        <c:axId val="91016192"/>
        <c:axId val="91022080"/>
      </c:barChart>
      <c:catAx>
        <c:axId val="9101619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022080"/>
        <c:crosses val="autoZero"/>
        <c:auto val="1"/>
        <c:lblAlgn val="ctr"/>
        <c:lblOffset val="100"/>
      </c:catAx>
      <c:valAx>
        <c:axId val="9102208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10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4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8"/>
              <c:layout>
                <c:manualLayout>
                  <c:x val="1.322834601927473E-2"/>
                  <c:y val="1.5907102521275762E-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0.57037718491260347</c:v>
                </c:pt>
                <c:pt idx="1">
                  <c:v>0.98614027719445607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0.60808709175738729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0.64761418729267672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0.84383406484496659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0.42962281508739653</c:v>
                </c:pt>
                <c:pt idx="1">
                  <c:v>1.3859722805543892E-2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0.39191290824261277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0.35238581270732333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0.15616593515503335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showVal val="1"/>
        </c:dLbls>
        <c:gapWidth val="75"/>
        <c:overlap val="100"/>
        <c:axId val="91957504"/>
        <c:axId val="91996160"/>
      </c:barChart>
      <c:catAx>
        <c:axId val="9195750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996160"/>
        <c:crosses val="autoZero"/>
        <c:auto val="1"/>
        <c:lblAlgn val="ctr"/>
        <c:lblOffset val="100"/>
      </c:catAx>
      <c:valAx>
        <c:axId val="9199616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19575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5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showVal val="1"/>
        </c:dLbls>
        <c:gapWidth val="219"/>
        <c:overlap val="100"/>
        <c:axId val="91321856"/>
        <c:axId val="91323392"/>
      </c:barChart>
      <c:catAx>
        <c:axId val="9132185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323392"/>
        <c:crosses val="autoZero"/>
        <c:auto val="1"/>
        <c:lblAlgn val="ctr"/>
        <c:lblOffset val="100"/>
      </c:catAx>
      <c:valAx>
        <c:axId val="9132339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13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8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showVal val="1"/>
        </c:dLbls>
        <c:gapWidth val="75"/>
        <c:overlap val="100"/>
        <c:axId val="92275456"/>
        <c:axId val="92276992"/>
      </c:barChart>
      <c:catAx>
        <c:axId val="9227545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276992"/>
        <c:crosses val="autoZero"/>
        <c:auto val="1"/>
        <c:lblAlgn val="ctr"/>
        <c:lblOffset val="100"/>
      </c:catAx>
      <c:valAx>
        <c:axId val="9227699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227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909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showVal val="1"/>
        </c:dLbls>
        <c:gapWidth val="75"/>
        <c:overlap val="100"/>
        <c:axId val="92409856"/>
        <c:axId val="92411392"/>
      </c:barChart>
      <c:catAx>
        <c:axId val="9240985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411392"/>
        <c:crosses val="autoZero"/>
        <c:auto val="1"/>
        <c:lblAlgn val="ctr"/>
        <c:lblOffset val="100"/>
      </c:catAx>
      <c:valAx>
        <c:axId val="9241139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240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61E-2"/>
          <c:y val="1.8587290225085505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gapWidth val="75"/>
        <c:overlap val="100"/>
        <c:axId val="113589248"/>
        <c:axId val="113636096"/>
      </c:barChart>
      <c:catAx>
        <c:axId val="11358924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636096"/>
        <c:crosses val="autoZero"/>
        <c:auto val="1"/>
        <c:lblAlgn val="ctr"/>
        <c:lblOffset val="100"/>
      </c:catAx>
      <c:valAx>
        <c:axId val="11363609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11358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 baseline="0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0.7767857142857143</c:v>
                </c:pt>
                <c:pt idx="1">
                  <c:v>1</c:v>
                </c:pt>
                <c:pt idx="2">
                  <c:v>0.78412335808109646</c:v>
                </c:pt>
                <c:pt idx="3">
                  <c:v>0.8821114369501466</c:v>
                </c:pt>
                <c:pt idx="4">
                  <c:v>0.36315789473684207</c:v>
                </c:pt>
                <c:pt idx="5">
                  <c:v>0.91878172588832485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0.76772247360482659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0.82577300499907424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0.22321428571428578</c:v>
                </c:pt>
                <c:pt idx="1">
                  <c:v>0</c:v>
                </c:pt>
                <c:pt idx="2">
                  <c:v>0.21587664191890346</c:v>
                </c:pt>
                <c:pt idx="3">
                  <c:v>0.11788856304985344</c:v>
                </c:pt>
                <c:pt idx="4">
                  <c:v>0.63684210526315799</c:v>
                </c:pt>
                <c:pt idx="5">
                  <c:v>8.1218274111675162E-2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0.23227752639517343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0.17422699500092584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showVal val="1"/>
        </c:dLbls>
        <c:gapWidth val="75"/>
        <c:overlap val="100"/>
        <c:axId val="89344256"/>
        <c:axId val="89354240"/>
      </c:barChart>
      <c:catAx>
        <c:axId val="8934425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354240"/>
        <c:crosses val="autoZero"/>
        <c:auto val="1"/>
        <c:lblAlgn val="ctr"/>
        <c:lblOffset val="100"/>
      </c:catAx>
      <c:valAx>
        <c:axId val="8935424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934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87E-3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0.86520818630910379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0.66546762589928055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0.90456749170706807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0.13479181369089621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0.33453237410071945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9.5432508292931956E-2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showVal val="1"/>
        </c:dLbls>
        <c:gapWidth val="75"/>
        <c:overlap val="100"/>
        <c:axId val="89601536"/>
        <c:axId val="89603072"/>
      </c:barChart>
      <c:catAx>
        <c:axId val="8960153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603072"/>
        <c:crosses val="autoZero"/>
        <c:auto val="1"/>
        <c:lblAlgn val="ctr"/>
        <c:lblOffset val="100"/>
      </c:catAx>
      <c:valAx>
        <c:axId val="8960307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96015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78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1</c:v>
                </c:pt>
                <c:pt idx="1">
                  <c:v>0.84507042253521125</c:v>
                </c:pt>
                <c:pt idx="2">
                  <c:v>0.83333333333333337</c:v>
                </c:pt>
                <c:pt idx="3">
                  <c:v>1</c:v>
                </c:pt>
                <c:pt idx="4">
                  <c:v>0</c:v>
                </c:pt>
                <c:pt idx="5">
                  <c:v>0.82142857142857151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0.77165354330708658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0.15492957746478875</c:v>
                </c:pt>
                <c:pt idx="2">
                  <c:v>0.16666666666666663</c:v>
                </c:pt>
                <c:pt idx="3">
                  <c:v>0</c:v>
                </c:pt>
                <c:pt idx="4">
                  <c:v>0</c:v>
                </c:pt>
                <c:pt idx="5">
                  <c:v>0.17857142857142858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0.22834645669291337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Val val="1"/>
        </c:dLbls>
        <c:gapWidth val="75"/>
        <c:overlap val="100"/>
        <c:axId val="89834624"/>
        <c:axId val="89836160"/>
      </c:barChart>
      <c:catAx>
        <c:axId val="8983462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836160"/>
        <c:crosses val="autoZero"/>
        <c:auto val="1"/>
        <c:lblAlgn val="ctr"/>
        <c:lblOffset val="100"/>
      </c:catAx>
      <c:valAx>
        <c:axId val="8983616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983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9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1</c:v>
                </c:pt>
                <c:pt idx="1">
                  <c:v>0.93879565646594276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0.77540106951871657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0.87173913043478268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0.82857142857142851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6.1204343534057258E-2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0.22459893048128343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0.1282608695652174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0.17142857142857149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showVal val="1"/>
        </c:dLbls>
        <c:gapWidth val="75"/>
        <c:overlap val="100"/>
        <c:axId val="90128768"/>
        <c:axId val="90130304"/>
      </c:barChart>
      <c:catAx>
        <c:axId val="9012876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30304"/>
        <c:crosses val="autoZero"/>
        <c:auto val="1"/>
        <c:lblAlgn val="ctr"/>
        <c:lblOffset val="100"/>
      </c:catAx>
      <c:valAx>
        <c:axId val="9013030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01287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1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showVal val="1"/>
        </c:dLbls>
        <c:gapWidth val="75"/>
        <c:overlap val="100"/>
        <c:axId val="89869696"/>
        <c:axId val="90199168"/>
      </c:barChart>
      <c:catAx>
        <c:axId val="8986969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99168"/>
        <c:crosses val="autoZero"/>
        <c:auto val="1"/>
        <c:lblAlgn val="ctr"/>
        <c:lblOffset val="100"/>
      </c:catAx>
      <c:valAx>
        <c:axId val="9019916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986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58"/>
          <c:y val="1.45468861846814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0.97751710654936452</c:v>
                </c:pt>
                <c:pt idx="2">
                  <c:v>0.80991735537190079</c:v>
                </c:pt>
                <c:pt idx="3">
                  <c:v>1</c:v>
                </c:pt>
                <c:pt idx="4">
                  <c:v>0.36153846153846153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0.93376764386536371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2.248289345063538E-2</c:v>
                </c:pt>
                <c:pt idx="2">
                  <c:v>0.19008264462809915</c:v>
                </c:pt>
                <c:pt idx="3">
                  <c:v>0</c:v>
                </c:pt>
                <c:pt idx="4">
                  <c:v>0.63846153846153852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6.6232356134636253E-2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showVal val="1"/>
        </c:dLbls>
        <c:gapWidth val="75"/>
        <c:overlap val="100"/>
        <c:axId val="90290816"/>
        <c:axId val="90300800"/>
      </c:barChart>
      <c:catAx>
        <c:axId val="9029081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300800"/>
        <c:crosses val="autoZero"/>
        <c:auto val="1"/>
        <c:lblAlgn val="ctr"/>
        <c:lblOffset val="100"/>
      </c:catAx>
      <c:valAx>
        <c:axId val="9030080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029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93"/>
          <c:y val="1.0506482144277428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0.87323943661971826</c:v>
                </c:pt>
                <c:pt idx="1">
                  <c:v>0.97503467406380029</c:v>
                </c:pt>
                <c:pt idx="2">
                  <c:v>0.88537549407114624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0.4947368421052632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0.87801087801087796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0.12676056338028169</c:v>
                </c:pt>
                <c:pt idx="1">
                  <c:v>2.4965325936199725E-2</c:v>
                </c:pt>
                <c:pt idx="2">
                  <c:v>0.11462450592885376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0.50526315789473686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0.12198912198912201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showVal val="1"/>
        </c:dLbls>
        <c:gapWidth val="75"/>
        <c:overlap val="100"/>
        <c:axId val="90548096"/>
        <c:axId val="90549632"/>
      </c:barChart>
      <c:catAx>
        <c:axId val="9054809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549632"/>
        <c:crosses val="autoZero"/>
        <c:auto val="1"/>
        <c:lblAlgn val="ctr"/>
        <c:lblOffset val="100"/>
      </c:catAx>
      <c:valAx>
        <c:axId val="9054963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054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01.02.2020 al 29.02.2020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84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showVal val="1"/>
        </c:dLbls>
        <c:gapWidth val="219"/>
        <c:overlap val="100"/>
        <c:axId val="90674688"/>
        <c:axId val="90676224"/>
      </c:barChart>
      <c:catAx>
        <c:axId val="9067468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676224"/>
        <c:crosses val="autoZero"/>
        <c:auto val="1"/>
        <c:lblAlgn val="ctr"/>
        <c:lblOffset val="100"/>
      </c:catAx>
      <c:valAx>
        <c:axId val="9067622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067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11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2:N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/>
    <row r="3" spans="2:14">
      <c r="B3" s="187" t="s">
        <v>28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9"/>
    </row>
    <row r="4" spans="2:14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2:14">
      <c r="B5" s="39"/>
      <c r="C5" s="193" t="s">
        <v>0</v>
      </c>
      <c r="D5" s="193"/>
      <c r="E5" s="193"/>
      <c r="F5" s="193" t="s">
        <v>1</v>
      </c>
      <c r="G5" s="193"/>
      <c r="H5" s="193"/>
      <c r="I5" s="193" t="s">
        <v>2</v>
      </c>
      <c r="J5" s="193"/>
      <c r="K5" s="193"/>
      <c r="L5" s="193" t="s">
        <v>3</v>
      </c>
      <c r="M5" s="193"/>
      <c r="N5" s="194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6.0763888888888855E-3</v>
      </c>
      <c r="D7" s="12">
        <f t="shared" ref="D7:D18" si="0">IFERROR(C7/C$19,0)</f>
        <v>9.1543156059285077E-2</v>
      </c>
      <c r="E7" s="12">
        <f t="shared" ref="E7:E18" si="1">IFERROR(C7/C$30,0)</f>
        <v>3.9100320250242022E-2</v>
      </c>
      <c r="F7" s="11">
        <v>1.3194444444444445E-3</v>
      </c>
      <c r="G7" s="12">
        <f t="shared" ref="G7:G18" si="2">IFERROR(F7/F$19,0)</f>
        <v>6.2465753424657537E-2</v>
      </c>
      <c r="H7" s="12">
        <f t="shared" ref="H7:H18" si="3">IFERROR(F7/F$30,0)</f>
        <v>2.7798098024871987E-2</v>
      </c>
      <c r="I7" s="11">
        <v>1.6782407407407406E-3</v>
      </c>
      <c r="J7" s="12">
        <f t="shared" ref="J7:J18" si="4">IFERROR(I7/I$19,0)</f>
        <v>7.3011077542799604E-2</v>
      </c>
      <c r="K7" s="12">
        <f t="shared" ref="K7:K18" si="5">IFERROR(I7/I$30,0)</f>
        <v>3.373662168450442E-2</v>
      </c>
      <c r="L7" s="13">
        <f>SUM(C7,F7,I7)</f>
        <v>9.0740740740740712E-3</v>
      </c>
      <c r="M7" s="12">
        <f t="shared" ref="M7:M18" si="6">IFERROR(L7/L$19,0)</f>
        <v>8.2128640268175138E-2</v>
      </c>
      <c r="N7" s="14">
        <f t="shared" ref="N7:N16" si="7">IFERROR(L7/L$30,0)</f>
        <v>3.5920461834509282E-2</v>
      </c>
    </row>
    <row r="8" spans="2:14">
      <c r="B8" s="150" t="s">
        <v>115</v>
      </c>
      <c r="C8" s="11">
        <v>1.8391203703703701E-2</v>
      </c>
      <c r="D8" s="12">
        <f t="shared" si="0"/>
        <v>0.27707061900610291</v>
      </c>
      <c r="E8" s="12">
        <f t="shared" si="1"/>
        <v>0.11834363595739925</v>
      </c>
      <c r="F8" s="11">
        <v>8.0324074074074065E-3</v>
      </c>
      <c r="G8" s="12">
        <f t="shared" si="2"/>
        <v>0.38027397260273971</v>
      </c>
      <c r="H8" s="12">
        <f t="shared" si="3"/>
        <v>0.16922701780053645</v>
      </c>
      <c r="I8" s="11">
        <v>7.7199074074074054E-3</v>
      </c>
      <c r="J8" s="12">
        <f t="shared" si="4"/>
        <v>0.33585095669687814</v>
      </c>
      <c r="K8" s="12">
        <f t="shared" si="5"/>
        <v>0.15518845974872031</v>
      </c>
      <c r="L8" s="13">
        <f t="shared" ref="L8:L18" si="8">SUM(C8,F8,I8)</f>
        <v>3.4143518518518511E-2</v>
      </c>
      <c r="M8" s="12">
        <f t="shared" si="6"/>
        <v>0.30902996019275086</v>
      </c>
      <c r="N8" s="14">
        <f t="shared" si="7"/>
        <v>0.13515990103546224</v>
      </c>
    </row>
    <row r="9" spans="2:14">
      <c r="B9" s="10" t="s">
        <v>51</v>
      </c>
      <c r="C9" s="11">
        <v>1.2604166666666659E-2</v>
      </c>
      <c r="D9" s="12">
        <f t="shared" si="0"/>
        <v>0.18988666085440276</v>
      </c>
      <c r="E9" s="12">
        <f t="shared" si="1"/>
        <v>8.1105235719073451E-2</v>
      </c>
      <c r="F9" s="11">
        <v>3.6689814814814818E-3</v>
      </c>
      <c r="G9" s="12">
        <f t="shared" si="2"/>
        <v>0.1736986301369863</v>
      </c>
      <c r="H9" s="12">
        <f t="shared" si="3"/>
        <v>7.7298219946354566E-2</v>
      </c>
      <c r="I9" s="11">
        <v>3.9930555555555544E-3</v>
      </c>
      <c r="J9" s="12">
        <f t="shared" si="4"/>
        <v>0.17371601208459214</v>
      </c>
      <c r="K9" s="12">
        <f t="shared" si="5"/>
        <v>8.0269892973476017E-2</v>
      </c>
      <c r="L9" s="13">
        <f t="shared" si="8"/>
        <v>2.0266203703703696E-2</v>
      </c>
      <c r="M9" s="12">
        <f t="shared" si="6"/>
        <v>0.18342761366017177</v>
      </c>
      <c r="N9" s="14">
        <f t="shared" si="7"/>
        <v>8.0225419224777744E-2</v>
      </c>
    </row>
    <row r="10" spans="2:14">
      <c r="B10" s="10" t="s">
        <v>11</v>
      </c>
      <c r="C10" s="11">
        <v>1.2407407407407395E-2</v>
      </c>
      <c r="D10" s="12">
        <f t="shared" si="0"/>
        <v>0.18692240627724485</v>
      </c>
      <c r="E10" s="12">
        <f t="shared" si="1"/>
        <v>7.9839130110970338E-2</v>
      </c>
      <c r="F10" s="11">
        <v>2.8587962962962963E-3</v>
      </c>
      <c r="G10" s="12">
        <f t="shared" si="2"/>
        <v>0.13534246575342465</v>
      </c>
      <c r="H10" s="12">
        <f t="shared" si="3"/>
        <v>6.0229212387222633E-2</v>
      </c>
      <c r="I10" s="11">
        <v>4.4675925925925924E-3</v>
      </c>
      <c r="J10" s="12">
        <f t="shared" si="4"/>
        <v>0.19436052366565965</v>
      </c>
      <c r="K10" s="12">
        <f t="shared" si="5"/>
        <v>8.9809213587715223E-2</v>
      </c>
      <c r="L10" s="13">
        <f t="shared" si="8"/>
        <v>1.9733796296296284E-2</v>
      </c>
      <c r="M10" s="12">
        <f t="shared" si="6"/>
        <v>0.178608841399539</v>
      </c>
      <c r="N10" s="14">
        <f t="shared" si="7"/>
        <v>7.811784110693662E-2</v>
      </c>
    </row>
    <row r="11" spans="2:14">
      <c r="B11" s="10" t="s">
        <v>12</v>
      </c>
      <c r="C11" s="11">
        <v>1.9097222222222226E-3</v>
      </c>
      <c r="D11" s="12">
        <f t="shared" si="0"/>
        <v>2.8770706190061043E-2</v>
      </c>
      <c r="E11" s="12">
        <f t="shared" si="1"/>
        <v>1.2288672078647502E-2</v>
      </c>
      <c r="F11" s="11"/>
      <c r="G11" s="12">
        <f t="shared" si="2"/>
        <v>0</v>
      </c>
      <c r="H11" s="12">
        <f t="shared" si="3"/>
        <v>0</v>
      </c>
      <c r="I11" s="11">
        <v>2.8935185185185184E-4</v>
      </c>
      <c r="J11" s="12">
        <f t="shared" si="4"/>
        <v>1.2588116817724071E-2</v>
      </c>
      <c r="K11" s="12">
        <f t="shared" si="5"/>
        <v>5.8166589111214523E-3</v>
      </c>
      <c r="L11" s="13">
        <f t="shared" si="8"/>
        <v>2.1990740740740746E-3</v>
      </c>
      <c r="M11" s="12">
        <f t="shared" si="6"/>
        <v>1.9903624554787353E-2</v>
      </c>
      <c r="N11" s="14">
        <f t="shared" si="7"/>
        <v>8.7052139649958782E-3</v>
      </c>
    </row>
    <row r="12" spans="2:14">
      <c r="B12" s="10" t="s">
        <v>176</v>
      </c>
      <c r="C12" s="11">
        <v>9.7685185185185132E-3</v>
      </c>
      <c r="D12" s="12">
        <f t="shared" si="0"/>
        <v>0.14716652136006972</v>
      </c>
      <c r="E12" s="12">
        <f t="shared" si="1"/>
        <v>6.2858419602293839E-2</v>
      </c>
      <c r="F12" s="11">
        <v>2.488425925925926E-3</v>
      </c>
      <c r="G12" s="12">
        <f t="shared" si="2"/>
        <v>0.11780821917808219</v>
      </c>
      <c r="H12" s="12">
        <f t="shared" si="3"/>
        <v>5.2426237503048048E-2</v>
      </c>
      <c r="I12" s="11">
        <v>3.7037037037037021E-3</v>
      </c>
      <c r="J12" s="12">
        <f t="shared" si="4"/>
        <v>0.16112789526686805</v>
      </c>
      <c r="K12" s="12">
        <f t="shared" si="5"/>
        <v>7.4453234062354559E-2</v>
      </c>
      <c r="L12" s="13">
        <f t="shared" si="8"/>
        <v>1.596064814814814E-2</v>
      </c>
      <c r="M12" s="12">
        <f t="shared" si="6"/>
        <v>0.14445841190027231</v>
      </c>
      <c r="N12" s="14">
        <f t="shared" si="7"/>
        <v>6.318152661962792E-2</v>
      </c>
    </row>
    <row r="13" spans="2:14">
      <c r="B13" s="10" t="s">
        <v>122</v>
      </c>
      <c r="C13" s="11">
        <v>9.6064814814814808E-4</v>
      </c>
      <c r="D13" s="12">
        <f t="shared" si="0"/>
        <v>1.4472537053182218E-2</v>
      </c>
      <c r="E13" s="12">
        <f t="shared" si="1"/>
        <v>6.1815744395620755E-3</v>
      </c>
      <c r="F13" s="11">
        <v>2.4305555555555552E-4</v>
      </c>
      <c r="G13" s="12">
        <f t="shared" si="2"/>
        <v>1.1506849315068492E-2</v>
      </c>
      <c r="H13" s="12">
        <f t="shared" si="3"/>
        <v>5.1207022677395757E-3</v>
      </c>
      <c r="I13" s="11">
        <v>2.3148148148148149E-4</v>
      </c>
      <c r="J13" s="12">
        <f t="shared" si="4"/>
        <v>1.0070493454179257E-2</v>
      </c>
      <c r="K13" s="12">
        <f t="shared" si="5"/>
        <v>4.6533271288971625E-3</v>
      </c>
      <c r="L13" s="13">
        <f t="shared" si="8"/>
        <v>1.4351851851851852E-3</v>
      </c>
      <c r="M13" s="12">
        <f t="shared" si="6"/>
        <v>1.2989733919966481E-2</v>
      </c>
      <c r="N13" s="14">
        <f t="shared" si="7"/>
        <v>5.6812975350499393E-3</v>
      </c>
    </row>
    <row r="14" spans="2:14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5"/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>
      <c r="B18" s="10" t="s">
        <v>13</v>
      </c>
      <c r="C18" s="11">
        <v>4.2592592592592586E-3</v>
      </c>
      <c r="D18" s="12">
        <f t="shared" si="0"/>
        <v>6.4167393199651271E-2</v>
      </c>
      <c r="E18" s="12">
        <f t="shared" si="1"/>
        <v>2.7407462575407753E-2</v>
      </c>
      <c r="F18" s="11">
        <v>2.5115740740740745E-3</v>
      </c>
      <c r="G18" s="12">
        <f t="shared" si="2"/>
        <v>0.11890410958904112</v>
      </c>
      <c r="H18" s="12">
        <f t="shared" si="3"/>
        <v>5.2913923433308967E-2</v>
      </c>
      <c r="I18" s="11">
        <v>9.0277777777777774E-4</v>
      </c>
      <c r="J18" s="12">
        <f t="shared" si="4"/>
        <v>3.92749244712991E-2</v>
      </c>
      <c r="K18" s="12">
        <f t="shared" si="5"/>
        <v>1.8147975802698932E-2</v>
      </c>
      <c r="L18" s="13">
        <f t="shared" si="8"/>
        <v>7.6736111111111111E-3</v>
      </c>
      <c r="M18" s="12">
        <f t="shared" si="6"/>
        <v>6.9453174104336907E-2</v>
      </c>
      <c r="N18" s="14">
        <f>IFERROR(L18/L$30,0)</f>
        <v>3.037661504627508E-2</v>
      </c>
    </row>
    <row r="19" spans="2:14" ht="16.5" thickTop="1" thickBot="1">
      <c r="B19" s="31" t="s">
        <v>3</v>
      </c>
      <c r="C19" s="32">
        <f>SUM(C7:C18)</f>
        <v>6.6377314814814792E-2</v>
      </c>
      <c r="D19" s="33">
        <f>IFERROR(SUM(D7:D18),0)</f>
        <v>0.99999999999999978</v>
      </c>
      <c r="E19" s="33">
        <f>IFERROR(SUM(E7:E18),0)</f>
        <v>0.42712445073359617</v>
      </c>
      <c r="F19" s="32">
        <f>SUM(F7:F18)</f>
        <v>2.1122685185185185E-2</v>
      </c>
      <c r="G19" s="33">
        <f>IFERROR(SUM(G7:G18),0)</f>
        <v>1</v>
      </c>
      <c r="H19" s="33">
        <f>IFERROR(SUM(H7:H18),0)</f>
        <v>0.4450134113630822</v>
      </c>
      <c r="I19" s="32">
        <f>SUM(I7:I18)</f>
        <v>2.2986111111111106E-2</v>
      </c>
      <c r="J19" s="33">
        <f>IFERROR(SUM(J7:J18),0)</f>
        <v>1</v>
      </c>
      <c r="K19" s="33">
        <f>IFERROR(SUM(K7:K18),0)</f>
        <v>0.46207538389948805</v>
      </c>
      <c r="L19" s="32">
        <f>SUM(L7:L18)</f>
        <v>0.11048611111111109</v>
      </c>
      <c r="M19" s="33">
        <f>IFERROR(SUM(M7:M18),0)</f>
        <v>0.99999999999999989</v>
      </c>
      <c r="N19" s="34">
        <f>IFERROR(SUM(N7:N18),0)</f>
        <v>0.43736827636763481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>
      <c r="B22" s="18" t="s">
        <v>15</v>
      </c>
      <c r="C22" s="11">
        <v>1.4016203703703703E-2</v>
      </c>
      <c r="D22" s="19"/>
      <c r="E22" s="12">
        <f>IFERROR(C22/C$30,0)</f>
        <v>9.0191405377224976E-2</v>
      </c>
      <c r="F22" s="11">
        <v>3.5416666666666669E-3</v>
      </c>
      <c r="G22" s="19"/>
      <c r="H22" s="12">
        <f>IFERROR(F22/F$30,0)</f>
        <v>7.4615947329919538E-2</v>
      </c>
      <c r="I22" s="11">
        <v>4.4444444444444444E-3</v>
      </c>
      <c r="J22" s="19"/>
      <c r="K22" s="12">
        <f>IFERROR(I22/I$30,0)</f>
        <v>8.9343880874825518E-2</v>
      </c>
      <c r="L22" s="13">
        <f>SUM(C22,F22,I22)</f>
        <v>2.2002314814814815E-2</v>
      </c>
      <c r="M22" s="19"/>
      <c r="N22" s="14">
        <f>IFERROR(L22/L$30,0)</f>
        <v>8.7097956565563989E-2</v>
      </c>
    </row>
    <row r="23" spans="2:14">
      <c r="B23" s="18" t="s">
        <v>16</v>
      </c>
      <c r="C23" s="11">
        <v>1.7361111111111112E-4</v>
      </c>
      <c r="D23" s="19"/>
      <c r="E23" s="12">
        <f t="shared" ref="E23:E27" si="9">IFERROR(C23/C$30,0)</f>
        <v>1.1171520071497727E-3</v>
      </c>
      <c r="F23" s="11"/>
      <c r="G23" s="19"/>
      <c r="H23" s="12">
        <f t="shared" ref="H23:H27" si="10">IFERROR(F23/F$30,0)</f>
        <v>0</v>
      </c>
      <c r="I23" s="11">
        <v>0</v>
      </c>
      <c r="J23" s="19"/>
      <c r="K23" s="12">
        <f t="shared" ref="K23:K27" si="11">IFERROR(I23/I$30,0)</f>
        <v>0</v>
      </c>
      <c r="L23" s="13">
        <f t="shared" ref="L23:L27" si="12">SUM(C23,F23,I23)</f>
        <v>1.7361111111111112E-4</v>
      </c>
      <c r="M23" s="19"/>
      <c r="N23" s="14">
        <f t="shared" ref="N23:N27" si="13">IFERROR(L23/L$30,0)</f>
        <v>6.8725373407862176E-4</v>
      </c>
    </row>
    <row r="24" spans="2:14">
      <c r="B24" s="18" t="s">
        <v>17</v>
      </c>
      <c r="C24" s="11">
        <v>6.9444444444444444E-5</v>
      </c>
      <c r="D24" s="19"/>
      <c r="E24" s="12">
        <f t="shared" si="9"/>
        <v>4.4686080285990908E-4</v>
      </c>
      <c r="F24" s="11">
        <v>0</v>
      </c>
      <c r="G24" s="19"/>
      <c r="H24" s="12">
        <f t="shared" si="10"/>
        <v>0</v>
      </c>
      <c r="I24" s="11"/>
      <c r="J24" s="19"/>
      <c r="K24" s="12">
        <f t="shared" si="11"/>
        <v>0</v>
      </c>
      <c r="L24" s="13">
        <f t="shared" si="12"/>
        <v>6.9444444444444444E-5</v>
      </c>
      <c r="M24" s="19"/>
      <c r="N24" s="14">
        <f t="shared" si="13"/>
        <v>2.7490149363144868E-4</v>
      </c>
    </row>
    <row r="25" spans="2:14">
      <c r="B25" s="18" t="s">
        <v>18</v>
      </c>
      <c r="C25" s="11">
        <v>3.4756944444444479E-2</v>
      </c>
      <c r="D25" s="19"/>
      <c r="E25" s="12">
        <f t="shared" si="9"/>
        <v>0.22365383183138474</v>
      </c>
      <c r="F25" s="11">
        <v>9.6759259259259264E-3</v>
      </c>
      <c r="G25" s="19"/>
      <c r="H25" s="12">
        <f t="shared" si="10"/>
        <v>0.20385271884906123</v>
      </c>
      <c r="I25" s="11">
        <v>9.0277777777777787E-3</v>
      </c>
      <c r="J25" s="19"/>
      <c r="K25" s="12">
        <f t="shared" si="11"/>
        <v>0.18147975802698935</v>
      </c>
      <c r="L25" s="13">
        <f t="shared" si="12"/>
        <v>5.3460648148148188E-2</v>
      </c>
      <c r="M25" s="19"/>
      <c r="N25" s="14">
        <f t="shared" si="13"/>
        <v>0.21162833318061042</v>
      </c>
    </row>
    <row r="26" spans="2:14">
      <c r="B26" s="18" t="s">
        <v>19</v>
      </c>
      <c r="C26" s="11">
        <v>3.7164351851851865E-2</v>
      </c>
      <c r="D26" s="19"/>
      <c r="E26" s="12">
        <f t="shared" si="9"/>
        <v>0.2391450063305281</v>
      </c>
      <c r="F26" s="11">
        <v>1.2835648148148146E-2</v>
      </c>
      <c r="G26" s="19"/>
      <c r="H26" s="12">
        <f t="shared" si="10"/>
        <v>0.2704218483296757</v>
      </c>
      <c r="I26" s="11">
        <v>1.2511574074074071E-2</v>
      </c>
      <c r="J26" s="19"/>
      <c r="K26" s="12">
        <f t="shared" si="11"/>
        <v>0.25151233131689155</v>
      </c>
      <c r="L26" s="13">
        <f t="shared" si="12"/>
        <v>6.2511574074074081E-2</v>
      </c>
      <c r="M26" s="19"/>
      <c r="N26" s="14">
        <f t="shared" si="13"/>
        <v>0.24745716118390909</v>
      </c>
    </row>
    <row r="27" spans="2:14" ht="15.75" thickBot="1">
      <c r="B27" s="23" t="s">
        <v>20</v>
      </c>
      <c r="C27" s="20">
        <v>2.8472222222222228E-3</v>
      </c>
      <c r="D27" s="24"/>
      <c r="E27" s="21">
        <f t="shared" si="9"/>
        <v>1.8321292917256277E-2</v>
      </c>
      <c r="F27" s="20">
        <v>2.8935185185185184E-4</v>
      </c>
      <c r="G27" s="24"/>
      <c r="H27" s="21">
        <f t="shared" si="10"/>
        <v>6.0960741282613997E-3</v>
      </c>
      <c r="I27" s="20">
        <v>7.7546296296296293E-4</v>
      </c>
      <c r="J27" s="24"/>
      <c r="K27" s="21">
        <f t="shared" si="11"/>
        <v>1.5588645881805493E-2</v>
      </c>
      <c r="L27" s="13">
        <f t="shared" si="12"/>
        <v>3.9120370370370377E-3</v>
      </c>
      <c r="M27" s="24"/>
      <c r="N27" s="22">
        <f t="shared" si="13"/>
        <v>1.5486117474571612E-2</v>
      </c>
    </row>
    <row r="28" spans="2:14" ht="16.5" thickTop="1" thickBot="1">
      <c r="B28" s="31" t="s">
        <v>3</v>
      </c>
      <c r="C28" s="32">
        <f>SUM(C22:C27)</f>
        <v>8.9027777777777817E-2</v>
      </c>
      <c r="D28" s="33"/>
      <c r="E28" s="33">
        <f>IFERROR(SUM(E22:E27),0)</f>
        <v>0.57287554926640372</v>
      </c>
      <c r="F28" s="32">
        <f>SUM(F22:F27)</f>
        <v>2.6342592592592591E-2</v>
      </c>
      <c r="G28" s="33"/>
      <c r="H28" s="33">
        <f>IFERROR(SUM(H22:H27),0)</f>
        <v>0.55498658863691785</v>
      </c>
      <c r="I28" s="32">
        <f>SUM(I22:I27)</f>
        <v>2.6759259259259257E-2</v>
      </c>
      <c r="J28" s="33"/>
      <c r="K28" s="33">
        <f>IFERROR(SUM(K22:K27),0)</f>
        <v>0.53792461610051201</v>
      </c>
      <c r="L28" s="32">
        <f>SUM(L22:L27)</f>
        <v>0.14212962962962969</v>
      </c>
      <c r="M28" s="33"/>
      <c r="N28" s="34">
        <f>IFERROR(SUM(N22:N27),0)</f>
        <v>0.56263172363236513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0.15540509259259261</v>
      </c>
      <c r="D30" s="35"/>
      <c r="E30" s="36">
        <f>IFERROR(SUM(E19,E28),0)</f>
        <v>0.99999999999999989</v>
      </c>
      <c r="F30" s="32">
        <f>SUM(F19,F28)</f>
        <v>4.7465277777777773E-2</v>
      </c>
      <c r="G30" s="35"/>
      <c r="H30" s="36">
        <f>IFERROR(SUM(H19,H28),0)</f>
        <v>1</v>
      </c>
      <c r="I30" s="32">
        <f>SUM(I19,I28)</f>
        <v>4.9745370370370363E-2</v>
      </c>
      <c r="J30" s="35"/>
      <c r="K30" s="36">
        <f>IFERROR(SUM(K19,K28),0)</f>
        <v>1</v>
      </c>
      <c r="L30" s="37">
        <f>SUM(L19,L28)</f>
        <v>0.25261574074074078</v>
      </c>
      <c r="M30" s="35"/>
      <c r="N30" s="38">
        <f>IFERROR(SUM(N19,N28),0)</f>
        <v>1</v>
      </c>
    </row>
    <row r="31" spans="2:14" ht="66" customHeight="1" thickTop="1" thickBot="1">
      <c r="B31" s="184" t="s">
        <v>171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/>
  <dimension ref="B2:K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7" t="s">
        <v>42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1.2847222222222223E-3</v>
      </c>
      <c r="D7" s="12">
        <f t="shared" ref="D7:D18" si="0">IFERROR(C7/C$19,0)</f>
        <v>0.11155778894472362</v>
      </c>
      <c r="E7" s="12">
        <f t="shared" ref="E7:E18" si="1">IFERROR(C7/C$30,0)</f>
        <v>2.8586144733453514E-2</v>
      </c>
      <c r="F7" s="11">
        <v>1.226851851851852E-3</v>
      </c>
      <c r="G7" s="12">
        <f t="shared" ref="G7:G18" si="2">IFERROR(F7/F$19,0)</f>
        <v>0.12740384615384617</v>
      </c>
      <c r="H7" s="12">
        <f t="shared" ref="H7:H18" si="3">IFERROR(F7/F$30,0)</f>
        <v>6.7088607594936706E-2</v>
      </c>
      <c r="I7" s="11">
        <f>C7+F7</f>
        <v>2.5115740740740741E-3</v>
      </c>
      <c r="J7" s="12">
        <f t="shared" ref="J7:J18" si="4">IFERROR(I7/I$19,0)</f>
        <v>0.11877394636015326</v>
      </c>
      <c r="K7" s="14">
        <f t="shared" ref="K7:K18" si="5">IFERROR(I7/I$30,0)</f>
        <v>3.9721764598206109E-2</v>
      </c>
    </row>
    <row r="8" spans="2:11">
      <c r="B8" s="150" t="s">
        <v>115</v>
      </c>
      <c r="C8" s="11">
        <v>4.4675925925925933E-3</v>
      </c>
      <c r="D8" s="12">
        <f t="shared" si="0"/>
        <v>0.38793969849246235</v>
      </c>
      <c r="E8" s="12">
        <f t="shared" si="1"/>
        <v>9.9407674478496022E-2</v>
      </c>
      <c r="F8" s="11">
        <v>4.8611111111111103E-3</v>
      </c>
      <c r="G8" s="12">
        <f t="shared" si="2"/>
        <v>0.50480769230769218</v>
      </c>
      <c r="H8" s="12">
        <f t="shared" si="3"/>
        <v>0.2658227848101265</v>
      </c>
      <c r="I8" s="11">
        <f t="shared" ref="I8:I18" si="6">C8+F8</f>
        <v>9.3287037037037036E-3</v>
      </c>
      <c r="J8" s="12">
        <f t="shared" si="4"/>
        <v>0.44116037219485499</v>
      </c>
      <c r="K8" s="14">
        <f t="shared" si="5"/>
        <v>0.14753798279333699</v>
      </c>
    </row>
    <row r="9" spans="2:11">
      <c r="B9" s="10" t="s">
        <v>51</v>
      </c>
      <c r="C9" s="11">
        <v>9.837962962962962E-4</v>
      </c>
      <c r="D9" s="12">
        <f t="shared" si="0"/>
        <v>8.5427135678391955E-2</v>
      </c>
      <c r="E9" s="12">
        <f t="shared" si="1"/>
        <v>2.1890291012104039E-2</v>
      </c>
      <c r="F9" s="11">
        <v>2.9976851851851848E-3</v>
      </c>
      <c r="G9" s="12">
        <f t="shared" si="2"/>
        <v>0.31129807692307687</v>
      </c>
      <c r="H9" s="12">
        <f t="shared" si="3"/>
        <v>0.16392405063291135</v>
      </c>
      <c r="I9" s="11">
        <f t="shared" si="6"/>
        <v>3.9814814814814808E-3</v>
      </c>
      <c r="J9" s="12">
        <f t="shared" si="4"/>
        <v>0.18828680897646413</v>
      </c>
      <c r="K9" s="14">
        <f t="shared" si="5"/>
        <v>6.2969064616511056E-2</v>
      </c>
    </row>
    <row r="10" spans="2:11">
      <c r="B10" s="10" t="s">
        <v>11</v>
      </c>
      <c r="C10" s="11">
        <v>1.2152777777777778E-3</v>
      </c>
      <c r="D10" s="12">
        <f t="shared" si="0"/>
        <v>0.10552763819095477</v>
      </c>
      <c r="E10" s="12">
        <f t="shared" si="1"/>
        <v>2.7040947720834405E-2</v>
      </c>
      <c r="F10" s="11">
        <v>3.0092592592592595E-4</v>
      </c>
      <c r="G10" s="12">
        <f t="shared" si="2"/>
        <v>3.125E-2</v>
      </c>
      <c r="H10" s="12">
        <f t="shared" si="3"/>
        <v>1.6455696202531647E-2</v>
      </c>
      <c r="I10" s="11">
        <f t="shared" si="6"/>
        <v>1.5162037037037036E-3</v>
      </c>
      <c r="J10" s="12">
        <f t="shared" si="4"/>
        <v>7.170224411603722E-2</v>
      </c>
      <c r="K10" s="14">
        <f t="shared" si="5"/>
        <v>2.3979498444078342E-2</v>
      </c>
    </row>
    <row r="11" spans="2:1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/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>
      <c r="B12" s="10" t="s">
        <v>176</v>
      </c>
      <c r="C12" s="11">
        <v>2.1527777777777778E-3</v>
      </c>
      <c r="D12" s="12">
        <f t="shared" si="0"/>
        <v>0.18693467336683417</v>
      </c>
      <c r="E12" s="12">
        <f t="shared" si="1"/>
        <v>4.7901107391192375E-2</v>
      </c>
      <c r="F12" s="11">
        <v>2.4305555555555552E-4</v>
      </c>
      <c r="G12" s="12">
        <f t="shared" si="2"/>
        <v>2.5240384615384609E-2</v>
      </c>
      <c r="H12" s="12">
        <f t="shared" si="3"/>
        <v>1.3291139240506325E-2</v>
      </c>
      <c r="I12" s="11">
        <f t="shared" si="6"/>
        <v>2.3958333333333331E-3</v>
      </c>
      <c r="J12" s="12">
        <f t="shared" si="4"/>
        <v>0.11330049261083744</v>
      </c>
      <c r="K12" s="14">
        <f t="shared" si="5"/>
        <v>3.789126853377265E-2</v>
      </c>
    </row>
    <row r="13" spans="2:1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207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1.4120370370370369E-3</v>
      </c>
      <c r="D18" s="12">
        <f t="shared" si="0"/>
        <v>0.12261306532663316</v>
      </c>
      <c r="E18" s="12">
        <f t="shared" si="1"/>
        <v>3.1419005923255215E-2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1.4120370370370369E-3</v>
      </c>
      <c r="J18" s="12">
        <f t="shared" si="4"/>
        <v>6.6776135741652975E-2</v>
      </c>
      <c r="K18" s="14">
        <f t="shared" si="5"/>
        <v>2.2332051986088227E-2</v>
      </c>
    </row>
    <row r="19" spans="2:11" ht="16.5" thickTop="1" thickBot="1">
      <c r="B19" s="31" t="s">
        <v>3</v>
      </c>
      <c r="C19" s="32">
        <f>SUM(C7:C18)</f>
        <v>1.1516203703703704E-2</v>
      </c>
      <c r="D19" s="33">
        <f>IFERROR(SUM(D7:D18),0)</f>
        <v>1</v>
      </c>
      <c r="E19" s="33">
        <f>IFERROR(SUM(E7:E18),0)</f>
        <v>0.25624517125933555</v>
      </c>
      <c r="F19" s="32">
        <f>SUM(F7:F18)</f>
        <v>9.6296296296296303E-3</v>
      </c>
      <c r="G19" s="33">
        <f>IFERROR(SUM(G7:G18),0)</f>
        <v>0.99999999999999978</v>
      </c>
      <c r="H19" s="33">
        <f>IFERROR(SUM(H7:H18),0)</f>
        <v>0.52658227848101247</v>
      </c>
      <c r="I19" s="32">
        <f>SUM(I7:I18)</f>
        <v>2.1145833333333332E-2</v>
      </c>
      <c r="J19" s="33">
        <f>IFERROR(SUM(J7:J18),0)</f>
        <v>1</v>
      </c>
      <c r="K19" s="34">
        <f>IFERROR(SUM(K7:K18),0)</f>
        <v>0.33443163097199335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>
      <c r="B22" s="18" t="s">
        <v>15</v>
      </c>
      <c r="C22" s="11">
        <v>1.4351851851851852E-3</v>
      </c>
      <c r="D22" s="19"/>
      <c r="E22" s="12">
        <f>IFERROR(C22/C$30,0)</f>
        <v>3.1934071594128248E-2</v>
      </c>
      <c r="F22" s="11">
        <v>2.5462962962962961E-4</v>
      </c>
      <c r="G22" s="19"/>
      <c r="H22" s="12">
        <f>IFERROR(F22/F$30,0)</f>
        <v>1.392405063291139E-2</v>
      </c>
      <c r="I22" s="11">
        <f t="shared" ref="I22:I27" si="7">C22+F22</f>
        <v>1.6898148148148148E-3</v>
      </c>
      <c r="J22" s="19"/>
      <c r="K22" s="14">
        <f>IFERROR(I22/I$30,0)</f>
        <v>2.6725242540728535E-2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8.4375000000000023E-3</v>
      </c>
      <c r="D25" s="19"/>
      <c r="E25" s="12">
        <f t="shared" si="8"/>
        <v>0.18774143703322177</v>
      </c>
      <c r="F25" s="11">
        <v>4.8726851851851856E-3</v>
      </c>
      <c r="G25" s="19"/>
      <c r="H25" s="12">
        <f t="shared" si="9"/>
        <v>0.26645569620253162</v>
      </c>
      <c r="I25" s="11">
        <f t="shared" si="7"/>
        <v>1.3310185185185189E-2</v>
      </c>
      <c r="J25" s="19"/>
      <c r="K25" s="14">
        <f t="shared" si="10"/>
        <v>0.2105070474098481</v>
      </c>
    </row>
    <row r="26" spans="2:11">
      <c r="B26" s="18" t="s">
        <v>19</v>
      </c>
      <c r="C26" s="11">
        <v>2.2453703703703701E-2</v>
      </c>
      <c r="D26" s="19"/>
      <c r="E26" s="12">
        <f t="shared" si="8"/>
        <v>0.49961370074684514</v>
      </c>
      <c r="F26" s="11">
        <v>2.9861111111111108E-3</v>
      </c>
      <c r="G26" s="19"/>
      <c r="H26" s="12">
        <f t="shared" si="9"/>
        <v>0.16329113924050628</v>
      </c>
      <c r="I26" s="11">
        <f t="shared" si="7"/>
        <v>2.5439814814814811E-2</v>
      </c>
      <c r="J26" s="19"/>
      <c r="K26" s="14">
        <f t="shared" si="10"/>
        <v>0.40234303496247475</v>
      </c>
    </row>
    <row r="27" spans="2:11" ht="15.75" thickBot="1">
      <c r="B27" s="23" t="s">
        <v>20</v>
      </c>
      <c r="C27" s="20">
        <v>1.0995370370370369E-3</v>
      </c>
      <c r="D27" s="24"/>
      <c r="E27" s="21">
        <f t="shared" si="8"/>
        <v>2.4465619366469221E-2</v>
      </c>
      <c r="F27" s="20">
        <v>5.4398148148148144E-4</v>
      </c>
      <c r="G27" s="24"/>
      <c r="H27" s="21">
        <f t="shared" si="9"/>
        <v>2.974683544303797E-2</v>
      </c>
      <c r="I27" s="11">
        <f t="shared" si="7"/>
        <v>1.6435185185185183E-3</v>
      </c>
      <c r="J27" s="24"/>
      <c r="K27" s="22">
        <f t="shared" si="10"/>
        <v>2.5993044114955149E-2</v>
      </c>
    </row>
    <row r="28" spans="2:11" ht="16.5" thickTop="1" thickBot="1">
      <c r="B28" s="31" t="s">
        <v>3</v>
      </c>
      <c r="C28" s="32">
        <f>SUM(C22:C27)</f>
        <v>3.3425925925925928E-2</v>
      </c>
      <c r="D28" s="33"/>
      <c r="E28" s="33">
        <f>IFERROR(SUM(E22:E27),0)</f>
        <v>0.74375482874066434</v>
      </c>
      <c r="F28" s="32">
        <f>SUM(F22:F27)</f>
        <v>8.6574074074074088E-3</v>
      </c>
      <c r="G28" s="33"/>
      <c r="H28" s="33">
        <f>IFERROR(SUM(H22:H27),0)</f>
        <v>0.47341772151898726</v>
      </c>
      <c r="I28" s="32">
        <f>SUM(I22:I27)</f>
        <v>4.2083333333333334E-2</v>
      </c>
      <c r="J28" s="33"/>
      <c r="K28" s="34">
        <f>IFERROR(SUM(K22:K27),0)</f>
        <v>0.66556836902800653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4.494212962962963E-2</v>
      </c>
      <c r="D30" s="35"/>
      <c r="E30" s="36">
        <f>IFERROR(SUM(E19,E28),0)</f>
        <v>0.99999999999999989</v>
      </c>
      <c r="F30" s="32">
        <f>SUM(F19,F28)</f>
        <v>1.8287037037037039E-2</v>
      </c>
      <c r="G30" s="35"/>
      <c r="H30" s="36">
        <f>IFERROR(SUM(H19,H28),0)</f>
        <v>0.99999999999999978</v>
      </c>
      <c r="I30" s="32">
        <f>SUM(I19,I28)</f>
        <v>6.322916666666667E-2</v>
      </c>
      <c r="J30" s="35"/>
      <c r="K30" s="38">
        <f>IFERROR(SUM(K19,K28),0)</f>
        <v>0.99999999999999989</v>
      </c>
    </row>
    <row r="31" spans="2:1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/>
  <dimension ref="B2:K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/>
    <row r="3" spans="2:11">
      <c r="B3" s="187" t="s">
        <v>45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3.518518518518518E-3</v>
      </c>
      <c r="D7" s="12">
        <f t="shared" ref="D7:D18" si="0">IFERROR(C7/C$19,0)</f>
        <v>5.777270999619917E-2</v>
      </c>
      <c r="E7" s="12">
        <f t="shared" ref="E7:E18" si="1">IFERROR(C7/C$30,0)</f>
        <v>3.0188679245283016E-2</v>
      </c>
      <c r="F7" s="11">
        <v>4.2592592592592595E-3</v>
      </c>
      <c r="G7" s="12">
        <f t="shared" ref="G7:G18" si="2">IFERROR(F7/F$19,0)</f>
        <v>0.12663454920853406</v>
      </c>
      <c r="H7" s="12">
        <f t="shared" ref="H7:H18" si="3">IFERROR(F7/F$30,0)</f>
        <v>6.5480427046263348E-2</v>
      </c>
      <c r="I7" s="11">
        <f>C7+F7</f>
        <v>7.7777777777777776E-3</v>
      </c>
      <c r="J7" s="12">
        <f t="shared" ref="J7:J18" si="4">IFERROR(I7/I$19,0)</f>
        <v>8.2272282076395711E-2</v>
      </c>
      <c r="K7" s="14">
        <f t="shared" ref="K7:K18" si="5">IFERROR(I7/I$30,0)</f>
        <v>4.2829827915869985E-2</v>
      </c>
    </row>
    <row r="8" spans="2:11">
      <c r="B8" s="150" t="s">
        <v>115</v>
      </c>
      <c r="C8" s="11">
        <v>2.0219907407407402E-2</v>
      </c>
      <c r="D8" s="12">
        <f t="shared" si="0"/>
        <v>0.33200304066894715</v>
      </c>
      <c r="E8" s="12">
        <f t="shared" si="1"/>
        <v>0.17348560079443889</v>
      </c>
      <c r="F8" s="11">
        <v>6.8634259259259256E-3</v>
      </c>
      <c r="G8" s="12">
        <f t="shared" si="2"/>
        <v>0.20406056434962147</v>
      </c>
      <c r="H8" s="12">
        <f t="shared" si="3"/>
        <v>0.10551601423487544</v>
      </c>
      <c r="I8" s="11">
        <f t="shared" ref="I8:I18" si="6">C8+F8</f>
        <v>2.7083333333333327E-2</v>
      </c>
      <c r="J8" s="12">
        <f t="shared" si="4"/>
        <v>0.28648383937316357</v>
      </c>
      <c r="K8" s="14">
        <f t="shared" si="5"/>
        <v>0.14913957934990441</v>
      </c>
    </row>
    <row r="9" spans="2:11">
      <c r="B9" s="10" t="s">
        <v>51</v>
      </c>
      <c r="C9" s="11">
        <v>5.6828703703703694E-3</v>
      </c>
      <c r="D9" s="12">
        <f t="shared" si="0"/>
        <v>9.3310528316229574E-2</v>
      </c>
      <c r="E9" s="12">
        <f t="shared" si="1"/>
        <v>4.8758689175769608E-2</v>
      </c>
      <c r="F9" s="11">
        <v>2.1643518518518518E-3</v>
      </c>
      <c r="G9" s="12">
        <f t="shared" si="2"/>
        <v>6.4349621472814866E-2</v>
      </c>
      <c r="H9" s="12">
        <f t="shared" si="3"/>
        <v>3.3274021352313166E-2</v>
      </c>
      <c r="I9" s="11">
        <f t="shared" si="6"/>
        <v>7.8472222222222207E-3</v>
      </c>
      <c r="J9" s="12">
        <f t="shared" si="4"/>
        <v>8.3006856023506367E-2</v>
      </c>
      <c r="K9" s="14">
        <f t="shared" si="5"/>
        <v>4.3212237093690251E-2</v>
      </c>
    </row>
    <row r="10" spans="2:11">
      <c r="B10" s="10" t="s">
        <v>11</v>
      </c>
      <c r="C10" s="11">
        <v>8.2291666666666659E-3</v>
      </c>
      <c r="D10" s="12">
        <f t="shared" si="0"/>
        <v>0.13511972633979477</v>
      </c>
      <c r="E10" s="12">
        <f t="shared" si="1"/>
        <v>7.060575968222442E-2</v>
      </c>
      <c r="F10" s="11">
        <v>9.9421296296296289E-3</v>
      </c>
      <c r="G10" s="12">
        <f t="shared" si="2"/>
        <v>0.29559532002752925</v>
      </c>
      <c r="H10" s="12">
        <f t="shared" si="3"/>
        <v>0.15284697508896797</v>
      </c>
      <c r="I10" s="11">
        <f t="shared" si="6"/>
        <v>1.8171296296296297E-2</v>
      </c>
      <c r="J10" s="12">
        <f t="shared" si="4"/>
        <v>0.19221351616062687</v>
      </c>
      <c r="K10" s="14">
        <f t="shared" si="5"/>
        <v>0.10006373486297006</v>
      </c>
    </row>
    <row r="11" spans="2:11">
      <c r="B11" s="10" t="s">
        <v>12</v>
      </c>
      <c r="C11" s="11">
        <v>5.3240740740740744E-4</v>
      </c>
      <c r="D11" s="12">
        <f t="shared" si="0"/>
        <v>8.7419232231090872E-3</v>
      </c>
      <c r="E11" s="12">
        <f t="shared" si="1"/>
        <v>4.5680238331678256E-3</v>
      </c>
      <c r="F11" s="11">
        <v>4.7453703703703704E-4</v>
      </c>
      <c r="G11" s="12">
        <f t="shared" si="2"/>
        <v>1.4108740536820371E-2</v>
      </c>
      <c r="H11" s="12">
        <f t="shared" si="3"/>
        <v>7.2953736654804268E-3</v>
      </c>
      <c r="I11" s="11">
        <f t="shared" si="6"/>
        <v>1.0069444444444444E-3</v>
      </c>
      <c r="J11" s="12">
        <f t="shared" si="4"/>
        <v>1.0651322233104801E-2</v>
      </c>
      <c r="K11" s="14">
        <f t="shared" si="5"/>
        <v>5.5449330783938827E-3</v>
      </c>
    </row>
    <row r="12" spans="2:11">
      <c r="B12" s="10" t="s">
        <v>176</v>
      </c>
      <c r="C12" s="11">
        <v>1.5879629629629629E-2</v>
      </c>
      <c r="D12" s="12">
        <f t="shared" si="0"/>
        <v>0.26073736221968841</v>
      </c>
      <c r="E12" s="12">
        <f t="shared" si="1"/>
        <v>0.13624627606752732</v>
      </c>
      <c r="F12" s="11">
        <v>4.0856481481481481E-3</v>
      </c>
      <c r="G12" s="12">
        <f t="shared" si="2"/>
        <v>0.12147281486579491</v>
      </c>
      <c r="H12" s="12">
        <f t="shared" si="3"/>
        <v>6.2811387900355869E-2</v>
      </c>
      <c r="I12" s="11">
        <f t="shared" si="6"/>
        <v>1.9965277777777776E-2</v>
      </c>
      <c r="J12" s="12">
        <f t="shared" si="4"/>
        <v>0.21119000979431932</v>
      </c>
      <c r="K12" s="14">
        <f t="shared" si="5"/>
        <v>0.10994263862332697</v>
      </c>
    </row>
    <row r="13" spans="2:11">
      <c r="B13" s="10" t="s">
        <v>122</v>
      </c>
      <c r="C13" s="11">
        <v>9.2592592592592588E-5</v>
      </c>
      <c r="D13" s="12">
        <f t="shared" si="0"/>
        <v>1.5203344735841887E-3</v>
      </c>
      <c r="E13" s="12">
        <f t="shared" si="1"/>
        <v>7.9443892750744787E-4</v>
      </c>
      <c r="F13" s="11">
        <v>5.2083333333333333E-4</v>
      </c>
      <c r="G13" s="12">
        <f t="shared" si="2"/>
        <v>1.548520302821748E-2</v>
      </c>
      <c r="H13" s="12">
        <f t="shared" si="3"/>
        <v>8.0071174377224202E-3</v>
      </c>
      <c r="I13" s="11">
        <f t="shared" si="6"/>
        <v>6.134259259259259E-4</v>
      </c>
      <c r="J13" s="12">
        <f t="shared" si="4"/>
        <v>6.4887365328109708E-3</v>
      </c>
      <c r="K13" s="14">
        <f t="shared" si="5"/>
        <v>3.3779477374123652E-3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207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6.7476851851851856E-3</v>
      </c>
      <c r="D18" s="12">
        <f t="shared" si="0"/>
        <v>0.11079437476244777</v>
      </c>
      <c r="E18" s="12">
        <f t="shared" si="1"/>
        <v>5.789473684210527E-2</v>
      </c>
      <c r="F18" s="11">
        <v>5.324074074074074E-3</v>
      </c>
      <c r="G18" s="12">
        <f t="shared" si="2"/>
        <v>0.15829318651066757</v>
      </c>
      <c r="H18" s="12">
        <f t="shared" si="3"/>
        <v>8.1850533807829182E-2</v>
      </c>
      <c r="I18" s="11">
        <f t="shared" si="6"/>
        <v>1.207175925925926E-2</v>
      </c>
      <c r="J18" s="12">
        <f t="shared" si="4"/>
        <v>0.12769343780607251</v>
      </c>
      <c r="K18" s="14">
        <f t="shared" si="5"/>
        <v>6.647546207775655E-2</v>
      </c>
    </row>
    <row r="19" spans="2:11" ht="16.5" thickTop="1" thickBot="1">
      <c r="B19" s="31" t="s">
        <v>3</v>
      </c>
      <c r="C19" s="32">
        <f>SUM(C7:C18)</f>
        <v>6.0902777777777764E-2</v>
      </c>
      <c r="D19" s="33">
        <f>IFERROR(SUM(D7:D18),0)</f>
        <v>1</v>
      </c>
      <c r="E19" s="33">
        <f>IFERROR(SUM(E7:E18),0)</f>
        <v>0.5225422045680238</v>
      </c>
      <c r="F19" s="32">
        <f>SUM(F7:F18)</f>
        <v>3.363425925925926E-2</v>
      </c>
      <c r="G19" s="33">
        <f>IFERROR(SUM(G7:G18),0)</f>
        <v>0.99999999999999989</v>
      </c>
      <c r="H19" s="33">
        <f>IFERROR(SUM(H7:H18),0)</f>
        <v>0.51708185053380773</v>
      </c>
      <c r="I19" s="32">
        <f>SUM(I7:I18)</f>
        <v>9.4537037037037017E-2</v>
      </c>
      <c r="J19" s="33">
        <f>IFERROR(SUM(J7:J18),0)</f>
        <v>1.0000000000000002</v>
      </c>
      <c r="K19" s="34">
        <f>IFERROR(SUM(K7:K18),0)</f>
        <v>0.52058636073932441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>
      <c r="B22" s="18" t="s">
        <v>15</v>
      </c>
      <c r="C22" s="11">
        <v>4.1319444444444442E-3</v>
      </c>
      <c r="D22" s="19"/>
      <c r="E22" s="12">
        <f>IFERROR(C22/C$30,0)</f>
        <v>3.5451837140019864E-2</v>
      </c>
      <c r="F22" s="11">
        <v>6.8287037037037036E-4</v>
      </c>
      <c r="G22" s="19"/>
      <c r="H22" s="12">
        <f>IFERROR(F22/F$30,0)</f>
        <v>1.0498220640569395E-2</v>
      </c>
      <c r="I22" s="11">
        <f t="shared" ref="I22:I27" si="7">C22+F22</f>
        <v>4.8148148148148143E-3</v>
      </c>
      <c r="J22" s="19"/>
      <c r="K22" s="14">
        <f>IFERROR(I22/I$30,0)</f>
        <v>2.6513702995538561E-2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9.5717592592592556E-3</v>
      </c>
      <c r="D25" s="19"/>
      <c r="E25" s="12">
        <f t="shared" si="8"/>
        <v>8.2125124131082403E-2</v>
      </c>
      <c r="F25" s="11">
        <v>1.0173611111111111E-2</v>
      </c>
      <c r="G25" s="19"/>
      <c r="H25" s="12">
        <f t="shared" si="9"/>
        <v>0.15640569395017792</v>
      </c>
      <c r="I25" s="11">
        <f t="shared" si="7"/>
        <v>1.9745370370370365E-2</v>
      </c>
      <c r="J25" s="19"/>
      <c r="K25" s="14">
        <f t="shared" si="10"/>
        <v>0.1087316762268961</v>
      </c>
    </row>
    <row r="26" spans="2:11">
      <c r="B26" s="18" t="s">
        <v>19</v>
      </c>
      <c r="C26" s="11">
        <v>4.1608796296296297E-2</v>
      </c>
      <c r="D26" s="19"/>
      <c r="E26" s="12">
        <f t="shared" si="8"/>
        <v>0.3570009930486594</v>
      </c>
      <c r="F26" s="11">
        <v>2.0104166666666666E-2</v>
      </c>
      <c r="G26" s="19"/>
      <c r="H26" s="12">
        <f t="shared" si="9"/>
        <v>0.30907473309608541</v>
      </c>
      <c r="I26" s="11">
        <f t="shared" si="7"/>
        <v>6.1712962962962963E-2</v>
      </c>
      <c r="J26" s="19"/>
      <c r="K26" s="14">
        <f t="shared" si="10"/>
        <v>0.33983428935627796</v>
      </c>
    </row>
    <row r="27" spans="2:11" ht="15.75" thickBot="1">
      <c r="B27" s="23" t="s">
        <v>20</v>
      </c>
      <c r="C27" s="20">
        <v>3.3564814814814812E-4</v>
      </c>
      <c r="D27" s="24"/>
      <c r="E27" s="21">
        <f t="shared" si="8"/>
        <v>2.8798411122144983E-3</v>
      </c>
      <c r="F27" s="20">
        <v>4.5138888888888887E-4</v>
      </c>
      <c r="G27" s="24"/>
      <c r="H27" s="21">
        <f t="shared" si="9"/>
        <v>6.9395017793594301E-3</v>
      </c>
      <c r="I27" s="11">
        <f t="shared" si="7"/>
        <v>7.8703703703703705E-4</v>
      </c>
      <c r="J27" s="24"/>
      <c r="K27" s="22">
        <f t="shared" si="10"/>
        <v>4.333970681963035E-3</v>
      </c>
    </row>
    <row r="28" spans="2:11" ht="16.5" thickTop="1" thickBot="1">
      <c r="B28" s="31" t="s">
        <v>3</v>
      </c>
      <c r="C28" s="32">
        <f>SUM(C22:C27)</f>
        <v>5.5648148148148148E-2</v>
      </c>
      <c r="D28" s="33"/>
      <c r="E28" s="33">
        <f>IFERROR(SUM(E22:E27),0)</f>
        <v>0.4774577954319762</v>
      </c>
      <c r="F28" s="32">
        <f>SUM(F22:F27)</f>
        <v>3.1412037037037037E-2</v>
      </c>
      <c r="G28" s="33"/>
      <c r="H28" s="33">
        <f>IFERROR(SUM(H22:H27),0)</f>
        <v>0.48291814946619216</v>
      </c>
      <c r="I28" s="32">
        <f>SUM(I22:I27)</f>
        <v>8.7060185185185171E-2</v>
      </c>
      <c r="J28" s="33"/>
      <c r="K28" s="34">
        <f>IFERROR(SUM(K22:K27),0)</f>
        <v>0.47941363926067571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0.11655092592592592</v>
      </c>
      <c r="D30" s="35"/>
      <c r="E30" s="36">
        <f>IFERROR(SUM(E19,E28),0)</f>
        <v>1</v>
      </c>
      <c r="F30" s="32">
        <f>SUM(F19,F28)</f>
        <v>6.5046296296296297E-2</v>
      </c>
      <c r="G30" s="35"/>
      <c r="H30" s="36">
        <f>IFERROR(SUM(H19,H28),0)</f>
        <v>0.99999999999999989</v>
      </c>
      <c r="I30" s="32">
        <f>SUM(I19,I28)</f>
        <v>0.18159722222222219</v>
      </c>
      <c r="J30" s="35"/>
      <c r="K30" s="38">
        <f>IFERROR(SUM(K19,K28),0)</f>
        <v>1</v>
      </c>
    </row>
    <row r="31" spans="2:1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/>
  <dimension ref="B2:K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7" t="s">
        <v>39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9.6064814814814819E-4</v>
      </c>
      <c r="D7" s="12">
        <f t="shared" ref="D7:D18" si="0">IFERROR(C7/C$19,0)</f>
        <v>8.7737843551797048E-2</v>
      </c>
      <c r="E7" s="12">
        <f t="shared" ref="E7:E18" si="1">IFERROR(C7/C$30,0)</f>
        <v>2.0859512440311642E-2</v>
      </c>
      <c r="F7" s="11">
        <v>6.9444444444444447E-4</v>
      </c>
      <c r="G7" s="12">
        <f t="shared" ref="G7:G18" si="2">IFERROR(F7/F$19,0)</f>
        <v>0.26200873362445415</v>
      </c>
      <c r="H7" s="12">
        <f t="shared" ref="H7:H18" si="3">IFERROR(F7/F$30,0)</f>
        <v>6.5717415115005492E-2</v>
      </c>
      <c r="I7" s="11">
        <f>C7+F7</f>
        <v>1.6550925925925926E-3</v>
      </c>
      <c r="J7" s="12">
        <f t="shared" ref="J7:J18" si="4">IFERROR(I7/I$19,0)</f>
        <v>0.12170212765957449</v>
      </c>
      <c r="K7" s="14">
        <f t="shared" ref="K7:K18" si="5">IFERROR(I7/I$30,0)</f>
        <v>2.9231398201144728E-2</v>
      </c>
    </row>
    <row r="8" spans="2:11">
      <c r="B8" s="150" t="s">
        <v>115</v>
      </c>
      <c r="C8" s="11">
        <v>5.9143518518518521E-3</v>
      </c>
      <c r="D8" s="12">
        <f t="shared" si="0"/>
        <v>0.54016913319238913</v>
      </c>
      <c r="E8" s="12">
        <f t="shared" si="1"/>
        <v>0.12842422719276203</v>
      </c>
      <c r="F8" s="11">
        <v>3.5879629629629629E-4</v>
      </c>
      <c r="G8" s="12">
        <f t="shared" si="2"/>
        <v>0.13537117903930132</v>
      </c>
      <c r="H8" s="12">
        <f t="shared" si="3"/>
        <v>3.3953997809419503E-2</v>
      </c>
      <c r="I8" s="11">
        <f t="shared" ref="I8:I18" si="6">C8+F8</f>
        <v>6.2731481481481484E-3</v>
      </c>
      <c r="J8" s="12">
        <f t="shared" si="4"/>
        <v>0.46127659574468094</v>
      </c>
      <c r="K8" s="14">
        <f t="shared" si="5"/>
        <v>0.1107931316434996</v>
      </c>
    </row>
    <row r="9" spans="2:11">
      <c r="B9" s="10" t="s">
        <v>51</v>
      </c>
      <c r="C9" s="11">
        <v>9.3749999999999997E-4</v>
      </c>
      <c r="D9" s="12">
        <f t="shared" si="0"/>
        <v>8.5623678646934473E-2</v>
      </c>
      <c r="E9" s="12">
        <f t="shared" si="1"/>
        <v>2.0356873586328227E-2</v>
      </c>
      <c r="F9" s="11">
        <v>4.7453703703703704E-4</v>
      </c>
      <c r="G9" s="12">
        <f t="shared" si="2"/>
        <v>0.17903930131004367</v>
      </c>
      <c r="H9" s="12">
        <f t="shared" si="3"/>
        <v>4.4906900328587081E-2</v>
      </c>
      <c r="I9" s="11">
        <f t="shared" si="6"/>
        <v>1.4120370370370369E-3</v>
      </c>
      <c r="J9" s="12">
        <f t="shared" si="4"/>
        <v>0.10382978723404256</v>
      </c>
      <c r="K9" s="14">
        <f t="shared" si="5"/>
        <v>2.493867538838921E-2</v>
      </c>
    </row>
    <row r="10" spans="2:11">
      <c r="B10" s="10" t="s">
        <v>11</v>
      </c>
      <c r="C10" s="11">
        <v>6.9444444444444447E-4</v>
      </c>
      <c r="D10" s="12">
        <f t="shared" si="0"/>
        <v>6.3424947145877389E-2</v>
      </c>
      <c r="E10" s="12">
        <f t="shared" si="1"/>
        <v>1.5079165619502392E-2</v>
      </c>
      <c r="F10" s="11">
        <v>5.2083333333333333E-4</v>
      </c>
      <c r="G10" s="12">
        <f t="shared" si="2"/>
        <v>0.1965065502183406</v>
      </c>
      <c r="H10" s="12">
        <f t="shared" si="3"/>
        <v>4.9288061336254116E-2</v>
      </c>
      <c r="I10" s="11">
        <f t="shared" si="6"/>
        <v>1.2152777777777778E-3</v>
      </c>
      <c r="J10" s="12">
        <f t="shared" si="4"/>
        <v>8.9361702127659592E-2</v>
      </c>
      <c r="K10" s="14">
        <f t="shared" si="5"/>
        <v>2.14636140637776E-2</v>
      </c>
    </row>
    <row r="11" spans="2:1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/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>
      <c r="B12" s="10" t="s">
        <v>176</v>
      </c>
      <c r="C12" s="11">
        <v>2.4421296296296296E-3</v>
      </c>
      <c r="D12" s="12">
        <f t="shared" si="0"/>
        <v>0.22304439746300214</v>
      </c>
      <c r="E12" s="12">
        <f t="shared" si="1"/>
        <v>5.3028399095250076E-2</v>
      </c>
      <c r="F12" s="11">
        <v>6.018518518518519E-4</v>
      </c>
      <c r="G12" s="12">
        <f t="shared" si="2"/>
        <v>0.22707423580786029</v>
      </c>
      <c r="H12" s="12">
        <f t="shared" si="3"/>
        <v>5.6955093099671429E-2</v>
      </c>
      <c r="I12" s="11">
        <f t="shared" si="6"/>
        <v>3.0439814814814817E-3</v>
      </c>
      <c r="J12" s="12">
        <f t="shared" si="4"/>
        <v>0.22382978723404259</v>
      </c>
      <c r="K12" s="14">
        <f t="shared" si="5"/>
        <v>5.3761242845461993E-2</v>
      </c>
    </row>
    <row r="13" spans="2:1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207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1" ht="16.5" thickTop="1" thickBot="1">
      <c r="B19" s="31" t="s">
        <v>3</v>
      </c>
      <c r="C19" s="32">
        <f>SUM(C7:C18)</f>
        <v>1.0949074074074073E-2</v>
      </c>
      <c r="D19" s="33">
        <f>IFERROR(SUM(D7:D18),0)</f>
        <v>1.0000000000000002</v>
      </c>
      <c r="E19" s="33">
        <f>IFERROR(SUM(E7:E18),0)</f>
        <v>0.23774817793415437</v>
      </c>
      <c r="F19" s="32">
        <f>SUM(F7:F18)</f>
        <v>2.650462962962963E-3</v>
      </c>
      <c r="G19" s="33">
        <f>IFERROR(SUM(G7:G18),0)</f>
        <v>1</v>
      </c>
      <c r="H19" s="33">
        <f>IFERROR(SUM(H7:H18),0)</f>
        <v>0.25082146768893765</v>
      </c>
      <c r="I19" s="32">
        <f>SUM(I7:I18)</f>
        <v>1.3599537037037035E-2</v>
      </c>
      <c r="J19" s="33">
        <f>IFERROR(SUM(J7:J18),0)</f>
        <v>1.0000000000000002</v>
      </c>
      <c r="K19" s="34">
        <f>IFERROR(SUM(K7:K18),0)</f>
        <v>0.24018806214227315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>
      <c r="B22" s="18" t="s">
        <v>15</v>
      </c>
      <c r="C22" s="11">
        <v>1.0532407407407407E-3</v>
      </c>
      <c r="D22" s="19"/>
      <c r="E22" s="12">
        <f>IFERROR(C22/C$30,0)</f>
        <v>2.2870067856245291E-2</v>
      </c>
      <c r="F22" s="11">
        <v>3.0092592592592595E-4</v>
      </c>
      <c r="G22" s="19"/>
      <c r="H22" s="12">
        <f>IFERROR(F22/F$30,0)</f>
        <v>2.8477546549835715E-2</v>
      </c>
      <c r="I22" s="11">
        <f t="shared" ref="I22:I27" si="7">C22+F22</f>
        <v>1.3541666666666667E-3</v>
      </c>
      <c r="J22" s="19"/>
      <c r="K22" s="14">
        <f>IFERROR(I22/I$30,0)</f>
        <v>2.3916598528209324E-2</v>
      </c>
    </row>
    <row r="23" spans="2:11">
      <c r="B23" s="18" t="s">
        <v>16</v>
      </c>
      <c r="C23" s="11">
        <v>4.7453703703703698E-4</v>
      </c>
      <c r="D23" s="19"/>
      <c r="E23" s="12">
        <f t="shared" ref="E23:E27" si="8">IFERROR(C23/C$30,0)</f>
        <v>1.0304096506659966E-2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4.7453703703703698E-4</v>
      </c>
      <c r="J23" s="19"/>
      <c r="K23" s="14">
        <f t="shared" ref="K23:K27" si="10">IFERROR(I23/I$30,0)</f>
        <v>8.3810302534750615E-3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5.0462962962962953E-3</v>
      </c>
      <c r="D25" s="19"/>
      <c r="E25" s="12">
        <f t="shared" si="8"/>
        <v>0.10957527016838402</v>
      </c>
      <c r="F25" s="11">
        <v>5.4398148148148149E-3</v>
      </c>
      <c r="G25" s="19"/>
      <c r="H25" s="12">
        <f t="shared" si="9"/>
        <v>0.51478641840087636</v>
      </c>
      <c r="I25" s="11">
        <f t="shared" si="7"/>
        <v>1.0486111111111109E-2</v>
      </c>
      <c r="J25" s="19"/>
      <c r="K25" s="14">
        <f t="shared" si="10"/>
        <v>0.18520032706459524</v>
      </c>
    </row>
    <row r="26" spans="2:11">
      <c r="B26" s="18" t="s">
        <v>19</v>
      </c>
      <c r="C26" s="11">
        <v>2.8530092592592586E-2</v>
      </c>
      <c r="D26" s="19"/>
      <c r="E26" s="12">
        <f t="shared" si="8"/>
        <v>0.61950238753455644</v>
      </c>
      <c r="F26" s="11">
        <v>2.1759259259259258E-3</v>
      </c>
      <c r="G26" s="19"/>
      <c r="H26" s="12">
        <f t="shared" si="9"/>
        <v>0.20591456736035052</v>
      </c>
      <c r="I26" s="11">
        <f t="shared" si="7"/>
        <v>3.0706018518518511E-2</v>
      </c>
      <c r="J26" s="19"/>
      <c r="K26" s="14">
        <f t="shared" si="10"/>
        <v>0.5423139820114472</v>
      </c>
    </row>
    <row r="27" spans="2:11" ht="15.75" thickBot="1">
      <c r="B27" s="23" t="s">
        <v>20</v>
      </c>
      <c r="C27" s="20"/>
      <c r="D27" s="24"/>
      <c r="E27" s="21">
        <f t="shared" si="8"/>
        <v>0</v>
      </c>
      <c r="F27" s="20"/>
      <c r="G27" s="24"/>
      <c r="H27" s="21">
        <f t="shared" si="9"/>
        <v>0</v>
      </c>
      <c r="I27" s="11">
        <f t="shared" si="7"/>
        <v>0</v>
      </c>
      <c r="J27" s="24"/>
      <c r="K27" s="22">
        <f t="shared" si="10"/>
        <v>0</v>
      </c>
    </row>
    <row r="28" spans="2:11" ht="16.5" thickTop="1" thickBot="1">
      <c r="B28" s="31" t="s">
        <v>3</v>
      </c>
      <c r="C28" s="32">
        <f>SUM(C22:C27)</f>
        <v>3.5104166666666659E-2</v>
      </c>
      <c r="D28" s="33"/>
      <c r="E28" s="33">
        <f>IFERROR(SUM(E22:E27),0)</f>
        <v>0.76225182206584574</v>
      </c>
      <c r="F28" s="32">
        <f>SUM(F22:F27)</f>
        <v>7.9166666666666656E-3</v>
      </c>
      <c r="G28" s="33"/>
      <c r="H28" s="33">
        <f>IFERROR(SUM(H22:H27),0)</f>
        <v>0.74917853231106257</v>
      </c>
      <c r="I28" s="32">
        <f>SUM(I22:I27)</f>
        <v>4.3020833333333328E-2</v>
      </c>
      <c r="J28" s="33"/>
      <c r="K28" s="34">
        <f>IFERROR(SUM(K22:K27),0)</f>
        <v>0.75981193785772683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4.6053240740740728E-2</v>
      </c>
      <c r="D30" s="35"/>
      <c r="E30" s="36">
        <f>IFERROR(SUM(E19,E28),0)</f>
        <v>1</v>
      </c>
      <c r="F30" s="32">
        <f>SUM(F19,F28)</f>
        <v>1.0567129629629628E-2</v>
      </c>
      <c r="G30" s="35"/>
      <c r="H30" s="36">
        <f>IFERROR(SUM(H19,H28),0)</f>
        <v>1.0000000000000002</v>
      </c>
      <c r="I30" s="32">
        <f>SUM(I19,I28)</f>
        <v>5.6620370370370363E-2</v>
      </c>
      <c r="J30" s="35"/>
      <c r="K30" s="38">
        <f>IFERROR(SUM(K19,K28),0)</f>
        <v>1</v>
      </c>
    </row>
    <row r="31" spans="2:1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/>
  <dimension ref="B2:K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7" t="s">
        <v>41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4.1435185185185186E-3</v>
      </c>
      <c r="D7" s="12">
        <f t="shared" ref="D7:D18" si="0">IFERROR(C7/C$19,0)</f>
        <v>5.103349964362084E-2</v>
      </c>
      <c r="E7" s="12">
        <f t="shared" ref="E7:E18" si="1">IFERROR(C7/C$30,0)</f>
        <v>1.8365567126660862E-2</v>
      </c>
      <c r="F7" s="11">
        <v>1.8402777777777779E-3</v>
      </c>
      <c r="G7" s="12">
        <f t="shared" ref="G7:G18" si="2">IFERROR(F7/F$19,0)</f>
        <v>8.5254691689008039E-2</v>
      </c>
      <c r="H7" s="12">
        <f t="shared" ref="H7:H18" si="3">IFERROR(F7/F$30,0)</f>
        <v>3.8433647570703409E-2</v>
      </c>
      <c r="I7" s="11">
        <f>C7+F7</f>
        <v>5.9837962962962961E-3</v>
      </c>
      <c r="J7" s="12">
        <f t="shared" ref="J7:J18" si="4">IFERROR(I7/I$19,0)</f>
        <v>5.8220720720720737E-2</v>
      </c>
      <c r="K7" s="14">
        <f t="shared" ref="K7:K18" si="5">IFERROR(I7/I$30,0)</f>
        <v>2.1878967414303854E-2</v>
      </c>
    </row>
    <row r="8" spans="2:11">
      <c r="B8" s="150" t="s">
        <v>115</v>
      </c>
      <c r="C8" s="11">
        <v>2.9965277777777764E-2</v>
      </c>
      <c r="D8" s="12">
        <f t="shared" si="0"/>
        <v>0.36906628652886675</v>
      </c>
      <c r="E8" s="12">
        <f t="shared" si="1"/>
        <v>0.13281690863386858</v>
      </c>
      <c r="F8" s="11">
        <v>1.1840277777777781E-2</v>
      </c>
      <c r="G8" s="12">
        <f t="shared" si="2"/>
        <v>0.54852546916890088</v>
      </c>
      <c r="H8" s="12">
        <f t="shared" si="3"/>
        <v>0.24728063814358237</v>
      </c>
      <c r="I8" s="11">
        <f t="shared" ref="I8:I18" si="6">C8+F8</f>
        <v>4.1805555555555547E-2</v>
      </c>
      <c r="J8" s="12">
        <f t="shared" si="4"/>
        <v>0.40675675675675682</v>
      </c>
      <c r="K8" s="14">
        <f t="shared" si="5"/>
        <v>0.15285653829877274</v>
      </c>
    </row>
    <row r="9" spans="2:11">
      <c r="B9" s="10" t="s">
        <v>51</v>
      </c>
      <c r="C9" s="11">
        <v>5.8449074074074054E-3</v>
      </c>
      <c r="D9" s="12">
        <f t="shared" si="0"/>
        <v>7.198859586600144E-2</v>
      </c>
      <c r="E9" s="12">
        <f t="shared" si="1"/>
        <v>2.5906735751295342E-2</v>
      </c>
      <c r="F9" s="11">
        <v>2.8009259259259259E-3</v>
      </c>
      <c r="G9" s="12">
        <f t="shared" si="2"/>
        <v>0.12975871313672921</v>
      </c>
      <c r="H9" s="12">
        <f t="shared" si="3"/>
        <v>5.8496495044718391E-2</v>
      </c>
      <c r="I9" s="11">
        <f t="shared" si="6"/>
        <v>8.6458333333333318E-3</v>
      </c>
      <c r="J9" s="12">
        <f t="shared" si="4"/>
        <v>8.4121621621621637E-2</v>
      </c>
      <c r="K9" s="14">
        <f t="shared" si="5"/>
        <v>3.1612357173085061E-2</v>
      </c>
    </row>
    <row r="10" spans="2:11">
      <c r="B10" s="10" t="s">
        <v>11</v>
      </c>
      <c r="C10" s="11">
        <v>1.2129629629629619E-2</v>
      </c>
      <c r="D10" s="12">
        <f t="shared" si="0"/>
        <v>0.14939415538132567</v>
      </c>
      <c r="E10" s="12">
        <f t="shared" si="1"/>
        <v>5.3762889242292083E-2</v>
      </c>
      <c r="F10" s="11">
        <v>2.1064814814814809E-3</v>
      </c>
      <c r="G10" s="12">
        <f t="shared" si="2"/>
        <v>9.7587131367292176E-2</v>
      </c>
      <c r="H10" s="12">
        <f t="shared" si="3"/>
        <v>4.3993231810490675E-2</v>
      </c>
      <c r="I10" s="11">
        <f t="shared" si="6"/>
        <v>1.4236111111111099E-2</v>
      </c>
      <c r="J10" s="12">
        <f t="shared" si="4"/>
        <v>0.13851351351351343</v>
      </c>
      <c r="K10" s="14">
        <f t="shared" si="5"/>
        <v>5.2052475666525572E-2</v>
      </c>
    </row>
    <row r="11" spans="2:11">
      <c r="B11" s="10" t="s">
        <v>12</v>
      </c>
      <c r="C11" s="11">
        <v>5.3240740740740733E-4</v>
      </c>
      <c r="D11" s="12">
        <f t="shared" si="0"/>
        <v>6.5573770491803305E-3</v>
      </c>
      <c r="E11" s="12">
        <f t="shared" si="1"/>
        <v>2.3598214743754176E-3</v>
      </c>
      <c r="F11" s="11">
        <v>1.5046296296296296E-3</v>
      </c>
      <c r="G11" s="12">
        <f t="shared" si="2"/>
        <v>6.9705093833780152E-2</v>
      </c>
      <c r="H11" s="12">
        <f t="shared" si="3"/>
        <v>3.1423737007493346E-2</v>
      </c>
      <c r="I11" s="11">
        <f t="shared" si="6"/>
        <v>2.0370370370370369E-3</v>
      </c>
      <c r="J11" s="12">
        <f t="shared" si="4"/>
        <v>1.9819819819819826E-2</v>
      </c>
      <c r="K11" s="14">
        <f t="shared" si="5"/>
        <v>7.4481591197630139E-3</v>
      </c>
    </row>
    <row r="12" spans="2:11">
      <c r="B12" s="10" t="s">
        <v>176</v>
      </c>
      <c r="C12" s="11">
        <v>2.5347222222222212E-2</v>
      </c>
      <c r="D12" s="12">
        <f t="shared" si="0"/>
        <v>0.3121881682109765</v>
      </c>
      <c r="E12" s="12">
        <f t="shared" si="1"/>
        <v>0.11234802236700354</v>
      </c>
      <c r="F12" s="11">
        <v>1.3541666666666667E-3</v>
      </c>
      <c r="G12" s="12">
        <f t="shared" si="2"/>
        <v>6.2734584450402128E-2</v>
      </c>
      <c r="H12" s="12">
        <f t="shared" si="3"/>
        <v>2.8281363306744016E-2</v>
      </c>
      <c r="I12" s="11">
        <f t="shared" si="6"/>
        <v>2.6701388888888879E-2</v>
      </c>
      <c r="J12" s="12">
        <f t="shared" si="4"/>
        <v>0.25979729729729728</v>
      </c>
      <c r="K12" s="14">
        <f t="shared" si="5"/>
        <v>9.7630131189166303E-2</v>
      </c>
    </row>
    <row r="13" spans="2:11">
      <c r="B13" s="10" t="s">
        <v>122</v>
      </c>
      <c r="C13" s="11">
        <v>3.3564814814814818E-4</v>
      </c>
      <c r="D13" s="12">
        <f t="shared" si="0"/>
        <v>4.1339985744832525E-3</v>
      </c>
      <c r="E13" s="12">
        <f t="shared" si="1"/>
        <v>1.4877135381931984E-3</v>
      </c>
      <c r="F13" s="11">
        <v>1.3888888888888889E-4</v>
      </c>
      <c r="G13" s="12">
        <f t="shared" si="2"/>
        <v>6.4343163538873984E-3</v>
      </c>
      <c r="H13" s="12">
        <f t="shared" si="3"/>
        <v>2.9006526468455399E-3</v>
      </c>
      <c r="I13" s="11">
        <f t="shared" si="6"/>
        <v>4.7453703703703709E-4</v>
      </c>
      <c r="J13" s="12">
        <f t="shared" si="4"/>
        <v>4.6171171171171194E-3</v>
      </c>
      <c r="K13" s="14">
        <f t="shared" si="5"/>
        <v>1.7350825222175207E-3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207</v>
      </c>
      <c r="C15" s="11">
        <v>2.1643518518518518E-3</v>
      </c>
      <c r="D15" s="12">
        <f t="shared" si="0"/>
        <v>2.6657163221667869E-2</v>
      </c>
      <c r="E15" s="12">
        <f t="shared" si="1"/>
        <v>9.5931872980044158E-3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2.1643518518518518E-3</v>
      </c>
      <c r="J15" s="12">
        <f t="shared" si="4"/>
        <v>2.1058558558558566E-2</v>
      </c>
      <c r="K15" s="14">
        <f t="shared" si="5"/>
        <v>7.9136690647482032E-3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7.291666666666667E-4</v>
      </c>
      <c r="D18" s="12">
        <f t="shared" si="0"/>
        <v>8.9807555238774102E-3</v>
      </c>
      <c r="E18" s="12">
        <f t="shared" si="1"/>
        <v>3.2319294105576379E-3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7.291666666666667E-4</v>
      </c>
      <c r="J18" s="12">
        <f t="shared" si="4"/>
        <v>7.0945945945945967E-3</v>
      </c>
      <c r="K18" s="14">
        <f t="shared" si="5"/>
        <v>2.6661024121878976E-3</v>
      </c>
    </row>
    <row r="19" spans="2:11" ht="16.5" thickTop="1" thickBot="1">
      <c r="B19" s="31" t="s">
        <v>3</v>
      </c>
      <c r="C19" s="32">
        <f>SUM(C7:C18)</f>
        <v>8.1192129629629586E-2</v>
      </c>
      <c r="D19" s="33">
        <f>IFERROR(SUM(D7:D18),0)</f>
        <v>1.0000000000000002</v>
      </c>
      <c r="E19" s="33">
        <f>IFERROR(SUM(E7:E18),0)</f>
        <v>0.35987277484225111</v>
      </c>
      <c r="F19" s="32">
        <f>SUM(F7:F18)</f>
        <v>2.1585648148148152E-2</v>
      </c>
      <c r="G19" s="33">
        <f>IFERROR(SUM(G7:G18),0)</f>
        <v>0.99999999999999978</v>
      </c>
      <c r="H19" s="33">
        <f>IFERROR(SUM(H7:H18),0)</f>
        <v>0.45080976553057772</v>
      </c>
      <c r="I19" s="32">
        <f>SUM(I7:I18)</f>
        <v>0.10277777777777775</v>
      </c>
      <c r="J19" s="33">
        <f>IFERROR(SUM(J7:J18),0)</f>
        <v>0.99999999999999989</v>
      </c>
      <c r="K19" s="34">
        <f>IFERROR(SUM(K7:K18),0)</f>
        <v>0.37579348286077019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>
      <c r="B22" s="18" t="s">
        <v>15</v>
      </c>
      <c r="C22" s="11">
        <v>1.079861111111111E-2</v>
      </c>
      <c r="D22" s="19"/>
      <c r="E22" s="12">
        <f>IFERROR(C22/C$30,0)</f>
        <v>4.7863335556353581E-2</v>
      </c>
      <c r="F22" s="11">
        <v>7.291666666666667E-4</v>
      </c>
      <c r="G22" s="19"/>
      <c r="H22" s="12">
        <f>IFERROR(F22/F$30,0)</f>
        <v>1.5228426395939085E-2</v>
      </c>
      <c r="I22" s="11">
        <f t="shared" ref="I22:I27" si="7">C22+F22</f>
        <v>1.1527777777777776E-2</v>
      </c>
      <c r="J22" s="19"/>
      <c r="K22" s="14">
        <f>IFERROR(I22/I$30,0)</f>
        <v>4.2149809564113419E-2</v>
      </c>
    </row>
    <row r="23" spans="2:11">
      <c r="B23" s="18" t="s">
        <v>16</v>
      </c>
      <c r="C23" s="11">
        <v>2.8935185185185184E-4</v>
      </c>
      <c r="D23" s="19"/>
      <c r="E23" s="12">
        <f t="shared" ref="E23:E27" si="8">IFERROR(C23/C$30,0)</f>
        <v>1.2825116708562053E-3</v>
      </c>
      <c r="F23" s="11">
        <v>4.0509259259259258E-4</v>
      </c>
      <c r="G23" s="19"/>
      <c r="H23" s="12">
        <f t="shared" ref="H23:H27" si="9">IFERROR(F23/F$30,0)</f>
        <v>8.4602368866328239E-3</v>
      </c>
      <c r="I23" s="11">
        <f t="shared" si="7"/>
        <v>6.9444444444444436E-4</v>
      </c>
      <c r="J23" s="19"/>
      <c r="K23" s="14">
        <f t="shared" ref="K23:K27" si="10">IFERROR(I23/I$30,0)</f>
        <v>2.5391451544646637E-3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5.07986111111111E-2</v>
      </c>
      <c r="D25" s="19"/>
      <c r="E25" s="12">
        <f t="shared" si="8"/>
        <v>0.22515774893551538</v>
      </c>
      <c r="F25" s="11">
        <v>1.4502314814814817E-2</v>
      </c>
      <c r="G25" s="19"/>
      <c r="H25" s="12">
        <f t="shared" si="9"/>
        <v>0.30287648054145516</v>
      </c>
      <c r="I25" s="11">
        <f t="shared" si="7"/>
        <v>6.5300925925925915E-2</v>
      </c>
      <c r="J25" s="19"/>
      <c r="K25" s="14">
        <f t="shared" si="10"/>
        <v>0.23876428269149388</v>
      </c>
    </row>
    <row r="26" spans="2:11">
      <c r="B26" s="18" t="s">
        <v>19</v>
      </c>
      <c r="C26" s="11">
        <v>8.2442129629629587E-2</v>
      </c>
      <c r="D26" s="19"/>
      <c r="E26" s="12">
        <f t="shared" si="8"/>
        <v>0.36541322526034986</v>
      </c>
      <c r="F26" s="11">
        <v>1.0659722222222223E-2</v>
      </c>
      <c r="G26" s="19"/>
      <c r="H26" s="12">
        <f t="shared" si="9"/>
        <v>0.22262509064539521</v>
      </c>
      <c r="I26" s="11">
        <f t="shared" si="7"/>
        <v>9.3101851851851811E-2</v>
      </c>
      <c r="J26" s="19"/>
      <c r="K26" s="14">
        <f t="shared" si="10"/>
        <v>0.34041472704189585</v>
      </c>
    </row>
    <row r="27" spans="2:11" ht="15.75" thickBot="1">
      <c r="B27" s="23" t="s">
        <v>20</v>
      </c>
      <c r="C27" s="20">
        <v>9.2592592592592588E-5</v>
      </c>
      <c r="D27" s="24"/>
      <c r="E27" s="21">
        <f t="shared" si="8"/>
        <v>4.104037346739857E-4</v>
      </c>
      <c r="F27" s="20">
        <v>0</v>
      </c>
      <c r="G27" s="24"/>
      <c r="H27" s="21">
        <f t="shared" si="9"/>
        <v>0</v>
      </c>
      <c r="I27" s="11">
        <f t="shared" si="7"/>
        <v>9.2592592592592588E-5</v>
      </c>
      <c r="J27" s="24"/>
      <c r="K27" s="22">
        <f t="shared" si="10"/>
        <v>3.3855268726195518E-4</v>
      </c>
    </row>
    <row r="28" spans="2:11" ht="16.5" thickTop="1" thickBot="1">
      <c r="B28" s="31" t="s">
        <v>3</v>
      </c>
      <c r="C28" s="32">
        <f>SUM(C22:C27)</f>
        <v>0.14442129629629624</v>
      </c>
      <c r="D28" s="33"/>
      <c r="E28" s="33">
        <f>IFERROR(SUM(E22:E27),0)</f>
        <v>0.640127225157749</v>
      </c>
      <c r="F28" s="32">
        <f>SUM(F22:F27)</f>
        <v>2.62962962962963E-2</v>
      </c>
      <c r="G28" s="33"/>
      <c r="H28" s="33">
        <f>IFERROR(SUM(H22:H27),0)</f>
        <v>0.54919023446942228</v>
      </c>
      <c r="I28" s="32">
        <f>SUM(I22:I27)</f>
        <v>0.17071759259259253</v>
      </c>
      <c r="J28" s="33"/>
      <c r="K28" s="34">
        <f>IFERROR(SUM(K22:K27),0)</f>
        <v>0.6242065171392297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0.22561342592592581</v>
      </c>
      <c r="D30" s="35"/>
      <c r="E30" s="36">
        <f>IFERROR(SUM(E19,E28),0)</f>
        <v>1</v>
      </c>
      <c r="F30" s="32">
        <f>SUM(F19,F28)</f>
        <v>4.7881944444444449E-2</v>
      </c>
      <c r="G30" s="35"/>
      <c r="H30" s="36">
        <f>IFERROR(SUM(H19,H28),0)</f>
        <v>1</v>
      </c>
      <c r="I30" s="32">
        <f>SUM(I19,I28)</f>
        <v>0.27349537037037031</v>
      </c>
      <c r="J30" s="35"/>
      <c r="K30" s="38">
        <f>IFERROR(SUM(K19,K28),0)</f>
        <v>0.99999999999999989</v>
      </c>
    </row>
    <row r="31" spans="2:1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/>
  <dimension ref="B2:K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7" t="s">
        <v>43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2.9745370370370364E-3</v>
      </c>
      <c r="D7" s="12">
        <f t="shared" ref="D7:D18" si="0">IFERROR(C7/C$19,0)</f>
        <v>0.10641821946169772</v>
      </c>
      <c r="E7" s="12">
        <f t="shared" ref="E7:E18" si="1">IFERROR(C7/C$30,0)</f>
        <v>3.9200732153752298E-2</v>
      </c>
      <c r="F7" s="11">
        <v>1.6435185185185185E-3</v>
      </c>
      <c r="G7" s="12">
        <f t="shared" ref="G7:G18" si="2">IFERROR(F7/F$19,0)</f>
        <v>7.8366445916114788E-2</v>
      </c>
      <c r="H7" s="12">
        <f t="shared" ref="H7:H18" si="3">IFERROR(F7/F$30,0)</f>
        <v>3.5696329813976878E-2</v>
      </c>
      <c r="I7" s="11">
        <f>C7+F7</f>
        <v>4.6180555555555549E-3</v>
      </c>
      <c r="J7" s="12">
        <f t="shared" ref="J7:J18" si="4">IFERROR(I7/I$19,0)</f>
        <v>9.4393186657203684E-2</v>
      </c>
      <c r="K7" s="14">
        <f t="shared" ref="K7:K18" si="5">IFERROR(I7/I$30,0)</f>
        <v>3.7877349534839573E-2</v>
      </c>
    </row>
    <row r="8" spans="2:11">
      <c r="B8" s="150" t="s">
        <v>115</v>
      </c>
      <c r="C8" s="11">
        <v>7.5925925925925952E-3</v>
      </c>
      <c r="D8" s="12">
        <f t="shared" si="0"/>
        <v>0.2716356107660457</v>
      </c>
      <c r="E8" s="12">
        <f t="shared" si="1"/>
        <v>0.10006101281269075</v>
      </c>
      <c r="F8" s="11">
        <v>8.3449074074074068E-3</v>
      </c>
      <c r="G8" s="12">
        <f t="shared" si="2"/>
        <v>0.39790286975717437</v>
      </c>
      <c r="H8" s="12">
        <f t="shared" si="3"/>
        <v>0.18124685771744595</v>
      </c>
      <c r="I8" s="11">
        <f t="shared" ref="I8:I18" si="6">C8+F8</f>
        <v>1.59375E-2</v>
      </c>
      <c r="J8" s="12">
        <f t="shared" si="4"/>
        <v>0.32576295244854514</v>
      </c>
      <c r="K8" s="14">
        <f t="shared" si="5"/>
        <v>0.13071957471046142</v>
      </c>
    </row>
    <row r="9" spans="2:11">
      <c r="B9" s="10" t="s">
        <v>51</v>
      </c>
      <c r="C9" s="11">
        <v>1.7592592592592592E-3</v>
      </c>
      <c r="D9" s="12">
        <f t="shared" si="0"/>
        <v>6.2939958592132514E-2</v>
      </c>
      <c r="E9" s="12">
        <f t="shared" si="1"/>
        <v>2.3184868822452728E-2</v>
      </c>
      <c r="F9" s="11">
        <v>2.9282407407407408E-3</v>
      </c>
      <c r="G9" s="12">
        <f t="shared" si="2"/>
        <v>0.13962472406181015</v>
      </c>
      <c r="H9" s="12">
        <f t="shared" si="3"/>
        <v>6.3599798893916551E-2</v>
      </c>
      <c r="I9" s="11">
        <f t="shared" si="6"/>
        <v>4.6874999999999998E-3</v>
      </c>
      <c r="J9" s="12">
        <f t="shared" si="4"/>
        <v>9.5812633073101505E-2</v>
      </c>
      <c r="K9" s="14">
        <f t="shared" si="5"/>
        <v>3.8446933738371006E-2</v>
      </c>
    </row>
    <row r="10" spans="2:11">
      <c r="B10" s="10" t="s">
        <v>11</v>
      </c>
      <c r="C10" s="11">
        <v>2.4074074074074067E-3</v>
      </c>
      <c r="D10" s="12">
        <f t="shared" si="0"/>
        <v>8.612836438923395E-2</v>
      </c>
      <c r="E10" s="12">
        <f t="shared" si="1"/>
        <v>3.1726662599145826E-2</v>
      </c>
      <c r="F10" s="11">
        <v>3.8078703703703703E-3</v>
      </c>
      <c r="G10" s="12">
        <f t="shared" si="2"/>
        <v>0.18156732891832231</v>
      </c>
      <c r="H10" s="12">
        <f t="shared" si="3"/>
        <v>8.2704876822523893E-2</v>
      </c>
      <c r="I10" s="11">
        <f t="shared" si="6"/>
        <v>6.215277777777777E-3</v>
      </c>
      <c r="J10" s="12">
        <f t="shared" si="4"/>
        <v>0.12704045422285309</v>
      </c>
      <c r="K10" s="14">
        <f t="shared" si="5"/>
        <v>5.097778621606229E-2</v>
      </c>
    </row>
    <row r="11" spans="2:11">
      <c r="B11" s="10" t="s">
        <v>12</v>
      </c>
      <c r="C11" s="11">
        <v>2.6620370370370372E-4</v>
      </c>
      <c r="D11" s="12">
        <f t="shared" si="0"/>
        <v>9.5238095238095264E-3</v>
      </c>
      <c r="E11" s="12">
        <f t="shared" si="1"/>
        <v>3.5082367297132417E-3</v>
      </c>
      <c r="F11" s="11">
        <v>2.3148148148148149E-4</v>
      </c>
      <c r="G11" s="12">
        <f t="shared" si="2"/>
        <v>1.1037527593818985E-2</v>
      </c>
      <c r="H11" s="12">
        <f t="shared" si="3"/>
        <v>5.0276520864756162E-3</v>
      </c>
      <c r="I11" s="11">
        <f t="shared" si="6"/>
        <v>4.9768518518518521E-4</v>
      </c>
      <c r="J11" s="12">
        <f t="shared" si="4"/>
        <v>1.0172699313934235E-2</v>
      </c>
      <c r="K11" s="14">
        <f t="shared" si="5"/>
        <v>4.0820201253085261E-3</v>
      </c>
    </row>
    <row r="12" spans="2:11">
      <c r="B12" s="10" t="s">
        <v>176</v>
      </c>
      <c r="C12" s="11">
        <v>1.126157407407407E-2</v>
      </c>
      <c r="D12" s="12">
        <f t="shared" si="0"/>
        <v>0.40289855072463759</v>
      </c>
      <c r="E12" s="12">
        <f t="shared" si="1"/>
        <v>0.14841366687004273</v>
      </c>
      <c r="F12" s="11">
        <v>2.7430555555555554E-3</v>
      </c>
      <c r="G12" s="12">
        <f t="shared" si="2"/>
        <v>0.13079470198675497</v>
      </c>
      <c r="H12" s="12">
        <f t="shared" si="3"/>
        <v>5.9577677224736052E-2</v>
      </c>
      <c r="I12" s="11">
        <f t="shared" si="6"/>
        <v>1.4004629629629626E-2</v>
      </c>
      <c r="J12" s="12">
        <f t="shared" si="4"/>
        <v>0.28625502720605628</v>
      </c>
      <c r="K12" s="14">
        <f t="shared" si="5"/>
        <v>0.11486614771217013</v>
      </c>
    </row>
    <row r="13" spans="2:11">
      <c r="B13" s="10" t="s">
        <v>122</v>
      </c>
      <c r="C13" s="11">
        <v>8.1018518518518516E-5</v>
      </c>
      <c r="D13" s="12">
        <f t="shared" si="0"/>
        <v>2.8985507246376816E-3</v>
      </c>
      <c r="E13" s="12">
        <f t="shared" si="1"/>
        <v>1.0677242220866387E-3</v>
      </c>
      <c r="F13" s="11">
        <v>1.7361111111111112E-4</v>
      </c>
      <c r="G13" s="12">
        <f t="shared" si="2"/>
        <v>8.2781456953642391E-3</v>
      </c>
      <c r="H13" s="12">
        <f t="shared" si="3"/>
        <v>3.7707390648567124E-3</v>
      </c>
      <c r="I13" s="11">
        <f t="shared" si="6"/>
        <v>2.5462962962962961E-4</v>
      </c>
      <c r="J13" s="12">
        <f t="shared" si="4"/>
        <v>5.2046368582919326E-3</v>
      </c>
      <c r="K13" s="14">
        <f t="shared" si="5"/>
        <v>2.088475412948548E-3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207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1.6087962962962961E-3</v>
      </c>
      <c r="D18" s="12">
        <f t="shared" si="0"/>
        <v>5.7556935817805389E-2</v>
      </c>
      <c r="E18" s="12">
        <f t="shared" si="1"/>
        <v>2.1201952410006109E-2</v>
      </c>
      <c r="F18" s="11">
        <v>1.0995370370370371E-3</v>
      </c>
      <c r="G18" s="12">
        <f t="shared" si="2"/>
        <v>5.2428256070640181E-2</v>
      </c>
      <c r="H18" s="12">
        <f t="shared" si="3"/>
        <v>2.3881347410759181E-2</v>
      </c>
      <c r="I18" s="11">
        <f t="shared" si="6"/>
        <v>2.7083333333333334E-3</v>
      </c>
      <c r="J18" s="12">
        <f t="shared" si="4"/>
        <v>5.5358410220014205E-2</v>
      </c>
      <c r="K18" s="14">
        <f t="shared" si="5"/>
        <v>2.2213783937725471E-2</v>
      </c>
    </row>
    <row r="19" spans="2:11" ht="16.5" thickTop="1" thickBot="1">
      <c r="B19" s="31" t="s">
        <v>3</v>
      </c>
      <c r="C19" s="32">
        <f>SUM(C7:C18)</f>
        <v>2.7951388888888883E-2</v>
      </c>
      <c r="D19" s="33">
        <f>IFERROR(SUM(D7:D18),0)</f>
        <v>1</v>
      </c>
      <c r="E19" s="33">
        <f>IFERROR(SUM(E7:E18),0)</f>
        <v>0.36836485661989032</v>
      </c>
      <c r="F19" s="32">
        <f>SUM(F7:F18)</f>
        <v>2.0972222222222222E-2</v>
      </c>
      <c r="G19" s="33">
        <f>IFERROR(SUM(G7:G18),0)</f>
        <v>1</v>
      </c>
      <c r="H19" s="33">
        <f>IFERROR(SUM(H7:H18),0)</f>
        <v>0.45550527903469085</v>
      </c>
      <c r="I19" s="32">
        <f>SUM(I7:I18)</f>
        <v>4.8923611111111105E-2</v>
      </c>
      <c r="J19" s="33">
        <f>IFERROR(SUM(J7:J18),0)</f>
        <v>1.0000000000000004</v>
      </c>
      <c r="K19" s="34">
        <f>IFERROR(SUM(K7:K18),0)</f>
        <v>0.40127207138788695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>
      <c r="B22" s="18" t="s">
        <v>15</v>
      </c>
      <c r="C22" s="11">
        <v>2.9745370370370381E-3</v>
      </c>
      <c r="D22" s="19"/>
      <c r="E22" s="12">
        <f>IFERROR(C22/C$30,0)</f>
        <v>3.9200732153752325E-2</v>
      </c>
      <c r="F22" s="11">
        <v>1.0069444444444444E-3</v>
      </c>
      <c r="G22" s="19"/>
      <c r="H22" s="12">
        <f>IFERROR(F22/F$30,0)</f>
        <v>2.1870286576168931E-2</v>
      </c>
      <c r="I22" s="11">
        <f t="shared" ref="I22:I27" si="7">C22+F22</f>
        <v>3.9814814814814825E-3</v>
      </c>
      <c r="J22" s="19"/>
      <c r="K22" s="14">
        <f>IFERROR(I22/I$30,0)</f>
        <v>3.2656161002468216E-2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1.7384259259259238E-2</v>
      </c>
      <c r="D25" s="19"/>
      <c r="E25" s="12">
        <f t="shared" si="8"/>
        <v>0.22910311165344707</v>
      </c>
      <c r="F25" s="11">
        <v>7.8935185185185185E-3</v>
      </c>
      <c r="G25" s="19"/>
      <c r="H25" s="12">
        <f t="shared" si="9"/>
        <v>0.17144293614881853</v>
      </c>
      <c r="I25" s="11">
        <f t="shared" si="7"/>
        <v>2.5277777777777757E-2</v>
      </c>
      <c r="J25" s="19"/>
      <c r="K25" s="14">
        <f t="shared" si="10"/>
        <v>0.20732865008543755</v>
      </c>
    </row>
    <row r="26" spans="2:11">
      <c r="B26" s="18" t="s">
        <v>19</v>
      </c>
      <c r="C26" s="11">
        <v>2.6840277777777755E-2</v>
      </c>
      <c r="D26" s="19"/>
      <c r="E26" s="12">
        <f t="shared" si="8"/>
        <v>0.35372178157413048</v>
      </c>
      <c r="F26" s="11">
        <v>1.489583333333333E-2</v>
      </c>
      <c r="G26" s="19"/>
      <c r="H26" s="12">
        <f t="shared" si="9"/>
        <v>0.32352941176470584</v>
      </c>
      <c r="I26" s="11">
        <f t="shared" si="7"/>
        <v>4.1736111111111085E-2</v>
      </c>
      <c r="J26" s="19"/>
      <c r="K26" s="14">
        <f t="shared" si="10"/>
        <v>0.34232010632238458</v>
      </c>
    </row>
    <row r="27" spans="2:11" ht="15.75" thickBot="1">
      <c r="B27" s="23" t="s">
        <v>20</v>
      </c>
      <c r="C27" s="20">
        <v>7.2916666666666659E-4</v>
      </c>
      <c r="D27" s="24"/>
      <c r="E27" s="21">
        <f t="shared" si="8"/>
        <v>9.6095179987797479E-3</v>
      </c>
      <c r="F27" s="20">
        <v>1.2731481481481483E-3</v>
      </c>
      <c r="G27" s="24"/>
      <c r="H27" s="21">
        <f t="shared" si="9"/>
        <v>2.7652086475615893E-2</v>
      </c>
      <c r="I27" s="11">
        <f t="shared" si="7"/>
        <v>2.0023148148148148E-3</v>
      </c>
      <c r="J27" s="24"/>
      <c r="K27" s="22">
        <f t="shared" si="10"/>
        <v>1.6423011201822674E-2</v>
      </c>
    </row>
    <row r="28" spans="2:11" ht="16.5" thickTop="1" thickBot="1">
      <c r="B28" s="31" t="s">
        <v>3</v>
      </c>
      <c r="C28" s="32">
        <f>SUM(C22:C27)</f>
        <v>4.7928240740740702E-2</v>
      </c>
      <c r="D28" s="33"/>
      <c r="E28" s="33">
        <f>IFERROR(SUM(E22:E27),0)</f>
        <v>0.63163514338010962</v>
      </c>
      <c r="F28" s="32">
        <f>SUM(F22:F27)</f>
        <v>2.5069444444444443E-2</v>
      </c>
      <c r="G28" s="33"/>
      <c r="H28" s="33">
        <f>IFERROR(SUM(H22:H27),0)</f>
        <v>0.54449472096530915</v>
      </c>
      <c r="I28" s="32">
        <f>SUM(I22:I27)</f>
        <v>7.2997685185185138E-2</v>
      </c>
      <c r="J28" s="33"/>
      <c r="K28" s="34">
        <f>IFERROR(SUM(K22:K27),0)</f>
        <v>0.59872792861211299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7.5879629629629589E-2</v>
      </c>
      <c r="D30" s="35"/>
      <c r="E30" s="36">
        <f>IFERROR(SUM(E19,E28),0)</f>
        <v>1</v>
      </c>
      <c r="F30" s="32">
        <f>SUM(F19,F28)</f>
        <v>4.6041666666666661E-2</v>
      </c>
      <c r="G30" s="35"/>
      <c r="H30" s="36">
        <f>IFERROR(SUM(H19,H28),0)</f>
        <v>1</v>
      </c>
      <c r="I30" s="32">
        <f>SUM(I19,I28)</f>
        <v>0.12192129629629625</v>
      </c>
      <c r="J30" s="35"/>
      <c r="K30" s="38">
        <f>IFERROR(SUM(K19,K28),0)</f>
        <v>1</v>
      </c>
    </row>
    <row r="31" spans="2:1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5"/>
  <dimension ref="B1:K66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7" t="s">
        <v>32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s="5" customFormat="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s="5" customFormat="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5.7870370370370378E-4</v>
      </c>
      <c r="D7" s="12">
        <f t="shared" ref="D7:D18" si="0">IFERROR(C7/C$19,0)</f>
        <v>5.4824561403508811E-2</v>
      </c>
      <c r="E7" s="12">
        <f t="shared" ref="E7:E18" si="1">IFERROR(C7/C$30,0)</f>
        <v>1.396258028483665E-2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5.7870370370370378E-4</v>
      </c>
      <c r="J7" s="12">
        <f t="shared" ref="J7:J18" si="4">IFERROR(I7/I$19,0)</f>
        <v>5.4824561403508811E-2</v>
      </c>
      <c r="K7" s="14">
        <f t="shared" ref="K7:K18" si="5">IFERROR(I7/I$30,0)</f>
        <v>1.396258028483665E-2</v>
      </c>
    </row>
    <row r="8" spans="2:11" s="5" customFormat="1">
      <c r="B8" s="150" t="s">
        <v>115</v>
      </c>
      <c r="C8" s="11">
        <v>1.7245370370370372E-3</v>
      </c>
      <c r="D8" s="12">
        <f t="shared" si="0"/>
        <v>0.16337719298245626</v>
      </c>
      <c r="E8" s="12">
        <f t="shared" si="1"/>
        <v>4.1608489248813212E-2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1.7245370370370372E-3</v>
      </c>
      <c r="J8" s="12">
        <f t="shared" si="4"/>
        <v>0.16337719298245626</v>
      </c>
      <c r="K8" s="14">
        <f t="shared" si="5"/>
        <v>4.1608489248813212E-2</v>
      </c>
    </row>
    <row r="9" spans="2:11" s="5" customFormat="1">
      <c r="B9" s="10" t="s">
        <v>51</v>
      </c>
      <c r="C9" s="11">
        <v>1.1226851851851851E-3</v>
      </c>
      <c r="D9" s="12">
        <f t="shared" si="0"/>
        <v>0.10635964912280707</v>
      </c>
      <c r="E9" s="12">
        <f t="shared" si="1"/>
        <v>2.7087405752583095E-2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1.1226851851851851E-3</v>
      </c>
      <c r="J9" s="12">
        <f t="shared" si="4"/>
        <v>0.10635964912280707</v>
      </c>
      <c r="K9" s="14">
        <f t="shared" si="5"/>
        <v>2.7087405752583095E-2</v>
      </c>
    </row>
    <row r="10" spans="2:11" s="5" customFormat="1">
      <c r="B10" s="10" t="s">
        <v>11</v>
      </c>
      <c r="C10" s="11">
        <v>1.2037037037037036E-3</v>
      </c>
      <c r="D10" s="12">
        <f t="shared" si="0"/>
        <v>0.11403508771929831</v>
      </c>
      <c r="E10" s="12">
        <f t="shared" si="1"/>
        <v>2.9042166992460223E-2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1.2037037037037036E-3</v>
      </c>
      <c r="J10" s="12">
        <f t="shared" si="4"/>
        <v>0.11403508771929831</v>
      </c>
      <c r="K10" s="14">
        <f t="shared" si="5"/>
        <v>2.9042166992460223E-2</v>
      </c>
    </row>
    <row r="11" spans="2:11" s="5" customFormat="1">
      <c r="B11" s="10" t="s">
        <v>12</v>
      </c>
      <c r="C11" s="11">
        <v>4.6296296296296294E-5</v>
      </c>
      <c r="D11" s="12">
        <f t="shared" si="0"/>
        <v>4.3859649122807041E-3</v>
      </c>
      <c r="E11" s="12">
        <f t="shared" si="1"/>
        <v>1.1170064227869318E-3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4.6296296296296294E-5</v>
      </c>
      <c r="J11" s="12">
        <f t="shared" si="4"/>
        <v>4.3859649122807041E-3</v>
      </c>
      <c r="K11" s="14">
        <f t="shared" si="5"/>
        <v>1.1170064227869318E-3</v>
      </c>
    </row>
    <row r="12" spans="2:11" s="5" customFormat="1">
      <c r="B12" s="10" t="s">
        <v>176</v>
      </c>
      <c r="C12" s="11">
        <v>3.9351851851851787E-3</v>
      </c>
      <c r="D12" s="12">
        <f t="shared" si="0"/>
        <v>0.37280701754385925</v>
      </c>
      <c r="E12" s="12">
        <f t="shared" si="1"/>
        <v>9.4945545936889045E-2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3.9351851851851787E-3</v>
      </c>
      <c r="J12" s="12">
        <f t="shared" si="4"/>
        <v>0.37280701754385925</v>
      </c>
      <c r="K12" s="14">
        <f t="shared" si="5"/>
        <v>9.4945545936889045E-2</v>
      </c>
    </row>
    <row r="13" spans="2:11" s="5" customFormat="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207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1.9444444444444446E-3</v>
      </c>
      <c r="D18" s="12">
        <f t="shared" si="0"/>
        <v>0.1842105263157896</v>
      </c>
      <c r="E18" s="12">
        <f t="shared" si="1"/>
        <v>4.6914269757051139E-2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1.9444444444444446E-3</v>
      </c>
      <c r="J18" s="12">
        <f t="shared" si="4"/>
        <v>0.1842105263157896</v>
      </c>
      <c r="K18" s="14">
        <f t="shared" si="5"/>
        <v>4.6914269757051139E-2</v>
      </c>
    </row>
    <row r="19" spans="2:11" s="5" customFormat="1" ht="16.5" thickTop="1" thickBot="1">
      <c r="B19" s="31" t="s">
        <v>3</v>
      </c>
      <c r="C19" s="32">
        <f>SUM(C7:C18)</f>
        <v>1.0555555555555549E-2</v>
      </c>
      <c r="D19" s="33">
        <f>IFERROR(SUM(D7:D18),0)</f>
        <v>1</v>
      </c>
      <c r="E19" s="33">
        <f>IFERROR(SUM(E7:E18),0)</f>
        <v>0.25467746439542033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1.0555555555555549E-2</v>
      </c>
      <c r="J19" s="33">
        <f>IFERROR(SUM(J7:J18),0)</f>
        <v>1</v>
      </c>
      <c r="K19" s="34">
        <f>IFERROR(SUM(K7:K18),0)</f>
        <v>0.25467746439542033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4.0625000000000001E-3</v>
      </c>
      <c r="D22" s="19"/>
      <c r="E22" s="12">
        <f>IFERROR(C22/C$30,0)</f>
        <v>9.8017313599553263E-2</v>
      </c>
      <c r="F22" s="11">
        <v>0</v>
      </c>
      <c r="G22" s="19"/>
      <c r="H22" s="12">
        <f>IFERROR(F22/F$30,0)</f>
        <v>0</v>
      </c>
      <c r="I22" s="11">
        <f t="shared" ref="I22:I27" si="7">C22+F22</f>
        <v>4.0625000000000001E-3</v>
      </c>
      <c r="J22" s="19"/>
      <c r="K22" s="14">
        <f>IFERROR(I22/I$30,0)</f>
        <v>9.8017313599553263E-2</v>
      </c>
    </row>
    <row r="23" spans="2:11" s="5" customFormat="1">
      <c r="B23" s="18" t="s">
        <v>16</v>
      </c>
      <c r="C23" s="11"/>
      <c r="D23" s="19"/>
      <c r="E23" s="12">
        <f t="shared" ref="E23:E27" si="8">IFERROR(C23/C$30,0)</f>
        <v>0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5.9953703703703662E-3</v>
      </c>
      <c r="D25" s="19"/>
      <c r="E25" s="12">
        <f t="shared" si="8"/>
        <v>0.14465233175090755</v>
      </c>
      <c r="F25" s="11">
        <v>0</v>
      </c>
      <c r="G25" s="19"/>
      <c r="H25" s="12">
        <f t="shared" si="9"/>
        <v>0</v>
      </c>
      <c r="I25" s="11">
        <f t="shared" si="7"/>
        <v>5.9953703703703662E-3</v>
      </c>
      <c r="J25" s="19"/>
      <c r="K25" s="14">
        <f t="shared" si="10"/>
        <v>0.14465233175090755</v>
      </c>
    </row>
    <row r="26" spans="2:11" s="5" customFormat="1">
      <c r="B26" s="18" t="s">
        <v>19</v>
      </c>
      <c r="C26" s="11">
        <v>2.0601851851851833E-2</v>
      </c>
      <c r="D26" s="19"/>
      <c r="E26" s="12">
        <f t="shared" si="8"/>
        <v>0.49706785814018417</v>
      </c>
      <c r="F26" s="11">
        <v>0</v>
      </c>
      <c r="G26" s="19"/>
      <c r="H26" s="12">
        <f t="shared" si="9"/>
        <v>0</v>
      </c>
      <c r="I26" s="11">
        <f t="shared" si="7"/>
        <v>2.0601851851851833E-2</v>
      </c>
      <c r="J26" s="19"/>
      <c r="K26" s="14">
        <f t="shared" si="10"/>
        <v>0.49706785814018417</v>
      </c>
    </row>
    <row r="27" spans="2:11" s="5" customFormat="1" ht="15.75" thickBot="1">
      <c r="B27" s="23" t="s">
        <v>20</v>
      </c>
      <c r="C27" s="20">
        <v>2.3148148148148149E-4</v>
      </c>
      <c r="D27" s="24"/>
      <c r="E27" s="21">
        <f t="shared" si="8"/>
        <v>5.5850321139346588E-3</v>
      </c>
      <c r="F27" s="20">
        <v>0</v>
      </c>
      <c r="G27" s="24"/>
      <c r="H27" s="21">
        <f t="shared" si="9"/>
        <v>0</v>
      </c>
      <c r="I27" s="11">
        <f t="shared" si="7"/>
        <v>2.3148148148148149E-4</v>
      </c>
      <c r="J27" s="24"/>
      <c r="K27" s="22">
        <f t="shared" si="10"/>
        <v>5.5850321139346588E-3</v>
      </c>
    </row>
    <row r="28" spans="2:11" s="5" customFormat="1" ht="16.5" thickTop="1" thickBot="1">
      <c r="B28" s="31" t="s">
        <v>3</v>
      </c>
      <c r="C28" s="32">
        <f>SUM(C22:C27)</f>
        <v>3.0891203703703681E-2</v>
      </c>
      <c r="D28" s="33"/>
      <c r="E28" s="33">
        <f>IFERROR(SUM(E22:E27),0)</f>
        <v>0.74532253560457973</v>
      </c>
      <c r="F28" s="32">
        <f>SUM(F22:F27)</f>
        <v>0</v>
      </c>
      <c r="G28" s="33"/>
      <c r="H28" s="33">
        <f>IFERROR(SUM(H22:H27),0)</f>
        <v>0</v>
      </c>
      <c r="I28" s="32">
        <f>SUM(I22:I27)</f>
        <v>3.0891203703703681E-2</v>
      </c>
      <c r="J28" s="33"/>
      <c r="K28" s="34">
        <f>IFERROR(SUM(K22:K27),0)</f>
        <v>0.74532253560457973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4.1446759259259232E-2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4.1446759259259232E-2</v>
      </c>
      <c r="J30" s="35"/>
      <c r="K30" s="38">
        <f>IFERROR(SUM(K19,K28),0)</f>
        <v>1</v>
      </c>
    </row>
    <row r="31" spans="2:11" s="5" customFormat="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6"/>
  <dimension ref="B2:N31"/>
  <sheetViews>
    <sheetView showGridLines="0" showZeros="0" topLeftCell="A3" zoomScaleSheetLayoutView="9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87" t="s">
        <v>33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9"/>
    </row>
    <row r="4" spans="2:14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2:14">
      <c r="B5" s="39"/>
      <c r="C5" s="188" t="s">
        <v>0</v>
      </c>
      <c r="D5" s="188"/>
      <c r="E5" s="188"/>
      <c r="F5" s="188" t="s">
        <v>1</v>
      </c>
      <c r="G5" s="188"/>
      <c r="H5" s="188"/>
      <c r="I5" s="188" t="s">
        <v>2</v>
      </c>
      <c r="J5" s="188"/>
      <c r="K5" s="188"/>
      <c r="L5" s="188" t="s">
        <v>3</v>
      </c>
      <c r="M5" s="188"/>
      <c r="N5" s="189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2.2569444444444442E-3</v>
      </c>
      <c r="D7" s="12">
        <f t="shared" ref="D7:D18" si="0">IFERROR(C7/C$19,0)</f>
        <v>7.3061071562382923E-2</v>
      </c>
      <c r="E7" s="12">
        <f t="shared" ref="E7:E18" si="1">IFERROR(C7/C$30,0)</f>
        <v>3.7952510704554299E-2</v>
      </c>
      <c r="F7" s="11">
        <v>1.0879629629629629E-3</v>
      </c>
      <c r="G7" s="12">
        <f t="shared" ref="G7:G18" si="2">IFERROR(F7/F$19,0)</f>
        <v>6.8463219227967956E-2</v>
      </c>
      <c r="H7" s="12">
        <f t="shared" ref="H7:H18" si="3">IFERROR(F7/F$30,0)</f>
        <v>3.5444947209653091E-2</v>
      </c>
      <c r="I7" s="11">
        <v>1.5162037037037036E-3</v>
      </c>
      <c r="J7" s="12">
        <f t="shared" ref="J7:J18" si="4">IFERROR(I7/I$19,0)</f>
        <v>7.2777777777777775E-2</v>
      </c>
      <c r="K7" s="12">
        <f t="shared" ref="K7:K18" si="5">IFERROR(I7/I$30,0)</f>
        <v>3.7078969714123979E-2</v>
      </c>
      <c r="L7" s="13">
        <f>SUM(C7,F7,I7)</f>
        <v>4.8611111111111112E-3</v>
      </c>
      <c r="M7" s="12">
        <f t="shared" ref="M7:M13" si="6">IFERROR(L7/L$19,0)</f>
        <v>7.1893187264635422E-2</v>
      </c>
      <c r="N7" s="14">
        <f t="shared" ref="N7:N13" si="7">IFERROR(L7/L$30,0)</f>
        <v>3.7092643292413685E-2</v>
      </c>
    </row>
    <row r="8" spans="2:14">
      <c r="B8" s="150" t="s">
        <v>115</v>
      </c>
      <c r="C8" s="11">
        <v>8.287037037037032E-3</v>
      </c>
      <c r="D8" s="12">
        <f t="shared" si="0"/>
        <v>0.26826526789059563</v>
      </c>
      <c r="E8" s="12">
        <f t="shared" si="1"/>
        <v>0.1393538341767224</v>
      </c>
      <c r="F8" s="11">
        <v>5.7291666666666671E-3</v>
      </c>
      <c r="G8" s="12">
        <f t="shared" si="2"/>
        <v>0.36052439912600154</v>
      </c>
      <c r="H8" s="12">
        <f t="shared" si="3"/>
        <v>0.18665158371040727</v>
      </c>
      <c r="I8" s="11">
        <v>6.8749999999999992E-3</v>
      </c>
      <c r="J8" s="12">
        <f t="shared" si="4"/>
        <v>0.32999999999999996</v>
      </c>
      <c r="K8" s="12">
        <f t="shared" si="5"/>
        <v>0.16812906878007358</v>
      </c>
      <c r="L8" s="13">
        <f t="shared" ref="L8:L18" si="8">SUM(C8,F8,I8)</f>
        <v>2.0891203703703697E-2</v>
      </c>
      <c r="M8" s="12">
        <f t="shared" si="6"/>
        <v>0.30896953098254021</v>
      </c>
      <c r="N8" s="14">
        <f t="shared" si="7"/>
        <v>0.15941005034001587</v>
      </c>
    </row>
    <row r="9" spans="2:14">
      <c r="B9" s="10" t="s">
        <v>51</v>
      </c>
      <c r="C9" s="11">
        <v>6.4236111111111091E-3</v>
      </c>
      <c r="D9" s="12">
        <f t="shared" si="0"/>
        <v>0.20794304983139753</v>
      </c>
      <c r="E9" s="12">
        <f t="shared" si="1"/>
        <v>0.10801868431296222</v>
      </c>
      <c r="F9" s="11">
        <v>3.0439814814814813E-3</v>
      </c>
      <c r="G9" s="12">
        <f t="shared" si="2"/>
        <v>0.19155134741442098</v>
      </c>
      <c r="H9" s="12">
        <f t="shared" si="3"/>
        <v>9.9170437405731532E-2</v>
      </c>
      <c r="I9" s="11">
        <v>3.9930555555555552E-3</v>
      </c>
      <c r="J9" s="12">
        <f t="shared" si="4"/>
        <v>0.19166666666666665</v>
      </c>
      <c r="K9" s="12">
        <f t="shared" si="5"/>
        <v>9.765072176620436E-2</v>
      </c>
      <c r="L9" s="13">
        <f t="shared" si="8"/>
        <v>1.3460648148148145E-2</v>
      </c>
      <c r="M9" s="12">
        <f t="shared" si="6"/>
        <v>0.19907565902088326</v>
      </c>
      <c r="N9" s="14">
        <f t="shared" si="7"/>
        <v>0.10271129559304072</v>
      </c>
    </row>
    <row r="10" spans="2:14">
      <c r="B10" s="10" t="s">
        <v>11</v>
      </c>
      <c r="C10" s="11">
        <v>6.7013888888888878E-3</v>
      </c>
      <c r="D10" s="12">
        <f t="shared" si="0"/>
        <v>0.21693518171599852</v>
      </c>
      <c r="E10" s="12">
        <f t="shared" si="1"/>
        <v>0.11268976255352277</v>
      </c>
      <c r="F10" s="11">
        <v>2.2800925925925927E-3</v>
      </c>
      <c r="G10" s="12">
        <f t="shared" si="2"/>
        <v>0.14348142753095414</v>
      </c>
      <c r="H10" s="12">
        <f t="shared" si="3"/>
        <v>7.4283559577677238E-2</v>
      </c>
      <c r="I10" s="11">
        <v>3.9814814814814817E-3</v>
      </c>
      <c r="J10" s="12">
        <f t="shared" si="4"/>
        <v>0.19111111111111112</v>
      </c>
      <c r="K10" s="12">
        <f t="shared" si="5"/>
        <v>9.7367676195867545E-2</v>
      </c>
      <c r="L10" s="13">
        <f t="shared" si="8"/>
        <v>1.2962962962962963E-2</v>
      </c>
      <c r="M10" s="12">
        <f t="shared" si="6"/>
        <v>0.19171516603902777</v>
      </c>
      <c r="N10" s="14">
        <f t="shared" si="7"/>
        <v>9.8913715446436484E-2</v>
      </c>
    </row>
    <row r="11" spans="2:14">
      <c r="B11" s="10" t="s">
        <v>12</v>
      </c>
      <c r="C11" s="11">
        <v>1.2037037037037038E-3</v>
      </c>
      <c r="D11" s="12">
        <f t="shared" si="0"/>
        <v>3.8965904833270899E-2</v>
      </c>
      <c r="E11" s="12">
        <f t="shared" si="1"/>
        <v>2.0241339042428964E-2</v>
      </c>
      <c r="F11" s="11"/>
      <c r="G11" s="12">
        <f t="shared" si="2"/>
        <v>0</v>
      </c>
      <c r="H11" s="12">
        <f t="shared" si="3"/>
        <v>0</v>
      </c>
      <c r="I11" s="11">
        <v>2.8935185185185184E-4</v>
      </c>
      <c r="J11" s="12">
        <f t="shared" si="4"/>
        <v>1.3888888888888888E-2</v>
      </c>
      <c r="K11" s="12">
        <f t="shared" si="5"/>
        <v>7.0761392584206056E-3</v>
      </c>
      <c r="L11" s="13">
        <f t="shared" si="8"/>
        <v>1.4930555555555556E-3</v>
      </c>
      <c r="M11" s="12">
        <f t="shared" si="6"/>
        <v>2.2081478945566592E-2</v>
      </c>
      <c r="N11" s="14">
        <f t="shared" si="7"/>
        <v>1.1392740439812773E-2</v>
      </c>
    </row>
    <row r="12" spans="2:14">
      <c r="B12" s="10" t="s">
        <v>176</v>
      </c>
      <c r="C12" s="11">
        <v>3.7384259259259246E-3</v>
      </c>
      <c r="D12" s="12">
        <f t="shared" si="0"/>
        <v>0.12101910828025476</v>
      </c>
      <c r="E12" s="12">
        <f t="shared" si="1"/>
        <v>6.286492798754377E-2</v>
      </c>
      <c r="F12" s="11">
        <v>2.1643518518518522E-3</v>
      </c>
      <c r="G12" s="12">
        <f t="shared" si="2"/>
        <v>0.13619810633648946</v>
      </c>
      <c r="H12" s="12">
        <f t="shared" si="3"/>
        <v>7.0512820512820526E-2</v>
      </c>
      <c r="I12" s="11">
        <v>3.2060185185185178E-3</v>
      </c>
      <c r="J12" s="12">
        <f t="shared" si="4"/>
        <v>0.15388888888888885</v>
      </c>
      <c r="K12" s="12">
        <f t="shared" si="5"/>
        <v>7.8403622983300295E-2</v>
      </c>
      <c r="L12" s="13">
        <f t="shared" si="8"/>
        <v>9.1087962962962954E-3</v>
      </c>
      <c r="M12" s="12">
        <f t="shared" si="6"/>
        <v>0.13471413899349538</v>
      </c>
      <c r="N12" s="14">
        <f t="shared" si="7"/>
        <v>6.9504548264594207E-2</v>
      </c>
    </row>
    <row r="13" spans="2:14">
      <c r="B13" s="10" t="s">
        <v>122</v>
      </c>
      <c r="C13" s="11">
        <v>5.7870370370370366E-5</v>
      </c>
      <c r="D13" s="12">
        <f t="shared" si="0"/>
        <v>1.87336080929187E-3</v>
      </c>
      <c r="E13" s="12">
        <f t="shared" si="1"/>
        <v>9.7314130011677698E-4</v>
      </c>
      <c r="F13" s="11"/>
      <c r="G13" s="12">
        <f t="shared" si="2"/>
        <v>0</v>
      </c>
      <c r="H13" s="12">
        <f t="shared" si="3"/>
        <v>0</v>
      </c>
      <c r="I13" s="11">
        <v>6.9444444444444444E-5</v>
      </c>
      <c r="J13" s="12">
        <f t="shared" si="4"/>
        <v>3.3333333333333335E-3</v>
      </c>
      <c r="K13" s="12">
        <f t="shared" si="5"/>
        <v>1.6982734220209455E-3</v>
      </c>
      <c r="L13" s="13">
        <f t="shared" ref="L13" si="9">SUM(C13,F13,I13)</f>
        <v>1.273148148148148E-4</v>
      </c>
      <c r="M13" s="12">
        <f t="shared" si="6"/>
        <v>1.8829168093118798E-3</v>
      </c>
      <c r="N13" s="14">
        <f t="shared" si="7"/>
        <v>9.7147399099178683E-4</v>
      </c>
    </row>
    <row r="14" spans="2:14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>
      <c r="B15" s="10" t="s">
        <v>208</v>
      </c>
      <c r="C15" s="15"/>
      <c r="D15" s="12">
        <f t="shared" si="0"/>
        <v>0</v>
      </c>
      <c r="E15" s="12">
        <f t="shared" si="1"/>
        <v>0</v>
      </c>
      <c r="F15" s="15"/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>IFERROR(L15/L$19,0)</f>
        <v>0</v>
      </c>
      <c r="N15" s="14">
        <f>IFERROR(L15/L$30,0)</f>
        <v>0</v>
      </c>
    </row>
    <row r="16" spans="2:14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>IFERROR(L16/L$19,0)</f>
        <v>0</v>
      </c>
      <c r="N16" s="14">
        <f>IFERROR(L16/L$30,0)</f>
        <v>0</v>
      </c>
    </row>
    <row r="17" spans="2:14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>
      <c r="B18" s="10" t="s">
        <v>13</v>
      </c>
      <c r="C18" s="11">
        <v>2.2222222222222222E-3</v>
      </c>
      <c r="D18" s="12">
        <f t="shared" si="0"/>
        <v>7.193705507680781E-2</v>
      </c>
      <c r="E18" s="12">
        <f t="shared" si="1"/>
        <v>3.7368625924484242E-2</v>
      </c>
      <c r="F18" s="11">
        <v>1.5856481481481481E-3</v>
      </c>
      <c r="G18" s="12">
        <f t="shared" si="2"/>
        <v>9.9781500364166067E-2</v>
      </c>
      <c r="H18" s="12">
        <f t="shared" si="3"/>
        <v>5.1659125188536957E-2</v>
      </c>
      <c r="I18" s="11">
        <v>9.0277777777777774E-4</v>
      </c>
      <c r="J18" s="12">
        <f t="shared" si="4"/>
        <v>4.3333333333333335E-2</v>
      </c>
      <c r="K18" s="12">
        <f t="shared" si="5"/>
        <v>2.2077554486272289E-2</v>
      </c>
      <c r="L18" s="13">
        <f t="shared" si="8"/>
        <v>4.7106481481481478E-3</v>
      </c>
      <c r="M18" s="12">
        <f>IFERROR(L18/L$19,0)</f>
        <v>6.9667921944539551E-2</v>
      </c>
      <c r="N18" s="14">
        <f>IFERROR(L18/L$30,0)</f>
        <v>3.5944537666696114E-2</v>
      </c>
    </row>
    <row r="19" spans="2:14" ht="16.5" thickTop="1" thickBot="1">
      <c r="B19" s="31" t="s">
        <v>3</v>
      </c>
      <c r="C19" s="32">
        <f>SUM(C7:C18)</f>
        <v>3.0891203703703695E-2</v>
      </c>
      <c r="D19" s="33">
        <f>IFERROR(SUM(D7:D18),0)</f>
        <v>1</v>
      </c>
      <c r="E19" s="33">
        <f>IFERROR(SUM(E7:E18),0)</f>
        <v>0.5194628260023354</v>
      </c>
      <c r="F19" s="32">
        <f>SUM(F7:F18)</f>
        <v>1.5891203703703703E-2</v>
      </c>
      <c r="G19" s="33">
        <f>IFERROR(SUM(G7:G18),0)</f>
        <v>1</v>
      </c>
      <c r="H19" s="33">
        <f>IFERROR(SUM(H7:H18),0)</f>
        <v>0.51772247360482671</v>
      </c>
      <c r="I19" s="32">
        <f>SUM(I7:I18)</f>
        <v>2.0833333333333332E-2</v>
      </c>
      <c r="J19" s="33">
        <f>IFERROR(SUM(J7:J18),0)</f>
        <v>0.99999999999999978</v>
      </c>
      <c r="K19" s="33">
        <f>IFERROR(SUM(K7:K18),0)</f>
        <v>0.50948202660628361</v>
      </c>
      <c r="L19" s="32">
        <f>SUM(L7:L18)</f>
        <v>6.7615740740740726E-2</v>
      </c>
      <c r="M19" s="33">
        <f>IFERROR(SUM(M7:M18),0)</f>
        <v>0.99999999999999989</v>
      </c>
      <c r="N19" s="34">
        <f>IFERROR(SUM(N7:N18),0)</f>
        <v>0.51594100503400153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>
      <c r="B22" s="18" t="s">
        <v>15</v>
      </c>
      <c r="C22" s="11">
        <v>6.4236111111111108E-3</v>
      </c>
      <c r="D22" s="19"/>
      <c r="E22" s="12">
        <f>IFERROR(C22/C$30,0)</f>
        <v>0.10801868431296224</v>
      </c>
      <c r="F22" s="11">
        <v>2.3958333333333336E-3</v>
      </c>
      <c r="G22" s="19"/>
      <c r="H22" s="12">
        <f>IFERROR(F22/F$30,0)</f>
        <v>7.8054298642533951E-2</v>
      </c>
      <c r="I22" s="11">
        <v>3.391203703703704E-3</v>
      </c>
      <c r="J22" s="19"/>
      <c r="K22" s="12">
        <f>IFERROR(I22/I$30,0)</f>
        <v>8.2932352108689517E-2</v>
      </c>
      <c r="L22" s="13">
        <f>SUM(C22,F22,I22)</f>
        <v>1.2210648148148148E-2</v>
      </c>
      <c r="M22" s="19"/>
      <c r="N22" s="14">
        <f>IFERROR(L22/L$30,0)</f>
        <v>9.3173187317848641E-2</v>
      </c>
    </row>
    <row r="23" spans="2:14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/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>
      <c r="B24" s="18" t="s">
        <v>17</v>
      </c>
      <c r="C24" s="11">
        <v>0</v>
      </c>
      <c r="D24" s="19"/>
      <c r="E24" s="12">
        <f t="shared" si="10"/>
        <v>0</v>
      </c>
      <c r="F24" s="11">
        <v>0</v>
      </c>
      <c r="G24" s="19"/>
      <c r="H24" s="12">
        <f t="shared" si="11"/>
        <v>0</v>
      </c>
      <c r="I24" s="11"/>
      <c r="J24" s="19"/>
      <c r="K24" s="12">
        <f t="shared" si="12"/>
        <v>0</v>
      </c>
      <c r="L24" s="13">
        <f t="shared" si="13"/>
        <v>0</v>
      </c>
      <c r="M24" s="19"/>
      <c r="N24" s="14">
        <f t="shared" si="14"/>
        <v>0</v>
      </c>
    </row>
    <row r="25" spans="2:14">
      <c r="B25" s="18" t="s">
        <v>18</v>
      </c>
      <c r="C25" s="11">
        <v>8.3101851851851826E-3</v>
      </c>
      <c r="D25" s="19"/>
      <c r="E25" s="12">
        <f t="shared" si="10"/>
        <v>0.13974309069676916</v>
      </c>
      <c r="F25" s="11">
        <v>4.6643518518518501E-3</v>
      </c>
      <c r="G25" s="19"/>
      <c r="H25" s="12">
        <f t="shared" si="11"/>
        <v>0.15196078431372545</v>
      </c>
      <c r="I25" s="11">
        <v>5.8217592592592592E-3</v>
      </c>
      <c r="J25" s="19"/>
      <c r="K25" s="12">
        <f t="shared" si="12"/>
        <v>0.1423719218794226</v>
      </c>
      <c r="L25" s="13">
        <f t="shared" si="13"/>
        <v>1.879629629629629E-2</v>
      </c>
      <c r="M25" s="19"/>
      <c r="N25" s="14">
        <f t="shared" si="14"/>
        <v>0.14342488739733286</v>
      </c>
    </row>
    <row r="26" spans="2:14">
      <c r="B26" s="18" t="s">
        <v>19</v>
      </c>
      <c r="C26" s="11">
        <v>1.2372685185185186E-2</v>
      </c>
      <c r="D26" s="19"/>
      <c r="E26" s="12">
        <f t="shared" si="10"/>
        <v>0.20805760996496694</v>
      </c>
      <c r="F26" s="11">
        <v>7.5115740740740724E-3</v>
      </c>
      <c r="G26" s="19"/>
      <c r="H26" s="12">
        <f t="shared" si="11"/>
        <v>0.24472096530920057</v>
      </c>
      <c r="I26" s="11">
        <v>1.0254629629629627E-2</v>
      </c>
      <c r="J26" s="19"/>
      <c r="K26" s="12">
        <f t="shared" si="12"/>
        <v>0.25077837531842623</v>
      </c>
      <c r="L26" s="13">
        <f t="shared" si="13"/>
        <v>3.0138888888888885E-2</v>
      </c>
      <c r="M26" s="19"/>
      <c r="N26" s="14">
        <f t="shared" si="14"/>
        <v>0.2299743884129648</v>
      </c>
    </row>
    <row r="27" spans="2:14" ht="15.75" thickBot="1">
      <c r="B27" s="23" t="s">
        <v>20</v>
      </c>
      <c r="C27" s="20">
        <v>1.4699074074074076E-3</v>
      </c>
      <c r="D27" s="24"/>
      <c r="E27" s="21">
        <f t="shared" si="10"/>
        <v>2.471778902296614E-2</v>
      </c>
      <c r="F27" s="20">
        <v>2.3148148148148146E-4</v>
      </c>
      <c r="G27" s="24"/>
      <c r="H27" s="21">
        <f t="shared" si="11"/>
        <v>7.5414781297134239E-3</v>
      </c>
      <c r="I27" s="20">
        <v>5.9027777777777778E-4</v>
      </c>
      <c r="J27" s="24"/>
      <c r="K27" s="21">
        <f t="shared" si="12"/>
        <v>1.4435324087178037E-2</v>
      </c>
      <c r="L27" s="13">
        <f t="shared" si="13"/>
        <v>2.2916666666666667E-3</v>
      </c>
      <c r="M27" s="24"/>
      <c r="N27" s="22">
        <f t="shared" si="14"/>
        <v>1.7486531837852166E-2</v>
      </c>
    </row>
    <row r="28" spans="2:14" ht="16.5" thickTop="1" thickBot="1">
      <c r="B28" s="31" t="s">
        <v>3</v>
      </c>
      <c r="C28" s="32">
        <f>SUM(C22:C27)</f>
        <v>2.8576388888888887E-2</v>
      </c>
      <c r="D28" s="33"/>
      <c r="E28" s="33">
        <f>IFERROR(SUM(E22:E27),0)</f>
        <v>0.48053717399766444</v>
      </c>
      <c r="F28" s="32">
        <f>SUM(F22:F27)</f>
        <v>1.4803240740740738E-2</v>
      </c>
      <c r="G28" s="33"/>
      <c r="H28" s="33">
        <f>IFERROR(SUM(H22:H27),0)</f>
        <v>0.48227752639517335</v>
      </c>
      <c r="I28" s="32">
        <f>SUM(I22:I27)</f>
        <v>2.0057870370370368E-2</v>
      </c>
      <c r="J28" s="33"/>
      <c r="K28" s="33">
        <f>IFERROR(SUM(K22:K27),0)</f>
        <v>0.49051797339371633</v>
      </c>
      <c r="L28" s="32">
        <f>SUM(L22:L27)</f>
        <v>6.3437499999999994E-2</v>
      </c>
      <c r="M28" s="33"/>
      <c r="N28" s="34">
        <f>IFERROR(SUM(N22:N27),0)</f>
        <v>0.48405899496599847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5.9467592592592586E-2</v>
      </c>
      <c r="D30" s="35"/>
      <c r="E30" s="36">
        <f>IFERROR(SUM(E19,E28),0)</f>
        <v>0.99999999999999978</v>
      </c>
      <c r="F30" s="32">
        <f>SUM(F19,F28)</f>
        <v>3.0694444444444441E-2</v>
      </c>
      <c r="G30" s="35"/>
      <c r="H30" s="36">
        <f>IFERROR(SUM(H19,H28),0)</f>
        <v>1</v>
      </c>
      <c r="I30" s="32">
        <f>SUM(I19,I28)</f>
        <v>4.08912037037037E-2</v>
      </c>
      <c r="J30" s="35"/>
      <c r="K30" s="36">
        <f>IFERROR(SUM(K19,K28),0)</f>
        <v>1</v>
      </c>
      <c r="L30" s="37">
        <f>SUM(L19,L28)</f>
        <v>0.13105324074074071</v>
      </c>
      <c r="M30" s="35"/>
      <c r="N30" s="38">
        <f>IFERROR(SUM(N19,N28),0)</f>
        <v>1</v>
      </c>
    </row>
    <row r="31" spans="2:14" ht="66" customHeight="1" thickTop="1" thickBot="1">
      <c r="B31" s="184" t="s">
        <v>171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7"/>
  <dimension ref="B1:N66"/>
  <sheetViews>
    <sheetView showGridLines="0" showZeros="0" zoomScaleSheetLayoutView="110" zoomScalePageLayoutView="5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87" t="s">
        <v>34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9"/>
    </row>
    <row r="4" spans="2:14" s="5" customFormat="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2:14" s="5" customFormat="1">
      <c r="B5" s="39"/>
      <c r="C5" s="193" t="s">
        <v>0</v>
      </c>
      <c r="D5" s="193"/>
      <c r="E5" s="193"/>
      <c r="F5" s="193" t="s">
        <v>1</v>
      </c>
      <c r="G5" s="193"/>
      <c r="H5" s="193"/>
      <c r="I5" s="193" t="s">
        <v>2</v>
      </c>
      <c r="J5" s="193"/>
      <c r="K5" s="193"/>
      <c r="L5" s="193" t="s">
        <v>3</v>
      </c>
      <c r="M5" s="193"/>
      <c r="N5" s="194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9.9074074074074082E-3</v>
      </c>
      <c r="D7" s="12">
        <f t="shared" ref="D7:D18" si="0">IFERROR(C7/C$19,0)</f>
        <v>9.6071829405162748E-2</v>
      </c>
      <c r="E7" s="12">
        <f t="shared" ref="E7:E18" si="1">IFERROR(C7/C$30,0)</f>
        <v>4.1448770094906072E-2</v>
      </c>
      <c r="F7" s="11">
        <v>1.0648148148148147E-3</v>
      </c>
      <c r="G7" s="12">
        <f t="shared" ref="G7:G18" si="2">IFERROR(F7/F$19,0)</f>
        <v>6.9224981188863818E-2</v>
      </c>
      <c r="H7" s="12">
        <f t="shared" ref="H7:H18" si="3">IFERROR(F7/F$30,0)</f>
        <v>1.5569470299543071E-2</v>
      </c>
      <c r="I7" s="11">
        <v>6.030092592592593E-3</v>
      </c>
      <c r="J7" s="12">
        <f t="shared" ref="J7:J18" si="4">IFERROR(I7/I$19,0)</f>
        <v>8.2816722301700854E-2</v>
      </c>
      <c r="K7" s="12">
        <f t="shared" ref="K7:K18" si="5">IFERROR(I7/I$30,0)</f>
        <v>3.830037491729766E-2</v>
      </c>
      <c r="L7" s="13">
        <f>SUM(C7,F7,I7)</f>
        <v>1.7002314814814817E-2</v>
      </c>
      <c r="M7" s="12">
        <f t="shared" ref="M7:M16" si="6">IFERROR(L7/L$19,0)</f>
        <v>8.8868723532970387E-2</v>
      </c>
      <c r="N7" s="14">
        <f t="shared" ref="N7:N16" si="7">IFERROR(L7/L$30,0)</f>
        <v>3.657504232646152E-2</v>
      </c>
    </row>
    <row r="8" spans="2:14" s="5" customFormat="1">
      <c r="B8" s="150" t="s">
        <v>115</v>
      </c>
      <c r="C8" s="11">
        <v>2.7951388888888904E-2</v>
      </c>
      <c r="D8" s="12">
        <f t="shared" si="0"/>
        <v>0.2710437710437712</v>
      </c>
      <c r="E8" s="12">
        <f t="shared" si="1"/>
        <v>0.11693782684485772</v>
      </c>
      <c r="F8" s="11">
        <v>4.386574074074074E-3</v>
      </c>
      <c r="G8" s="12">
        <f t="shared" si="2"/>
        <v>0.28517682468021072</v>
      </c>
      <c r="H8" s="12">
        <f t="shared" si="3"/>
        <v>6.4139448299204621E-2</v>
      </c>
      <c r="I8" s="11">
        <v>2.1388888888888881E-2</v>
      </c>
      <c r="J8" s="12">
        <f t="shared" si="4"/>
        <v>0.29375298044825937</v>
      </c>
      <c r="K8" s="12">
        <f t="shared" si="5"/>
        <v>0.13585238550319778</v>
      </c>
      <c r="L8" s="13">
        <f t="shared" ref="L8:L18" si="8">SUM(C8,F8,I8)</f>
        <v>5.3726851851851859E-2</v>
      </c>
      <c r="M8" s="12">
        <f t="shared" si="6"/>
        <v>0.28082274652147621</v>
      </c>
      <c r="N8" s="14">
        <f t="shared" si="7"/>
        <v>0.11557613783487704</v>
      </c>
    </row>
    <row r="9" spans="2:14" s="5" customFormat="1">
      <c r="B9" s="10" t="s">
        <v>51</v>
      </c>
      <c r="C9" s="11">
        <v>1.0462962962962957E-2</v>
      </c>
      <c r="D9" s="12">
        <f t="shared" si="0"/>
        <v>0.10145903479236808</v>
      </c>
      <c r="E9" s="12">
        <f t="shared" si="1"/>
        <v>4.3773000193685817E-2</v>
      </c>
      <c r="F9" s="11">
        <v>0</v>
      </c>
      <c r="G9" s="12">
        <f t="shared" si="2"/>
        <v>0</v>
      </c>
      <c r="H9" s="12">
        <f t="shared" si="3"/>
        <v>0</v>
      </c>
      <c r="I9" s="11">
        <v>9.8495370370370351E-3</v>
      </c>
      <c r="J9" s="12">
        <f t="shared" si="4"/>
        <v>0.13527261166746146</v>
      </c>
      <c r="K9" s="12">
        <f t="shared" si="5"/>
        <v>6.2559729471440118E-2</v>
      </c>
      <c r="L9" s="13">
        <f t="shared" si="8"/>
        <v>2.031249999999999E-2</v>
      </c>
      <c r="M9" s="12">
        <f t="shared" si="6"/>
        <v>0.10617059891107075</v>
      </c>
      <c r="N9" s="14">
        <f t="shared" si="7"/>
        <v>4.3695847027188511E-2</v>
      </c>
    </row>
    <row r="10" spans="2:14" s="5" customFormat="1">
      <c r="B10" s="10" t="s">
        <v>11</v>
      </c>
      <c r="C10" s="11">
        <v>1.6087962962962957E-2</v>
      </c>
      <c r="D10" s="12">
        <f t="shared" si="0"/>
        <v>0.15600448933782263</v>
      </c>
      <c r="E10" s="12">
        <f t="shared" si="1"/>
        <v>6.730582994383108E-2</v>
      </c>
      <c r="F10" s="11">
        <v>2.1990740740740742E-3</v>
      </c>
      <c r="G10" s="12">
        <f t="shared" si="2"/>
        <v>0.1429646350639579</v>
      </c>
      <c r="H10" s="12">
        <f t="shared" si="3"/>
        <v>3.2154340836012874E-2</v>
      </c>
      <c r="I10" s="11">
        <v>8.5648148148148116E-3</v>
      </c>
      <c r="J10" s="12">
        <f t="shared" si="4"/>
        <v>0.11762835797170558</v>
      </c>
      <c r="K10" s="12">
        <f t="shared" si="5"/>
        <v>5.4399764757774006E-2</v>
      </c>
      <c r="L10" s="13">
        <f t="shared" si="8"/>
        <v>2.6851851851851842E-2</v>
      </c>
      <c r="M10" s="12">
        <f t="shared" si="6"/>
        <v>0.14035087719298245</v>
      </c>
      <c r="N10" s="14">
        <f t="shared" si="7"/>
        <v>5.7763170998904476E-2</v>
      </c>
    </row>
    <row r="11" spans="2:14" s="5" customFormat="1">
      <c r="B11" s="10" t="s">
        <v>12</v>
      </c>
      <c r="C11" s="11">
        <v>5.8912037037037023E-3</v>
      </c>
      <c r="D11" s="12">
        <f t="shared" si="0"/>
        <v>5.7126823793490447E-2</v>
      </c>
      <c r="E11" s="12">
        <f t="shared" si="1"/>
        <v>2.4646523339143904E-2</v>
      </c>
      <c r="F11" s="11"/>
      <c r="G11" s="12">
        <f t="shared" si="2"/>
        <v>0</v>
      </c>
      <c r="H11" s="12">
        <f t="shared" si="3"/>
        <v>0</v>
      </c>
      <c r="I11" s="11">
        <v>2.0023148148148148E-3</v>
      </c>
      <c r="J11" s="12">
        <f t="shared" si="4"/>
        <v>2.7499602606898748E-2</v>
      </c>
      <c r="K11" s="12">
        <f t="shared" si="5"/>
        <v>1.2717782842020145E-2</v>
      </c>
      <c r="L11" s="13">
        <f t="shared" si="8"/>
        <v>7.8935185185185167E-3</v>
      </c>
      <c r="M11" s="12">
        <f t="shared" si="6"/>
        <v>4.1258318209316393E-2</v>
      </c>
      <c r="N11" s="14">
        <f t="shared" si="7"/>
        <v>1.6980380440195196E-2</v>
      </c>
    </row>
    <row r="12" spans="2:14" s="5" customFormat="1">
      <c r="B12" s="10" t="s">
        <v>176</v>
      </c>
      <c r="C12" s="11">
        <v>2.5474537037037032E-2</v>
      </c>
      <c r="D12" s="12">
        <f t="shared" si="0"/>
        <v>0.24702581369248033</v>
      </c>
      <c r="E12" s="12">
        <f t="shared" si="1"/>
        <v>0.10657563432113111</v>
      </c>
      <c r="F12" s="11">
        <v>3.807870370370369E-3</v>
      </c>
      <c r="G12" s="12">
        <f t="shared" si="2"/>
        <v>0.24755455229495857</v>
      </c>
      <c r="H12" s="12">
        <f t="shared" si="3"/>
        <v>5.5677779658148581E-2</v>
      </c>
      <c r="I12" s="11">
        <v>1.9236111111111107E-2</v>
      </c>
      <c r="J12" s="12">
        <f t="shared" si="4"/>
        <v>0.26418693371483071</v>
      </c>
      <c r="K12" s="12">
        <f t="shared" si="5"/>
        <v>0.12217893111813569</v>
      </c>
      <c r="L12" s="13">
        <f t="shared" si="8"/>
        <v>4.8518518518518503E-2</v>
      </c>
      <c r="M12" s="12">
        <f t="shared" si="6"/>
        <v>0.25359951603145792</v>
      </c>
      <c r="N12" s="14">
        <f t="shared" si="7"/>
        <v>0.10437207449457223</v>
      </c>
    </row>
    <row r="13" spans="2:14" s="5" customFormat="1">
      <c r="B13" s="10" t="s">
        <v>122</v>
      </c>
      <c r="C13" s="11">
        <v>3.7037037037037035E-4</v>
      </c>
      <c r="D13" s="12">
        <f t="shared" si="0"/>
        <v>3.5914702581369248E-3</v>
      </c>
      <c r="E13" s="12">
        <f t="shared" si="1"/>
        <v>1.5494867325198528E-3</v>
      </c>
      <c r="F13" s="11"/>
      <c r="G13" s="12">
        <f t="shared" si="2"/>
        <v>0</v>
      </c>
      <c r="H13" s="12">
        <f t="shared" si="3"/>
        <v>0</v>
      </c>
      <c r="I13" s="11">
        <v>8.1018518518518516E-5</v>
      </c>
      <c r="J13" s="12">
        <f t="shared" si="4"/>
        <v>1.1127006835161342E-3</v>
      </c>
      <c r="K13" s="12">
        <f t="shared" si="5"/>
        <v>5.1459236933029478E-4</v>
      </c>
      <c r="L13" s="13">
        <f t="shared" ref="L13:L14" si="9">SUM(C13,F13,I13)</f>
        <v>4.5138888888888887E-4</v>
      </c>
      <c r="M13" s="12">
        <f t="shared" si="6"/>
        <v>2.3593466424682401E-3</v>
      </c>
      <c r="N13" s="14">
        <f t="shared" si="7"/>
        <v>9.7101882282641175E-4</v>
      </c>
    </row>
    <row r="14" spans="2:14" s="5" customFormat="1">
      <c r="B14" s="10" t="s">
        <v>123</v>
      </c>
      <c r="C14" s="11">
        <v>3.2407407407407406E-4</v>
      </c>
      <c r="D14" s="12">
        <f t="shared" si="0"/>
        <v>3.1425364758698093E-3</v>
      </c>
      <c r="E14" s="12">
        <f t="shared" si="1"/>
        <v>1.3558008909548712E-3</v>
      </c>
      <c r="F14" s="11"/>
      <c r="G14" s="12">
        <f t="shared" si="2"/>
        <v>0</v>
      </c>
      <c r="H14" s="12">
        <f t="shared" si="3"/>
        <v>0</v>
      </c>
      <c r="I14" s="11">
        <v>1.6203703703703703E-4</v>
      </c>
      <c r="J14" s="12">
        <f t="shared" si="4"/>
        <v>2.2254013670322684E-3</v>
      </c>
      <c r="K14" s="12">
        <f t="shared" si="5"/>
        <v>1.0291847386605896E-3</v>
      </c>
      <c r="L14" s="13">
        <f t="shared" si="9"/>
        <v>4.861111111111111E-4</v>
      </c>
      <c r="M14" s="12">
        <f t="shared" si="6"/>
        <v>2.5408348457350276E-3</v>
      </c>
      <c r="N14" s="14">
        <f t="shared" si="7"/>
        <v>1.0457125784284435E-3</v>
      </c>
    </row>
    <row r="15" spans="2:14" s="5" customFormat="1">
      <c r="B15" s="10" t="s">
        <v>208</v>
      </c>
      <c r="C15" s="15"/>
      <c r="D15" s="12">
        <f t="shared" si="0"/>
        <v>0</v>
      </c>
      <c r="E15" s="12">
        <f t="shared" si="1"/>
        <v>0</v>
      </c>
      <c r="F15" s="15"/>
      <c r="G15" s="12">
        <f t="shared" si="2"/>
        <v>0</v>
      </c>
      <c r="H15" s="12">
        <f t="shared" si="3"/>
        <v>0</v>
      </c>
      <c r="I15" s="11">
        <v>1.7361111111111112E-4</v>
      </c>
      <c r="J15" s="12">
        <f t="shared" si="4"/>
        <v>2.3843586075345735E-3</v>
      </c>
      <c r="K15" s="12">
        <f t="shared" si="5"/>
        <v>1.1026979342792032E-3</v>
      </c>
      <c r="L15" s="13">
        <f t="shared" si="8"/>
        <v>1.7361111111111112E-4</v>
      </c>
      <c r="M15" s="12">
        <f t="shared" si="6"/>
        <v>9.0744101633393848E-4</v>
      </c>
      <c r="N15" s="14">
        <f t="shared" si="7"/>
        <v>3.7346877801015842E-4</v>
      </c>
    </row>
    <row r="16" spans="2:14" s="5" customFormat="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>
      <c r="B18" s="10" t="s">
        <v>13</v>
      </c>
      <c r="C18" s="11">
        <v>6.6550925925925918E-3</v>
      </c>
      <c r="D18" s="12">
        <f t="shared" si="0"/>
        <v>6.4534231200897865E-2</v>
      </c>
      <c r="E18" s="12">
        <f t="shared" si="1"/>
        <v>2.7842339724966105E-2</v>
      </c>
      <c r="F18" s="11">
        <v>3.9236111111111095E-3</v>
      </c>
      <c r="G18" s="12">
        <f t="shared" si="2"/>
        <v>0.25507900677200895</v>
      </c>
      <c r="H18" s="12">
        <f t="shared" si="3"/>
        <v>5.7370113386359778E-2</v>
      </c>
      <c r="I18" s="11">
        <v>5.324074074074074E-3</v>
      </c>
      <c r="J18" s="12">
        <f t="shared" si="4"/>
        <v>7.3120330631060257E-2</v>
      </c>
      <c r="K18" s="12">
        <f t="shared" si="5"/>
        <v>3.3816069984562235E-2</v>
      </c>
      <c r="L18" s="13">
        <f t="shared" si="8"/>
        <v>1.5902777777777776E-2</v>
      </c>
      <c r="M18" s="12">
        <f>IFERROR(L18/L$19,0)</f>
        <v>8.3121597096188757E-2</v>
      </c>
      <c r="N18" s="14">
        <f>IFERROR(L18/L$30,0)</f>
        <v>3.4209740065730507E-2</v>
      </c>
    </row>
    <row r="19" spans="2:14" s="5" customFormat="1" ht="16.5" thickTop="1" thickBot="1">
      <c r="B19" s="31" t="s">
        <v>3</v>
      </c>
      <c r="C19" s="32">
        <f>SUM(C7:C18)</f>
        <v>0.10312499999999999</v>
      </c>
      <c r="D19" s="33">
        <f>IFERROR(SUM(D7:D18),0)</f>
        <v>0.99999999999999989</v>
      </c>
      <c r="E19" s="33">
        <f>IFERROR(SUM(E7:E18),0)</f>
        <v>0.43143521208599656</v>
      </c>
      <c r="F19" s="32">
        <f>SUM(F7:F18)</f>
        <v>1.5381944444444441E-2</v>
      </c>
      <c r="G19" s="33">
        <f>IFERROR(SUM(G7:G18),0)</f>
        <v>1</v>
      </c>
      <c r="H19" s="33">
        <f>IFERROR(SUM(H7:H18),0)</f>
        <v>0.22491115247926893</v>
      </c>
      <c r="I19" s="32">
        <f>SUM(I7:I18)</f>
        <v>7.2812499999999988E-2</v>
      </c>
      <c r="J19" s="33">
        <f>IFERROR(SUM(J7:J18),0)</f>
        <v>1</v>
      </c>
      <c r="K19" s="33">
        <f>IFERROR(SUM(K7:K18),0)</f>
        <v>0.46247151363669764</v>
      </c>
      <c r="L19" s="32">
        <f>SUM(L7:L18)</f>
        <v>0.1913194444444444</v>
      </c>
      <c r="M19" s="33">
        <f>IFERROR(SUM(M7:M18),0)</f>
        <v>0.99999999999999989</v>
      </c>
      <c r="N19" s="34">
        <f>IFERROR(SUM(N7:N18),0)</f>
        <v>0.41156259336719442</v>
      </c>
    </row>
    <row r="20" spans="2:14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s="5" customFormat="1">
      <c r="B22" s="18" t="s">
        <v>15</v>
      </c>
      <c r="C22" s="11">
        <v>2.061342592592592E-2</v>
      </c>
      <c r="D22" s="19"/>
      <c r="E22" s="12">
        <f>IFERROR(C22/C$30,0)</f>
        <v>8.6238620956808038E-2</v>
      </c>
      <c r="F22" s="11">
        <v>9.2129629629629627E-3</v>
      </c>
      <c r="G22" s="19"/>
      <c r="H22" s="12">
        <f>IFERROR(F22/F$30,0)</f>
        <v>0.13470976476561181</v>
      </c>
      <c r="I22" s="11">
        <v>1.0069444444444445E-2</v>
      </c>
      <c r="J22" s="19"/>
      <c r="K22" s="12">
        <f>IFERROR(I22/I$30,0)</f>
        <v>6.395648018819379E-2</v>
      </c>
      <c r="L22" s="13">
        <f>SUM(C22,F22,I22)</f>
        <v>3.9895833333333325E-2</v>
      </c>
      <c r="M22" s="19"/>
      <c r="N22" s="14">
        <f>IFERROR(L22/L$30,0)</f>
        <v>8.5823125186734378E-2</v>
      </c>
    </row>
    <row r="23" spans="2:14" s="5" customFormat="1">
      <c r="B23" s="18" t="s">
        <v>16</v>
      </c>
      <c r="C23" s="11">
        <v>1.3888888888888889E-4</v>
      </c>
      <c r="D23" s="19"/>
      <c r="E23" s="12">
        <f t="shared" ref="E23:E27" si="10">IFERROR(C23/C$30,0)</f>
        <v>5.8105752469494489E-4</v>
      </c>
      <c r="F23" s="11"/>
      <c r="G23" s="19"/>
      <c r="H23" s="12">
        <f t="shared" ref="H23:H27" si="11">IFERROR(F23/F$30,0)</f>
        <v>0</v>
      </c>
      <c r="I23" s="11">
        <v>8.1018518518518516E-5</v>
      </c>
      <c r="J23" s="19"/>
      <c r="K23" s="12">
        <f t="shared" ref="K23:K27" si="12">IFERROR(I23/I$30,0)</f>
        <v>5.1459236933029478E-4</v>
      </c>
      <c r="L23" s="13">
        <f t="shared" ref="L23:L27" si="13">SUM(C23,F23,I23)</f>
        <v>2.199074074074074E-4</v>
      </c>
      <c r="M23" s="19"/>
      <c r="N23" s="14">
        <f t="shared" ref="N23:N27" si="14">IFERROR(L23/L$30,0)</f>
        <v>4.7306045214620061E-4</v>
      </c>
    </row>
    <row r="24" spans="2:14" s="5" customFormat="1">
      <c r="B24" s="18" t="s">
        <v>17</v>
      </c>
      <c r="C24" s="11">
        <v>4.6296296296296294E-5</v>
      </c>
      <c r="D24" s="19"/>
      <c r="E24" s="12">
        <f t="shared" si="10"/>
        <v>1.936858415649816E-4</v>
      </c>
      <c r="F24" s="11">
        <v>1.9675925925925926E-4</v>
      </c>
      <c r="G24" s="19"/>
      <c r="H24" s="12">
        <f t="shared" si="11"/>
        <v>2.876967337959046E-3</v>
      </c>
      <c r="I24" s="11"/>
      <c r="J24" s="19"/>
      <c r="K24" s="12">
        <f t="shared" si="12"/>
        <v>0</v>
      </c>
      <c r="L24" s="13">
        <f t="shared" si="13"/>
        <v>2.4305555555555555E-4</v>
      </c>
      <c r="M24" s="19"/>
      <c r="N24" s="14">
        <f t="shared" si="14"/>
        <v>5.2285628921422173E-4</v>
      </c>
    </row>
    <row r="25" spans="2:14" s="5" customFormat="1">
      <c r="B25" s="18" t="s">
        <v>18</v>
      </c>
      <c r="C25" s="11">
        <v>4.074074074074073E-2</v>
      </c>
      <c r="D25" s="19"/>
      <c r="E25" s="12">
        <f t="shared" si="10"/>
        <v>0.17044354057718378</v>
      </c>
      <c r="F25" s="11">
        <v>1.1180555555555558E-2</v>
      </c>
      <c r="G25" s="19"/>
      <c r="H25" s="12">
        <f t="shared" si="11"/>
        <v>0.1634794381452023</v>
      </c>
      <c r="I25" s="11">
        <v>3.1701388888888883E-2</v>
      </c>
      <c r="J25" s="19"/>
      <c r="K25" s="12">
        <f t="shared" si="12"/>
        <v>0.20135264279938248</v>
      </c>
      <c r="L25" s="13">
        <f t="shared" si="13"/>
        <v>8.3622685185185175E-2</v>
      </c>
      <c r="M25" s="19"/>
      <c r="N25" s="14">
        <f t="shared" si="14"/>
        <v>0.17988746140822626</v>
      </c>
    </row>
    <row r="26" spans="2:14" s="5" customFormat="1">
      <c r="B26" s="18" t="s">
        <v>19</v>
      </c>
      <c r="C26" s="11">
        <v>7.1840277777777795E-2</v>
      </c>
      <c r="D26" s="19"/>
      <c r="E26" s="12">
        <f t="shared" si="10"/>
        <v>0.30055200464846027</v>
      </c>
      <c r="F26" s="11">
        <v>3.2175925925925913E-2</v>
      </c>
      <c r="G26" s="19"/>
      <c r="H26" s="12">
        <f t="shared" si="11"/>
        <v>0.4704687764427144</v>
      </c>
      <c r="I26" s="11">
        <v>4.0011574074074074E-2</v>
      </c>
      <c r="J26" s="19"/>
      <c r="K26" s="12">
        <f t="shared" si="12"/>
        <v>0.25413511725354704</v>
      </c>
      <c r="L26" s="13">
        <f t="shared" si="13"/>
        <v>0.14402777777777778</v>
      </c>
      <c r="M26" s="19"/>
      <c r="N26" s="14">
        <f t="shared" si="14"/>
        <v>0.30982969823722739</v>
      </c>
    </row>
    <row r="27" spans="2:14" s="5" customFormat="1" ht="15.75" thickBot="1">
      <c r="B27" s="23" t="s">
        <v>20</v>
      </c>
      <c r="C27" s="20">
        <v>2.5231481481481485E-3</v>
      </c>
      <c r="D27" s="24"/>
      <c r="E27" s="21">
        <f t="shared" si="10"/>
        <v>1.05558783652915E-2</v>
      </c>
      <c r="F27" s="20">
        <v>2.4305555555555552E-4</v>
      </c>
      <c r="G27" s="24"/>
      <c r="H27" s="21">
        <f t="shared" si="11"/>
        <v>3.5539008292435272E-3</v>
      </c>
      <c r="I27" s="20">
        <v>2.7662037037037034E-3</v>
      </c>
      <c r="J27" s="24"/>
      <c r="K27" s="21">
        <f t="shared" si="12"/>
        <v>1.7569653752848635E-2</v>
      </c>
      <c r="L27" s="13">
        <f t="shared" si="13"/>
        <v>5.5324074074074078E-3</v>
      </c>
      <c r="M27" s="24"/>
      <c r="N27" s="22">
        <f t="shared" si="14"/>
        <v>1.1901205059257049E-2</v>
      </c>
    </row>
    <row r="28" spans="2:14" s="5" customFormat="1" ht="16.5" thickTop="1" thickBot="1">
      <c r="B28" s="31" t="s">
        <v>3</v>
      </c>
      <c r="C28" s="32">
        <f>SUM(C22:C27)</f>
        <v>0.13590277777777776</v>
      </c>
      <c r="D28" s="33"/>
      <c r="E28" s="33">
        <f>IFERROR(SUM(E22:E27),0)</f>
        <v>0.56856478791400344</v>
      </c>
      <c r="F28" s="32">
        <f>SUM(F22:F27)</f>
        <v>5.3009259259259249E-2</v>
      </c>
      <c r="G28" s="33"/>
      <c r="H28" s="33">
        <f>IFERROR(SUM(H22:H27),0)</f>
        <v>0.77508884752073115</v>
      </c>
      <c r="I28" s="32">
        <f>SUM(I22:I27)</f>
        <v>8.4629629629629624E-2</v>
      </c>
      <c r="J28" s="33"/>
      <c r="K28" s="33">
        <f>IFERROR(SUM(K22:K27),0)</f>
        <v>0.5375284863633023</v>
      </c>
      <c r="L28" s="32">
        <f>SUM(L22:L27)</f>
        <v>0.27354166666666663</v>
      </c>
      <c r="M28" s="33"/>
      <c r="N28" s="34">
        <f>IFERROR(SUM(N22:N27),0)</f>
        <v>0.58843740663280553</v>
      </c>
    </row>
    <row r="29" spans="2:14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>
      <c r="B30" s="31" t="s">
        <v>6</v>
      </c>
      <c r="C30" s="32">
        <f>SUM(C19,C28)</f>
        <v>0.23902777777777776</v>
      </c>
      <c r="D30" s="35"/>
      <c r="E30" s="36">
        <f>IFERROR(SUM(E19,E28),0)</f>
        <v>1</v>
      </c>
      <c r="F30" s="32">
        <f>SUM(F19,F28)</f>
        <v>6.839120370370369E-2</v>
      </c>
      <c r="G30" s="35"/>
      <c r="H30" s="36">
        <f>IFERROR(SUM(H19,H28),0)</f>
        <v>1</v>
      </c>
      <c r="I30" s="32">
        <f>SUM(I19,I28)</f>
        <v>0.15744212962962961</v>
      </c>
      <c r="J30" s="35"/>
      <c r="K30" s="36">
        <f>IFERROR(SUM(K19,K28),0)</f>
        <v>1</v>
      </c>
      <c r="L30" s="37">
        <f>SUM(L19,L28)</f>
        <v>0.46486111111111106</v>
      </c>
      <c r="M30" s="35"/>
      <c r="N30" s="38">
        <f>IFERROR(SUM(N19,N28),0)</f>
        <v>1</v>
      </c>
    </row>
    <row r="31" spans="2:14" s="5" customFormat="1" ht="66" customHeight="1" thickTop="1" thickBot="1">
      <c r="B31" s="184" t="s">
        <v>174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6"/>
    </row>
    <row r="32" spans="2:14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18"/>
  <dimension ref="B2:N31"/>
  <sheetViews>
    <sheetView showGridLines="0" showZeros="0" topLeftCell="A2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/>
    <row r="3" spans="2:14">
      <c r="B3" s="187" t="s">
        <v>35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9"/>
    </row>
    <row r="4" spans="2:14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2:14">
      <c r="B5" s="39"/>
      <c r="C5" s="193" t="s">
        <v>0</v>
      </c>
      <c r="D5" s="193"/>
      <c r="E5" s="193"/>
      <c r="F5" s="193" t="s">
        <v>1</v>
      </c>
      <c r="G5" s="193"/>
      <c r="H5" s="193"/>
      <c r="I5" s="193" t="s">
        <v>2</v>
      </c>
      <c r="J5" s="193"/>
      <c r="K5" s="193"/>
      <c r="L5" s="193" t="s">
        <v>3</v>
      </c>
      <c r="M5" s="193"/>
      <c r="N5" s="194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1.2164351851851848E-2</v>
      </c>
      <c r="D7" s="12">
        <f t="shared" ref="D7:D18" si="0">IFERROR(C7/C$19,0)</f>
        <v>9.0767769237412532E-2</v>
      </c>
      <c r="E7" s="12">
        <f t="shared" ref="E7:E18" si="1">IFERROR(C7/C$30,0)</f>
        <v>4.0752229546335769E-2</v>
      </c>
      <c r="F7" s="11">
        <v>2.1527777777777782E-3</v>
      </c>
      <c r="G7" s="12">
        <f t="shared" ref="G7:G18" si="2">IFERROR(F7/F$19,0)</f>
        <v>6.8837897853441909E-2</v>
      </c>
      <c r="H7" s="12">
        <f t="shared" ref="H7:H18" si="3">IFERROR(F7/F$30,0)</f>
        <v>2.1726433827823858E-2</v>
      </c>
      <c r="I7" s="11">
        <v>7.5462962962962975E-3</v>
      </c>
      <c r="J7" s="12">
        <f t="shared" ref="J7:J18" si="4">IFERROR(I7/I$19,0)</f>
        <v>8.0583364231862589E-2</v>
      </c>
      <c r="K7" s="12">
        <f t="shared" ref="K7:K18" si="5">IFERROR(I7/I$30,0)</f>
        <v>3.8048552754435111E-2</v>
      </c>
      <c r="L7" s="13">
        <f>SUM(C7,F7,I7)</f>
        <v>2.1863425925925925E-2</v>
      </c>
      <c r="M7" s="12">
        <f t="shared" ref="M7:M16" si="6">IFERROR(L7/L$19,0)</f>
        <v>8.4435902020382647E-2</v>
      </c>
      <c r="N7" s="14">
        <f t="shared" ref="N7:N16" si="7">IFERROR(L7/L$30,0)</f>
        <v>3.6688872919377703E-2</v>
      </c>
    </row>
    <row r="8" spans="2:14">
      <c r="B8" s="150" t="s">
        <v>115</v>
      </c>
      <c r="C8" s="11">
        <v>3.6238425925925931E-2</v>
      </c>
      <c r="D8" s="12">
        <f t="shared" si="0"/>
        <v>0.27040331634856207</v>
      </c>
      <c r="E8" s="12">
        <f t="shared" si="1"/>
        <v>0.12140364482357502</v>
      </c>
      <c r="F8" s="11">
        <v>1.0115740740740739E-2</v>
      </c>
      <c r="G8" s="12">
        <f t="shared" si="2"/>
        <v>0.32346410066617315</v>
      </c>
      <c r="H8" s="12">
        <f t="shared" si="3"/>
        <v>0.10209087723396798</v>
      </c>
      <c r="I8" s="11">
        <v>2.8263888888888877E-2</v>
      </c>
      <c r="J8" s="12">
        <f t="shared" si="4"/>
        <v>0.3018168335187244</v>
      </c>
      <c r="K8" s="12">
        <f t="shared" si="5"/>
        <v>0.14250700280112039</v>
      </c>
      <c r="L8" s="13">
        <f t="shared" ref="L8:L18" si="8">SUM(C8,F8,I8)</f>
        <v>7.4618055555555549E-2</v>
      </c>
      <c r="M8" s="12">
        <f t="shared" si="6"/>
        <v>0.28817271589486865</v>
      </c>
      <c r="N8" s="14">
        <f t="shared" si="7"/>
        <v>0.12521607396041717</v>
      </c>
    </row>
    <row r="9" spans="2:14">
      <c r="B9" s="10" t="s">
        <v>51</v>
      </c>
      <c r="C9" s="11">
        <v>1.6886574074074071E-2</v>
      </c>
      <c r="D9" s="12">
        <f t="shared" si="0"/>
        <v>0.12600397270921493</v>
      </c>
      <c r="E9" s="12">
        <f t="shared" si="1"/>
        <v>5.6572314850717308E-2</v>
      </c>
      <c r="F9" s="11">
        <v>3.0439814814814813E-3</v>
      </c>
      <c r="G9" s="12">
        <f t="shared" si="2"/>
        <v>9.7335307179866756E-2</v>
      </c>
      <c r="H9" s="12">
        <f t="shared" si="3"/>
        <v>3.0720710197406843E-2</v>
      </c>
      <c r="I9" s="11">
        <v>1.3842592592592587E-2</v>
      </c>
      <c r="J9" s="12">
        <f t="shared" si="4"/>
        <v>0.14781856383636136</v>
      </c>
      <c r="K9" s="12">
        <f t="shared" si="5"/>
        <v>6.9794584500466827E-2</v>
      </c>
      <c r="L9" s="13">
        <f t="shared" si="8"/>
        <v>3.3773148148148135E-2</v>
      </c>
      <c r="M9" s="12">
        <f t="shared" si="6"/>
        <v>0.13043089576256034</v>
      </c>
      <c r="N9" s="14">
        <f t="shared" si="7"/>
        <v>5.667450035931397E-2</v>
      </c>
    </row>
    <row r="10" spans="2:14">
      <c r="B10" s="10" t="s">
        <v>11</v>
      </c>
      <c r="C10" s="11">
        <v>2.2789351851851835E-2</v>
      </c>
      <c r="D10" s="12">
        <f t="shared" si="0"/>
        <v>0.17004922704896783</v>
      </c>
      <c r="E10" s="12">
        <f t="shared" si="1"/>
        <v>7.634742148119418E-2</v>
      </c>
      <c r="F10" s="11">
        <v>4.479166666666666E-3</v>
      </c>
      <c r="G10" s="12">
        <f t="shared" si="2"/>
        <v>0.14322723908216134</v>
      </c>
      <c r="H10" s="12">
        <f t="shared" si="3"/>
        <v>4.5204999415956078E-2</v>
      </c>
      <c r="I10" s="11">
        <v>1.25462962962963E-2</v>
      </c>
      <c r="J10" s="12">
        <f t="shared" si="4"/>
        <v>0.13397602274131759</v>
      </c>
      <c r="K10" s="12">
        <f t="shared" si="5"/>
        <v>6.3258636788048578E-2</v>
      </c>
      <c r="L10" s="13">
        <f t="shared" si="8"/>
        <v>3.9814814814814803E-2</v>
      </c>
      <c r="M10" s="12">
        <f t="shared" si="6"/>
        <v>0.1537636331128196</v>
      </c>
      <c r="N10" s="14">
        <f t="shared" si="7"/>
        <v>6.6812981917765621E-2</v>
      </c>
    </row>
    <row r="11" spans="2:14">
      <c r="B11" s="10" t="s">
        <v>12</v>
      </c>
      <c r="C11" s="11">
        <v>7.0949074074074048E-3</v>
      </c>
      <c r="D11" s="12">
        <f t="shared" si="0"/>
        <v>5.2940668451507016E-2</v>
      </c>
      <c r="E11" s="12">
        <f t="shared" si="1"/>
        <v>2.3768902675455589E-2</v>
      </c>
      <c r="F11" s="11"/>
      <c r="G11" s="12">
        <f t="shared" si="2"/>
        <v>0</v>
      </c>
      <c r="H11" s="12">
        <f t="shared" si="3"/>
        <v>0</v>
      </c>
      <c r="I11" s="11">
        <v>2.2916666666666667E-3</v>
      </c>
      <c r="J11" s="12">
        <f t="shared" si="4"/>
        <v>2.4471635150166857E-2</v>
      </c>
      <c r="K11" s="12">
        <f t="shared" si="5"/>
        <v>1.1554621848739496E-2</v>
      </c>
      <c r="L11" s="13">
        <f t="shared" si="8"/>
        <v>9.3865740740740715E-3</v>
      </c>
      <c r="M11" s="12">
        <f t="shared" si="6"/>
        <v>3.6250670480958341E-2</v>
      </c>
      <c r="N11" s="14">
        <f t="shared" si="7"/>
        <v>1.5751548934682533E-2</v>
      </c>
    </row>
    <row r="12" spans="2:14">
      <c r="B12" s="10" t="s">
        <v>176</v>
      </c>
      <c r="C12" s="11">
        <v>2.9212962962962954E-2</v>
      </c>
      <c r="D12" s="12">
        <f t="shared" si="0"/>
        <v>0.21798082735987556</v>
      </c>
      <c r="E12" s="12">
        <f t="shared" si="1"/>
        <v>9.786739046141911E-2</v>
      </c>
      <c r="F12" s="11">
        <v>5.9722222222222234E-3</v>
      </c>
      <c r="G12" s="12">
        <f t="shared" si="2"/>
        <v>0.19096965210954853</v>
      </c>
      <c r="H12" s="12">
        <f t="shared" si="3"/>
        <v>6.0273332554608122E-2</v>
      </c>
      <c r="I12" s="11">
        <v>2.2442129629629624E-2</v>
      </c>
      <c r="J12" s="12">
        <f t="shared" si="4"/>
        <v>0.23964899270794709</v>
      </c>
      <c r="K12" s="12">
        <f t="shared" si="5"/>
        <v>0.1131535947712418</v>
      </c>
      <c r="L12" s="13">
        <f t="shared" si="8"/>
        <v>5.7627314814814805E-2</v>
      </c>
      <c r="M12" s="12">
        <f t="shared" si="6"/>
        <v>0.22255497943858399</v>
      </c>
      <c r="N12" s="14">
        <f t="shared" si="7"/>
        <v>9.6704022374579965E-2</v>
      </c>
    </row>
    <row r="13" spans="2:14">
      <c r="B13" s="10" t="s">
        <v>122</v>
      </c>
      <c r="C13" s="11">
        <v>4.2824074074074075E-4</v>
      </c>
      <c r="D13" s="12">
        <f t="shared" si="0"/>
        <v>3.1954400207271786E-3</v>
      </c>
      <c r="E13" s="12">
        <f t="shared" si="1"/>
        <v>1.4346645986816594E-3</v>
      </c>
      <c r="F13" s="11"/>
      <c r="G13" s="12">
        <f t="shared" si="2"/>
        <v>0</v>
      </c>
      <c r="H13" s="12">
        <f t="shared" si="3"/>
        <v>0</v>
      </c>
      <c r="I13" s="11">
        <v>1.5046296296296297E-4</v>
      </c>
      <c r="J13" s="12">
        <f t="shared" si="4"/>
        <v>1.6067235199604504E-3</v>
      </c>
      <c r="K13" s="12">
        <f t="shared" si="5"/>
        <v>7.5863678804855277E-4</v>
      </c>
      <c r="L13" s="13">
        <f t="shared" ref="L13:L14" si="9">SUM(C13,F13,I13)</f>
        <v>5.7870370370370367E-4</v>
      </c>
      <c r="M13" s="12">
        <f t="shared" si="6"/>
        <v>2.2349365278026109E-3</v>
      </c>
      <c r="N13" s="14">
        <f t="shared" si="7"/>
        <v>9.7111892322333771E-4</v>
      </c>
    </row>
    <row r="14" spans="2:14">
      <c r="B14" s="10" t="s">
        <v>123</v>
      </c>
      <c r="C14" s="11">
        <v>3.2407407407407406E-4</v>
      </c>
      <c r="D14" s="12">
        <f t="shared" si="0"/>
        <v>2.4181708264962433E-3</v>
      </c>
      <c r="E14" s="12">
        <f t="shared" si="1"/>
        <v>1.0856921287320663E-3</v>
      </c>
      <c r="F14" s="11"/>
      <c r="G14" s="12">
        <f t="shared" si="2"/>
        <v>0</v>
      </c>
      <c r="H14" s="12">
        <f t="shared" si="3"/>
        <v>0</v>
      </c>
      <c r="I14" s="11">
        <v>1.6203703703703703E-4</v>
      </c>
      <c r="J14" s="12">
        <f t="shared" si="4"/>
        <v>1.7303176368804846E-3</v>
      </c>
      <c r="K14" s="12">
        <f t="shared" si="5"/>
        <v>8.1699346405228761E-4</v>
      </c>
      <c r="L14" s="13">
        <f t="shared" si="9"/>
        <v>4.861111111111111E-4</v>
      </c>
      <c r="M14" s="12">
        <f t="shared" si="6"/>
        <v>1.8773466833541933E-3</v>
      </c>
      <c r="N14" s="14">
        <f t="shared" si="7"/>
        <v>8.1573989550760373E-4</v>
      </c>
    </row>
    <row r="15" spans="2:14">
      <c r="B15" s="10" t="s">
        <v>208</v>
      </c>
      <c r="C15" s="15"/>
      <c r="D15" s="12">
        <f t="shared" si="0"/>
        <v>0</v>
      </c>
      <c r="E15" s="12">
        <f t="shared" si="1"/>
        <v>0</v>
      </c>
      <c r="F15" s="15"/>
      <c r="G15" s="12">
        <f t="shared" si="2"/>
        <v>0</v>
      </c>
      <c r="H15" s="12">
        <f t="shared" si="3"/>
        <v>0</v>
      </c>
      <c r="I15" s="11">
        <v>1.7361111111111112E-4</v>
      </c>
      <c r="J15" s="12">
        <f t="shared" si="4"/>
        <v>1.8539117538005196E-3</v>
      </c>
      <c r="K15" s="12">
        <f t="shared" si="5"/>
        <v>8.7535014005602244E-4</v>
      </c>
      <c r="L15" s="13">
        <f t="shared" si="8"/>
        <v>1.7361111111111112E-4</v>
      </c>
      <c r="M15" s="12">
        <f t="shared" si="6"/>
        <v>6.7048095834078335E-4</v>
      </c>
      <c r="N15" s="14">
        <f t="shared" si="7"/>
        <v>2.9133567696700132E-4</v>
      </c>
    </row>
    <row r="16" spans="2:14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>
      <c r="B18" s="10" t="s">
        <v>13</v>
      </c>
      <c r="C18" s="11">
        <v>8.8773148148148153E-3</v>
      </c>
      <c r="D18" s="12">
        <f t="shared" si="0"/>
        <v>6.6240607997236384E-2</v>
      </c>
      <c r="E18" s="12">
        <f t="shared" si="1"/>
        <v>2.9740209383481965E-2</v>
      </c>
      <c r="F18" s="11">
        <v>5.509259259259258E-3</v>
      </c>
      <c r="G18" s="12">
        <f t="shared" si="2"/>
        <v>0.17616580310880825</v>
      </c>
      <c r="H18" s="12">
        <f t="shared" si="3"/>
        <v>5.5600981193785759E-2</v>
      </c>
      <c r="I18" s="11">
        <v>6.2268518518518515E-3</v>
      </c>
      <c r="J18" s="12">
        <f t="shared" si="4"/>
        <v>6.6493634902978632E-2</v>
      </c>
      <c r="K18" s="12">
        <f t="shared" si="5"/>
        <v>3.1395891690009337E-2</v>
      </c>
      <c r="L18" s="13">
        <f t="shared" si="8"/>
        <v>2.0613425925925924E-2</v>
      </c>
      <c r="M18" s="12">
        <f>IFERROR(L18/L$19,0)</f>
        <v>7.9608439120329E-2</v>
      </c>
      <c r="N18" s="14">
        <f>IFERROR(L18/L$30,0)</f>
        <v>3.4591256045215291E-2</v>
      </c>
    </row>
    <row r="19" spans="2:14" ht="16.5" thickTop="1" thickBot="1">
      <c r="B19" s="31" t="s">
        <v>3</v>
      </c>
      <c r="C19" s="32">
        <f>SUM(C7:C18)</f>
        <v>0.13401620370370371</v>
      </c>
      <c r="D19" s="33">
        <f>IFERROR(SUM(D7:D18),0)</f>
        <v>0.99999999999999967</v>
      </c>
      <c r="E19" s="33">
        <f>IFERROR(SUM(E7:E18),0)</f>
        <v>0.44897246994959272</v>
      </c>
      <c r="F19" s="32">
        <f>SUM(F7:F18)</f>
        <v>3.1273148148148147E-2</v>
      </c>
      <c r="G19" s="33">
        <f>IFERROR(SUM(G7:G18),0)</f>
        <v>1</v>
      </c>
      <c r="H19" s="33">
        <f>IFERROR(SUM(H7:H18),0)</f>
        <v>0.31561733442354867</v>
      </c>
      <c r="I19" s="32">
        <f>SUM(I7:I18)</f>
        <v>9.3645833333333317E-2</v>
      </c>
      <c r="J19" s="33">
        <f>IFERROR(SUM(J7:J18),0)</f>
        <v>1</v>
      </c>
      <c r="K19" s="33">
        <f>IFERROR(SUM(K7:K18),0)</f>
        <v>0.47216386554621836</v>
      </c>
      <c r="L19" s="32">
        <f>SUM(L7:L18)</f>
        <v>0.2589351851851851</v>
      </c>
      <c r="M19" s="33">
        <f>IFERROR(SUM(M7:M18),0)</f>
        <v>1</v>
      </c>
      <c r="N19" s="34">
        <f>IFERROR(SUM(N7:N18),0)</f>
        <v>0.43451745100705019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>
      <c r="B22" s="18" t="s">
        <v>15</v>
      </c>
      <c r="C22" s="11">
        <v>2.703703703703703E-2</v>
      </c>
      <c r="D22" s="19"/>
      <c r="E22" s="12">
        <f>IFERROR(C22/C$30,0)</f>
        <v>9.0577743311360953E-2</v>
      </c>
      <c r="F22" s="11">
        <v>1.1608796296296299E-2</v>
      </c>
      <c r="G22" s="19"/>
      <c r="H22" s="12">
        <f>IFERROR(F22/F$30,0)</f>
        <v>0.11715921037262006</v>
      </c>
      <c r="I22" s="11">
        <v>1.3460648148148147E-2</v>
      </c>
      <c r="J22" s="19"/>
      <c r="K22" s="12">
        <f>IFERROR(I22/I$30,0)</f>
        <v>6.7868814192343599E-2</v>
      </c>
      <c r="L22" s="13">
        <f>SUM(C22,F22,I22)</f>
        <v>5.2106481481481476E-2</v>
      </c>
      <c r="M22" s="19"/>
      <c r="N22" s="14">
        <f>IFERROR(L22/L$30,0)</f>
        <v>8.7439547847029328E-2</v>
      </c>
    </row>
    <row r="23" spans="2:14">
      <c r="B23" s="18" t="s">
        <v>16</v>
      </c>
      <c r="C23" s="11">
        <v>1.3888888888888889E-4</v>
      </c>
      <c r="D23" s="19"/>
      <c r="E23" s="12">
        <f t="shared" ref="E23:E27" si="10">IFERROR(C23/C$30,0)</f>
        <v>4.6529662659945703E-4</v>
      </c>
      <c r="F23" s="11"/>
      <c r="G23" s="19"/>
      <c r="H23" s="12">
        <f t="shared" ref="H23:H27" si="11">IFERROR(F23/F$30,0)</f>
        <v>0</v>
      </c>
      <c r="I23" s="11">
        <v>8.1018518518518516E-5</v>
      </c>
      <c r="J23" s="19"/>
      <c r="K23" s="12">
        <f t="shared" ref="K23:K27" si="12">IFERROR(I23/I$30,0)</f>
        <v>4.084967320261438E-4</v>
      </c>
      <c r="L23" s="13">
        <f t="shared" ref="L23:L27" si="13">SUM(C23,F23,I23)</f>
        <v>2.199074074074074E-4</v>
      </c>
      <c r="M23" s="19"/>
      <c r="N23" s="14">
        <f t="shared" ref="N23:N27" si="14">IFERROR(L23/L$30,0)</f>
        <v>3.6902519082486837E-4</v>
      </c>
    </row>
    <row r="24" spans="2:14">
      <c r="B24" s="18" t="s">
        <v>17</v>
      </c>
      <c r="C24" s="11">
        <v>4.6296296296296294E-5</v>
      </c>
      <c r="D24" s="19"/>
      <c r="E24" s="12">
        <f t="shared" si="10"/>
        <v>1.5509887553315235E-4</v>
      </c>
      <c r="F24" s="11">
        <v>1.9675925925925926E-4</v>
      </c>
      <c r="G24" s="19"/>
      <c r="H24" s="12">
        <f t="shared" si="11"/>
        <v>1.9857493283494919E-3</v>
      </c>
      <c r="I24" s="11"/>
      <c r="J24" s="19"/>
      <c r="K24" s="12">
        <f t="shared" si="12"/>
        <v>0</v>
      </c>
      <c r="L24" s="13">
        <f t="shared" si="13"/>
        <v>2.4305555555555555E-4</v>
      </c>
      <c r="M24" s="19"/>
      <c r="N24" s="14">
        <f t="shared" si="14"/>
        <v>4.0786994775380187E-4</v>
      </c>
    </row>
    <row r="25" spans="2:14">
      <c r="B25" s="18" t="s">
        <v>18</v>
      </c>
      <c r="C25" s="11">
        <v>4.9050925925925942E-2</v>
      </c>
      <c r="D25" s="19"/>
      <c r="E25" s="12">
        <f t="shared" si="10"/>
        <v>0.16432725862737496</v>
      </c>
      <c r="F25" s="11">
        <v>1.5844907407407408E-2</v>
      </c>
      <c r="G25" s="19"/>
      <c r="H25" s="12">
        <f t="shared" si="11"/>
        <v>0.1599112253241444</v>
      </c>
      <c r="I25" s="11">
        <v>3.7523148148148132E-2</v>
      </c>
      <c r="J25" s="19"/>
      <c r="K25" s="12">
        <f t="shared" si="12"/>
        <v>0.18919234360410822</v>
      </c>
      <c r="L25" s="13">
        <f t="shared" si="13"/>
        <v>0.10241898148148149</v>
      </c>
      <c r="M25" s="19"/>
      <c r="N25" s="14">
        <f t="shared" si="14"/>
        <v>0.17186862703206632</v>
      </c>
    </row>
    <row r="26" spans="2:14">
      <c r="B26" s="18" t="s">
        <v>19</v>
      </c>
      <c r="C26" s="11">
        <v>8.4212962962963003E-2</v>
      </c>
      <c r="D26" s="19"/>
      <c r="E26" s="12">
        <f t="shared" si="10"/>
        <v>0.28212485459480424</v>
      </c>
      <c r="F26" s="11">
        <v>3.9687499999999994E-2</v>
      </c>
      <c r="G26" s="19"/>
      <c r="H26" s="12">
        <f t="shared" si="11"/>
        <v>0.40053732040649453</v>
      </c>
      <c r="I26" s="11">
        <v>5.0266203703703723E-2</v>
      </c>
      <c r="J26" s="19"/>
      <c r="K26" s="12">
        <f t="shared" si="12"/>
        <v>0.25344304388422045</v>
      </c>
      <c r="L26" s="13">
        <f t="shared" si="13"/>
        <v>0.17416666666666672</v>
      </c>
      <c r="M26" s="19"/>
      <c r="N26" s="14">
        <f t="shared" si="14"/>
        <v>0.29226795113329584</v>
      </c>
    </row>
    <row r="27" spans="2:14" ht="15.75" thickBot="1">
      <c r="B27" s="23" t="s">
        <v>20</v>
      </c>
      <c r="C27" s="20">
        <v>3.9930555555555561E-3</v>
      </c>
      <c r="D27" s="24"/>
      <c r="E27" s="21">
        <f t="shared" si="10"/>
        <v>1.3377278014734392E-2</v>
      </c>
      <c r="F27" s="20">
        <v>4.7453703703703698E-4</v>
      </c>
      <c r="G27" s="24"/>
      <c r="H27" s="21">
        <f t="shared" si="11"/>
        <v>4.7891601448428918E-3</v>
      </c>
      <c r="I27" s="20">
        <v>3.3564814814814816E-3</v>
      </c>
      <c r="J27" s="24"/>
      <c r="K27" s="21">
        <f t="shared" si="12"/>
        <v>1.6923436041083099E-2</v>
      </c>
      <c r="L27" s="13">
        <f t="shared" si="13"/>
        <v>7.8240740740740753E-3</v>
      </c>
      <c r="M27" s="24"/>
      <c r="N27" s="22">
        <f t="shared" si="14"/>
        <v>1.312952784197953E-2</v>
      </c>
    </row>
    <row r="28" spans="2:14" ht="16.5" thickTop="1" thickBot="1">
      <c r="B28" s="31" t="s">
        <v>3</v>
      </c>
      <c r="C28" s="32">
        <f>SUM(C22:C27)</f>
        <v>0.16447916666666673</v>
      </c>
      <c r="D28" s="33"/>
      <c r="E28" s="33">
        <f>IFERROR(SUM(E22:E27),0)</f>
        <v>0.55102753005040717</v>
      </c>
      <c r="F28" s="32">
        <f>SUM(F22:F27)</f>
        <v>6.7812499999999998E-2</v>
      </c>
      <c r="G28" s="33"/>
      <c r="H28" s="33">
        <f>IFERROR(SUM(H22:H27),0)</f>
        <v>0.68438266557645133</v>
      </c>
      <c r="I28" s="32">
        <f>SUM(I22:I27)</f>
        <v>0.10468750000000002</v>
      </c>
      <c r="J28" s="33"/>
      <c r="K28" s="33">
        <f>IFERROR(SUM(K22:K27),0)</f>
        <v>0.52783613445378152</v>
      </c>
      <c r="L28" s="32">
        <f>SUM(L22:L27)</f>
        <v>0.33697916666666677</v>
      </c>
      <c r="M28" s="33"/>
      <c r="N28" s="34">
        <f>IFERROR(SUM(N22:N27),0)</f>
        <v>0.5654825489929497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0.29849537037037044</v>
      </c>
      <c r="D30" s="35"/>
      <c r="E30" s="36">
        <f>IFERROR(SUM(E19,E28),0)</f>
        <v>0.99999999999999989</v>
      </c>
      <c r="F30" s="32">
        <f>SUM(F19,F28)</f>
        <v>9.9085648148148145E-2</v>
      </c>
      <c r="G30" s="35"/>
      <c r="H30" s="36">
        <f>IFERROR(SUM(H19,H28),0)</f>
        <v>1</v>
      </c>
      <c r="I30" s="32">
        <f>SUM(I19,I28)</f>
        <v>0.19833333333333333</v>
      </c>
      <c r="J30" s="35"/>
      <c r="K30" s="36">
        <f>IFERROR(SUM(K19,K28),0)</f>
        <v>0.99999999999999989</v>
      </c>
      <c r="L30" s="37">
        <f>SUM(L19,L28)</f>
        <v>0.59591435185185193</v>
      </c>
      <c r="M30" s="35"/>
      <c r="N30" s="38">
        <f>IFERROR(SUM(N19,N28),0)</f>
        <v>0.99999999999999989</v>
      </c>
    </row>
    <row r="31" spans="2:14" ht="66" customHeight="1" thickTop="1" thickBot="1">
      <c r="B31" s="184" t="s">
        <v>173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9"/>
  <dimension ref="B1:K66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7" t="s">
        <v>36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s="5" customFormat="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s="5" customFormat="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5.1736111111111115E-3</v>
      </c>
      <c r="D7" s="12">
        <f t="shared" ref="D7:D18" si="0">IFERROR(C7/C$19,0)</f>
        <v>0.10905098804586486</v>
      </c>
      <c r="E7" s="12">
        <f t="shared" ref="E7:E18" si="1">IFERROR(C7/C$30,0)</f>
        <v>3.7368333054673145E-2</v>
      </c>
      <c r="F7" s="11">
        <v>7.7546296296296304E-4</v>
      </c>
      <c r="G7" s="12">
        <f t="shared" ref="G7:G18" si="2">IFERROR(F7/F$19,0)</f>
        <v>4.0928527794746504E-2</v>
      </c>
      <c r="H7" s="12">
        <f t="shared" ref="H7:H18" si="3">IFERROR(F7/F$30,0)</f>
        <v>1.9904931669637561E-2</v>
      </c>
      <c r="I7" s="11">
        <f>C7+F7</f>
        <v>5.9490740740740745E-3</v>
      </c>
      <c r="J7" s="12">
        <f t="shared" ref="J7:J18" si="4">IFERROR(I7/I$19,0)</f>
        <v>8.9609483960948408E-2</v>
      </c>
      <c r="K7" s="14">
        <f t="shared" ref="K7:K18" si="5">IFERROR(I7/I$30,0)</f>
        <v>3.3533402922755744E-2</v>
      </c>
    </row>
    <row r="8" spans="2:11" s="5" customFormat="1">
      <c r="B8" s="150" t="s">
        <v>115</v>
      </c>
      <c r="C8" s="11">
        <v>2.0462962962962964E-2</v>
      </c>
      <c r="D8" s="12">
        <f t="shared" si="0"/>
        <v>0.43132471334471828</v>
      </c>
      <c r="E8" s="12">
        <f t="shared" si="1"/>
        <v>0.14780137100819266</v>
      </c>
      <c r="F8" s="11">
        <v>6.4351851851851835E-3</v>
      </c>
      <c r="G8" s="12">
        <f t="shared" si="2"/>
        <v>0.33964569334147832</v>
      </c>
      <c r="H8" s="12">
        <f t="shared" si="3"/>
        <v>0.16518122400475344</v>
      </c>
      <c r="I8" s="11">
        <f t="shared" ref="I8:I18" si="6">C8+F8</f>
        <v>2.6898148148148147E-2</v>
      </c>
      <c r="J8" s="12">
        <f t="shared" si="4"/>
        <v>0.40516039051603903</v>
      </c>
      <c r="K8" s="14">
        <f t="shared" si="5"/>
        <v>0.15161795407098122</v>
      </c>
    </row>
    <row r="9" spans="2:11" s="5" customFormat="1">
      <c r="B9" s="10" t="s">
        <v>51</v>
      </c>
      <c r="C9" s="11">
        <v>4.4444444444444444E-3</v>
      </c>
      <c r="D9" s="12">
        <f t="shared" si="0"/>
        <v>9.3681385703830208E-2</v>
      </c>
      <c r="E9" s="12">
        <f t="shared" si="1"/>
        <v>3.2101655241598408E-2</v>
      </c>
      <c r="F9" s="11">
        <v>2.7893518518518519E-3</v>
      </c>
      <c r="G9" s="12">
        <f t="shared" si="2"/>
        <v>0.14722052535125235</v>
      </c>
      <c r="H9" s="12">
        <f t="shared" si="3"/>
        <v>7.159833630421869E-2</v>
      </c>
      <c r="I9" s="11">
        <f t="shared" si="6"/>
        <v>7.2337962962962963E-3</v>
      </c>
      <c r="J9" s="12">
        <f t="shared" si="4"/>
        <v>0.10896094839609484</v>
      </c>
      <c r="K9" s="14">
        <f t="shared" si="5"/>
        <v>4.0775052192066806E-2</v>
      </c>
    </row>
    <row r="10" spans="2:11" s="5" customFormat="1">
      <c r="B10" s="10" t="s">
        <v>11</v>
      </c>
      <c r="C10" s="11">
        <v>4.8379629629629632E-3</v>
      </c>
      <c r="D10" s="12">
        <f t="shared" si="0"/>
        <v>0.10197609172969019</v>
      </c>
      <c r="E10" s="12">
        <f t="shared" si="1"/>
        <v>3.4943989299448266E-2</v>
      </c>
      <c r="F10" s="11">
        <v>3.7731481481481487E-3</v>
      </c>
      <c r="G10" s="12">
        <f t="shared" si="2"/>
        <v>0.19914477703115463</v>
      </c>
      <c r="H10" s="12">
        <f t="shared" si="3"/>
        <v>9.6850861556743967E-2</v>
      </c>
      <c r="I10" s="11">
        <f t="shared" si="6"/>
        <v>8.611111111111111E-3</v>
      </c>
      <c r="J10" s="12">
        <f t="shared" si="4"/>
        <v>0.1297071129707113</v>
      </c>
      <c r="K10" s="14">
        <f t="shared" si="5"/>
        <v>4.8538622129436326E-2</v>
      </c>
    </row>
    <row r="11" spans="2:11" s="5" customFormat="1">
      <c r="B11" s="10" t="s">
        <v>12</v>
      </c>
      <c r="C11" s="11">
        <v>4.8611111111111115E-4</v>
      </c>
      <c r="D11" s="12">
        <f t="shared" si="0"/>
        <v>1.0246401561356431E-2</v>
      </c>
      <c r="E11" s="12">
        <f t="shared" si="1"/>
        <v>3.5111185420498257E-3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4.8611111111111115E-4</v>
      </c>
      <c r="J11" s="12">
        <f t="shared" si="4"/>
        <v>7.3221757322175741E-3</v>
      </c>
      <c r="K11" s="14">
        <f t="shared" si="5"/>
        <v>2.7400835073068896E-3</v>
      </c>
    </row>
    <row r="12" spans="2:11" s="5" customFormat="1">
      <c r="B12" s="10" t="s">
        <v>176</v>
      </c>
      <c r="C12" s="11">
        <v>9.6412037037037039E-3</v>
      </c>
      <c r="D12" s="12">
        <f t="shared" si="0"/>
        <v>0.20322029763356919</v>
      </c>
      <c r="E12" s="12">
        <f t="shared" si="1"/>
        <v>6.9637184417321543E-2</v>
      </c>
      <c r="F12" s="11">
        <v>2.9282407407407412E-3</v>
      </c>
      <c r="G12" s="12">
        <f t="shared" si="2"/>
        <v>0.15455100794135621</v>
      </c>
      <c r="H12" s="12">
        <f t="shared" si="3"/>
        <v>7.5163398692810496E-2</v>
      </c>
      <c r="I12" s="11">
        <f t="shared" si="6"/>
        <v>1.2569444444444446E-2</v>
      </c>
      <c r="J12" s="12">
        <f t="shared" si="4"/>
        <v>0.18933054393305443</v>
      </c>
      <c r="K12" s="14">
        <f t="shared" si="5"/>
        <v>7.0850730688935284E-2</v>
      </c>
    </row>
    <row r="13" spans="2:11" s="5" customFormat="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208</v>
      </c>
      <c r="C15" s="11">
        <v>0</v>
      </c>
      <c r="D15" s="12">
        <f t="shared" si="0"/>
        <v>0</v>
      </c>
      <c r="E15" s="12">
        <f t="shared" si="1"/>
        <v>0</v>
      </c>
      <c r="F15" s="11">
        <v>6.4814814814814813E-4</v>
      </c>
      <c r="G15" s="12">
        <f t="shared" si="2"/>
        <v>3.4208918753817971E-2</v>
      </c>
      <c r="H15" s="12">
        <f t="shared" si="3"/>
        <v>1.6636957813428409E-2</v>
      </c>
      <c r="I15" s="11">
        <f t="shared" si="6"/>
        <v>6.4814814814814813E-4</v>
      </c>
      <c r="J15" s="12">
        <f t="shared" si="4"/>
        <v>9.7629009762900971E-3</v>
      </c>
      <c r="K15" s="14">
        <f t="shared" si="5"/>
        <v>3.6534446764091857E-3</v>
      </c>
    </row>
    <row r="16" spans="2:11" s="5" customFormat="1">
      <c r="B16" s="10" t="s">
        <v>197</v>
      </c>
      <c r="C16" s="11">
        <v>3.4722222222222224E-4</v>
      </c>
      <c r="D16" s="12">
        <f t="shared" si="0"/>
        <v>7.3188582581117352E-3</v>
      </c>
      <c r="E16" s="12">
        <f t="shared" si="1"/>
        <v>2.5079418157498757E-3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3.4722222222222224E-4</v>
      </c>
      <c r="J16" s="12">
        <f t="shared" si="4"/>
        <v>5.2301255230125529E-3</v>
      </c>
      <c r="K16" s="14">
        <f t="shared" si="5"/>
        <v>1.9572025052192066E-3</v>
      </c>
    </row>
    <row r="17" spans="2:11" s="5" customFormat="1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1.9675925925925926E-4</v>
      </c>
      <c r="G17" s="12">
        <f t="shared" si="2"/>
        <v>1.0384850335980455E-2</v>
      </c>
      <c r="H17" s="12">
        <f t="shared" si="3"/>
        <v>5.0505050505050527E-3</v>
      </c>
      <c r="I17" s="11">
        <f t="shared" si="6"/>
        <v>1.9675925925925926E-4</v>
      </c>
      <c r="J17" s="12">
        <f t="shared" si="4"/>
        <v>2.96373779637378E-3</v>
      </c>
      <c r="K17" s="14">
        <f t="shared" si="5"/>
        <v>1.1090814196242171E-3</v>
      </c>
    </row>
    <row r="18" spans="2:11" s="5" customFormat="1" ht="15.75" thickBot="1">
      <c r="B18" s="10" t="s">
        <v>13</v>
      </c>
      <c r="C18" s="11">
        <v>2.0486111111111113E-3</v>
      </c>
      <c r="D18" s="12">
        <f t="shared" si="0"/>
        <v>4.3181263722859242E-2</v>
      </c>
      <c r="E18" s="12">
        <f t="shared" si="1"/>
        <v>1.4796856712924265E-2</v>
      </c>
      <c r="F18" s="11">
        <v>1.4004629629629627E-3</v>
      </c>
      <c r="G18" s="12">
        <f t="shared" si="2"/>
        <v>7.3915699450213812E-2</v>
      </c>
      <c r="H18" s="12">
        <f t="shared" si="3"/>
        <v>3.5947712418300665E-2</v>
      </c>
      <c r="I18" s="11">
        <f t="shared" si="6"/>
        <v>3.449074074074074E-3</v>
      </c>
      <c r="J18" s="12">
        <f t="shared" si="4"/>
        <v>5.1952580195258023E-2</v>
      </c>
      <c r="K18" s="14">
        <f t="shared" si="5"/>
        <v>1.9441544885177454E-2</v>
      </c>
    </row>
    <row r="19" spans="2:11" s="5" customFormat="1" ht="16.5" thickTop="1" thickBot="1">
      <c r="B19" s="31" t="s">
        <v>3</v>
      </c>
      <c r="C19" s="32">
        <f>SUM(C7:C18)</f>
        <v>4.7442129629629626E-2</v>
      </c>
      <c r="D19" s="33">
        <f>IFERROR(SUM(D7:D18),0)</f>
        <v>1</v>
      </c>
      <c r="E19" s="33">
        <f>IFERROR(SUM(E7:E18),0)</f>
        <v>0.34266845009195795</v>
      </c>
      <c r="F19" s="32">
        <f>SUM(F7:F18)</f>
        <v>1.8946759259259253E-2</v>
      </c>
      <c r="G19" s="33">
        <f>IFERROR(SUM(G7:G18),0)</f>
        <v>1.0000000000000002</v>
      </c>
      <c r="H19" s="33">
        <f>IFERROR(SUM(H7:H18),0)</f>
        <v>0.48633392751039817</v>
      </c>
      <c r="I19" s="32">
        <f>SUM(I7:I18)</f>
        <v>6.6388888888888886E-2</v>
      </c>
      <c r="J19" s="33">
        <f>IFERROR(SUM(J7:J18),0)</f>
        <v>1.0000000000000002</v>
      </c>
      <c r="K19" s="34">
        <f>IFERROR(SUM(K7:K18),0)</f>
        <v>0.37421711899791238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2.1296296296296293E-3</v>
      </c>
      <c r="D22" s="19"/>
      <c r="E22" s="12">
        <f>IFERROR(C22/C$30,0)</f>
        <v>1.5382043136599233E-2</v>
      </c>
      <c r="F22" s="11">
        <v>8.449074074074075E-4</v>
      </c>
      <c r="G22" s="19"/>
      <c r="H22" s="12">
        <f>IFERROR(F22/F$30,0)</f>
        <v>2.1687462863933464E-2</v>
      </c>
      <c r="I22" s="11">
        <f t="shared" ref="I22:I27" si="7">C22+F22</f>
        <v>2.9745370370370368E-3</v>
      </c>
      <c r="J22" s="19"/>
      <c r="K22" s="14">
        <f>IFERROR(I22/I$30,0)</f>
        <v>1.6766701461377868E-2</v>
      </c>
    </row>
    <row r="23" spans="2:11" s="5" customFormat="1">
      <c r="B23" s="18" t="s">
        <v>16</v>
      </c>
      <c r="C23" s="11">
        <v>2.7777777777777778E-4</v>
      </c>
      <c r="D23" s="19"/>
      <c r="E23" s="12">
        <f t="shared" ref="E23:E27" si="8">IFERROR(C23/C$30,0)</f>
        <v>2.0063534525999005E-3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2.7777777777777778E-4</v>
      </c>
      <c r="J23" s="19"/>
      <c r="K23" s="14">
        <f t="shared" ref="K23:K27" si="10">IFERROR(I23/I$30,0)</f>
        <v>1.5657620041753654E-3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9.6643518518518493E-3</v>
      </c>
      <c r="D25" s="19"/>
      <c r="E25" s="12">
        <f t="shared" si="8"/>
        <v>6.9804380538371513E-2</v>
      </c>
      <c r="F25" s="11">
        <v>6.0879629629629626E-3</v>
      </c>
      <c r="G25" s="19"/>
      <c r="H25" s="12">
        <f t="shared" si="9"/>
        <v>0.15626856803327396</v>
      </c>
      <c r="I25" s="11">
        <f t="shared" si="7"/>
        <v>1.5752314814814813E-2</v>
      </c>
      <c r="J25" s="19"/>
      <c r="K25" s="14">
        <f t="shared" si="10"/>
        <v>8.8791753653444661E-2</v>
      </c>
    </row>
    <row r="26" spans="2:11" s="5" customFormat="1">
      <c r="B26" s="18" t="s">
        <v>19</v>
      </c>
      <c r="C26" s="11">
        <v>7.8865740740740722E-2</v>
      </c>
      <c r="D26" s="19"/>
      <c r="E26" s="12">
        <f t="shared" si="8"/>
        <v>0.56963718441732158</v>
      </c>
      <c r="F26" s="11">
        <v>1.1574074074074068E-2</v>
      </c>
      <c r="G26" s="19"/>
      <c r="H26" s="12">
        <f t="shared" si="9"/>
        <v>0.29708853238264998</v>
      </c>
      <c r="I26" s="11">
        <f t="shared" si="7"/>
        <v>9.0439814814814792E-2</v>
      </c>
      <c r="J26" s="19"/>
      <c r="K26" s="14">
        <f t="shared" si="10"/>
        <v>0.5097860125260959</v>
      </c>
    </row>
    <row r="27" spans="2:11" s="5" customFormat="1" ht="15.75" thickBot="1">
      <c r="B27" s="23" t="s">
        <v>20</v>
      </c>
      <c r="C27" s="20">
        <v>6.9444444444444444E-5</v>
      </c>
      <c r="D27" s="24"/>
      <c r="E27" s="21">
        <f t="shared" si="8"/>
        <v>5.0158836314997512E-4</v>
      </c>
      <c r="F27" s="20">
        <v>1.5046296296296296E-3</v>
      </c>
      <c r="G27" s="24"/>
      <c r="H27" s="21">
        <f t="shared" si="9"/>
        <v>3.8621509209744519E-2</v>
      </c>
      <c r="I27" s="11">
        <f t="shared" si="7"/>
        <v>1.5740740740740741E-3</v>
      </c>
      <c r="J27" s="24"/>
      <c r="K27" s="22">
        <f t="shared" si="10"/>
        <v>8.8726513569937372E-3</v>
      </c>
    </row>
    <row r="28" spans="2:11" s="5" customFormat="1" ht="16.5" thickTop="1" thickBot="1">
      <c r="B28" s="31" t="s">
        <v>3</v>
      </c>
      <c r="C28" s="32">
        <f>SUM(C22:C27)</f>
        <v>9.1006944444444418E-2</v>
      </c>
      <c r="D28" s="33"/>
      <c r="E28" s="33">
        <f>IFERROR(SUM(E22:E27),0)</f>
        <v>0.65733154990804221</v>
      </c>
      <c r="F28" s="32">
        <f>SUM(F22:F27)</f>
        <v>2.0011574074074067E-2</v>
      </c>
      <c r="G28" s="33"/>
      <c r="H28" s="33">
        <f>IFERROR(SUM(H22:H27),0)</f>
        <v>0.51366607248960194</v>
      </c>
      <c r="I28" s="32">
        <f>SUM(I22:I27)</f>
        <v>0.1110185185185185</v>
      </c>
      <c r="J28" s="33"/>
      <c r="K28" s="34">
        <f>IFERROR(SUM(K22:K27),0)</f>
        <v>0.62578288100208757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0.13844907407407403</v>
      </c>
      <c r="D30" s="35"/>
      <c r="E30" s="36">
        <f>IFERROR(SUM(E19,E28),0)</f>
        <v>1.0000000000000002</v>
      </c>
      <c r="F30" s="32">
        <f>SUM(F19,F28)</f>
        <v>3.8958333333333317E-2</v>
      </c>
      <c r="G30" s="35"/>
      <c r="H30" s="36">
        <f>IFERROR(SUM(H19,H28),0)</f>
        <v>1</v>
      </c>
      <c r="I30" s="32">
        <f>SUM(I19,I28)</f>
        <v>0.1774074074074074</v>
      </c>
      <c r="J30" s="35"/>
      <c r="K30" s="38">
        <f>IFERROR(SUM(K19,K28),0)</f>
        <v>1</v>
      </c>
    </row>
    <row r="31" spans="2:11" s="5" customFormat="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  <row r="32" spans="2:11" s="5" customFormat="1">
      <c r="C32" s="6"/>
      <c r="D32" s="6"/>
      <c r="E32" s="6"/>
      <c r="F32" s="6"/>
      <c r="H32" s="6"/>
    </row>
    <row r="33" spans="3:8" s="5" customFormat="1"/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B2:N31"/>
  <sheetViews>
    <sheetView showGridLines="0" showZeros="0" zoomScaleSheetLayoutView="80" zoomScalePageLayoutView="6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/>
    <row r="3" spans="2:14">
      <c r="B3" s="187" t="s">
        <v>29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9"/>
    </row>
    <row r="4" spans="2:14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2:14">
      <c r="B5" s="39"/>
      <c r="C5" s="193" t="s">
        <v>0</v>
      </c>
      <c r="D5" s="193"/>
      <c r="E5" s="193"/>
      <c r="F5" s="193" t="s">
        <v>1</v>
      </c>
      <c r="G5" s="193"/>
      <c r="H5" s="193"/>
      <c r="I5" s="193" t="s">
        <v>2</v>
      </c>
      <c r="J5" s="193"/>
      <c r="K5" s="193"/>
      <c r="L5" s="193" t="s">
        <v>3</v>
      </c>
      <c r="M5" s="193"/>
      <c r="N5" s="194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2.5983796296296283E-2</v>
      </c>
      <c r="D7" s="12">
        <f t="shared" ref="D7:D18" si="0">IFERROR(C7/C$19,0)</f>
        <v>9.581732821169435E-2</v>
      </c>
      <c r="E7" s="12">
        <f t="shared" ref="E7:E18" si="1">IFERROR(C7/C$30,0)</f>
        <v>3.8868401461244116E-2</v>
      </c>
      <c r="F7" s="11">
        <v>1.9675925925925928E-3</v>
      </c>
      <c r="G7" s="12">
        <f t="shared" ref="G7:G18" si="2">IFERROR(F7/F$19,0)</f>
        <v>8.5298544907175117E-2</v>
      </c>
      <c r="H7" s="12">
        <f t="shared" ref="H7:H18" si="3">IFERROR(F7/F$30,0)</f>
        <v>1.5549254550443608E-2</v>
      </c>
      <c r="I7" s="11">
        <v>8.0555555555555589E-3</v>
      </c>
      <c r="J7" s="12">
        <f t="shared" ref="J7:J18" si="4">IFERROR(I7/I$19,0)</f>
        <v>8.7141605108301018E-2</v>
      </c>
      <c r="K7" s="12">
        <f t="shared" ref="K7:K18" si="5">IFERROR(I7/I$30,0)</f>
        <v>3.8088983746511269E-2</v>
      </c>
      <c r="L7" s="13">
        <f>SUM(C7,F7,I7)</f>
        <v>3.6006944444444439E-2</v>
      </c>
      <c r="M7" s="12">
        <f t="shared" ref="M7:M18" si="6">IFERROR(L7/L$19,0)</f>
        <v>9.3115833582759627E-2</v>
      </c>
      <c r="N7" s="14">
        <f t="shared" ref="N7:N18" si="7">IFERROR(L7/L$30,0)</f>
        <v>3.5773012131317193E-2</v>
      </c>
    </row>
    <row r="8" spans="2:14">
      <c r="B8" s="150" t="s">
        <v>115</v>
      </c>
      <c r="C8" s="11">
        <v>7.6620370370370422E-2</v>
      </c>
      <c r="D8" s="12">
        <f t="shared" si="0"/>
        <v>0.28254374733247989</v>
      </c>
      <c r="E8" s="12">
        <f t="shared" si="1"/>
        <v>0.11461417268304513</v>
      </c>
      <c r="F8" s="11">
        <v>6.8634259259259265E-3</v>
      </c>
      <c r="G8" s="12">
        <f t="shared" si="2"/>
        <v>0.29754139488208731</v>
      </c>
      <c r="H8" s="12">
        <f t="shared" si="3"/>
        <v>5.4239458520076819E-2</v>
      </c>
      <c r="I8" s="11">
        <v>2.9895833333333319E-2</v>
      </c>
      <c r="J8" s="12">
        <f t="shared" si="4"/>
        <v>0.3234005258545134</v>
      </c>
      <c r="K8" s="12">
        <f t="shared" si="5"/>
        <v>0.14135609916269901</v>
      </c>
      <c r="L8" s="13">
        <f t="shared" ref="L8:L18" si="8">SUM(C8,F8,I8)</f>
        <v>0.11337962962962966</v>
      </c>
      <c r="M8" s="12">
        <f t="shared" si="6"/>
        <v>0.2932056270577672</v>
      </c>
      <c r="N8" s="14">
        <f t="shared" si="7"/>
        <v>0.11264301730581273</v>
      </c>
    </row>
    <row r="9" spans="2:14">
      <c r="B9" s="10" t="s">
        <v>51</v>
      </c>
      <c r="C9" s="11">
        <v>2.238425925925926E-2</v>
      </c>
      <c r="D9" s="12">
        <f t="shared" si="0"/>
        <v>8.2543747332479725E-2</v>
      </c>
      <c r="E9" s="12">
        <f t="shared" si="1"/>
        <v>3.3483959209820113E-2</v>
      </c>
      <c r="F9" s="11">
        <v>0</v>
      </c>
      <c r="G9" s="12">
        <f t="shared" si="2"/>
        <v>0</v>
      </c>
      <c r="H9" s="12">
        <f t="shared" si="3"/>
        <v>0</v>
      </c>
      <c r="I9" s="11">
        <v>1.0613425925925925E-2</v>
      </c>
      <c r="J9" s="12">
        <f t="shared" si="4"/>
        <v>0.11481156879929885</v>
      </c>
      <c r="K9" s="12">
        <f t="shared" si="5"/>
        <v>5.0183330597055771E-2</v>
      </c>
      <c r="L9" s="13">
        <f t="shared" si="8"/>
        <v>3.2997685185185185E-2</v>
      </c>
      <c r="M9" s="12">
        <f t="shared" si="6"/>
        <v>8.5333732415444466E-2</v>
      </c>
      <c r="N9" s="14">
        <f t="shared" si="7"/>
        <v>3.2783303627896283E-2</v>
      </c>
    </row>
    <row r="10" spans="2:14">
      <c r="B10" s="10" t="s">
        <v>11</v>
      </c>
      <c r="C10" s="11">
        <v>3.9525462962963005E-2</v>
      </c>
      <c r="D10" s="12">
        <f t="shared" si="0"/>
        <v>0.14575330772513884</v>
      </c>
      <c r="E10" s="12">
        <f t="shared" si="1"/>
        <v>5.9124984850845816E-2</v>
      </c>
      <c r="F10" s="11">
        <v>2.8009259259259259E-3</v>
      </c>
      <c r="G10" s="12">
        <f t="shared" si="2"/>
        <v>0.12142498745609633</v>
      </c>
      <c r="H10" s="12">
        <f t="shared" si="3"/>
        <v>2.2134821183572663E-2</v>
      </c>
      <c r="I10" s="11">
        <v>1.1006944444444446E-2</v>
      </c>
      <c r="J10" s="12">
        <f t="shared" si="4"/>
        <v>0.11906848629022161</v>
      </c>
      <c r="K10" s="12">
        <f t="shared" si="5"/>
        <v>5.2043999343293394E-2</v>
      </c>
      <c r="L10" s="13">
        <f t="shared" si="8"/>
        <v>5.3333333333333378E-2</v>
      </c>
      <c r="M10" s="12">
        <f t="shared" si="6"/>
        <v>0.13792277761149366</v>
      </c>
      <c r="N10" s="14">
        <f t="shared" si="7"/>
        <v>5.2986833783706139E-2</v>
      </c>
    </row>
    <row r="11" spans="2:14">
      <c r="B11" s="10" t="s">
        <v>12</v>
      </c>
      <c r="C11" s="11">
        <v>1.059027777777777E-2</v>
      </c>
      <c r="D11" s="12">
        <f t="shared" si="0"/>
        <v>3.9052496798975635E-2</v>
      </c>
      <c r="E11" s="12">
        <f t="shared" si="1"/>
        <v>1.5841687009816641E-2</v>
      </c>
      <c r="F11" s="11"/>
      <c r="G11" s="12">
        <f t="shared" si="2"/>
        <v>0</v>
      </c>
      <c r="H11" s="12">
        <f t="shared" si="3"/>
        <v>0</v>
      </c>
      <c r="I11" s="11">
        <v>2.2106481481481478E-3</v>
      </c>
      <c r="J11" s="12">
        <f t="shared" si="4"/>
        <v>2.3913860022536617E-2</v>
      </c>
      <c r="K11" s="12">
        <f t="shared" si="5"/>
        <v>1.045258030974662E-2</v>
      </c>
      <c r="L11" s="13">
        <f t="shared" si="8"/>
        <v>1.2800925925925917E-2</v>
      </c>
      <c r="M11" s="12">
        <f t="shared" si="6"/>
        <v>3.3103861119425294E-2</v>
      </c>
      <c r="N11" s="14">
        <f t="shared" si="7"/>
        <v>1.2717760018398199E-2</v>
      </c>
    </row>
    <row r="12" spans="2:14">
      <c r="B12" s="10" t="s">
        <v>176</v>
      </c>
      <c r="C12" s="11">
        <v>7.3703703703703716E-2</v>
      </c>
      <c r="D12" s="12">
        <f t="shared" si="0"/>
        <v>0.27178830559112249</v>
      </c>
      <c r="E12" s="12">
        <f t="shared" si="1"/>
        <v>0.11025121626066935</v>
      </c>
      <c r="F12" s="11">
        <v>6.6319444444444455E-3</v>
      </c>
      <c r="G12" s="12">
        <f t="shared" si="2"/>
        <v>0.28750627195183143</v>
      </c>
      <c r="H12" s="12">
        <f t="shared" si="3"/>
        <v>5.2410134455318752E-2</v>
      </c>
      <c r="I12" s="11">
        <v>2.4247685185185192E-2</v>
      </c>
      <c r="J12" s="12">
        <f t="shared" si="4"/>
        <v>0.26230123951421064</v>
      </c>
      <c r="K12" s="12">
        <f t="shared" si="5"/>
        <v>0.11465003009905329</v>
      </c>
      <c r="L12" s="13">
        <f t="shared" si="8"/>
        <v>0.10458333333333335</v>
      </c>
      <c r="M12" s="12">
        <f t="shared" si="6"/>
        <v>0.2704579467225382</v>
      </c>
      <c r="N12" s="14">
        <f t="shared" si="7"/>
        <v>0.10390386937273619</v>
      </c>
    </row>
    <row r="13" spans="2:14">
      <c r="B13" s="10" t="s">
        <v>122</v>
      </c>
      <c r="C13" s="11">
        <v>1.4120370370370374E-3</v>
      </c>
      <c r="D13" s="12">
        <f t="shared" si="0"/>
        <v>5.2069995731967569E-3</v>
      </c>
      <c r="E13" s="12">
        <f t="shared" si="1"/>
        <v>2.1122249346422206E-3</v>
      </c>
      <c r="F13" s="11">
        <v>0</v>
      </c>
      <c r="G13" s="12">
        <f t="shared" si="2"/>
        <v>0</v>
      </c>
      <c r="H13" s="12">
        <f t="shared" si="3"/>
        <v>0</v>
      </c>
      <c r="I13" s="11">
        <v>1.6203703703703703E-4</v>
      </c>
      <c r="J13" s="12">
        <f t="shared" si="4"/>
        <v>1.7528483786152496E-3</v>
      </c>
      <c r="K13" s="12">
        <f t="shared" si="5"/>
        <v>7.6615771903901936E-4</v>
      </c>
      <c r="L13" s="13">
        <f t="shared" si="8"/>
        <v>1.5740740740740745E-3</v>
      </c>
      <c r="M13" s="12">
        <f t="shared" si="6"/>
        <v>4.0706375336725543E-3</v>
      </c>
      <c r="N13" s="14">
        <f t="shared" si="7"/>
        <v>1.5638475248663261E-3</v>
      </c>
    </row>
    <row r="14" spans="2:14">
      <c r="B14" s="10" t="s">
        <v>123</v>
      </c>
      <c r="C14" s="11">
        <v>9.0277777777777784E-4</v>
      </c>
      <c r="D14" s="12">
        <f t="shared" si="0"/>
        <v>3.3290653008962866E-3</v>
      </c>
      <c r="E14" s="12">
        <f t="shared" si="1"/>
        <v>1.3504388926401081E-3</v>
      </c>
      <c r="F14" s="11"/>
      <c r="G14" s="12">
        <f t="shared" si="2"/>
        <v>0</v>
      </c>
      <c r="H14" s="12">
        <f t="shared" si="3"/>
        <v>0</v>
      </c>
      <c r="I14" s="11">
        <v>3.3564814814814818E-4</v>
      </c>
      <c r="J14" s="12">
        <f t="shared" si="4"/>
        <v>3.6309002128458744E-3</v>
      </c>
      <c r="K14" s="12">
        <f t="shared" si="5"/>
        <v>1.5870409894379689E-3</v>
      </c>
      <c r="L14" s="13">
        <f t="shared" si="8"/>
        <v>1.238425925925926E-3</v>
      </c>
      <c r="M14" s="12">
        <f t="shared" si="6"/>
        <v>3.2026339419335527E-3</v>
      </c>
      <c r="N14" s="14">
        <f t="shared" si="7"/>
        <v>1.2303800379463005E-3</v>
      </c>
    </row>
    <row r="15" spans="2:14">
      <c r="B15" s="10" t="s">
        <v>207</v>
      </c>
      <c r="C15" s="11">
        <v>1.7361111111111112E-4</v>
      </c>
      <c r="D15" s="12">
        <f t="shared" si="0"/>
        <v>6.4020486555697821E-4</v>
      </c>
      <c r="E15" s="12">
        <f t="shared" si="1"/>
        <v>2.5969978704617461E-4</v>
      </c>
      <c r="F15" s="15"/>
      <c r="G15" s="12">
        <f t="shared" si="2"/>
        <v>0</v>
      </c>
      <c r="H15" s="12">
        <f t="shared" si="3"/>
        <v>0</v>
      </c>
      <c r="I15" s="11">
        <v>1.7361111111111112E-4</v>
      </c>
      <c r="J15" s="12">
        <f t="shared" si="4"/>
        <v>1.8780518342306246E-3</v>
      </c>
      <c r="K15" s="12">
        <f t="shared" si="5"/>
        <v>8.2088327039894944E-4</v>
      </c>
      <c r="L15" s="13">
        <f t="shared" si="8"/>
        <v>3.4722222222222224E-4</v>
      </c>
      <c r="M15" s="12">
        <f t="shared" si="6"/>
        <v>8.9793475007482785E-4</v>
      </c>
      <c r="N15" s="14">
        <f t="shared" si="7"/>
        <v>3.4496636577933655E-4</v>
      </c>
    </row>
    <row r="16" spans="2:14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>
      <c r="B18" s="10" t="s">
        <v>13</v>
      </c>
      <c r="C18" s="11">
        <v>1.9884259259259251E-2</v>
      </c>
      <c r="D18" s="12">
        <f t="shared" si="0"/>
        <v>7.3324797268459196E-2</v>
      </c>
      <c r="E18" s="12">
        <f t="shared" si="1"/>
        <v>2.9744282276355186E-2</v>
      </c>
      <c r="F18" s="11">
        <v>4.8032407407407407E-3</v>
      </c>
      <c r="G18" s="12">
        <f t="shared" si="2"/>
        <v>0.20822880080280981</v>
      </c>
      <c r="H18" s="12">
        <f t="shared" si="3"/>
        <v>3.7958474343729981E-2</v>
      </c>
      <c r="I18" s="11">
        <v>5.7407407407407407E-3</v>
      </c>
      <c r="J18" s="12">
        <f t="shared" si="4"/>
        <v>6.2100913985225985E-2</v>
      </c>
      <c r="K18" s="12">
        <f t="shared" si="5"/>
        <v>2.7143873474525258E-2</v>
      </c>
      <c r="L18" s="13">
        <f t="shared" si="8"/>
        <v>3.0428240740740731E-2</v>
      </c>
      <c r="M18" s="12">
        <f t="shared" si="6"/>
        <v>7.8689015264890722E-2</v>
      </c>
      <c r="N18" s="14">
        <f t="shared" si="7"/>
        <v>3.0230552521129186E-2</v>
      </c>
    </row>
    <row r="19" spans="2:14" ht="16.5" thickTop="1" thickBot="1">
      <c r="B19" s="31" t="s">
        <v>3</v>
      </c>
      <c r="C19" s="32">
        <f>SUM(C7:C18)</f>
        <v>0.27118055555555559</v>
      </c>
      <c r="D19" s="33">
        <f>IFERROR(SUM(D7:D18),0)</f>
        <v>1</v>
      </c>
      <c r="E19" s="33">
        <f>IFERROR(SUM(E7:E18),0)</f>
        <v>0.40565106736612483</v>
      </c>
      <c r="F19" s="32">
        <f>SUM(F7:F18)</f>
        <v>2.3067129629629632E-2</v>
      </c>
      <c r="G19" s="33">
        <f>IFERROR(SUM(G7:G18),0)</f>
        <v>1</v>
      </c>
      <c r="H19" s="33">
        <f>IFERROR(SUM(H7:H18),0)</f>
        <v>0.18229214305314181</v>
      </c>
      <c r="I19" s="32">
        <f>SUM(I7:I18)</f>
        <v>9.2442129629629638E-2</v>
      </c>
      <c r="J19" s="33">
        <f>IFERROR(SUM(J7:J18),0)</f>
        <v>0.99999999999999978</v>
      </c>
      <c r="K19" s="33">
        <f>IFERROR(SUM(K7:K18),0)</f>
        <v>0.4370929787117605</v>
      </c>
      <c r="L19" s="32">
        <f>SUM(L7:L18)</f>
        <v>0.38668981481481485</v>
      </c>
      <c r="M19" s="33">
        <f>IFERROR(SUM(M7:M18),0)</f>
        <v>1.0000000000000002</v>
      </c>
      <c r="N19" s="34">
        <f>IFERROR(SUM(N7:N18),0)</f>
        <v>0.38417754268958781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>
      <c r="B22" s="18" t="s">
        <v>15</v>
      </c>
      <c r="C22" s="11">
        <v>5.1412037037037055E-2</v>
      </c>
      <c r="D22" s="19"/>
      <c r="E22" s="12">
        <f>IFERROR(C22/C$30,0)</f>
        <v>7.6905763603940538E-2</v>
      </c>
      <c r="F22" s="11">
        <v>1.1909722222222223E-2</v>
      </c>
      <c r="G22" s="19"/>
      <c r="H22" s="12">
        <f>IFERROR(F22/F$30,0)</f>
        <v>9.4118723131802778E-2</v>
      </c>
      <c r="I22" s="11">
        <v>1.2638888888888889E-2</v>
      </c>
      <c r="J22" s="19"/>
      <c r="K22" s="12">
        <f>IFERROR(I22/I$30,0)</f>
        <v>5.9760302085043515E-2</v>
      </c>
      <c r="L22" s="13">
        <f>SUM(C22,F22,I22)</f>
        <v>7.5960648148148166E-2</v>
      </c>
      <c r="M22" s="19"/>
      <c r="N22" s="14">
        <f>IFERROR(L22/L$30,0)</f>
        <v>7.5467141953659542E-2</v>
      </c>
    </row>
    <row r="23" spans="2:14">
      <c r="B23" s="18" t="s">
        <v>16</v>
      </c>
      <c r="C23" s="11">
        <v>1.6087962962962963E-3</v>
      </c>
      <c r="D23" s="19"/>
      <c r="E23" s="12">
        <f t="shared" ref="E23:E27" si="9">IFERROR(C23/C$30,0)</f>
        <v>2.4065513599612182E-3</v>
      </c>
      <c r="F23" s="11"/>
      <c r="G23" s="19"/>
      <c r="H23" s="12">
        <f t="shared" ref="H23:H27" si="10">IFERROR(F23/F$30,0)</f>
        <v>0</v>
      </c>
      <c r="I23" s="11">
        <v>8.1018518518518516E-5</v>
      </c>
      <c r="J23" s="19"/>
      <c r="K23" s="12">
        <f t="shared" ref="K23:K27" si="11">IFERROR(I23/I$30,0)</f>
        <v>3.8307885951950968E-4</v>
      </c>
      <c r="L23" s="13">
        <f t="shared" ref="L23:L27" si="12">SUM(C23,F23,I23)</f>
        <v>1.6898148148148148E-3</v>
      </c>
      <c r="M23" s="19"/>
      <c r="N23" s="14">
        <f t="shared" ref="N23:N27" si="13">IFERROR(L23/L$30,0)</f>
        <v>1.6788363134594378E-3</v>
      </c>
    </row>
    <row r="24" spans="2:14">
      <c r="B24" s="18" t="s">
        <v>17</v>
      </c>
      <c r="C24" s="11">
        <v>1.5046296296296297E-4</v>
      </c>
      <c r="D24" s="19"/>
      <c r="E24" s="12">
        <f t="shared" si="9"/>
        <v>2.2507314877335134E-4</v>
      </c>
      <c r="F24" s="11">
        <v>1.9675925925925926E-4</v>
      </c>
      <c r="G24" s="19"/>
      <c r="H24" s="12">
        <f t="shared" si="10"/>
        <v>1.5549254550443607E-3</v>
      </c>
      <c r="I24" s="11"/>
      <c r="J24" s="19"/>
      <c r="K24" s="12">
        <f t="shared" si="11"/>
        <v>0</v>
      </c>
      <c r="L24" s="13">
        <f t="shared" si="12"/>
        <v>3.4722222222222224E-4</v>
      </c>
      <c r="M24" s="19"/>
      <c r="N24" s="14">
        <f t="shared" si="13"/>
        <v>3.4496636577933655E-4</v>
      </c>
    </row>
    <row r="25" spans="2:14">
      <c r="B25" s="18" t="s">
        <v>18</v>
      </c>
      <c r="C25" s="11">
        <v>0.13744212962962973</v>
      </c>
      <c r="D25" s="19"/>
      <c r="E25" s="12">
        <f t="shared" si="9"/>
        <v>0.20559566474488838</v>
      </c>
      <c r="F25" s="11">
        <v>2.2118055555555547E-2</v>
      </c>
      <c r="G25" s="19"/>
      <c r="H25" s="12">
        <f t="shared" si="10"/>
        <v>0.17479191438763364</v>
      </c>
      <c r="I25" s="11">
        <v>4.9155092592592577E-2</v>
      </c>
      <c r="J25" s="19"/>
      <c r="K25" s="12">
        <f t="shared" si="11"/>
        <v>0.23241941662562246</v>
      </c>
      <c r="L25" s="13">
        <f t="shared" si="12"/>
        <v>0.20871527777777785</v>
      </c>
      <c r="M25" s="19"/>
      <c r="N25" s="14">
        <f t="shared" si="13"/>
        <v>0.20735928246995927</v>
      </c>
    </row>
    <row r="26" spans="2:14">
      <c r="B26" s="18" t="s">
        <v>19</v>
      </c>
      <c r="C26" s="11">
        <v>0.20020833333333318</v>
      </c>
      <c r="D26" s="19"/>
      <c r="E26" s="12">
        <f t="shared" si="9"/>
        <v>0.29948579442164835</v>
      </c>
      <c r="F26" s="11">
        <v>6.7916666666666695E-2</v>
      </c>
      <c r="G26" s="19"/>
      <c r="H26" s="12">
        <f t="shared" si="10"/>
        <v>0.5367236806000184</v>
      </c>
      <c r="I26" s="11">
        <v>5.4340277777777779E-2</v>
      </c>
      <c r="J26" s="19"/>
      <c r="K26" s="12">
        <f t="shared" si="11"/>
        <v>0.25693646363487116</v>
      </c>
      <c r="L26" s="13">
        <f t="shared" si="12"/>
        <v>0.32246527777777767</v>
      </c>
      <c r="M26" s="19"/>
      <c r="N26" s="14">
        <f t="shared" si="13"/>
        <v>0.32037026389926976</v>
      </c>
    </row>
    <row r="27" spans="2:14" ht="15.75" thickBot="1">
      <c r="B27" s="23" t="s">
        <v>20</v>
      </c>
      <c r="C27" s="20">
        <v>6.5046296296296302E-3</v>
      </c>
      <c r="D27" s="24"/>
      <c r="E27" s="21">
        <f t="shared" si="9"/>
        <v>9.7300853546633433E-3</v>
      </c>
      <c r="F27" s="20">
        <v>1.3310185185185185E-3</v>
      </c>
      <c r="G27" s="24"/>
      <c r="H27" s="21">
        <f t="shared" si="10"/>
        <v>1.0518613372358911E-2</v>
      </c>
      <c r="I27" s="20">
        <v>2.8356481481481479E-3</v>
      </c>
      <c r="J27" s="24"/>
      <c r="K27" s="21">
        <f t="shared" si="11"/>
        <v>1.3407760083182839E-2</v>
      </c>
      <c r="L27" s="13">
        <f t="shared" si="12"/>
        <v>1.0671296296296297E-2</v>
      </c>
      <c r="M27" s="24"/>
      <c r="N27" s="22">
        <f t="shared" si="13"/>
        <v>1.0601966308284944E-2</v>
      </c>
    </row>
    <row r="28" spans="2:14" ht="16.5" thickTop="1" thickBot="1">
      <c r="B28" s="31" t="s">
        <v>3</v>
      </c>
      <c r="C28" s="32">
        <f>SUM(C22:C27)</f>
        <v>0.39732638888888883</v>
      </c>
      <c r="D28" s="33"/>
      <c r="E28" s="33">
        <f>IFERROR(SUM(E22:E27),0)</f>
        <v>0.59434893263387523</v>
      </c>
      <c r="F28" s="32">
        <f>SUM(F22:F27)</f>
        <v>0.10347222222222224</v>
      </c>
      <c r="G28" s="33"/>
      <c r="H28" s="33">
        <f>IFERROR(SUM(H22:H27),0)</f>
        <v>0.8177078569468581</v>
      </c>
      <c r="I28" s="32">
        <f>SUM(I22:I27)</f>
        <v>0.11905092592592591</v>
      </c>
      <c r="J28" s="33"/>
      <c r="K28" s="33">
        <f>IFERROR(SUM(K22:K27),0)</f>
        <v>0.56290702128823944</v>
      </c>
      <c r="L28" s="32">
        <f>SUM(L22:L27)</f>
        <v>0.61984953703703694</v>
      </c>
      <c r="M28" s="33"/>
      <c r="N28" s="34">
        <f>IFERROR(SUM(N22:N27),0)</f>
        <v>0.61582245731041219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0.66850694444444447</v>
      </c>
      <c r="D30" s="35"/>
      <c r="E30" s="36">
        <f>IFERROR(SUM(E19,E28),0)</f>
        <v>1</v>
      </c>
      <c r="F30" s="32">
        <f>SUM(F19,F28)</f>
        <v>0.12653935185185189</v>
      </c>
      <c r="G30" s="35"/>
      <c r="H30" s="36">
        <f>IFERROR(SUM(H19,H28),0)</f>
        <v>0.99999999999999989</v>
      </c>
      <c r="I30" s="32">
        <f>SUM(I19,I28)</f>
        <v>0.21149305555555553</v>
      </c>
      <c r="J30" s="35"/>
      <c r="K30" s="36">
        <f>IFERROR(SUM(K19,K28),0)</f>
        <v>1</v>
      </c>
      <c r="L30" s="37">
        <f>SUM(L19,L28)</f>
        <v>1.0065393518518517</v>
      </c>
      <c r="M30" s="35"/>
      <c r="N30" s="38">
        <f>IFERROR(SUM(N19,N28),0)</f>
        <v>1</v>
      </c>
    </row>
    <row r="31" spans="2:14" ht="66" customHeight="1" thickTop="1" thickBot="1">
      <c r="B31" s="184" t="s">
        <v>172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0"/>
  <dimension ref="B2:N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>
      <c r="B3" s="187" t="s">
        <v>52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9.6064814814814819E-4</v>
      </c>
      <c r="D7" s="12">
        <f t="shared" ref="D7:D18" si="0">IFERROR(C7/C$19,0)</f>
        <v>8.7737843551797048E-2</v>
      </c>
      <c r="E7" s="12">
        <f t="shared" ref="E7:E18" si="1">IFERROR(C7/C$30,0)</f>
        <v>2.0859512440311638E-2</v>
      </c>
      <c r="F7" s="11">
        <v>6.9444444444444447E-4</v>
      </c>
      <c r="G7" s="12">
        <f t="shared" ref="G7:G18" si="2">IFERROR(F7/F$19,0)</f>
        <v>0.26200873362445415</v>
      </c>
      <c r="H7" s="12">
        <f t="shared" ref="H7:H18" si="3">IFERROR(F7/F$30,0)</f>
        <v>6.5717415115005492E-2</v>
      </c>
      <c r="I7" s="11">
        <f>C7+F7</f>
        <v>1.6550925925925926E-3</v>
      </c>
      <c r="J7" s="12">
        <f t="shared" ref="J7:J18" si="4">IFERROR(I7/I$19,0)</f>
        <v>0.12170212765957449</v>
      </c>
      <c r="K7" s="14">
        <f t="shared" ref="K7:K18" si="5">IFERROR(I7/I$30,0)</f>
        <v>2.9231398201144725E-2</v>
      </c>
    </row>
    <row r="8" spans="2:11">
      <c r="B8" s="150" t="s">
        <v>115</v>
      </c>
      <c r="C8" s="11">
        <v>5.9143518518518512E-3</v>
      </c>
      <c r="D8" s="12">
        <f t="shared" si="0"/>
        <v>0.54016913319238902</v>
      </c>
      <c r="E8" s="12">
        <f t="shared" si="1"/>
        <v>0.12842422719276197</v>
      </c>
      <c r="F8" s="11">
        <v>3.5879629629629629E-4</v>
      </c>
      <c r="G8" s="12">
        <f t="shared" si="2"/>
        <v>0.13537117903930132</v>
      </c>
      <c r="H8" s="12">
        <f t="shared" si="3"/>
        <v>3.3953997809419503E-2</v>
      </c>
      <c r="I8" s="11">
        <f t="shared" ref="I8:I18" si="6">C8+F8</f>
        <v>6.2731481481481475E-3</v>
      </c>
      <c r="J8" s="12">
        <f t="shared" si="4"/>
        <v>0.46127659574468088</v>
      </c>
      <c r="K8" s="14">
        <f t="shared" si="5"/>
        <v>0.11079313164349958</v>
      </c>
    </row>
    <row r="9" spans="2:11">
      <c r="B9" s="10" t="s">
        <v>51</v>
      </c>
      <c r="C9" s="11">
        <v>9.3749999999999997E-4</v>
      </c>
      <c r="D9" s="12">
        <f t="shared" si="0"/>
        <v>8.5623678646934473E-2</v>
      </c>
      <c r="E9" s="12">
        <f t="shared" si="1"/>
        <v>2.0356873586328223E-2</v>
      </c>
      <c r="F9" s="11">
        <v>4.7453703703703704E-4</v>
      </c>
      <c r="G9" s="12">
        <f t="shared" si="2"/>
        <v>0.17903930131004367</v>
      </c>
      <c r="H9" s="12">
        <f t="shared" si="3"/>
        <v>4.4906900328587081E-2</v>
      </c>
      <c r="I9" s="11">
        <f t="shared" si="6"/>
        <v>1.4120370370370369E-3</v>
      </c>
      <c r="J9" s="12">
        <f t="shared" si="4"/>
        <v>0.10382978723404256</v>
      </c>
      <c r="K9" s="14">
        <f t="shared" si="5"/>
        <v>2.4938675388389207E-2</v>
      </c>
    </row>
    <row r="10" spans="2:11">
      <c r="B10" s="10" t="s">
        <v>11</v>
      </c>
      <c r="C10" s="11">
        <v>6.9444444444444436E-4</v>
      </c>
      <c r="D10" s="12">
        <f t="shared" si="0"/>
        <v>6.3424947145877375E-2</v>
      </c>
      <c r="E10" s="12">
        <f t="shared" si="1"/>
        <v>1.5079165619502385E-2</v>
      </c>
      <c r="F10" s="11">
        <v>5.2083333333333333E-4</v>
      </c>
      <c r="G10" s="12">
        <f t="shared" si="2"/>
        <v>0.1965065502183406</v>
      </c>
      <c r="H10" s="12">
        <f t="shared" si="3"/>
        <v>4.9288061336254116E-2</v>
      </c>
      <c r="I10" s="11">
        <f t="shared" si="6"/>
        <v>1.2152777777777778E-3</v>
      </c>
      <c r="J10" s="12">
        <f t="shared" si="4"/>
        <v>8.9361702127659592E-2</v>
      </c>
      <c r="K10" s="14">
        <f t="shared" si="5"/>
        <v>2.1463614063777597E-2</v>
      </c>
    </row>
    <row r="11" spans="2:1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/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>
      <c r="B12" s="10" t="s">
        <v>176</v>
      </c>
      <c r="C12" s="11">
        <v>2.4421296296296296E-3</v>
      </c>
      <c r="D12" s="12">
        <f t="shared" si="0"/>
        <v>0.22304439746300214</v>
      </c>
      <c r="E12" s="12">
        <f t="shared" si="1"/>
        <v>5.3028399095250062E-2</v>
      </c>
      <c r="F12" s="11">
        <v>6.0185185185185179E-4</v>
      </c>
      <c r="G12" s="12">
        <f t="shared" si="2"/>
        <v>0.22707423580786024</v>
      </c>
      <c r="H12" s="12">
        <f t="shared" si="3"/>
        <v>5.6955093099671415E-2</v>
      </c>
      <c r="I12" s="11">
        <f t="shared" si="6"/>
        <v>3.0439814814814813E-3</v>
      </c>
      <c r="J12" s="12">
        <f t="shared" si="4"/>
        <v>0.22382978723404257</v>
      </c>
      <c r="K12" s="14">
        <f t="shared" si="5"/>
        <v>5.3761242845461979E-2</v>
      </c>
    </row>
    <row r="13" spans="2:1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208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4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4" ht="15.75" thickBot="1">
      <c r="B18" s="10" t="s">
        <v>13</v>
      </c>
      <c r="C18" s="11"/>
      <c r="D18" s="12">
        <f t="shared" si="0"/>
        <v>0</v>
      </c>
      <c r="E18" s="12">
        <f t="shared" si="1"/>
        <v>0</v>
      </c>
      <c r="F18" s="11"/>
      <c r="G18" s="12">
        <f t="shared" si="2"/>
        <v>0</v>
      </c>
      <c r="H18" s="12">
        <f t="shared" si="3"/>
        <v>0</v>
      </c>
      <c r="I18" s="11">
        <f t="shared" si="6"/>
        <v>0</v>
      </c>
      <c r="J18" s="12">
        <f t="shared" si="4"/>
        <v>0</v>
      </c>
      <c r="K18" s="14">
        <f t="shared" si="5"/>
        <v>0</v>
      </c>
    </row>
    <row r="19" spans="2:14" ht="16.5" thickTop="1" thickBot="1">
      <c r="B19" s="31" t="s">
        <v>3</v>
      </c>
      <c r="C19" s="32">
        <f>SUM(C7:C18)</f>
        <v>1.0949074074074073E-2</v>
      </c>
      <c r="D19" s="33">
        <f>IFERROR(SUM(D7:D18),0)</f>
        <v>1</v>
      </c>
      <c r="E19" s="33">
        <f>IFERROR(SUM(E7:E18),0)</f>
        <v>0.23774817793415429</v>
      </c>
      <c r="F19" s="32">
        <f>SUM(F7:F18)</f>
        <v>2.650462962962963E-3</v>
      </c>
      <c r="G19" s="33">
        <f>IFERROR(SUM(G7:G18),0)</f>
        <v>1</v>
      </c>
      <c r="H19" s="33">
        <f>IFERROR(SUM(H7:H18),0)</f>
        <v>0.25082146768893759</v>
      </c>
      <c r="I19" s="32">
        <f>SUM(I7:I18)</f>
        <v>1.3599537037037035E-2</v>
      </c>
      <c r="J19" s="33">
        <f>IFERROR(SUM(J7:J18),0)</f>
        <v>1</v>
      </c>
      <c r="K19" s="34">
        <f>IFERROR(SUM(K7:K18),0)</f>
        <v>0.24018806214227306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4">
      <c r="B22" s="18" t="s">
        <v>15</v>
      </c>
      <c r="C22" s="11">
        <v>1.0532407407407407E-3</v>
      </c>
      <c r="D22" s="19"/>
      <c r="E22" s="12">
        <f>IFERROR(C22/C$30,0)</f>
        <v>2.2870067856245284E-2</v>
      </c>
      <c r="F22" s="11">
        <v>3.0092592592592595E-4</v>
      </c>
      <c r="G22" s="19"/>
      <c r="H22" s="12">
        <f>IFERROR(F22/F$30,0)</f>
        <v>2.8477546549835715E-2</v>
      </c>
      <c r="I22" s="11">
        <f t="shared" ref="I22:I27" si="7">C22+F22</f>
        <v>1.3541666666666667E-3</v>
      </c>
      <c r="J22" s="19"/>
      <c r="K22" s="14">
        <f>IFERROR(I22/I$30,0)</f>
        <v>2.3916598528209324E-2</v>
      </c>
    </row>
    <row r="23" spans="2:14">
      <c r="B23" s="18" t="s">
        <v>16</v>
      </c>
      <c r="C23" s="11">
        <v>4.7453703703703698E-4</v>
      </c>
      <c r="D23" s="19"/>
      <c r="E23" s="12">
        <f t="shared" ref="E23:E27" si="8">IFERROR(C23/C$30,0)</f>
        <v>1.0304096506659963E-2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4.7453703703703698E-4</v>
      </c>
      <c r="J23" s="19"/>
      <c r="K23" s="14">
        <f t="shared" ref="K23:K27" si="10">IFERROR(I23/I$30,0)</f>
        <v>8.3810302534750598E-3</v>
      </c>
    </row>
    <row r="24" spans="2:14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4">
      <c r="B25" s="18" t="s">
        <v>18</v>
      </c>
      <c r="C25" s="11">
        <v>5.0462962962962961E-3</v>
      </c>
      <c r="D25" s="19"/>
      <c r="E25" s="12">
        <f t="shared" si="8"/>
        <v>0.109575270168384</v>
      </c>
      <c r="F25" s="11">
        <v>5.4398148148148149E-3</v>
      </c>
      <c r="G25" s="19"/>
      <c r="H25" s="12">
        <f t="shared" si="9"/>
        <v>0.51478641840087636</v>
      </c>
      <c r="I25" s="11">
        <f t="shared" si="7"/>
        <v>1.0486111111111111E-2</v>
      </c>
      <c r="J25" s="19"/>
      <c r="K25" s="14">
        <f t="shared" si="10"/>
        <v>0.18520032706459527</v>
      </c>
    </row>
    <row r="26" spans="2:14" s="2" customFormat="1">
      <c r="B26" s="18" t="s">
        <v>19</v>
      </c>
      <c r="C26" s="11">
        <v>2.8530092592592593E-2</v>
      </c>
      <c r="D26" s="19"/>
      <c r="E26" s="12">
        <f t="shared" si="8"/>
        <v>0.61950238753455644</v>
      </c>
      <c r="F26" s="11">
        <v>2.1759259259259258E-3</v>
      </c>
      <c r="G26" s="19"/>
      <c r="H26" s="12">
        <f t="shared" si="9"/>
        <v>0.20591456736035052</v>
      </c>
      <c r="I26" s="11">
        <f t="shared" si="7"/>
        <v>3.0706018518518518E-2</v>
      </c>
      <c r="J26" s="19"/>
      <c r="K26" s="14">
        <f t="shared" si="10"/>
        <v>0.5423139820114472</v>
      </c>
      <c r="L26" s="1"/>
      <c r="M26" s="1"/>
      <c r="N26" s="1"/>
    </row>
    <row r="27" spans="2:14" ht="15.75" thickBot="1">
      <c r="B27" s="23" t="s">
        <v>20</v>
      </c>
      <c r="C27" s="20"/>
      <c r="D27" s="24"/>
      <c r="E27" s="21">
        <f t="shared" si="8"/>
        <v>0</v>
      </c>
      <c r="F27" s="20"/>
      <c r="G27" s="24"/>
      <c r="H27" s="21">
        <f t="shared" si="9"/>
        <v>0</v>
      </c>
      <c r="I27" s="11">
        <f t="shared" si="7"/>
        <v>0</v>
      </c>
      <c r="J27" s="24"/>
      <c r="K27" s="22">
        <f t="shared" si="10"/>
        <v>0</v>
      </c>
    </row>
    <row r="28" spans="2:14" s="3" customFormat="1" ht="16.5" thickTop="1" thickBot="1">
      <c r="B28" s="31" t="s">
        <v>3</v>
      </c>
      <c r="C28" s="32">
        <f>SUM(C22:C27)</f>
        <v>3.5104166666666665E-2</v>
      </c>
      <c r="D28" s="33"/>
      <c r="E28" s="33">
        <f>IFERROR(SUM(E22:E27),0)</f>
        <v>0.76225182206584563</v>
      </c>
      <c r="F28" s="32">
        <f>SUM(F22:F27)</f>
        <v>7.9166666666666656E-3</v>
      </c>
      <c r="G28" s="33"/>
      <c r="H28" s="33">
        <f>IFERROR(SUM(H22:H27),0)</f>
        <v>0.74917853231106257</v>
      </c>
      <c r="I28" s="32">
        <f>SUM(I22:I27)</f>
        <v>4.3020833333333335E-2</v>
      </c>
      <c r="J28" s="33"/>
      <c r="K28" s="34">
        <f>IFERROR(SUM(K22:K27),0)</f>
        <v>0.75981193785772683</v>
      </c>
      <c r="L28" s="1"/>
      <c r="M28" s="1"/>
      <c r="N28" s="1"/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>
      <c r="B30" s="31" t="s">
        <v>6</v>
      </c>
      <c r="C30" s="32">
        <f>SUM(C19,C28)</f>
        <v>4.6053240740740742E-2</v>
      </c>
      <c r="D30" s="35"/>
      <c r="E30" s="36">
        <f>IFERROR(SUM(E19,E28),0)</f>
        <v>0.99999999999999989</v>
      </c>
      <c r="F30" s="32">
        <f>SUM(F19,F28)</f>
        <v>1.0567129629629628E-2</v>
      </c>
      <c r="G30" s="35"/>
      <c r="H30" s="36">
        <f>IFERROR(SUM(H19,H28),0)</f>
        <v>1.0000000000000002</v>
      </c>
      <c r="I30" s="32">
        <f>SUM(I19,I28)</f>
        <v>5.662037037037037E-2</v>
      </c>
      <c r="J30" s="35"/>
      <c r="K30" s="38">
        <f>IFERROR(SUM(K19,K28),0)</f>
        <v>0.99999999999999989</v>
      </c>
    </row>
    <row r="31" spans="2:14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1"/>
  <dimension ref="B1:K66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7" t="s">
        <v>53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s="5" customFormat="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s="5" customFormat="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9.0277777777777774E-4</v>
      </c>
      <c r="D7" s="12">
        <f t="shared" ref="D7:D18" si="0">IFERROR(C7/C$19,0)</f>
        <v>5.1349572086899269E-2</v>
      </c>
      <c r="E7" s="12">
        <f t="shared" ref="E7:E18" si="1">IFERROR(C7/C$30,0)</f>
        <v>1.7097764138535733E-2</v>
      </c>
      <c r="F7" s="11">
        <v>5.5555555555555545E-4</v>
      </c>
      <c r="G7" s="12">
        <f t="shared" ref="G7:G18" si="2">IFERROR(F7/F$19,0)</f>
        <v>0.1014799154334038</v>
      </c>
      <c r="H7" s="12">
        <f t="shared" ref="H7:H18" si="3">IFERROR(F7/F$30,0)</f>
        <v>4.1379310344827579E-2</v>
      </c>
      <c r="I7" s="11">
        <f>C7+F7</f>
        <v>1.4583333333333332E-3</v>
      </c>
      <c r="J7" s="12">
        <f t="shared" ref="J7:J18" si="4">IFERROR(I7/I$19,0)</f>
        <v>6.3253012048192767E-2</v>
      </c>
      <c r="K7" s="14">
        <f t="shared" ref="K7:K18" si="5">IFERROR(I7/I$30,0)</f>
        <v>2.2020272631946874E-2</v>
      </c>
    </row>
    <row r="8" spans="2:11" s="5" customFormat="1">
      <c r="B8" s="150" t="s">
        <v>115</v>
      </c>
      <c r="C8" s="11">
        <v>5.8564814814814816E-3</v>
      </c>
      <c r="D8" s="12">
        <f t="shared" si="0"/>
        <v>0.33311389071757735</v>
      </c>
      <c r="E8" s="12">
        <f t="shared" si="1"/>
        <v>0.11091626479614206</v>
      </c>
      <c r="F8" s="11">
        <v>2.9629629629629628E-3</v>
      </c>
      <c r="G8" s="12">
        <f t="shared" si="2"/>
        <v>0.54122621564482032</v>
      </c>
      <c r="H8" s="12">
        <f t="shared" si="3"/>
        <v>0.22068965517241379</v>
      </c>
      <c r="I8" s="11">
        <f t="shared" ref="I8:I18" si="6">C8+F8</f>
        <v>8.819444444444444E-3</v>
      </c>
      <c r="J8" s="12">
        <f t="shared" si="4"/>
        <v>0.38253012048192769</v>
      </c>
      <c r="K8" s="14">
        <f t="shared" si="5"/>
        <v>0.13317022020272634</v>
      </c>
    </row>
    <row r="9" spans="2:11" s="5" customFormat="1">
      <c r="B9" s="10" t="s">
        <v>51</v>
      </c>
      <c r="C9" s="11">
        <v>1.3078703703703705E-3</v>
      </c>
      <c r="D9" s="12">
        <f t="shared" si="0"/>
        <v>7.4391046741277153E-2</v>
      </c>
      <c r="E9" s="12">
        <f t="shared" si="1"/>
        <v>2.4769837790442794E-2</v>
      </c>
      <c r="F9" s="11">
        <v>7.2916666666666681E-4</v>
      </c>
      <c r="G9" s="12">
        <f t="shared" si="2"/>
        <v>0.13319238900634253</v>
      </c>
      <c r="H9" s="12">
        <f t="shared" si="3"/>
        <v>5.4310344827586218E-2</v>
      </c>
      <c r="I9" s="11">
        <f t="shared" si="6"/>
        <v>2.0370370370370373E-3</v>
      </c>
      <c r="J9" s="12">
        <f t="shared" si="4"/>
        <v>8.835341365461849E-2</v>
      </c>
      <c r="K9" s="14">
        <f t="shared" si="5"/>
        <v>3.0758476057322622E-2</v>
      </c>
    </row>
    <row r="10" spans="2:11" s="5" customFormat="1">
      <c r="B10" s="10" t="s">
        <v>11</v>
      </c>
      <c r="C10" s="11">
        <v>3.0439814814814817E-3</v>
      </c>
      <c r="D10" s="12">
        <f t="shared" si="0"/>
        <v>0.17314022383146807</v>
      </c>
      <c r="E10" s="12">
        <f t="shared" si="1"/>
        <v>5.7650153441473048E-2</v>
      </c>
      <c r="F10" s="11">
        <v>6.018518518518519E-4</v>
      </c>
      <c r="G10" s="12">
        <f t="shared" si="2"/>
        <v>0.10993657505285415</v>
      </c>
      <c r="H10" s="12">
        <f t="shared" si="3"/>
        <v>4.4827586206896551E-2</v>
      </c>
      <c r="I10" s="11">
        <f t="shared" si="6"/>
        <v>3.6458333333333334E-3</v>
      </c>
      <c r="J10" s="12">
        <f t="shared" si="4"/>
        <v>0.15813253012048192</v>
      </c>
      <c r="K10" s="14">
        <f t="shared" si="5"/>
        <v>5.5050681579867186E-2</v>
      </c>
    </row>
    <row r="11" spans="2:11" s="5" customFormat="1">
      <c r="B11" s="10" t="s">
        <v>12</v>
      </c>
      <c r="C11" s="11">
        <v>3.3564814814814812E-4</v>
      </c>
      <c r="D11" s="12">
        <f t="shared" si="0"/>
        <v>1.9091507570770241E-2</v>
      </c>
      <c r="E11" s="12">
        <f t="shared" si="1"/>
        <v>6.3568610258658486E-3</v>
      </c>
      <c r="F11" s="11">
        <v>3.0092592592592595E-4</v>
      </c>
      <c r="G11" s="12">
        <f t="shared" si="2"/>
        <v>5.4968287526427073E-2</v>
      </c>
      <c r="H11" s="12">
        <f t="shared" si="3"/>
        <v>2.2413793103448276E-2</v>
      </c>
      <c r="I11" s="11">
        <f t="shared" si="6"/>
        <v>6.3657407407407413E-4</v>
      </c>
      <c r="J11" s="12">
        <f t="shared" si="4"/>
        <v>2.7610441767068276E-2</v>
      </c>
      <c r="K11" s="14">
        <f t="shared" si="5"/>
        <v>9.6120237679133188E-3</v>
      </c>
    </row>
    <row r="12" spans="2:11" s="5" customFormat="1">
      <c r="B12" s="10" t="s">
        <v>176</v>
      </c>
      <c r="C12" s="11">
        <v>5.2893518518518524E-3</v>
      </c>
      <c r="D12" s="12">
        <f t="shared" si="0"/>
        <v>0.30085582620144835</v>
      </c>
      <c r="E12" s="12">
        <f t="shared" si="1"/>
        <v>0.10017536168347219</v>
      </c>
      <c r="F12" s="11">
        <v>3.2407407407407406E-4</v>
      </c>
      <c r="G12" s="12">
        <f t="shared" si="2"/>
        <v>5.9196617336152224E-2</v>
      </c>
      <c r="H12" s="12">
        <f t="shared" si="3"/>
        <v>2.4137931034482758E-2</v>
      </c>
      <c r="I12" s="11">
        <f t="shared" si="6"/>
        <v>5.6134259259259262E-3</v>
      </c>
      <c r="J12" s="12">
        <f t="shared" si="4"/>
        <v>0.24347389558232935</v>
      </c>
      <c r="K12" s="14">
        <f t="shared" si="5"/>
        <v>8.476057322614472E-2</v>
      </c>
    </row>
    <row r="13" spans="2:11" s="5" customFormat="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208</v>
      </c>
      <c r="C15" s="11">
        <v>6.8287037037037036E-4</v>
      </c>
      <c r="D15" s="12">
        <f t="shared" si="0"/>
        <v>3.8841342988808425E-2</v>
      </c>
      <c r="E15" s="12">
        <f t="shared" si="1"/>
        <v>1.29329241560719E-2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6.8287037037037036E-4</v>
      </c>
      <c r="J15" s="12">
        <f t="shared" si="4"/>
        <v>2.961847389558233E-2</v>
      </c>
      <c r="K15" s="14">
        <f t="shared" si="5"/>
        <v>1.0311080041943378E-2</v>
      </c>
    </row>
    <row r="16" spans="2:11" s="5" customFormat="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1.6203703703703703E-4</v>
      </c>
      <c r="D18" s="12">
        <f t="shared" si="0"/>
        <v>9.2165898617511503E-3</v>
      </c>
      <c r="E18" s="12">
        <f t="shared" si="1"/>
        <v>3.0688294607628236E-3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1.6203703703703703E-4</v>
      </c>
      <c r="J18" s="12">
        <f t="shared" si="4"/>
        <v>7.0281124497991966E-3</v>
      </c>
      <c r="K18" s="14">
        <f t="shared" si="5"/>
        <v>2.4466969591052084E-3</v>
      </c>
    </row>
    <row r="19" spans="2:11" s="5" customFormat="1" ht="16.5" thickTop="1" thickBot="1">
      <c r="B19" s="31" t="s">
        <v>3</v>
      </c>
      <c r="C19" s="32">
        <f>SUM(C7:C18)</f>
        <v>1.758101851851852E-2</v>
      </c>
      <c r="D19" s="33">
        <f>IFERROR(SUM(D7:D18),0)</f>
        <v>1</v>
      </c>
      <c r="E19" s="33">
        <f>IFERROR(SUM(E7:E18),0)</f>
        <v>0.33296799649276637</v>
      </c>
      <c r="F19" s="32">
        <f>SUM(F7:F18)</f>
        <v>5.4745370370370364E-3</v>
      </c>
      <c r="G19" s="33">
        <f>IFERROR(SUM(G7:G18),0)</f>
        <v>1.0000000000000002</v>
      </c>
      <c r="H19" s="33">
        <f>IFERROR(SUM(H7:H18),0)</f>
        <v>0.40775862068965513</v>
      </c>
      <c r="I19" s="32">
        <f>SUM(I7:I18)</f>
        <v>2.3055555555555555E-2</v>
      </c>
      <c r="J19" s="33">
        <f>IFERROR(SUM(J7:J18),0)</f>
        <v>1</v>
      </c>
      <c r="K19" s="34">
        <f>IFERROR(SUM(K7:K18),0)</f>
        <v>0.34813002446696961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1.7245370370370372E-3</v>
      </c>
      <c r="D22" s="19"/>
      <c r="E22" s="12">
        <f>IFERROR(C22/C$30,0)</f>
        <v>3.266111354669006E-2</v>
      </c>
      <c r="F22" s="11">
        <v>3.9351851851851852E-4</v>
      </c>
      <c r="G22" s="19"/>
      <c r="H22" s="12">
        <f>IFERROR(F22/F$30,0)</f>
        <v>2.9310344827586206E-2</v>
      </c>
      <c r="I22" s="11">
        <f t="shared" ref="I22:I27" si="7">C22+F22</f>
        <v>2.1180555555555558E-3</v>
      </c>
      <c r="J22" s="19"/>
      <c r="K22" s="14">
        <f>IFERROR(I22/I$30,0)</f>
        <v>3.1981824536875224E-2</v>
      </c>
    </row>
    <row r="23" spans="2:11" s="5" customFormat="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1.4259259259259255E-2</v>
      </c>
      <c r="D25" s="19"/>
      <c r="E25" s="12">
        <f t="shared" si="8"/>
        <v>0.27005699254712839</v>
      </c>
      <c r="F25" s="11">
        <v>4.178240740740741E-3</v>
      </c>
      <c r="G25" s="19"/>
      <c r="H25" s="12">
        <f t="shared" si="9"/>
        <v>0.31120689655172418</v>
      </c>
      <c r="I25" s="11">
        <f t="shared" si="7"/>
        <v>1.8437499999999996E-2</v>
      </c>
      <c r="J25" s="19"/>
      <c r="K25" s="14">
        <f t="shared" si="10"/>
        <v>0.27839916113247115</v>
      </c>
    </row>
    <row r="26" spans="2:11" s="5" customFormat="1">
      <c r="B26" s="18" t="s">
        <v>19</v>
      </c>
      <c r="C26" s="11">
        <v>1.923611111111111E-2</v>
      </c>
      <c r="D26" s="19"/>
      <c r="E26" s="12">
        <f t="shared" si="8"/>
        <v>0.36431389741341519</v>
      </c>
      <c r="F26" s="11">
        <v>3.3796296296296304E-3</v>
      </c>
      <c r="G26" s="19"/>
      <c r="H26" s="12">
        <f t="shared" si="9"/>
        <v>0.25172413793103454</v>
      </c>
      <c r="I26" s="11">
        <f t="shared" si="7"/>
        <v>2.2615740740740742E-2</v>
      </c>
      <c r="J26" s="19"/>
      <c r="K26" s="14">
        <f t="shared" si="10"/>
        <v>0.34148898986368409</v>
      </c>
    </row>
    <row r="27" spans="2:11" s="5" customFormat="1" ht="15.75" thickBot="1">
      <c r="B27" s="23" t="s">
        <v>20</v>
      </c>
      <c r="C27" s="20"/>
      <c r="D27" s="24"/>
      <c r="E27" s="21">
        <f t="shared" si="8"/>
        <v>0</v>
      </c>
      <c r="F27" s="20"/>
      <c r="G27" s="24"/>
      <c r="H27" s="21">
        <f t="shared" si="9"/>
        <v>0</v>
      </c>
      <c r="I27" s="11">
        <f t="shared" si="7"/>
        <v>0</v>
      </c>
      <c r="J27" s="24"/>
      <c r="K27" s="22">
        <f t="shared" si="10"/>
        <v>0</v>
      </c>
    </row>
    <row r="28" spans="2:11" s="5" customFormat="1" ht="16.5" thickTop="1" thickBot="1">
      <c r="B28" s="31" t="s">
        <v>3</v>
      </c>
      <c r="C28" s="32">
        <f>SUM(C22:C27)</f>
        <v>3.5219907407407401E-2</v>
      </c>
      <c r="D28" s="33"/>
      <c r="E28" s="33">
        <f>IFERROR(SUM(E22:E27),0)</f>
        <v>0.66703200350723368</v>
      </c>
      <c r="F28" s="32">
        <f>SUM(F22:F27)</f>
        <v>7.9513888888888898E-3</v>
      </c>
      <c r="G28" s="33"/>
      <c r="H28" s="33">
        <f>IFERROR(SUM(H22:H27),0)</f>
        <v>0.59224137931034493</v>
      </c>
      <c r="I28" s="32">
        <f>SUM(I22:I27)</f>
        <v>4.3171296296296291E-2</v>
      </c>
      <c r="J28" s="33"/>
      <c r="K28" s="34">
        <f>IFERROR(SUM(K22:K27),0)</f>
        <v>0.65186997553303039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5.2800925925925918E-2</v>
      </c>
      <c r="D30" s="35"/>
      <c r="E30" s="36">
        <f>IFERROR(SUM(E19,E28),0)</f>
        <v>1</v>
      </c>
      <c r="F30" s="32">
        <f>SUM(F19,F28)</f>
        <v>1.3425925925925926E-2</v>
      </c>
      <c r="G30" s="35"/>
      <c r="H30" s="36">
        <f>IFERROR(SUM(H19,H28),0)</f>
        <v>1</v>
      </c>
      <c r="I30" s="32">
        <f>SUM(I19,I28)</f>
        <v>6.6226851851851842E-2</v>
      </c>
      <c r="J30" s="35"/>
      <c r="K30" s="38">
        <f>IFERROR(SUM(K19,K28),0)</f>
        <v>1</v>
      </c>
    </row>
    <row r="31" spans="2:11" s="5" customFormat="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/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2"/>
  <dimension ref="B2:K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 ht="16.5" customHeight="1">
      <c r="B3" s="187" t="s">
        <v>55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1.6435185185185185E-3</v>
      </c>
      <c r="D7" s="12">
        <f t="shared" ref="D7:D18" si="0">IFERROR(C7/C$19,0)</f>
        <v>0.1216795201371037</v>
      </c>
      <c r="E7" s="12">
        <f t="shared" ref="E7:E18" si="1">IFERROR(C7/C$30,0)</f>
        <v>4.7223145992683742E-2</v>
      </c>
      <c r="F7" s="11">
        <v>7.0601851851851858E-4</v>
      </c>
      <c r="G7" s="12">
        <f t="shared" ref="G7:G18" si="2">IFERROR(F7/F$19,0)</f>
        <v>8.8277858176555715E-2</v>
      </c>
      <c r="H7" s="12">
        <f t="shared" ref="H7:H18" si="3">IFERROR(F7/F$30,0)</f>
        <v>4.1780821917808221E-2</v>
      </c>
      <c r="I7" s="11">
        <f>C7+F7</f>
        <v>2.3495370370370371E-3</v>
      </c>
      <c r="J7" s="12">
        <f t="shared" ref="J7:J18" si="4">IFERROR(I7/I$19,0)</f>
        <v>0.1092572658772874</v>
      </c>
      <c r="K7" s="14">
        <f t="shared" ref="K7:K18" si="5">IFERROR(I7/I$30,0)</f>
        <v>4.5444369823147521E-2</v>
      </c>
    </row>
    <row r="8" spans="2:11">
      <c r="B8" s="150" t="s">
        <v>115</v>
      </c>
      <c r="C8" s="11">
        <v>3.7731481481481479E-3</v>
      </c>
      <c r="D8" s="12">
        <f t="shared" si="0"/>
        <v>0.27934875749785776</v>
      </c>
      <c r="E8" s="12">
        <f t="shared" si="1"/>
        <v>0.1084137013634852</v>
      </c>
      <c r="F8" s="11">
        <v>3.0324074074074077E-3</v>
      </c>
      <c r="G8" s="12">
        <f t="shared" si="2"/>
        <v>0.37916063675832129</v>
      </c>
      <c r="H8" s="12">
        <f t="shared" si="3"/>
        <v>0.17945205479452056</v>
      </c>
      <c r="I8" s="11">
        <f t="shared" ref="I8:I18" si="6">C8+F8</f>
        <v>6.805555555555556E-3</v>
      </c>
      <c r="J8" s="12">
        <f t="shared" si="4"/>
        <v>0.31646932185145321</v>
      </c>
      <c r="K8" s="14">
        <f t="shared" si="5"/>
        <v>0.13163196776359973</v>
      </c>
    </row>
    <row r="9" spans="2:11">
      <c r="B9" s="10" t="s">
        <v>51</v>
      </c>
      <c r="C9" s="11">
        <v>6.5972222222222224E-4</v>
      </c>
      <c r="D9" s="12">
        <f t="shared" si="0"/>
        <v>4.8843187660668384E-2</v>
      </c>
      <c r="E9" s="12">
        <f t="shared" si="1"/>
        <v>1.8955769870302629E-2</v>
      </c>
      <c r="F9" s="11">
        <v>1.2152777777777778E-3</v>
      </c>
      <c r="G9" s="12">
        <f t="shared" si="2"/>
        <v>0.15195369030390737</v>
      </c>
      <c r="H9" s="12">
        <f t="shared" si="3"/>
        <v>7.1917808219178078E-2</v>
      </c>
      <c r="I9" s="11">
        <f t="shared" si="6"/>
        <v>1.8749999999999999E-3</v>
      </c>
      <c r="J9" s="12">
        <f t="shared" si="4"/>
        <v>8.7190527448869751E-2</v>
      </c>
      <c r="K9" s="14">
        <f t="shared" si="5"/>
        <v>3.626595030221625E-2</v>
      </c>
    </row>
    <row r="10" spans="2:11">
      <c r="B10" s="10" t="s">
        <v>11</v>
      </c>
      <c r="C10" s="11">
        <v>1.0648148148148151E-3</v>
      </c>
      <c r="D10" s="12">
        <f t="shared" si="0"/>
        <v>7.8834618680377069E-2</v>
      </c>
      <c r="E10" s="12">
        <f t="shared" si="1"/>
        <v>3.059527768540074E-2</v>
      </c>
      <c r="F10" s="11">
        <v>1.5625000000000001E-3</v>
      </c>
      <c r="G10" s="12">
        <f t="shared" si="2"/>
        <v>0.19536903039073805</v>
      </c>
      <c r="H10" s="12">
        <f t="shared" si="3"/>
        <v>9.2465753424657543E-2</v>
      </c>
      <c r="I10" s="11">
        <f t="shared" si="6"/>
        <v>2.627314814814815E-3</v>
      </c>
      <c r="J10" s="12">
        <f t="shared" si="4"/>
        <v>0.12217438105489774</v>
      </c>
      <c r="K10" s="14">
        <f t="shared" si="5"/>
        <v>5.0817103201253634E-2</v>
      </c>
    </row>
    <row r="11" spans="2:11">
      <c r="B11" s="10" t="s">
        <v>12</v>
      </c>
      <c r="C11" s="11">
        <v>8.1018518518518516E-5</v>
      </c>
      <c r="D11" s="12">
        <f t="shared" si="0"/>
        <v>5.9982862039417318E-3</v>
      </c>
      <c r="E11" s="12">
        <f t="shared" si="1"/>
        <v>2.3279015630196208E-3</v>
      </c>
      <c r="F11" s="11">
        <v>1.5046296296296297E-4</v>
      </c>
      <c r="G11" s="12">
        <f t="shared" si="2"/>
        <v>1.8813314037626629E-2</v>
      </c>
      <c r="H11" s="12">
        <f t="shared" si="3"/>
        <v>8.9041095890410957E-3</v>
      </c>
      <c r="I11" s="11">
        <f t="shared" si="6"/>
        <v>2.3148148148148149E-4</v>
      </c>
      <c r="J11" s="12">
        <f t="shared" si="4"/>
        <v>1.0764262648008612E-2</v>
      </c>
      <c r="K11" s="14">
        <f t="shared" si="5"/>
        <v>4.4772778150884256E-3</v>
      </c>
    </row>
    <row r="12" spans="2:11">
      <c r="B12" s="10" t="s">
        <v>176</v>
      </c>
      <c r="C12" s="11">
        <v>5.4050925925925907E-3</v>
      </c>
      <c r="D12" s="12">
        <f t="shared" si="0"/>
        <v>0.40017137960582683</v>
      </c>
      <c r="E12" s="12">
        <f t="shared" si="1"/>
        <v>0.15530428999002324</v>
      </c>
      <c r="F12" s="11">
        <v>8.7962962962962973E-4</v>
      </c>
      <c r="G12" s="12">
        <f t="shared" si="2"/>
        <v>0.10998552821997105</v>
      </c>
      <c r="H12" s="12">
        <f t="shared" si="3"/>
        <v>5.2054794520547953E-2</v>
      </c>
      <c r="I12" s="11">
        <f t="shared" si="6"/>
        <v>6.2847222222222202E-3</v>
      </c>
      <c r="J12" s="12">
        <f t="shared" si="4"/>
        <v>0.2922497308934337</v>
      </c>
      <c r="K12" s="14">
        <f t="shared" si="5"/>
        <v>0.12155809267965072</v>
      </c>
    </row>
    <row r="13" spans="2:1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208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8.7962962962962962E-4</v>
      </c>
      <c r="D18" s="12">
        <f t="shared" si="0"/>
        <v>6.5124250214224508E-2</v>
      </c>
      <c r="E18" s="12">
        <f t="shared" si="1"/>
        <v>2.5274359827070172E-2</v>
      </c>
      <c r="F18" s="11">
        <v>4.5138888888888887E-4</v>
      </c>
      <c r="G18" s="12">
        <f t="shared" si="2"/>
        <v>5.6439942112879879E-2</v>
      </c>
      <c r="H18" s="12">
        <f t="shared" si="3"/>
        <v>2.6712328767123285E-2</v>
      </c>
      <c r="I18" s="11">
        <f t="shared" si="6"/>
        <v>1.3310185185185185E-3</v>
      </c>
      <c r="J18" s="12">
        <f t="shared" si="4"/>
        <v>6.1894510226049512E-2</v>
      </c>
      <c r="K18" s="14">
        <f t="shared" si="5"/>
        <v>2.5744347436758446E-2</v>
      </c>
    </row>
    <row r="19" spans="2:11" ht="16.5" thickTop="1" thickBot="1">
      <c r="B19" s="31" t="s">
        <v>3</v>
      </c>
      <c r="C19" s="32">
        <f>SUM(C7:C18)</f>
        <v>1.3506944444444443E-2</v>
      </c>
      <c r="D19" s="33">
        <f>IFERROR(SUM(D7:D18),0)</f>
        <v>1</v>
      </c>
      <c r="E19" s="33">
        <f>IFERROR(SUM(E7:E18),0)</f>
        <v>0.38809444629198531</v>
      </c>
      <c r="F19" s="32">
        <f>SUM(F7:F18)</f>
        <v>7.9976851851851858E-3</v>
      </c>
      <c r="G19" s="33">
        <f>IFERROR(SUM(G7:G18),0)</f>
        <v>1</v>
      </c>
      <c r="H19" s="33">
        <f>IFERROR(SUM(H7:H18),0)</f>
        <v>0.47328767123287674</v>
      </c>
      <c r="I19" s="32">
        <f>SUM(I7:I18)</f>
        <v>2.150462962962963E-2</v>
      </c>
      <c r="J19" s="33">
        <f>IFERROR(SUM(J7:J18),0)</f>
        <v>1</v>
      </c>
      <c r="K19" s="34">
        <f>IFERROR(SUM(K7:K18),0)</f>
        <v>0.41593910902171477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>
      <c r="B22" s="18" t="s">
        <v>15</v>
      </c>
      <c r="C22" s="11">
        <v>1.4814814814814814E-3</v>
      </c>
      <c r="D22" s="19"/>
      <c r="E22" s="12">
        <f>IFERROR(C22/C$30,0)</f>
        <v>4.2567342866644493E-2</v>
      </c>
      <c r="F22" s="11">
        <v>3.9351851851851852E-4</v>
      </c>
      <c r="G22" s="19"/>
      <c r="H22" s="12">
        <f>IFERROR(F22/F$30,0)</f>
        <v>2.3287671232876714E-2</v>
      </c>
      <c r="I22" s="11">
        <f t="shared" ref="I22:I27" si="7">C22+F22</f>
        <v>1.8749999999999999E-3</v>
      </c>
      <c r="J22" s="19"/>
      <c r="K22" s="14">
        <f>IFERROR(I22/I$30,0)</f>
        <v>3.626595030221625E-2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9.2708333333333358E-3</v>
      </c>
      <c r="D25" s="19"/>
      <c r="E25" s="12">
        <f t="shared" si="8"/>
        <v>0.26637845028267387</v>
      </c>
      <c r="F25" s="11">
        <v>2.4074074074074076E-3</v>
      </c>
      <c r="G25" s="19"/>
      <c r="H25" s="12">
        <f t="shared" si="9"/>
        <v>0.14246575342465753</v>
      </c>
      <c r="I25" s="11">
        <f t="shared" si="7"/>
        <v>1.1678240740740743E-2</v>
      </c>
      <c r="J25" s="19"/>
      <c r="K25" s="14">
        <f t="shared" si="10"/>
        <v>0.22587866577121113</v>
      </c>
    </row>
    <row r="26" spans="2:11">
      <c r="B26" s="18" t="s">
        <v>19</v>
      </c>
      <c r="C26" s="11">
        <v>1.0358796296296295E-2</v>
      </c>
      <c r="D26" s="19"/>
      <c r="E26" s="12">
        <f t="shared" si="8"/>
        <v>0.29763884270036578</v>
      </c>
      <c r="F26" s="11">
        <v>5.4166666666666669E-3</v>
      </c>
      <c r="G26" s="19"/>
      <c r="H26" s="12">
        <f t="shared" si="9"/>
        <v>0.32054794520547947</v>
      </c>
      <c r="I26" s="11">
        <f t="shared" si="7"/>
        <v>1.5775462962962963E-2</v>
      </c>
      <c r="J26" s="19"/>
      <c r="K26" s="14">
        <f t="shared" si="10"/>
        <v>0.30512648309827622</v>
      </c>
    </row>
    <row r="27" spans="2:11" ht="15.75" thickBot="1">
      <c r="B27" s="23" t="s">
        <v>20</v>
      </c>
      <c r="C27" s="20">
        <v>1.8518518518518518E-4</v>
      </c>
      <c r="D27" s="24"/>
      <c r="E27" s="21">
        <f t="shared" si="8"/>
        <v>5.3209178583305617E-3</v>
      </c>
      <c r="F27" s="20">
        <v>6.8287037037037036E-4</v>
      </c>
      <c r="G27" s="24"/>
      <c r="H27" s="21">
        <f t="shared" si="9"/>
        <v>4.041095890410959E-2</v>
      </c>
      <c r="I27" s="11">
        <f t="shared" si="7"/>
        <v>8.6805555555555551E-4</v>
      </c>
      <c r="J27" s="24"/>
      <c r="K27" s="22">
        <f t="shared" si="10"/>
        <v>1.6789791806581595E-2</v>
      </c>
    </row>
    <row r="28" spans="2:11" ht="16.5" thickTop="1" thickBot="1">
      <c r="B28" s="31" t="s">
        <v>3</v>
      </c>
      <c r="C28" s="32">
        <f>SUM(C22:C27)</f>
        <v>2.1296296296296296E-2</v>
      </c>
      <c r="D28" s="33"/>
      <c r="E28" s="33">
        <f>IFERROR(SUM(E22:E27),0)</f>
        <v>0.61190555370801469</v>
      </c>
      <c r="F28" s="32">
        <f>SUM(F22:F27)</f>
        <v>8.9004629629629625E-3</v>
      </c>
      <c r="G28" s="33"/>
      <c r="H28" s="33">
        <f>IFERROR(SUM(H22:H27),0)</f>
        <v>0.52671232876712326</v>
      </c>
      <c r="I28" s="32">
        <f>SUM(I22:I27)</f>
        <v>3.019675925925926E-2</v>
      </c>
      <c r="J28" s="33"/>
      <c r="K28" s="34">
        <f>IFERROR(SUM(K22:K27),0)</f>
        <v>0.58406089097828517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3.4803240740740739E-2</v>
      </c>
      <c r="D30" s="35"/>
      <c r="E30" s="36">
        <f>IFERROR(SUM(E19,E28),0)</f>
        <v>1</v>
      </c>
      <c r="F30" s="32">
        <f>SUM(F19,F28)</f>
        <v>1.6898148148148148E-2</v>
      </c>
      <c r="G30" s="35"/>
      <c r="H30" s="36">
        <f>IFERROR(SUM(H19,H28),0)</f>
        <v>1</v>
      </c>
      <c r="I30" s="32">
        <f>SUM(I19,I28)</f>
        <v>5.1701388888888894E-2</v>
      </c>
      <c r="J30" s="35"/>
      <c r="K30" s="38">
        <f>IFERROR(SUM(K19,K28),0)</f>
        <v>1</v>
      </c>
    </row>
    <row r="31" spans="2:1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3"/>
  <dimension ref="B2:K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/>
    <row r="3" spans="2:11">
      <c r="B3" s="187" t="s">
        <v>54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/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>
      <c r="B8" s="150" t="s">
        <v>115</v>
      </c>
      <c r="C8" s="11">
        <v>4.9768518518518521E-4</v>
      </c>
      <c r="D8" s="12">
        <f t="shared" si="0"/>
        <v>0.11977715877437325</v>
      </c>
      <c r="E8" s="12">
        <f t="shared" si="1"/>
        <v>2.2233712512926575E-2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4.9768518518518521E-4</v>
      </c>
      <c r="J8" s="12">
        <f t="shared" si="4"/>
        <v>0.11977715877437325</v>
      </c>
      <c r="K8" s="14">
        <f t="shared" si="5"/>
        <v>2.2233712512926575E-2</v>
      </c>
    </row>
    <row r="9" spans="2:11">
      <c r="B9" s="10" t="s">
        <v>51</v>
      </c>
      <c r="C9" s="11">
        <v>9.9537037037037042E-4</v>
      </c>
      <c r="D9" s="12">
        <f t="shared" si="0"/>
        <v>0.23955431754874651</v>
      </c>
      <c r="E9" s="12">
        <f t="shared" si="1"/>
        <v>4.4467425025853151E-2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9.9537037037037042E-4</v>
      </c>
      <c r="J9" s="12">
        <f t="shared" si="4"/>
        <v>0.23955431754874651</v>
      </c>
      <c r="K9" s="14">
        <f t="shared" si="5"/>
        <v>4.4467425025853151E-2</v>
      </c>
    </row>
    <row r="10" spans="2:11">
      <c r="B10" s="10" t="s">
        <v>11</v>
      </c>
      <c r="C10" s="11">
        <v>7.407407407407407E-4</v>
      </c>
      <c r="D10" s="12">
        <f t="shared" si="0"/>
        <v>0.17827298050139273</v>
      </c>
      <c r="E10" s="12">
        <f t="shared" si="1"/>
        <v>3.3092037228541878E-2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7.407407407407407E-4</v>
      </c>
      <c r="J10" s="12">
        <f t="shared" si="4"/>
        <v>0.17827298050139273</v>
      </c>
      <c r="K10" s="14">
        <f t="shared" si="5"/>
        <v>3.3092037228541878E-2</v>
      </c>
    </row>
    <row r="11" spans="2:1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>
      <c r="B12" s="10" t="s">
        <v>176</v>
      </c>
      <c r="C12" s="11">
        <v>6.4814814814814813E-4</v>
      </c>
      <c r="D12" s="12">
        <f t="shared" si="0"/>
        <v>0.15598885793871864</v>
      </c>
      <c r="E12" s="12">
        <f t="shared" si="1"/>
        <v>2.895553257497414E-2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6.4814814814814813E-4</v>
      </c>
      <c r="J12" s="12">
        <f t="shared" si="4"/>
        <v>0.15598885793871864</v>
      </c>
      <c r="K12" s="14">
        <f t="shared" si="5"/>
        <v>2.895553257497414E-2</v>
      </c>
    </row>
    <row r="13" spans="2:1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208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1.2731481481481485E-3</v>
      </c>
      <c r="D18" s="12">
        <f t="shared" si="0"/>
        <v>0.30640668523676884</v>
      </c>
      <c r="E18" s="12">
        <f t="shared" si="1"/>
        <v>5.6876938986556366E-2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1.2731481481481485E-3</v>
      </c>
      <c r="J18" s="12">
        <f t="shared" si="4"/>
        <v>0.30640668523676884</v>
      </c>
      <c r="K18" s="14">
        <f t="shared" si="5"/>
        <v>5.6876938986556366E-2</v>
      </c>
    </row>
    <row r="19" spans="2:11" ht="16.5" thickTop="1" thickBot="1">
      <c r="B19" s="31" t="s">
        <v>3</v>
      </c>
      <c r="C19" s="32">
        <f>SUM(C7:C18)</f>
        <v>4.155092592592593E-3</v>
      </c>
      <c r="D19" s="33">
        <f>IFERROR(SUM(D7:D18),0)</f>
        <v>1</v>
      </c>
      <c r="E19" s="33">
        <f>IFERROR(SUM(E7:E18),0)</f>
        <v>0.18562564632885209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4.155092592592593E-3</v>
      </c>
      <c r="J19" s="33">
        <f>IFERROR(SUM(J7:J18),0)</f>
        <v>1</v>
      </c>
      <c r="K19" s="34">
        <f>IFERROR(SUM(K7:K18),0)</f>
        <v>0.18562564632885209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>
      <c r="B22" s="18" t="s">
        <v>15</v>
      </c>
      <c r="C22" s="11">
        <v>2.7662037037037039E-3</v>
      </c>
      <c r="D22" s="19"/>
      <c r="E22" s="12">
        <f>IFERROR(C22/C$30,0)</f>
        <v>0.12357807652533608</v>
      </c>
      <c r="F22" s="11">
        <v>0</v>
      </c>
      <c r="G22" s="19"/>
      <c r="H22" s="12">
        <f>IFERROR(F22/F$30,0)</f>
        <v>0</v>
      </c>
      <c r="I22" s="11">
        <f t="shared" ref="I22:I27" si="7">C22+F22</f>
        <v>2.7662037037037039E-3</v>
      </c>
      <c r="J22" s="19"/>
      <c r="K22" s="14">
        <f>IFERROR(I22/I$30,0)</f>
        <v>0.12357807652533608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2.6967592592592594E-3</v>
      </c>
      <c r="D25" s="19"/>
      <c r="E25" s="12">
        <f t="shared" si="8"/>
        <v>0.12047569803516027</v>
      </c>
      <c r="F25" s="11">
        <v>0</v>
      </c>
      <c r="G25" s="19"/>
      <c r="H25" s="12">
        <f t="shared" si="9"/>
        <v>0</v>
      </c>
      <c r="I25" s="11">
        <f t="shared" si="7"/>
        <v>2.6967592592592594E-3</v>
      </c>
      <c r="J25" s="19"/>
      <c r="K25" s="14">
        <f t="shared" si="10"/>
        <v>0.12047569803516027</v>
      </c>
    </row>
    <row r="26" spans="2:11">
      <c r="B26" s="18" t="s">
        <v>19</v>
      </c>
      <c r="C26" s="11">
        <v>1.2766203703703707E-2</v>
      </c>
      <c r="D26" s="19"/>
      <c r="E26" s="12">
        <f t="shared" si="8"/>
        <v>0.57032057911065148</v>
      </c>
      <c r="F26" s="11">
        <v>0</v>
      </c>
      <c r="G26" s="19"/>
      <c r="H26" s="12">
        <f t="shared" si="9"/>
        <v>0</v>
      </c>
      <c r="I26" s="11">
        <f t="shared" si="7"/>
        <v>1.2766203703703707E-2</v>
      </c>
      <c r="J26" s="19"/>
      <c r="K26" s="14">
        <f t="shared" si="10"/>
        <v>0.57032057911065148</v>
      </c>
    </row>
    <row r="27" spans="2:11" ht="15.75" thickBot="1">
      <c r="B27" s="23" t="s">
        <v>20</v>
      </c>
      <c r="C27" s="20"/>
      <c r="D27" s="24"/>
      <c r="E27" s="21">
        <f t="shared" si="8"/>
        <v>0</v>
      </c>
      <c r="F27" s="20">
        <v>0</v>
      </c>
      <c r="G27" s="24"/>
      <c r="H27" s="21">
        <f t="shared" si="9"/>
        <v>0</v>
      </c>
      <c r="I27" s="11">
        <f t="shared" si="7"/>
        <v>0</v>
      </c>
      <c r="J27" s="24"/>
      <c r="K27" s="22">
        <f t="shared" si="10"/>
        <v>0</v>
      </c>
    </row>
    <row r="28" spans="2:11" ht="16.5" thickTop="1" thickBot="1">
      <c r="B28" s="31" t="s">
        <v>3</v>
      </c>
      <c r="C28" s="32">
        <f>SUM(C22:C27)</f>
        <v>1.8229166666666671E-2</v>
      </c>
      <c r="D28" s="33"/>
      <c r="E28" s="33">
        <f>IFERROR(SUM(E22:E27),0)</f>
        <v>0.81437435367114785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1.8229166666666671E-2</v>
      </c>
      <c r="J28" s="33"/>
      <c r="K28" s="34">
        <f>IFERROR(SUM(K22:K27),0)</f>
        <v>0.81437435367114785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2.2384259259259263E-2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2.2384259259259263E-2</v>
      </c>
      <c r="J30" s="35"/>
      <c r="K30" s="38">
        <f>IFERROR(SUM(K19,K28),0)</f>
        <v>1</v>
      </c>
    </row>
    <row r="31" spans="2:1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5"/>
  <dimension ref="B2:N31"/>
  <sheetViews>
    <sheetView showGridLines="0" showZeros="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98" t="s">
        <v>229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</row>
    <row r="4" spans="2:14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14">
      <c r="B5" s="52"/>
      <c r="C5" s="202" t="s">
        <v>7</v>
      </c>
      <c r="D5" s="202"/>
      <c r="E5" s="202"/>
      <c r="F5" s="202" t="s">
        <v>8</v>
      </c>
      <c r="G5" s="202"/>
      <c r="H5" s="202"/>
      <c r="I5" s="202" t="s">
        <v>9</v>
      </c>
      <c r="J5" s="202"/>
      <c r="K5" s="202"/>
      <c r="L5" s="202" t="s">
        <v>3</v>
      </c>
      <c r="M5" s="202"/>
      <c r="N5" s="203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/>
      <c r="G7" s="45">
        <f t="shared" ref="G7:G18" si="2">IFERROR(F7/F$19,0)</f>
        <v>0</v>
      </c>
      <c r="H7" s="45">
        <f t="shared" ref="H7:H18" si="3">IFERROR(F7/F$30,0)</f>
        <v>0</v>
      </c>
      <c r="I7" s="44"/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0</v>
      </c>
      <c r="M7" s="45">
        <f t="shared" ref="M7:M12" si="6">IFERROR(L7/L$19,0)</f>
        <v>0</v>
      </c>
      <c r="N7" s="47">
        <f t="shared" ref="N7:N12" si="7">IFERROR(L7/L$30,0)</f>
        <v>0</v>
      </c>
    </row>
    <row r="8" spans="2:14">
      <c r="B8" s="147" t="s">
        <v>115</v>
      </c>
      <c r="C8" s="44">
        <v>0</v>
      </c>
      <c r="D8" s="45">
        <f t="shared" si="0"/>
        <v>0</v>
      </c>
      <c r="E8" s="45">
        <f t="shared" si="1"/>
        <v>0</v>
      </c>
      <c r="F8" s="44"/>
      <c r="G8" s="45">
        <f t="shared" si="2"/>
        <v>0</v>
      </c>
      <c r="H8" s="45">
        <f t="shared" si="3"/>
        <v>0</v>
      </c>
      <c r="I8" s="44"/>
      <c r="J8" s="45">
        <f t="shared" si="4"/>
        <v>0</v>
      </c>
      <c r="K8" s="45">
        <f t="shared" si="5"/>
        <v>0</v>
      </c>
      <c r="L8" s="46">
        <f t="shared" ref="L8:L18" si="8">SUM(C8,F8,I8)</f>
        <v>0</v>
      </c>
      <c r="M8" s="45">
        <f t="shared" si="6"/>
        <v>0</v>
      </c>
      <c r="N8" s="47">
        <f t="shared" si="7"/>
        <v>0</v>
      </c>
    </row>
    <row r="9" spans="2:14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/>
      <c r="G9" s="45">
        <f t="shared" si="2"/>
        <v>0</v>
      </c>
      <c r="H9" s="45">
        <f t="shared" si="3"/>
        <v>0</v>
      </c>
      <c r="I9" s="44"/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1.736111111111111E-3</v>
      </c>
      <c r="G10" s="45">
        <f t="shared" si="2"/>
        <v>0.35545023696682465</v>
      </c>
      <c r="H10" s="45">
        <f t="shared" si="3"/>
        <v>0.35545023696682465</v>
      </c>
      <c r="I10" s="44"/>
      <c r="J10" s="45">
        <f t="shared" si="4"/>
        <v>0</v>
      </c>
      <c r="K10" s="45">
        <f t="shared" si="5"/>
        <v>0</v>
      </c>
      <c r="L10" s="46">
        <f t="shared" si="8"/>
        <v>1.736111111111111E-3</v>
      </c>
      <c r="M10" s="45">
        <f t="shared" si="6"/>
        <v>0.35545023696682465</v>
      </c>
      <c r="N10" s="47">
        <f t="shared" si="7"/>
        <v>0.35545023696682465</v>
      </c>
    </row>
    <row r="11" spans="2:14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>
      <c r="B12" s="43" t="s">
        <v>176</v>
      </c>
      <c r="C12" s="44">
        <v>0</v>
      </c>
      <c r="D12" s="45">
        <f t="shared" si="0"/>
        <v>0</v>
      </c>
      <c r="E12" s="45">
        <f t="shared" si="1"/>
        <v>0</v>
      </c>
      <c r="F12" s="44"/>
      <c r="G12" s="45">
        <f t="shared" si="2"/>
        <v>0</v>
      </c>
      <c r="H12" s="45">
        <f t="shared" si="3"/>
        <v>0</v>
      </c>
      <c r="I12" s="44"/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>
      <c r="B13" s="43" t="s">
        <v>122</v>
      </c>
      <c r="C13" s="44">
        <v>0</v>
      </c>
      <c r="D13" s="45">
        <f t="shared" si="0"/>
        <v>0</v>
      </c>
      <c r="E13" s="45">
        <f t="shared" si="1"/>
        <v>0</v>
      </c>
      <c r="F13" s="44"/>
      <c r="G13" s="45">
        <f t="shared" si="2"/>
        <v>0</v>
      </c>
      <c r="H13" s="45">
        <f t="shared" si="3"/>
        <v>0</v>
      </c>
      <c r="I13" s="44"/>
      <c r="J13" s="45">
        <f t="shared" si="4"/>
        <v>0</v>
      </c>
      <c r="K13" s="45">
        <f t="shared" si="5"/>
        <v>0</v>
      </c>
      <c r="L13" s="46"/>
      <c r="M13" s="45"/>
      <c r="N13" s="47"/>
    </row>
    <row r="14" spans="2:14">
      <c r="B14" s="43" t="s">
        <v>123</v>
      </c>
      <c r="C14" s="44">
        <v>0</v>
      </c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>
      <c r="B15" s="43" t="s">
        <v>208</v>
      </c>
      <c r="C15" s="44">
        <v>0</v>
      </c>
      <c r="D15" s="45">
        <f t="shared" si="0"/>
        <v>0</v>
      </c>
      <c r="E15" s="45">
        <f t="shared" si="1"/>
        <v>0</v>
      </c>
      <c r="F15" s="44"/>
      <c r="G15" s="45">
        <f t="shared" si="2"/>
        <v>0</v>
      </c>
      <c r="H15" s="45">
        <f t="shared" si="3"/>
        <v>0</v>
      </c>
      <c r="I15" s="44"/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IFERROR(L15/L$19,0)</f>
        <v>0</v>
      </c>
      <c r="N15" s="47">
        <f>IFERROR(L15/L$30,0)</f>
        <v>0</v>
      </c>
    </row>
    <row r="16" spans="2:14">
      <c r="B16" s="43" t="s">
        <v>197</v>
      </c>
      <c r="C16" s="44">
        <v>0</v>
      </c>
      <c r="D16" s="45">
        <f t="shared" si="0"/>
        <v>0</v>
      </c>
      <c r="E16" s="45">
        <f t="shared" si="1"/>
        <v>0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IFERROR(L16/L$19,0)</f>
        <v>0</v>
      </c>
      <c r="N16" s="47">
        <f>IFERROR(L16/L$30,0)</f>
        <v>0</v>
      </c>
    </row>
    <row r="17" spans="2:14">
      <c r="B17" s="43" t="s">
        <v>177</v>
      </c>
      <c r="C17" s="44">
        <v>0</v>
      </c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/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3.1481481481481482E-3</v>
      </c>
      <c r="G18" s="45">
        <f t="shared" si="2"/>
        <v>0.64454976303317535</v>
      </c>
      <c r="H18" s="45">
        <f t="shared" si="3"/>
        <v>0.64454976303317535</v>
      </c>
      <c r="I18" s="44"/>
      <c r="J18" s="45">
        <f t="shared" si="4"/>
        <v>0</v>
      </c>
      <c r="K18" s="45">
        <f t="shared" si="5"/>
        <v>0</v>
      </c>
      <c r="L18" s="46">
        <f t="shared" si="8"/>
        <v>3.1481481481481482E-3</v>
      </c>
      <c r="M18" s="45">
        <f>IFERROR(L18/L$19,0)</f>
        <v>0.64454976303317535</v>
      </c>
      <c r="N18" s="47">
        <f>IFERROR(L18/L$30,0)</f>
        <v>0.64454976303317535</v>
      </c>
    </row>
    <row r="19" spans="2:14" s="2" customFormat="1" ht="16.5" thickTop="1" thickBot="1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4.8842592592592592E-3</v>
      </c>
      <c r="G19" s="62">
        <f>IFERROR(SUM(G7:G18),0)</f>
        <v>1</v>
      </c>
      <c r="H19" s="62">
        <f>IFERROR(SUM(H7:H18),0)</f>
        <v>1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4.8842592592592592E-3</v>
      </c>
      <c r="M19" s="62">
        <f>IFERROR(SUM(M7:M18),0)</f>
        <v>1</v>
      </c>
      <c r="N19" s="63">
        <f>IFERROR(SUM(N7:N18),0)</f>
        <v>1</v>
      </c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s="3" customFormat="1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>
      <c r="B22" s="50" t="s">
        <v>15</v>
      </c>
      <c r="C22" s="44">
        <v>0</v>
      </c>
      <c r="D22" s="51"/>
      <c r="E22" s="45">
        <f>IFERROR(C22/C$30,0)</f>
        <v>0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0</v>
      </c>
      <c r="M22" s="51"/>
      <c r="N22" s="47">
        <f>IFERROR(L22/L$30,0)</f>
        <v>0</v>
      </c>
    </row>
    <row r="23" spans="2:14">
      <c r="B23" s="50" t="s">
        <v>16</v>
      </c>
      <c r="C23" s="44">
        <v>0</v>
      </c>
      <c r="D23" s="51"/>
      <c r="E23" s="45">
        <f t="shared" ref="E23:E27" si="9">IFERROR(C23/C$30,0)</f>
        <v>0</v>
      </c>
      <c r="F23" s="44">
        <v>0</v>
      </c>
      <c r="G23" s="51"/>
      <c r="H23" s="45">
        <f t="shared" ref="H23:H27" si="10">IFERROR(F23/F$30,0)</f>
        <v>0</v>
      </c>
      <c r="I23" s="44">
        <v>0</v>
      </c>
      <c r="J23" s="51"/>
      <c r="K23" s="45">
        <f t="shared" ref="K23:K27" si="11">IFERROR(I23/I$30,0)</f>
        <v>0</v>
      </c>
      <c r="L23" s="46">
        <f t="shared" ref="L23:L27" si="12">SUM(C23,F23,I23)</f>
        <v>0</v>
      </c>
      <c r="M23" s="51"/>
      <c r="N23" s="47">
        <f t="shared" ref="N23:N27" si="13">IFERROR(L23/L$30,0)</f>
        <v>0</v>
      </c>
    </row>
    <row r="24" spans="2:14">
      <c r="B24" s="50" t="s">
        <v>17</v>
      </c>
      <c r="C24" s="44">
        <v>0</v>
      </c>
      <c r="D24" s="51"/>
      <c r="E24" s="45">
        <f t="shared" si="9"/>
        <v>0</v>
      </c>
      <c r="F24" s="44">
        <v>0</v>
      </c>
      <c r="G24" s="51"/>
      <c r="H24" s="45">
        <f t="shared" si="10"/>
        <v>0</v>
      </c>
      <c r="I24" s="44">
        <v>0</v>
      </c>
      <c r="J24" s="51"/>
      <c r="K24" s="45">
        <f t="shared" si="11"/>
        <v>0</v>
      </c>
      <c r="L24" s="46">
        <f t="shared" si="12"/>
        <v>0</v>
      </c>
      <c r="M24" s="51"/>
      <c r="N24" s="47">
        <f t="shared" si="13"/>
        <v>0</v>
      </c>
    </row>
    <row r="25" spans="2:14">
      <c r="B25" s="50" t="s">
        <v>18</v>
      </c>
      <c r="C25" s="44">
        <v>0</v>
      </c>
      <c r="D25" s="51"/>
      <c r="E25" s="45">
        <f t="shared" si="9"/>
        <v>0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0</v>
      </c>
      <c r="M25" s="51"/>
      <c r="N25" s="47">
        <f t="shared" si="13"/>
        <v>0</v>
      </c>
    </row>
    <row r="26" spans="2:14">
      <c r="B26" s="50" t="s">
        <v>19</v>
      </c>
      <c r="C26" s="44">
        <v>0</v>
      </c>
      <c r="D26" s="51"/>
      <c r="E26" s="45">
        <f t="shared" si="9"/>
        <v>0</v>
      </c>
      <c r="F26" s="44">
        <v>0</v>
      </c>
      <c r="G26" s="51"/>
      <c r="H26" s="45">
        <f t="shared" si="10"/>
        <v>0</v>
      </c>
      <c r="I26" s="44"/>
      <c r="J26" s="51"/>
      <c r="K26" s="45">
        <f t="shared" si="11"/>
        <v>0</v>
      </c>
      <c r="L26" s="46">
        <f t="shared" si="12"/>
        <v>0</v>
      </c>
      <c r="M26" s="51"/>
      <c r="N26" s="47">
        <f t="shared" si="13"/>
        <v>0</v>
      </c>
    </row>
    <row r="27" spans="2:14" ht="15.75" thickBot="1">
      <c r="B27" s="55" t="s">
        <v>20</v>
      </c>
      <c r="C27" s="53">
        <v>0</v>
      </c>
      <c r="D27" s="56"/>
      <c r="E27" s="54">
        <f t="shared" si="9"/>
        <v>0</v>
      </c>
      <c r="F27" s="53"/>
      <c r="G27" s="56"/>
      <c r="H27" s="54">
        <f t="shared" si="10"/>
        <v>0</v>
      </c>
      <c r="I27" s="53"/>
      <c r="J27" s="56"/>
      <c r="K27" s="54">
        <f t="shared" si="11"/>
        <v>0</v>
      </c>
      <c r="L27" s="70">
        <f t="shared" si="12"/>
        <v>0</v>
      </c>
      <c r="M27" s="56"/>
      <c r="N27" s="67">
        <f t="shared" si="13"/>
        <v>0</v>
      </c>
    </row>
    <row r="28" spans="2:14" s="2" customFormat="1" ht="16.5" thickTop="1" thickBot="1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0</v>
      </c>
      <c r="M28" s="62"/>
      <c r="N28" s="63">
        <f>IFERROR(SUM(N22:N27),0)</f>
        <v>0</v>
      </c>
    </row>
    <row r="29" spans="2:14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s="2" customFormat="1" ht="16.5" thickTop="1" thickBot="1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4.8842592592592592E-3</v>
      </c>
      <c r="G30" s="64"/>
      <c r="H30" s="65">
        <f>IFERROR(SUM(H19,H28),0)</f>
        <v>1</v>
      </c>
      <c r="I30" s="61">
        <f>SUM(I19,I28)</f>
        <v>0</v>
      </c>
      <c r="J30" s="64"/>
      <c r="K30" s="65">
        <f>IFERROR(SUM(K19,K28),0)</f>
        <v>0</v>
      </c>
      <c r="L30" s="71">
        <f>SUM(L19,L28)</f>
        <v>4.8842592592592592E-3</v>
      </c>
      <c r="M30" s="64"/>
      <c r="N30" s="66">
        <f>IFERROR(SUM(N19,N28),0)</f>
        <v>1</v>
      </c>
    </row>
    <row r="31" spans="2:14" s="3" customFormat="1" ht="66" customHeight="1" thickTop="1" thickBot="1">
      <c r="B31" s="195" t="s">
        <v>223</v>
      </c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oglio68"/>
  <dimension ref="B2:N31"/>
  <sheetViews>
    <sheetView showGridLines="0" showZeros="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98" t="s">
        <v>230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</row>
    <row r="4" spans="2:14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14">
      <c r="B5" s="52"/>
      <c r="C5" s="202" t="s">
        <v>7</v>
      </c>
      <c r="D5" s="202"/>
      <c r="E5" s="202"/>
      <c r="F5" s="202" t="s">
        <v>8</v>
      </c>
      <c r="G5" s="202"/>
      <c r="H5" s="202"/>
      <c r="I5" s="202" t="s">
        <v>9</v>
      </c>
      <c r="J5" s="202"/>
      <c r="K5" s="202"/>
      <c r="L5" s="202" t="s">
        <v>3</v>
      </c>
      <c r="M5" s="202"/>
      <c r="N5" s="203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6.3888888888888856E-2</v>
      </c>
      <c r="D7" s="45">
        <f t="shared" ref="D7:D18" si="0">IFERROR(C7/C$19,0)</f>
        <v>9.9730799111094989E-2</v>
      </c>
      <c r="E7" s="45">
        <f t="shared" ref="E7:E18" si="1">IFERROR(C7/C$30,0)</f>
        <v>7.8403522477096713E-2</v>
      </c>
      <c r="F7" s="44"/>
      <c r="G7" s="45">
        <f t="shared" ref="G7:G18" si="2">IFERROR(F7/F$19,0)</f>
        <v>0</v>
      </c>
      <c r="H7" s="45">
        <f t="shared" ref="H7:H18" si="3">IFERROR(F7/F$30,0)</f>
        <v>0</v>
      </c>
      <c r="I7" s="44"/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6.3888888888888856E-2</v>
      </c>
      <c r="M7" s="45">
        <f t="shared" ref="M7:M16" si="6">IFERROR(L7/L$19,0)</f>
        <v>9.7159150913507186E-2</v>
      </c>
      <c r="N7" s="47">
        <f t="shared" ref="N7:N16" si="7">IFERROR(L7/L$30,0)</f>
        <v>7.6805342980381164E-2</v>
      </c>
    </row>
    <row r="8" spans="2:14">
      <c r="B8" s="147" t="s">
        <v>115</v>
      </c>
      <c r="C8" s="44">
        <v>0.12851851851851862</v>
      </c>
      <c r="D8" s="45">
        <f t="shared" si="0"/>
        <v>0.20061789734231888</v>
      </c>
      <c r="E8" s="45">
        <f t="shared" si="1"/>
        <v>0.15771607130175416</v>
      </c>
      <c r="F8" s="44"/>
      <c r="G8" s="45">
        <f t="shared" si="2"/>
        <v>0</v>
      </c>
      <c r="H8" s="45">
        <f t="shared" si="3"/>
        <v>0</v>
      </c>
      <c r="I8" s="44">
        <v>5.9027777777777776E-3</v>
      </c>
      <c r="J8" s="45">
        <f t="shared" si="4"/>
        <v>1</v>
      </c>
      <c r="K8" s="45">
        <f t="shared" si="5"/>
        <v>1</v>
      </c>
      <c r="L8" s="46">
        <f t="shared" ref="L8:L18" si="8">SUM(C8,F8,I8)</f>
        <v>0.1344212962962964</v>
      </c>
      <c r="M8" s="45">
        <f t="shared" si="6"/>
        <v>0.20442144541838295</v>
      </c>
      <c r="N8" s="47">
        <f t="shared" si="7"/>
        <v>0.16159732850980943</v>
      </c>
    </row>
    <row r="9" spans="2:14">
      <c r="B9" s="43" t="s">
        <v>51</v>
      </c>
      <c r="C9" s="44">
        <v>8.3182870370370407E-2</v>
      </c>
      <c r="D9" s="45">
        <f t="shared" si="0"/>
        <v>0.12984877775569573</v>
      </c>
      <c r="E9" s="45">
        <f t="shared" si="1"/>
        <v>0.10208081812371279</v>
      </c>
      <c r="F9" s="44"/>
      <c r="G9" s="45">
        <f t="shared" si="2"/>
        <v>0</v>
      </c>
      <c r="H9" s="45">
        <f t="shared" si="3"/>
        <v>0</v>
      </c>
      <c r="I9" s="44"/>
      <c r="J9" s="45">
        <f t="shared" si="4"/>
        <v>0</v>
      </c>
      <c r="K9" s="45">
        <f t="shared" si="5"/>
        <v>0</v>
      </c>
      <c r="L9" s="46">
        <f t="shared" si="8"/>
        <v>8.3182870370370407E-2</v>
      </c>
      <c r="M9" s="45">
        <f t="shared" si="6"/>
        <v>0.12650051043756827</v>
      </c>
      <c r="N9" s="47">
        <f t="shared" si="7"/>
        <v>9.9999999999999992E-2</v>
      </c>
    </row>
    <row r="10" spans="2:14">
      <c r="B10" s="43" t="s">
        <v>11</v>
      </c>
      <c r="C10" s="44">
        <v>0.1693402777777778</v>
      </c>
      <c r="D10" s="45">
        <f t="shared" si="0"/>
        <v>0.26434081916565794</v>
      </c>
      <c r="E10" s="45">
        <f t="shared" si="1"/>
        <v>0.20781194517434831</v>
      </c>
      <c r="F10" s="44">
        <v>4.7106481481481478E-3</v>
      </c>
      <c r="G10" s="45">
        <f t="shared" si="2"/>
        <v>0.42617801047120424</v>
      </c>
      <c r="H10" s="45">
        <f t="shared" si="3"/>
        <v>0.42617801047120424</v>
      </c>
      <c r="I10" s="44"/>
      <c r="J10" s="45">
        <f t="shared" si="4"/>
        <v>0</v>
      </c>
      <c r="K10" s="45">
        <f t="shared" si="5"/>
        <v>0</v>
      </c>
      <c r="L10" s="46">
        <f t="shared" si="8"/>
        <v>0.17405092592592594</v>
      </c>
      <c r="M10" s="45">
        <f t="shared" si="6"/>
        <v>0.26468828105748587</v>
      </c>
      <c r="N10" s="47">
        <f t="shared" si="7"/>
        <v>0.20923890357590086</v>
      </c>
    </row>
    <row r="11" spans="2:14">
      <c r="B11" s="43" t="s">
        <v>12</v>
      </c>
      <c r="C11" s="44">
        <v>7.3495370370370381E-3</v>
      </c>
      <c r="D11" s="45">
        <f t="shared" si="0"/>
        <v>1.1472655332526335E-2</v>
      </c>
      <c r="E11" s="45">
        <f t="shared" si="1"/>
        <v>9.0192457922022556E-3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si="8"/>
        <v>7.3495370370370381E-3</v>
      </c>
      <c r="M11" s="45">
        <f t="shared" si="6"/>
        <v>1.1176822614144403E-2</v>
      </c>
      <c r="N11" s="47">
        <f t="shared" si="7"/>
        <v>8.8353972450257376E-3</v>
      </c>
    </row>
    <row r="12" spans="2:14">
      <c r="B12" s="43" t="s">
        <v>176</v>
      </c>
      <c r="C12" s="44">
        <v>7.6435185185185175E-2</v>
      </c>
      <c r="D12" s="45">
        <f t="shared" si="0"/>
        <v>0.11931561545827384</v>
      </c>
      <c r="E12" s="45">
        <f t="shared" si="1"/>
        <v>9.380015623890342E-2</v>
      </c>
      <c r="F12" s="44"/>
      <c r="G12" s="45">
        <f t="shared" si="2"/>
        <v>0</v>
      </c>
      <c r="H12" s="45">
        <f t="shared" si="3"/>
        <v>0</v>
      </c>
      <c r="I12" s="44"/>
      <c r="J12" s="45">
        <f t="shared" si="4"/>
        <v>0</v>
      </c>
      <c r="K12" s="45">
        <f t="shared" si="5"/>
        <v>0</v>
      </c>
      <c r="L12" s="46">
        <f t="shared" si="8"/>
        <v>7.6435185185185175E-2</v>
      </c>
      <c r="M12" s="45">
        <f t="shared" si="6"/>
        <v>0.11623895518710176</v>
      </c>
      <c r="N12" s="47">
        <f t="shared" si="7"/>
        <v>9.1888131348267649E-2</v>
      </c>
    </row>
    <row r="13" spans="2:14">
      <c r="B13" s="43" t="s">
        <v>122</v>
      </c>
      <c r="C13" s="44">
        <v>9.3518518518518525E-3</v>
      </c>
      <c r="D13" s="45">
        <f t="shared" si="0"/>
        <v>1.4598276391624058E-2</v>
      </c>
      <c r="E13" s="45">
        <f t="shared" si="1"/>
        <v>1.1476457637951845E-2</v>
      </c>
      <c r="F13" s="44"/>
      <c r="G13" s="45">
        <f t="shared" si="2"/>
        <v>0</v>
      </c>
      <c r="H13" s="45">
        <f t="shared" si="3"/>
        <v>0</v>
      </c>
      <c r="I13" s="44"/>
      <c r="J13" s="45">
        <f t="shared" si="4"/>
        <v>0</v>
      </c>
      <c r="K13" s="45">
        <f t="shared" si="5"/>
        <v>0</v>
      </c>
      <c r="L13" s="46">
        <f t="shared" ref="L13:L15" si="9">SUM(C13,F13,I13)</f>
        <v>9.3518518518518525E-3</v>
      </c>
      <c r="M13" s="45">
        <f t="shared" si="6"/>
        <v>1.4221846727919176E-2</v>
      </c>
      <c r="N13" s="47">
        <f t="shared" si="7"/>
        <v>1.1242521218867395E-2</v>
      </c>
    </row>
    <row r="14" spans="2:14">
      <c r="B14" s="43" t="s">
        <v>123</v>
      </c>
      <c r="C14" s="44">
        <v>3.0092592592592588E-3</v>
      </c>
      <c r="D14" s="45">
        <f t="shared" si="0"/>
        <v>4.6974651755225917E-3</v>
      </c>
      <c r="E14" s="45">
        <f t="shared" si="1"/>
        <v>3.6929195369647017E-3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>
        <f t="shared" si="9"/>
        <v>3.0092592592592588E-3</v>
      </c>
      <c r="M14" s="45">
        <f t="shared" si="6"/>
        <v>4.5763368183898328E-3</v>
      </c>
      <c r="N14" s="47">
        <f t="shared" si="7"/>
        <v>3.6176429664672304E-3</v>
      </c>
    </row>
    <row r="15" spans="2:14">
      <c r="B15" s="43" t="s">
        <v>208</v>
      </c>
      <c r="C15" s="44">
        <v>5.0462962962962961E-3</v>
      </c>
      <c r="D15" s="45">
        <f t="shared" si="0"/>
        <v>7.8772877558763478E-3</v>
      </c>
      <c r="E15" s="45">
        <f t="shared" si="1"/>
        <v>6.1927419927561931E-3</v>
      </c>
      <c r="F15" s="44"/>
      <c r="G15" s="45">
        <f t="shared" si="2"/>
        <v>0</v>
      </c>
      <c r="H15" s="45">
        <f t="shared" si="3"/>
        <v>0</v>
      </c>
      <c r="I15" s="44"/>
      <c r="J15" s="45">
        <f t="shared" si="4"/>
        <v>0</v>
      </c>
      <c r="K15" s="45">
        <f t="shared" si="5"/>
        <v>0</v>
      </c>
      <c r="L15" s="46">
        <f t="shared" si="9"/>
        <v>5.0462962962962961E-3</v>
      </c>
      <c r="M15" s="45">
        <f t="shared" si="6"/>
        <v>7.6741648185306441E-3</v>
      </c>
      <c r="N15" s="47">
        <f t="shared" si="7"/>
        <v>6.0665089745373562E-3</v>
      </c>
    </row>
    <row r="16" spans="2:14">
      <c r="B16" s="43" t="s">
        <v>197</v>
      </c>
      <c r="C16" s="44">
        <v>1.2152777777777778E-3</v>
      </c>
      <c r="D16" s="45">
        <f t="shared" si="0"/>
        <v>1.897053243961047E-3</v>
      </c>
      <c r="E16" s="45">
        <f t="shared" si="1"/>
        <v>1.4913713514665143E-3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1.2152777777777778E-3</v>
      </c>
      <c r="M16" s="45">
        <f t="shared" si="6"/>
        <v>1.8481360228112789E-3</v>
      </c>
      <c r="N16" s="47">
        <f t="shared" si="7"/>
        <v>1.4609711979963816E-3</v>
      </c>
    </row>
    <row r="17" spans="2:14">
      <c r="B17" s="43" t="s">
        <v>177</v>
      </c>
      <c r="C17" s="44"/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/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>
      <c r="B18" s="43" t="s">
        <v>13</v>
      </c>
      <c r="C18" s="44">
        <v>9.3275462962963004E-2</v>
      </c>
      <c r="D18" s="45">
        <f t="shared" si="0"/>
        <v>0.14560335326744844</v>
      </c>
      <c r="E18" s="45">
        <f t="shared" si="1"/>
        <v>0.11446630210922519</v>
      </c>
      <c r="F18" s="44">
        <v>6.3425925925925915E-3</v>
      </c>
      <c r="G18" s="45">
        <f t="shared" si="2"/>
        <v>0.57382198952879582</v>
      </c>
      <c r="H18" s="45">
        <f t="shared" si="3"/>
        <v>0.57382198952879582</v>
      </c>
      <c r="I18" s="44"/>
      <c r="J18" s="45">
        <f t="shared" si="4"/>
        <v>0</v>
      </c>
      <c r="K18" s="45">
        <f t="shared" si="5"/>
        <v>0</v>
      </c>
      <c r="L18" s="46">
        <f t="shared" si="8"/>
        <v>9.9618055555555599E-2</v>
      </c>
      <c r="M18" s="45">
        <f>IFERROR(L18/L$19,0)</f>
        <v>0.15149434998415889</v>
      </c>
      <c r="N18" s="47">
        <f>IFERROR(L18/L$30,0)</f>
        <v>0.11975789620147488</v>
      </c>
    </row>
    <row r="19" spans="2:14" ht="16.5" thickTop="1" thickBot="1">
      <c r="B19" s="60" t="s">
        <v>3</v>
      </c>
      <c r="C19" s="61">
        <f>SUM(C7:C18)</f>
        <v>0.64061342592592596</v>
      </c>
      <c r="D19" s="62">
        <f>IFERROR(SUM(D7:D18),0)</f>
        <v>1</v>
      </c>
      <c r="E19" s="62">
        <f>IFERROR(SUM(E7:E18),0)</f>
        <v>0.78615155173638207</v>
      </c>
      <c r="F19" s="61">
        <f>SUM(F7:F18)</f>
        <v>1.1053240740740738E-2</v>
      </c>
      <c r="G19" s="62">
        <f>IFERROR(SUM(G7:G18),0)</f>
        <v>1</v>
      </c>
      <c r="H19" s="62">
        <f>IFERROR(SUM(H7:H18),0)</f>
        <v>1</v>
      </c>
      <c r="I19" s="61">
        <f>SUM(I7:I18)</f>
        <v>5.9027777777777776E-3</v>
      </c>
      <c r="J19" s="62">
        <f>IFERROR(SUM(J7:J18),0)</f>
        <v>1</v>
      </c>
      <c r="K19" s="62">
        <f>IFERROR(SUM(K7:K18),0)</f>
        <v>1</v>
      </c>
      <c r="L19" s="61">
        <f>SUM(L7:L18)</f>
        <v>0.65756944444444443</v>
      </c>
      <c r="M19" s="62">
        <f>IFERROR(SUM(M7:M18),0)</f>
        <v>1.0000000000000004</v>
      </c>
      <c r="N19" s="63">
        <f>IFERROR(SUM(N7:N18),0)</f>
        <v>0.79051064421872808</v>
      </c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>
      <c r="B22" s="50" t="s">
        <v>15</v>
      </c>
      <c r="C22" s="44">
        <v>1.7013888888888888E-3</v>
      </c>
      <c r="D22" s="51"/>
      <c r="E22" s="45">
        <f>IFERROR(C22/C$30,0)</f>
        <v>2.0879198920531199E-3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1.7013888888888888E-3</v>
      </c>
      <c r="M22" s="51"/>
      <c r="N22" s="47">
        <f>IFERROR(L22/L$30,0)</f>
        <v>2.0453596771949343E-3</v>
      </c>
    </row>
    <row r="23" spans="2:14">
      <c r="B23" s="50" t="s">
        <v>16</v>
      </c>
      <c r="C23" s="44">
        <v>1.5624999999999999E-3</v>
      </c>
      <c r="D23" s="51"/>
      <c r="E23" s="45">
        <f t="shared" ref="E23:E27" si="10">IFERROR(C23/C$30,0)</f>
        <v>1.9174774518855183E-3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1.5624999999999999E-3</v>
      </c>
      <c r="M23" s="51"/>
      <c r="N23" s="47">
        <f t="shared" ref="N23:N27" si="14">IFERROR(L23/L$30,0)</f>
        <v>1.8783915402810619E-3</v>
      </c>
    </row>
    <row r="24" spans="2:14">
      <c r="B24" s="50" t="s">
        <v>17</v>
      </c>
      <c r="C24" s="44">
        <v>1.9675925925925926E-4</v>
      </c>
      <c r="D24" s="51"/>
      <c r="E24" s="45">
        <f t="shared" si="10"/>
        <v>2.41460123570769E-4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1.9675925925925926E-4</v>
      </c>
      <c r="M24" s="51"/>
      <c r="N24" s="47">
        <f t="shared" si="14"/>
        <v>2.3653819396131893E-4</v>
      </c>
    </row>
    <row r="25" spans="2:14">
      <c r="B25" s="50" t="s">
        <v>18</v>
      </c>
      <c r="C25" s="44">
        <v>1.4618055555555554E-2</v>
      </c>
      <c r="D25" s="51"/>
      <c r="E25" s="45">
        <f t="shared" si="10"/>
        <v>1.7939066827640071E-2</v>
      </c>
      <c r="F25" s="44">
        <v>0</v>
      </c>
      <c r="G25" s="51"/>
      <c r="H25" s="45">
        <f t="shared" si="11"/>
        <v>0</v>
      </c>
      <c r="I25" s="44">
        <v>0</v>
      </c>
      <c r="J25" s="51"/>
      <c r="K25" s="45">
        <f t="shared" si="12"/>
        <v>0</v>
      </c>
      <c r="L25" s="46">
        <f t="shared" si="13"/>
        <v>1.4618055555555554E-2</v>
      </c>
      <c r="M25" s="51"/>
      <c r="N25" s="47">
        <f t="shared" si="14"/>
        <v>1.7573396410185047E-2</v>
      </c>
    </row>
    <row r="26" spans="2:14" s="2" customFormat="1">
      <c r="B26" s="50" t="s">
        <v>19</v>
      </c>
      <c r="C26" s="44">
        <v>0.15462962962963001</v>
      </c>
      <c r="D26" s="51"/>
      <c r="E26" s="45">
        <f t="shared" si="10"/>
        <v>0.18975925005326363</v>
      </c>
      <c r="F26" s="44">
        <v>0</v>
      </c>
      <c r="G26" s="51"/>
      <c r="H26" s="45">
        <f t="shared" si="11"/>
        <v>0</v>
      </c>
      <c r="I26" s="44">
        <v>0</v>
      </c>
      <c r="J26" s="51"/>
      <c r="K26" s="45">
        <f t="shared" si="12"/>
        <v>0</v>
      </c>
      <c r="L26" s="46">
        <f t="shared" si="13"/>
        <v>0.15462962962963001</v>
      </c>
      <c r="M26" s="51"/>
      <c r="N26" s="47">
        <f t="shared" si="14"/>
        <v>0.18589119243077815</v>
      </c>
    </row>
    <row r="27" spans="2:14" ht="15.75" thickBot="1">
      <c r="B27" s="55" t="s">
        <v>20</v>
      </c>
      <c r="C27" s="53">
        <v>1.5509259259259259E-3</v>
      </c>
      <c r="D27" s="56"/>
      <c r="E27" s="54">
        <f t="shared" si="10"/>
        <v>1.903273915204885E-3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1.5509259259259259E-3</v>
      </c>
      <c r="M27" s="56"/>
      <c r="N27" s="67">
        <f t="shared" si="14"/>
        <v>1.8644775288715726E-3</v>
      </c>
    </row>
    <row r="28" spans="2:14" s="3" customFormat="1" ht="16.5" thickTop="1" thickBot="1">
      <c r="B28" s="60" t="s">
        <v>3</v>
      </c>
      <c r="C28" s="61">
        <f>SUM(C22:C27)</f>
        <v>0.17425925925925964</v>
      </c>
      <c r="D28" s="62"/>
      <c r="E28" s="62">
        <f>IFERROR(SUM(E22:E27),0)</f>
        <v>0.21384844826361801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0.17425925925925964</v>
      </c>
      <c r="M28" s="62"/>
      <c r="N28" s="63">
        <f>IFERROR(SUM(N22:N27),0)</f>
        <v>0.20948935578127206</v>
      </c>
    </row>
    <row r="29" spans="2:14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>
      <c r="B30" s="60" t="s">
        <v>6</v>
      </c>
      <c r="C30" s="61">
        <f>SUM(C19,C28)</f>
        <v>0.81487268518518563</v>
      </c>
      <c r="D30" s="64"/>
      <c r="E30" s="65">
        <f>IFERROR(SUM(E19,E28),0)</f>
        <v>1</v>
      </c>
      <c r="F30" s="61">
        <f>SUM(F19,F28)</f>
        <v>1.1053240740740738E-2</v>
      </c>
      <c r="G30" s="64"/>
      <c r="H30" s="65">
        <f>IFERROR(SUM(H19,H28),0)</f>
        <v>1</v>
      </c>
      <c r="I30" s="61">
        <f>SUM(I19,I28)</f>
        <v>5.9027777777777776E-3</v>
      </c>
      <c r="J30" s="64"/>
      <c r="K30" s="65">
        <f>IFERROR(SUM(K19,K28),0)</f>
        <v>1</v>
      </c>
      <c r="L30" s="71">
        <f>SUM(L19,L28)</f>
        <v>0.8318287037037041</v>
      </c>
      <c r="M30" s="64"/>
      <c r="N30" s="66">
        <f>IFERROR(SUM(N19,N28),0)</f>
        <v>1.0000000000000002</v>
      </c>
    </row>
    <row r="31" spans="2:14" ht="81.75" customHeight="1" thickTop="1" thickBot="1">
      <c r="B31" s="195" t="s">
        <v>224</v>
      </c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oglio26"/>
  <dimension ref="B2:N31"/>
  <sheetViews>
    <sheetView showGridLines="0" showZeros="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160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124</v>
      </c>
      <c r="D5" s="207"/>
      <c r="E5" s="207"/>
      <c r="F5" s="202" t="s">
        <v>114</v>
      </c>
      <c r="G5" s="207"/>
      <c r="H5" s="207"/>
      <c r="I5" s="202" t="s">
        <v>3</v>
      </c>
      <c r="J5" s="202"/>
      <c r="K5" s="203"/>
    </row>
    <row r="6" spans="2:11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44"/>
      <c r="D7" s="45">
        <f t="shared" ref="D7:D18" si="0">IFERROR(C7/C$19,0)</f>
        <v>0</v>
      </c>
      <c r="E7" s="45">
        <f t="shared" ref="E7:E18" si="1">IFERROR(C7/C$30,0)</f>
        <v>0</v>
      </c>
      <c r="F7" s="44">
        <v>8.819444444444444E-3</v>
      </c>
      <c r="G7" s="45">
        <f t="shared" ref="G7:G18" si="2">IFERROR(F7/F$19,0)</f>
        <v>3.8122873724234535E-2</v>
      </c>
      <c r="H7" s="45">
        <f t="shared" ref="H7:H18" si="3">IFERROR(F7/F$30,0)</f>
        <v>2.3216842874988576E-2</v>
      </c>
      <c r="I7" s="44">
        <f>SUM(C7,F7)</f>
        <v>8.819444444444444E-3</v>
      </c>
      <c r="J7" s="45">
        <f t="shared" ref="J7:J18" si="4">IFERROR(I7/I$19,0)</f>
        <v>3.7880294293100018E-2</v>
      </c>
      <c r="K7" s="47">
        <f t="shared" ref="K7:K18" si="5">IFERROR(I7/I$30,0)</f>
        <v>2.3111919927206556E-2</v>
      </c>
    </row>
    <row r="8" spans="2:11">
      <c r="B8" s="147" t="s">
        <v>115</v>
      </c>
      <c r="C8" s="44">
        <v>1.4814814814814814E-3</v>
      </c>
      <c r="D8" s="45">
        <f t="shared" si="0"/>
        <v>1</v>
      </c>
      <c r="E8" s="45">
        <f t="shared" si="1"/>
        <v>0.85906040268456374</v>
      </c>
      <c r="F8" s="44">
        <v>6.3506944444444449E-2</v>
      </c>
      <c r="G8" s="45">
        <f t="shared" si="2"/>
        <v>0.27451470882529516</v>
      </c>
      <c r="H8" s="45">
        <f t="shared" si="3"/>
        <v>0.1671795496785595</v>
      </c>
      <c r="I8" s="44">
        <f t="shared" ref="I8:I18" si="6">SUM(C8,F8)</f>
        <v>6.4988425925925936E-2</v>
      </c>
      <c r="J8" s="45">
        <f t="shared" si="4"/>
        <v>0.27913103996818456</v>
      </c>
      <c r="K8" s="47">
        <f t="shared" si="5"/>
        <v>0.17030633909614806</v>
      </c>
    </row>
    <row r="9" spans="2:11">
      <c r="B9" s="43" t="s">
        <v>51</v>
      </c>
      <c r="C9" s="44"/>
      <c r="D9" s="45">
        <f t="shared" si="0"/>
        <v>0</v>
      </c>
      <c r="E9" s="45">
        <f t="shared" si="1"/>
        <v>0</v>
      </c>
      <c r="F9" s="44">
        <v>7.8009259259259264E-3</v>
      </c>
      <c r="G9" s="45">
        <f t="shared" si="2"/>
        <v>3.3720232139283574E-2</v>
      </c>
      <c r="H9" s="45">
        <f t="shared" si="3"/>
        <v>2.0535632674202497E-2</v>
      </c>
      <c r="I9" s="44">
        <f t="shared" si="6"/>
        <v>7.8009259259259264E-3</v>
      </c>
      <c r="J9" s="45">
        <f t="shared" si="4"/>
        <v>3.3505667130642278E-2</v>
      </c>
      <c r="K9" s="47">
        <f t="shared" si="5"/>
        <v>2.0442826812253571E-2</v>
      </c>
    </row>
    <row r="10" spans="2:11">
      <c r="B10" s="43" t="s">
        <v>11</v>
      </c>
      <c r="C10" s="44"/>
      <c r="D10" s="45">
        <f t="shared" si="0"/>
        <v>0</v>
      </c>
      <c r="E10" s="45">
        <f t="shared" si="1"/>
        <v>0</v>
      </c>
      <c r="F10" s="44">
        <v>4.87037037037037E-2</v>
      </c>
      <c r="G10" s="45">
        <f t="shared" si="2"/>
        <v>0.21052631578947367</v>
      </c>
      <c r="H10" s="45">
        <f t="shared" si="3"/>
        <v>0.12821059687395267</v>
      </c>
      <c r="I10" s="44">
        <f t="shared" si="6"/>
        <v>4.87037037037037E-2</v>
      </c>
      <c r="J10" s="45">
        <f t="shared" si="4"/>
        <v>0.20918671704116126</v>
      </c>
      <c r="K10" s="47">
        <f t="shared" si="5"/>
        <v>0.12763117986047925</v>
      </c>
    </row>
    <row r="11" spans="2:11">
      <c r="B11" s="43" t="s">
        <v>12</v>
      </c>
      <c r="C11" s="44"/>
      <c r="D11" s="45">
        <f t="shared" si="0"/>
        <v>0</v>
      </c>
      <c r="E11" s="45">
        <f t="shared" si="1"/>
        <v>0</v>
      </c>
      <c r="F11" s="44">
        <v>2.2106481481481484E-2</v>
      </c>
      <c r="G11" s="45">
        <f t="shared" si="2"/>
        <v>9.555733440064039E-2</v>
      </c>
      <c r="H11" s="45">
        <f t="shared" si="3"/>
        <v>5.8194448676152477E-2</v>
      </c>
      <c r="I11" s="44">
        <f t="shared" si="6"/>
        <v>2.2106481481481484E-2</v>
      </c>
      <c r="J11" s="45">
        <f t="shared" si="4"/>
        <v>9.4949294094253345E-2</v>
      </c>
      <c r="K11" s="47">
        <f t="shared" si="5"/>
        <v>5.7931452835911453E-2</v>
      </c>
    </row>
    <row r="12" spans="2:11">
      <c r="B12" s="43" t="s">
        <v>176</v>
      </c>
      <c r="C12" s="44"/>
      <c r="D12" s="45">
        <f t="shared" si="0"/>
        <v>0</v>
      </c>
      <c r="E12" s="45">
        <f t="shared" si="1"/>
        <v>0</v>
      </c>
      <c r="F12" s="44">
        <v>2.7129629629629632E-2</v>
      </c>
      <c r="G12" s="45">
        <f t="shared" si="2"/>
        <v>0.11727036221733041</v>
      </c>
      <c r="H12" s="45">
        <f t="shared" si="3"/>
        <v>7.1417689893665662E-2</v>
      </c>
      <c r="I12" s="44">
        <f t="shared" si="6"/>
        <v>2.7129629629629632E-2</v>
      </c>
      <c r="J12" s="45">
        <f t="shared" si="4"/>
        <v>0.11652415987273813</v>
      </c>
      <c r="K12" s="47">
        <f t="shared" si="5"/>
        <v>7.1094934789202327E-2</v>
      </c>
    </row>
    <row r="13" spans="2:11">
      <c r="B13" s="43" t="s">
        <v>122</v>
      </c>
      <c r="C13" s="44"/>
      <c r="D13" s="45">
        <f t="shared" si="0"/>
        <v>0</v>
      </c>
      <c r="E13" s="45">
        <f t="shared" si="1"/>
        <v>0</v>
      </c>
      <c r="F13" s="44"/>
      <c r="G13" s="45">
        <f t="shared" si="2"/>
        <v>0</v>
      </c>
      <c r="H13" s="4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44"/>
      <c r="D14" s="45">
        <f t="shared" si="0"/>
        <v>0</v>
      </c>
      <c r="E14" s="45">
        <f t="shared" si="1"/>
        <v>0</v>
      </c>
      <c r="F14" s="44">
        <v>5.5671296296296302E-3</v>
      </c>
      <c r="G14" s="45">
        <f t="shared" si="2"/>
        <v>2.4064438663197921E-2</v>
      </c>
      <c r="H14" s="45">
        <f t="shared" si="3"/>
        <v>1.4655251211114838E-2</v>
      </c>
      <c r="I14" s="44">
        <f t="shared" si="6"/>
        <v>5.5671296296296302E-3</v>
      </c>
      <c r="J14" s="45">
        <f t="shared" si="4"/>
        <v>2.3911314376615631E-2</v>
      </c>
      <c r="K14" s="47">
        <f t="shared" si="5"/>
        <v>1.4589020321504402E-2</v>
      </c>
    </row>
    <row r="15" spans="2:11">
      <c r="B15" s="43" t="s">
        <v>208</v>
      </c>
      <c r="C15" s="44"/>
      <c r="D15" s="45">
        <f t="shared" si="0"/>
        <v>0</v>
      </c>
      <c r="E15" s="45">
        <f t="shared" si="1"/>
        <v>0</v>
      </c>
      <c r="F15" s="44">
        <v>3.9004629629629628E-3</v>
      </c>
      <c r="G15" s="45">
        <f t="shared" si="2"/>
        <v>1.6860116069641783E-2</v>
      </c>
      <c r="H15" s="45">
        <f t="shared" si="3"/>
        <v>1.0267816337101247E-2</v>
      </c>
      <c r="I15" s="44">
        <f t="shared" si="6"/>
        <v>3.9004629629629628E-3</v>
      </c>
      <c r="J15" s="45">
        <f t="shared" si="4"/>
        <v>1.6752833565321135E-2</v>
      </c>
      <c r="K15" s="47">
        <f t="shared" si="5"/>
        <v>1.0221413406126784E-2</v>
      </c>
    </row>
    <row r="16" spans="2:11">
      <c r="B16" s="43" t="s">
        <v>197</v>
      </c>
      <c r="C16" s="44"/>
      <c r="D16" s="45">
        <f t="shared" si="0"/>
        <v>0</v>
      </c>
      <c r="E16" s="45">
        <f t="shared" si="1"/>
        <v>0</v>
      </c>
      <c r="F16" s="44">
        <v>2.6620370370370372E-4</v>
      </c>
      <c r="G16" s="45">
        <f t="shared" si="2"/>
        <v>1.1506904142485491E-3</v>
      </c>
      <c r="H16" s="45">
        <f t="shared" si="3"/>
        <v>7.0077084793272618E-4</v>
      </c>
      <c r="I16" s="44">
        <f t="shared" si="6"/>
        <v>2.6620370370370372E-4</v>
      </c>
      <c r="J16" s="45">
        <f t="shared" si="4"/>
        <v>1.1433684629150926E-3</v>
      </c>
      <c r="K16" s="47">
        <f t="shared" si="5"/>
        <v>6.976038823172583E-4</v>
      </c>
    </row>
    <row r="17" spans="2:14">
      <c r="B17" s="43" t="s">
        <v>177</v>
      </c>
      <c r="C17" s="44"/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4" ht="15.75" thickBot="1">
      <c r="B18" s="43" t="s">
        <v>13</v>
      </c>
      <c r="C18" s="44"/>
      <c r="D18" s="45">
        <f t="shared" si="0"/>
        <v>0</v>
      </c>
      <c r="E18" s="45">
        <f t="shared" si="1"/>
        <v>0</v>
      </c>
      <c r="F18" s="44">
        <v>4.3541666666666666E-2</v>
      </c>
      <c r="G18" s="45">
        <f t="shared" si="2"/>
        <v>0.18821292775665399</v>
      </c>
      <c r="H18" s="45">
        <f t="shared" si="3"/>
        <v>0.11462173608360503</v>
      </c>
      <c r="I18" s="44">
        <f t="shared" si="6"/>
        <v>4.3541666666666666E-2</v>
      </c>
      <c r="J18" s="45">
        <f t="shared" si="4"/>
        <v>0.18701531119506859</v>
      </c>
      <c r="K18" s="47">
        <f t="shared" si="5"/>
        <v>0.11410373066424025</v>
      </c>
    </row>
    <row r="19" spans="2:14" ht="16.5" thickTop="1" thickBot="1">
      <c r="B19" s="60" t="s">
        <v>3</v>
      </c>
      <c r="C19" s="61">
        <f>SUM(C7:C18)</f>
        <v>1.4814814814814814E-3</v>
      </c>
      <c r="D19" s="62">
        <f>IFERROR(SUM(D7:D18),0)</f>
        <v>1</v>
      </c>
      <c r="E19" s="62">
        <f>IFERROR(SUM(E7:E18),0)</f>
        <v>0.85906040268456374</v>
      </c>
      <c r="F19" s="61">
        <f>SUM(F7:F18)</f>
        <v>0.2313425925925926</v>
      </c>
      <c r="G19" s="62">
        <f>IFERROR(SUM(G7:G18),0)</f>
        <v>1</v>
      </c>
      <c r="H19" s="62">
        <f>IFERROR(SUM(H7:H18),0)</f>
        <v>0.60900033515127516</v>
      </c>
      <c r="I19" s="61">
        <f>SUM(I7:I18)</f>
        <v>0.23282407407407407</v>
      </c>
      <c r="J19" s="62">
        <f>IFERROR(SUM(J7:J18),0)</f>
        <v>1</v>
      </c>
      <c r="K19" s="63">
        <f>IFERROR(SUM(K7:K18),0)</f>
        <v>0.61013042159538988</v>
      </c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9" t="s">
        <v>5</v>
      </c>
    </row>
    <row r="22" spans="2:14">
      <c r="B22" s="50" t="s">
        <v>15</v>
      </c>
      <c r="C22" s="44"/>
      <c r="D22" s="51"/>
      <c r="E22" s="45">
        <f>IFERROR(C22/C$30,0)</f>
        <v>0</v>
      </c>
      <c r="F22" s="44">
        <v>1.0995370370370371E-3</v>
      </c>
      <c r="G22" s="51"/>
      <c r="H22" s="45">
        <f>IFERROR(F22/F$30,0)</f>
        <v>2.8944882849395209E-3</v>
      </c>
      <c r="I22" s="44">
        <f t="shared" ref="I22:I27" si="7">SUM(C22,F22)</f>
        <v>1.0995370370370371E-3</v>
      </c>
      <c r="J22" s="51"/>
      <c r="K22" s="47">
        <f>IFERROR(I22/I$30,0)</f>
        <v>2.881407340006067E-3</v>
      </c>
    </row>
    <row r="23" spans="2:14">
      <c r="B23" s="50" t="s">
        <v>16</v>
      </c>
      <c r="C23" s="44"/>
      <c r="D23" s="51"/>
      <c r="E23" s="45">
        <f t="shared" ref="E23:E27" si="8">IFERROR(C23/C$30,0)</f>
        <v>0</v>
      </c>
      <c r="F23" s="44"/>
      <c r="G23" s="51"/>
      <c r="H23" s="45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4">
      <c r="B24" s="50" t="s">
        <v>17</v>
      </c>
      <c r="C24" s="44"/>
      <c r="D24" s="51"/>
      <c r="E24" s="45">
        <f t="shared" si="8"/>
        <v>0</v>
      </c>
      <c r="F24" s="44"/>
      <c r="G24" s="51"/>
      <c r="H24" s="45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4">
      <c r="B25" s="50" t="s">
        <v>18</v>
      </c>
      <c r="C25" s="44"/>
      <c r="D25" s="51"/>
      <c r="E25" s="45">
        <f t="shared" si="8"/>
        <v>0</v>
      </c>
      <c r="F25" s="44">
        <v>8.0787037037037043E-3</v>
      </c>
      <c r="G25" s="51"/>
      <c r="H25" s="45">
        <f t="shared" si="9"/>
        <v>2.1266871819871427E-2</v>
      </c>
      <c r="I25" s="44">
        <f t="shared" si="7"/>
        <v>8.0787037037037043E-3</v>
      </c>
      <c r="J25" s="51"/>
      <c r="K25" s="47">
        <f t="shared" si="10"/>
        <v>2.1170761298149838E-2</v>
      </c>
    </row>
    <row r="26" spans="2:14" s="2" customFormat="1">
      <c r="B26" s="50" t="s">
        <v>19</v>
      </c>
      <c r="C26" s="44">
        <v>2.4305555555555552E-4</v>
      </c>
      <c r="D26" s="51"/>
      <c r="E26" s="45">
        <f t="shared" si="8"/>
        <v>0.14093959731543623</v>
      </c>
      <c r="F26" s="44">
        <v>0.12276620370370366</v>
      </c>
      <c r="G26" s="51"/>
      <c r="H26" s="45">
        <f t="shared" si="9"/>
        <v>0.32317723408793142</v>
      </c>
      <c r="I26" s="44">
        <f t="shared" si="7"/>
        <v>0.12300925925925921</v>
      </c>
      <c r="J26" s="51"/>
      <c r="K26" s="47">
        <f t="shared" si="10"/>
        <v>0.32235365483773121</v>
      </c>
      <c r="L26" s="1"/>
      <c r="M26" s="1"/>
      <c r="N26" s="1"/>
    </row>
    <row r="27" spans="2:14" ht="15.75" thickBot="1">
      <c r="B27" s="55" t="s">
        <v>20</v>
      </c>
      <c r="C27" s="53"/>
      <c r="D27" s="56"/>
      <c r="E27" s="54">
        <f t="shared" si="8"/>
        <v>0</v>
      </c>
      <c r="F27" s="53">
        <v>1.6585648148148148E-2</v>
      </c>
      <c r="G27" s="56"/>
      <c r="H27" s="54">
        <f t="shared" si="9"/>
        <v>4.3661070655982459E-2</v>
      </c>
      <c r="I27" s="44">
        <f t="shared" si="7"/>
        <v>1.6585648148148148E-2</v>
      </c>
      <c r="J27" s="56"/>
      <c r="K27" s="67">
        <f t="shared" si="10"/>
        <v>4.3463754928723092E-2</v>
      </c>
    </row>
    <row r="28" spans="2:14" s="3" customFormat="1" ht="16.5" thickTop="1" thickBot="1">
      <c r="B28" s="60" t="s">
        <v>3</v>
      </c>
      <c r="C28" s="61">
        <f>SUM(C22:C27)</f>
        <v>2.4305555555555552E-4</v>
      </c>
      <c r="D28" s="62"/>
      <c r="E28" s="62">
        <f>IFERROR(SUM(E22:E27),0)</f>
        <v>0.14093959731543623</v>
      </c>
      <c r="F28" s="61">
        <f>SUM(F22:F27)</f>
        <v>0.14853009259259253</v>
      </c>
      <c r="G28" s="62"/>
      <c r="H28" s="62">
        <f>IFERROR(SUM(H22:H27),0)</f>
        <v>0.39099966484872484</v>
      </c>
      <c r="I28" s="61">
        <f>SUM(I22:I27)</f>
        <v>0.1487731481481481</v>
      </c>
      <c r="J28" s="62"/>
      <c r="K28" s="63">
        <f>IFERROR(SUM(K22:K27),0)</f>
        <v>0.38986957840461023</v>
      </c>
      <c r="L28" s="1"/>
      <c r="M28" s="1"/>
      <c r="N28" s="1"/>
    </row>
    <row r="29" spans="2:14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4" ht="16.5" thickTop="1" thickBot="1">
      <c r="B30" s="60" t="s">
        <v>6</v>
      </c>
      <c r="C30" s="61">
        <f>SUM(C19,C28)</f>
        <v>1.724537037037037E-3</v>
      </c>
      <c r="D30" s="64"/>
      <c r="E30" s="65">
        <f>IFERROR(SUM(E19,E28),0)</f>
        <v>1</v>
      </c>
      <c r="F30" s="61">
        <f>SUM(F19,F28)</f>
        <v>0.37987268518518513</v>
      </c>
      <c r="G30" s="64"/>
      <c r="H30" s="65">
        <f>IFERROR(SUM(H19,H28),0)</f>
        <v>1</v>
      </c>
      <c r="I30" s="61">
        <f>SUM(I19,I28)</f>
        <v>0.38159722222222214</v>
      </c>
      <c r="J30" s="64"/>
      <c r="K30" s="66">
        <f>IFERROR(SUM(K19,K28),0)</f>
        <v>1</v>
      </c>
    </row>
    <row r="31" spans="2:14" ht="66" customHeight="1" thickTop="1" thickBot="1">
      <c r="B31" s="204" t="s">
        <v>225</v>
      </c>
      <c r="C31" s="205"/>
      <c r="D31" s="205"/>
      <c r="E31" s="205"/>
      <c r="F31" s="205"/>
      <c r="G31" s="205"/>
      <c r="H31" s="205"/>
      <c r="I31" s="205"/>
      <c r="J31" s="205"/>
      <c r="K31" s="206"/>
    </row>
  </sheetData>
  <mergeCells count="6">
    <mergeCell ref="B31:K31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  <ignoredErrors>
    <ignoredError sqref="F19 I19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 codeName="Foglio27"/>
  <dimension ref="B2:N31"/>
  <sheetViews>
    <sheetView showGridLines="0" showZeros="0" view="pageBreakPreview" zoomScaleNormal="8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186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125</v>
      </c>
      <c r="D5" s="207"/>
      <c r="E5" s="207"/>
      <c r="F5" s="202" t="s">
        <v>187</v>
      </c>
      <c r="G5" s="207"/>
      <c r="H5" s="207"/>
      <c r="I5" s="202" t="s">
        <v>3</v>
      </c>
      <c r="J5" s="202"/>
      <c r="K5" s="203"/>
    </row>
    <row r="6" spans="2:11" s="131" customFormat="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2">
        <v>0</v>
      </c>
      <c r="D7" s="161">
        <f t="shared" ref="D7:D18" si="0">IFERROR(C7/C$19,0)</f>
        <v>0</v>
      </c>
      <c r="E7" s="161">
        <f t="shared" ref="E7:E18" si="1">IFERROR(C7/C$30,0)</f>
        <v>0</v>
      </c>
      <c r="F7" s="132">
        <v>0</v>
      </c>
      <c r="G7" s="161">
        <f t="shared" ref="G7:G18" si="2">IFERROR(F7/F$19,0)</f>
        <v>0</v>
      </c>
      <c r="H7" s="161">
        <f t="shared" ref="H7:H18" si="3">IFERROR(F7/F$30,0)</f>
        <v>0</v>
      </c>
      <c r="I7" s="44">
        <f>SUM(C7,F7)</f>
        <v>0</v>
      </c>
      <c r="J7" s="158">
        <f t="shared" ref="J7:J18" si="4">IFERROR(I7/I$19,0)</f>
        <v>0</v>
      </c>
      <c r="K7" s="159">
        <f t="shared" ref="K7:K18" si="5">IFERROR(I7/I$30,0)</f>
        <v>0</v>
      </c>
    </row>
    <row r="8" spans="2:11">
      <c r="B8" s="147" t="s">
        <v>115</v>
      </c>
      <c r="C8" s="132">
        <v>0</v>
      </c>
      <c r="D8" s="161">
        <f t="shared" si="0"/>
        <v>0</v>
      </c>
      <c r="E8" s="161">
        <f t="shared" si="1"/>
        <v>0</v>
      </c>
      <c r="F8" s="132">
        <v>0</v>
      </c>
      <c r="G8" s="161">
        <f t="shared" si="2"/>
        <v>0</v>
      </c>
      <c r="H8" s="161">
        <f t="shared" si="3"/>
        <v>0</v>
      </c>
      <c r="I8" s="44">
        <f t="shared" ref="I8:I18" si="6">SUM(C8,F8)</f>
        <v>0</v>
      </c>
      <c r="J8" s="158">
        <f t="shared" si="4"/>
        <v>0</v>
      </c>
      <c r="K8" s="159">
        <f t="shared" si="5"/>
        <v>0</v>
      </c>
    </row>
    <row r="9" spans="2:11">
      <c r="B9" s="43" t="s">
        <v>51</v>
      </c>
      <c r="C9" s="132">
        <v>0</v>
      </c>
      <c r="D9" s="161">
        <f t="shared" si="0"/>
        <v>0</v>
      </c>
      <c r="E9" s="161">
        <f t="shared" si="1"/>
        <v>0</v>
      </c>
      <c r="F9" s="132">
        <v>0</v>
      </c>
      <c r="G9" s="161">
        <f t="shared" si="2"/>
        <v>0</v>
      </c>
      <c r="H9" s="161">
        <f t="shared" si="3"/>
        <v>0</v>
      </c>
      <c r="I9" s="44">
        <f t="shared" si="6"/>
        <v>0</v>
      </c>
      <c r="J9" s="158">
        <f t="shared" si="4"/>
        <v>0</v>
      </c>
      <c r="K9" s="159">
        <f t="shared" si="5"/>
        <v>0</v>
      </c>
    </row>
    <row r="10" spans="2:11">
      <c r="B10" s="43" t="s">
        <v>11</v>
      </c>
      <c r="C10" s="132">
        <v>0</v>
      </c>
      <c r="D10" s="161">
        <f t="shared" si="0"/>
        <v>0</v>
      </c>
      <c r="E10" s="161">
        <f t="shared" si="1"/>
        <v>0</v>
      </c>
      <c r="F10" s="132">
        <v>0</v>
      </c>
      <c r="G10" s="161">
        <f t="shared" si="2"/>
        <v>0</v>
      </c>
      <c r="H10" s="161">
        <f t="shared" si="3"/>
        <v>0</v>
      </c>
      <c r="I10" s="44">
        <f t="shared" si="6"/>
        <v>0</v>
      </c>
      <c r="J10" s="158">
        <f t="shared" si="4"/>
        <v>0</v>
      </c>
      <c r="K10" s="159">
        <f t="shared" si="5"/>
        <v>0</v>
      </c>
    </row>
    <row r="11" spans="2:11">
      <c r="B11" s="43" t="s">
        <v>12</v>
      </c>
      <c r="C11" s="132">
        <v>0</v>
      </c>
      <c r="D11" s="161">
        <f t="shared" si="0"/>
        <v>0</v>
      </c>
      <c r="E11" s="161">
        <f t="shared" si="1"/>
        <v>0</v>
      </c>
      <c r="F11" s="132">
        <v>0</v>
      </c>
      <c r="G11" s="161">
        <f t="shared" si="2"/>
        <v>0</v>
      </c>
      <c r="H11" s="161">
        <f t="shared" si="3"/>
        <v>0</v>
      </c>
      <c r="I11" s="44">
        <f t="shared" si="6"/>
        <v>0</v>
      </c>
      <c r="J11" s="158">
        <f t="shared" si="4"/>
        <v>0</v>
      </c>
      <c r="K11" s="159">
        <f t="shared" si="5"/>
        <v>0</v>
      </c>
    </row>
    <row r="12" spans="2:11">
      <c r="B12" s="43" t="s">
        <v>176</v>
      </c>
      <c r="C12" s="132">
        <v>0</v>
      </c>
      <c r="D12" s="161">
        <f t="shared" si="0"/>
        <v>0</v>
      </c>
      <c r="E12" s="161">
        <f t="shared" si="1"/>
        <v>0</v>
      </c>
      <c r="F12" s="132">
        <v>0</v>
      </c>
      <c r="G12" s="161">
        <f t="shared" si="2"/>
        <v>0</v>
      </c>
      <c r="H12" s="161">
        <f t="shared" si="3"/>
        <v>0</v>
      </c>
      <c r="I12" s="44">
        <f t="shared" si="6"/>
        <v>0</v>
      </c>
      <c r="J12" s="158">
        <f t="shared" si="4"/>
        <v>0</v>
      </c>
      <c r="K12" s="159">
        <f t="shared" si="5"/>
        <v>0</v>
      </c>
    </row>
    <row r="13" spans="2:11">
      <c r="B13" s="43" t="s">
        <v>122</v>
      </c>
      <c r="C13" s="132">
        <v>0</v>
      </c>
      <c r="D13" s="161">
        <f t="shared" si="0"/>
        <v>0</v>
      </c>
      <c r="E13" s="161">
        <f t="shared" si="1"/>
        <v>0</v>
      </c>
      <c r="F13" s="132">
        <v>0</v>
      </c>
      <c r="G13" s="161">
        <f t="shared" si="2"/>
        <v>0</v>
      </c>
      <c r="H13" s="161">
        <f t="shared" si="3"/>
        <v>0</v>
      </c>
      <c r="I13" s="44">
        <f t="shared" si="6"/>
        <v>0</v>
      </c>
      <c r="J13" s="158">
        <f t="shared" si="4"/>
        <v>0</v>
      </c>
      <c r="K13" s="159">
        <f t="shared" si="5"/>
        <v>0</v>
      </c>
    </row>
    <row r="14" spans="2:11">
      <c r="B14" s="43" t="s">
        <v>123</v>
      </c>
      <c r="C14" s="132">
        <v>0</v>
      </c>
      <c r="D14" s="161">
        <f t="shared" si="0"/>
        <v>0</v>
      </c>
      <c r="E14" s="161">
        <f t="shared" si="1"/>
        <v>0</v>
      </c>
      <c r="F14" s="132">
        <v>0</v>
      </c>
      <c r="G14" s="161">
        <f t="shared" si="2"/>
        <v>0</v>
      </c>
      <c r="H14" s="161">
        <f t="shared" si="3"/>
        <v>0</v>
      </c>
      <c r="I14" s="44">
        <f t="shared" si="6"/>
        <v>0</v>
      </c>
      <c r="J14" s="158">
        <f t="shared" si="4"/>
        <v>0</v>
      </c>
      <c r="K14" s="159">
        <f t="shared" si="5"/>
        <v>0</v>
      </c>
    </row>
    <row r="15" spans="2:11">
      <c r="B15" s="43" t="s">
        <v>208</v>
      </c>
      <c r="C15" s="132">
        <v>0</v>
      </c>
      <c r="D15" s="161">
        <f t="shared" si="0"/>
        <v>0</v>
      </c>
      <c r="E15" s="161">
        <f t="shared" si="1"/>
        <v>0</v>
      </c>
      <c r="F15" s="132">
        <v>0</v>
      </c>
      <c r="G15" s="161">
        <f t="shared" si="2"/>
        <v>0</v>
      </c>
      <c r="H15" s="161">
        <f t="shared" si="3"/>
        <v>0</v>
      </c>
      <c r="I15" s="44">
        <f t="shared" si="6"/>
        <v>0</v>
      </c>
      <c r="J15" s="158">
        <f t="shared" si="4"/>
        <v>0</v>
      </c>
      <c r="K15" s="159">
        <f t="shared" si="5"/>
        <v>0</v>
      </c>
    </row>
    <row r="16" spans="2:11">
      <c r="B16" s="43" t="s">
        <v>197</v>
      </c>
      <c r="C16" s="132">
        <v>0</v>
      </c>
      <c r="D16" s="161">
        <f t="shared" si="0"/>
        <v>0</v>
      </c>
      <c r="E16" s="161">
        <f t="shared" si="1"/>
        <v>0</v>
      </c>
      <c r="F16" s="132">
        <v>0</v>
      </c>
      <c r="G16" s="161">
        <f t="shared" si="2"/>
        <v>0</v>
      </c>
      <c r="H16" s="161">
        <f t="shared" si="3"/>
        <v>0</v>
      </c>
      <c r="I16" s="44">
        <f t="shared" si="6"/>
        <v>0</v>
      </c>
      <c r="J16" s="158">
        <f t="shared" si="4"/>
        <v>0</v>
      </c>
      <c r="K16" s="159">
        <f t="shared" si="5"/>
        <v>0</v>
      </c>
    </row>
    <row r="17" spans="2:14">
      <c r="B17" s="43" t="s">
        <v>177</v>
      </c>
      <c r="C17" s="132">
        <v>0</v>
      </c>
      <c r="D17" s="161">
        <f t="shared" si="0"/>
        <v>0</v>
      </c>
      <c r="E17" s="161">
        <f t="shared" si="1"/>
        <v>0</v>
      </c>
      <c r="F17" s="132">
        <v>0</v>
      </c>
      <c r="G17" s="161">
        <f t="shared" si="2"/>
        <v>0</v>
      </c>
      <c r="H17" s="161">
        <f t="shared" si="3"/>
        <v>0</v>
      </c>
      <c r="I17" s="44">
        <f t="shared" si="6"/>
        <v>0</v>
      </c>
      <c r="J17" s="158">
        <f t="shared" si="4"/>
        <v>0</v>
      </c>
      <c r="K17" s="159">
        <f t="shared" si="5"/>
        <v>0</v>
      </c>
    </row>
    <row r="18" spans="2:14" ht="15.75" thickBot="1">
      <c r="B18" s="43" t="s">
        <v>13</v>
      </c>
      <c r="C18" s="132">
        <v>0</v>
      </c>
      <c r="D18" s="161">
        <f t="shared" si="0"/>
        <v>0</v>
      </c>
      <c r="E18" s="161">
        <f t="shared" si="1"/>
        <v>0</v>
      </c>
      <c r="F18" s="132">
        <v>0</v>
      </c>
      <c r="G18" s="161">
        <f t="shared" si="2"/>
        <v>0</v>
      </c>
      <c r="H18" s="161">
        <f t="shared" si="3"/>
        <v>0</v>
      </c>
      <c r="I18" s="44">
        <f t="shared" si="6"/>
        <v>0</v>
      </c>
      <c r="J18" s="158">
        <f t="shared" si="4"/>
        <v>0</v>
      </c>
      <c r="K18" s="159">
        <f t="shared" si="5"/>
        <v>0</v>
      </c>
    </row>
    <row r="19" spans="2:14" s="2" customFormat="1" ht="16.5" thickTop="1" thickBot="1">
      <c r="B19" s="60" t="s">
        <v>3</v>
      </c>
      <c r="C19" s="133">
        <f>SUM(C7:C18)</f>
        <v>0</v>
      </c>
      <c r="D19" s="157">
        <f>IFERROR(SUM(D7:D18),0)</f>
        <v>0</v>
      </c>
      <c r="E19" s="157">
        <f>IFERROR(SUM(E7:E18),0)</f>
        <v>0</v>
      </c>
      <c r="F19" s="133">
        <f>SUM(F7:F18)</f>
        <v>0</v>
      </c>
      <c r="G19" s="157">
        <f>IFERROR(SUM(G7:G18),0)</f>
        <v>0</v>
      </c>
      <c r="H19" s="157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  <c r="L19" s="1"/>
      <c r="M19" s="1"/>
      <c r="N19" s="1"/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s="3" customFormat="1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  <c r="L21" s="1"/>
      <c r="M21" s="1"/>
      <c r="N21" s="1"/>
    </row>
    <row r="22" spans="2:14">
      <c r="B22" s="50" t="s">
        <v>15</v>
      </c>
      <c r="C22" s="134">
        <v>0</v>
      </c>
      <c r="D22" s="153"/>
      <c r="E22" s="163">
        <f>IFERROR(C22/C$30,0)</f>
        <v>0</v>
      </c>
      <c r="F22" s="134">
        <v>0</v>
      </c>
      <c r="G22" s="153"/>
      <c r="H22" s="163">
        <f>IFERROR(F22/F$30,0)</f>
        <v>0</v>
      </c>
      <c r="I22" s="44">
        <f>SUM(C22,F22)</f>
        <v>0</v>
      </c>
      <c r="J22" s="51"/>
      <c r="K22" s="47">
        <f>IFERROR(I22/I$30,0)</f>
        <v>0</v>
      </c>
    </row>
    <row r="23" spans="2:14">
      <c r="B23" s="50" t="s">
        <v>16</v>
      </c>
      <c r="C23" s="134">
        <v>0</v>
      </c>
      <c r="D23" s="153"/>
      <c r="E23" s="163">
        <f t="shared" ref="E23:E27" si="7">IFERROR(C23/C$30,0)</f>
        <v>0</v>
      </c>
      <c r="F23" s="134">
        <v>0</v>
      </c>
      <c r="G23" s="153"/>
      <c r="H23" s="163">
        <f t="shared" ref="H23:H27" si="8">IFERROR(F23/F$30,0)</f>
        <v>0</v>
      </c>
      <c r="I23" s="44">
        <f t="shared" ref="I23:I27" si="9">SUM(C23,F23)</f>
        <v>0</v>
      </c>
      <c r="J23" s="51"/>
      <c r="K23" s="47">
        <f t="shared" ref="K23:K27" si="10">IFERROR(I23/I$30,0)</f>
        <v>0</v>
      </c>
    </row>
    <row r="24" spans="2:14">
      <c r="B24" s="50" t="s">
        <v>17</v>
      </c>
      <c r="C24" s="134">
        <v>0</v>
      </c>
      <c r="D24" s="153"/>
      <c r="E24" s="163">
        <f t="shared" si="7"/>
        <v>0</v>
      </c>
      <c r="F24" s="134">
        <v>0</v>
      </c>
      <c r="G24" s="153"/>
      <c r="H24" s="163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>
      <c r="B25" s="50" t="s">
        <v>18</v>
      </c>
      <c r="C25" s="134">
        <v>0</v>
      </c>
      <c r="D25" s="153"/>
      <c r="E25" s="163">
        <f t="shared" si="7"/>
        <v>0</v>
      </c>
      <c r="F25" s="134">
        <v>0</v>
      </c>
      <c r="G25" s="153"/>
      <c r="H25" s="163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>
      <c r="B26" s="50" t="s">
        <v>19</v>
      </c>
      <c r="C26" s="134">
        <v>0</v>
      </c>
      <c r="D26" s="153"/>
      <c r="E26" s="163">
        <f t="shared" si="7"/>
        <v>0</v>
      </c>
      <c r="F26" s="134">
        <v>0</v>
      </c>
      <c r="G26" s="153"/>
      <c r="H26" s="163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ht="15.75" thickBot="1">
      <c r="B27" s="55" t="s">
        <v>20</v>
      </c>
      <c r="C27" s="138">
        <v>0</v>
      </c>
      <c r="D27" s="154"/>
      <c r="E27" s="172">
        <f t="shared" si="7"/>
        <v>0</v>
      </c>
      <c r="F27" s="138">
        <v>0</v>
      </c>
      <c r="G27" s="154"/>
      <c r="H27" s="172">
        <f t="shared" si="8"/>
        <v>0</v>
      </c>
      <c r="I27" s="44">
        <f t="shared" si="9"/>
        <v>0</v>
      </c>
      <c r="J27" s="56"/>
      <c r="K27" s="67">
        <f t="shared" si="10"/>
        <v>0</v>
      </c>
    </row>
    <row r="28" spans="2:14" s="2" customFormat="1" ht="16.5" thickTop="1" thickBot="1">
      <c r="B28" s="60" t="s">
        <v>3</v>
      </c>
      <c r="C28" s="133">
        <f>SUM(C22:C27)</f>
        <v>0</v>
      </c>
      <c r="D28" s="152"/>
      <c r="E28" s="62">
        <f>IFERROR(SUM(E22:E27),0)</f>
        <v>0</v>
      </c>
      <c r="F28" s="133">
        <f>SUM(F22:F27)</f>
        <v>0</v>
      </c>
      <c r="G28" s="152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  <c r="L28" s="1"/>
      <c r="M28" s="1"/>
      <c r="N28" s="1"/>
    </row>
    <row r="29" spans="2:14" ht="16.5" thickTop="1" thickBot="1">
      <c r="B29" s="59"/>
      <c r="C29" s="156"/>
      <c r="D29" s="155"/>
      <c r="E29" s="164"/>
      <c r="F29" s="156"/>
      <c r="G29" s="155"/>
      <c r="H29" s="164"/>
      <c r="I29" s="155"/>
      <c r="J29" s="155"/>
      <c r="K29" s="173"/>
    </row>
    <row r="30" spans="2:14" s="2" customFormat="1" ht="16.5" thickTop="1" thickBot="1">
      <c r="B30" s="60" t="s">
        <v>6</v>
      </c>
      <c r="C30" s="133">
        <f>SUM(C19,C28)</f>
        <v>0</v>
      </c>
      <c r="D30" s="152"/>
      <c r="E30" s="62">
        <f>IFERROR(SUM(E19,E28),0)</f>
        <v>0</v>
      </c>
      <c r="F30" s="133">
        <f>SUM(F19,F28)</f>
        <v>0</v>
      </c>
      <c r="G30" s="152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  <c r="L30" s="1"/>
      <c r="M30" s="1"/>
      <c r="N30" s="1"/>
    </row>
    <row r="31" spans="2:14" ht="66" customHeight="1" thickTop="1" thickBot="1">
      <c r="B31" s="195" t="s">
        <v>188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oglio28"/>
  <dimension ref="B2:K31"/>
  <sheetViews>
    <sheetView showGridLines="0" showZeros="0" view="pageBreakPreview" zoomScaleNormal="8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189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126</v>
      </c>
      <c r="D5" s="207"/>
      <c r="E5" s="207"/>
      <c r="F5" s="202" t="s">
        <v>187</v>
      </c>
      <c r="G5" s="207"/>
      <c r="H5" s="207"/>
      <c r="I5" s="202" t="s">
        <v>3</v>
      </c>
      <c r="J5" s="202"/>
      <c r="K5" s="203"/>
    </row>
    <row r="6" spans="2:1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74">
        <v>0</v>
      </c>
      <c r="D7" s="167">
        <f t="shared" ref="D7:D18" si="0">IFERROR(C7/C$19,0)</f>
        <v>0</v>
      </c>
      <c r="E7" s="167">
        <f t="shared" ref="E7:E18" si="1">IFERROR(C7/C$30,0)</f>
        <v>0</v>
      </c>
      <c r="F7" s="132">
        <v>0</v>
      </c>
      <c r="G7" s="167">
        <f t="shared" ref="G7:G18" si="2">IFERROR(F7/F$19,0)</f>
        <v>0</v>
      </c>
      <c r="H7" s="167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47" t="s">
        <v>115</v>
      </c>
      <c r="C8" s="132">
        <v>0</v>
      </c>
      <c r="D8" s="167">
        <f t="shared" si="0"/>
        <v>0</v>
      </c>
      <c r="E8" s="167">
        <f t="shared" si="1"/>
        <v>0</v>
      </c>
      <c r="F8" s="132">
        <v>0</v>
      </c>
      <c r="G8" s="167">
        <f t="shared" si="2"/>
        <v>0</v>
      </c>
      <c r="H8" s="167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2">
        <v>0</v>
      </c>
      <c r="D9" s="167">
        <f t="shared" si="0"/>
        <v>0</v>
      </c>
      <c r="E9" s="167">
        <f t="shared" si="1"/>
        <v>0</v>
      </c>
      <c r="F9" s="132">
        <v>0</v>
      </c>
      <c r="G9" s="167">
        <f t="shared" si="2"/>
        <v>0</v>
      </c>
      <c r="H9" s="16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2">
        <v>0</v>
      </c>
      <c r="D10" s="167">
        <f t="shared" si="0"/>
        <v>0</v>
      </c>
      <c r="E10" s="167">
        <f t="shared" si="1"/>
        <v>0</v>
      </c>
      <c r="F10" s="132">
        <v>0</v>
      </c>
      <c r="G10" s="167">
        <f t="shared" si="2"/>
        <v>0</v>
      </c>
      <c r="H10" s="16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2">
        <v>0</v>
      </c>
      <c r="D11" s="167">
        <f t="shared" si="0"/>
        <v>0</v>
      </c>
      <c r="E11" s="167">
        <f t="shared" si="1"/>
        <v>0</v>
      </c>
      <c r="F11" s="132">
        <v>0</v>
      </c>
      <c r="G11" s="167">
        <f t="shared" si="2"/>
        <v>0</v>
      </c>
      <c r="H11" s="16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176</v>
      </c>
      <c r="C12" s="132">
        <v>0</v>
      </c>
      <c r="D12" s="167">
        <f t="shared" si="0"/>
        <v>0</v>
      </c>
      <c r="E12" s="167">
        <f t="shared" si="1"/>
        <v>0</v>
      </c>
      <c r="F12" s="132">
        <v>0</v>
      </c>
      <c r="G12" s="167">
        <f t="shared" si="2"/>
        <v>0</v>
      </c>
      <c r="H12" s="16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2">
        <v>0</v>
      </c>
      <c r="D13" s="167">
        <f t="shared" si="0"/>
        <v>0</v>
      </c>
      <c r="E13" s="167">
        <f t="shared" si="1"/>
        <v>0</v>
      </c>
      <c r="F13" s="132">
        <v>0</v>
      </c>
      <c r="G13" s="167">
        <f t="shared" si="2"/>
        <v>0</v>
      </c>
      <c r="H13" s="16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2">
        <v>0</v>
      </c>
      <c r="D14" s="167">
        <f t="shared" si="0"/>
        <v>0</v>
      </c>
      <c r="E14" s="167">
        <f t="shared" si="1"/>
        <v>0</v>
      </c>
      <c r="F14" s="132">
        <v>0</v>
      </c>
      <c r="G14" s="167">
        <f t="shared" si="2"/>
        <v>0</v>
      </c>
      <c r="H14" s="16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208</v>
      </c>
      <c r="C15" s="132">
        <v>0</v>
      </c>
      <c r="D15" s="167">
        <f t="shared" si="0"/>
        <v>0</v>
      </c>
      <c r="E15" s="167">
        <f t="shared" si="1"/>
        <v>0</v>
      </c>
      <c r="F15" s="132">
        <v>0</v>
      </c>
      <c r="G15" s="167">
        <f t="shared" si="2"/>
        <v>0</v>
      </c>
      <c r="H15" s="16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197</v>
      </c>
      <c r="C16" s="132">
        <v>0</v>
      </c>
      <c r="D16" s="167">
        <f t="shared" si="0"/>
        <v>0</v>
      </c>
      <c r="E16" s="167">
        <f t="shared" si="1"/>
        <v>0</v>
      </c>
      <c r="F16" s="132">
        <v>0</v>
      </c>
      <c r="G16" s="167">
        <f t="shared" si="2"/>
        <v>0</v>
      </c>
      <c r="H16" s="16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177</v>
      </c>
      <c r="C17" s="132">
        <v>0</v>
      </c>
      <c r="D17" s="167">
        <f t="shared" si="0"/>
        <v>0</v>
      </c>
      <c r="E17" s="167">
        <f t="shared" si="1"/>
        <v>0</v>
      </c>
      <c r="F17" s="132">
        <v>0</v>
      </c>
      <c r="G17" s="167">
        <f t="shared" si="2"/>
        <v>0</v>
      </c>
      <c r="H17" s="167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32">
        <v>0</v>
      </c>
      <c r="D18" s="167">
        <f t="shared" si="0"/>
        <v>0</v>
      </c>
      <c r="E18" s="167">
        <f t="shared" si="1"/>
        <v>0</v>
      </c>
      <c r="F18" s="132">
        <v>0</v>
      </c>
      <c r="G18" s="167">
        <f t="shared" si="2"/>
        <v>0</v>
      </c>
      <c r="H18" s="16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33">
        <f>SUM(C7:C18)</f>
        <v>0</v>
      </c>
      <c r="D19" s="168">
        <f>IFERROR(SUM(D7:D18),0)</f>
        <v>0</v>
      </c>
      <c r="E19" s="168">
        <f>IFERROR(SUM(E7:E18),0)</f>
        <v>0</v>
      </c>
      <c r="F19" s="133">
        <f>SUM(F7:F18)</f>
        <v>0</v>
      </c>
      <c r="G19" s="168">
        <f>IFERROR(SUM(G7:G18),0)</f>
        <v>0</v>
      </c>
      <c r="H19" s="168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34">
        <v>0</v>
      </c>
      <c r="D22" s="153"/>
      <c r="E22" s="169">
        <f>IFERROR(C22/C$30,0)</f>
        <v>0</v>
      </c>
      <c r="F22" s="134">
        <v>0</v>
      </c>
      <c r="G22" s="153"/>
      <c r="H22" s="169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34">
        <v>0</v>
      </c>
      <c r="D23" s="153"/>
      <c r="E23" s="169">
        <f t="shared" ref="E23:E27" si="8">IFERROR(C23/C$30,0)</f>
        <v>0</v>
      </c>
      <c r="F23" s="134">
        <v>0</v>
      </c>
      <c r="G23" s="153"/>
      <c r="H23" s="169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34">
        <v>0</v>
      </c>
      <c r="D24" s="153"/>
      <c r="E24" s="169">
        <f t="shared" si="8"/>
        <v>0</v>
      </c>
      <c r="F24" s="134">
        <v>0</v>
      </c>
      <c r="G24" s="153"/>
      <c r="H24" s="169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34">
        <v>0</v>
      </c>
      <c r="D25" s="153"/>
      <c r="E25" s="169">
        <f t="shared" si="8"/>
        <v>0</v>
      </c>
      <c r="F25" s="134">
        <v>0</v>
      </c>
      <c r="G25" s="153"/>
      <c r="H25" s="169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34">
        <v>0</v>
      </c>
      <c r="D26" s="153"/>
      <c r="E26" s="169">
        <f t="shared" si="8"/>
        <v>0</v>
      </c>
      <c r="F26" s="134">
        <v>0</v>
      </c>
      <c r="G26" s="153"/>
      <c r="H26" s="169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38">
        <v>0</v>
      </c>
      <c r="D27" s="154"/>
      <c r="E27" s="169">
        <f t="shared" si="8"/>
        <v>0</v>
      </c>
      <c r="F27" s="138">
        <v>0</v>
      </c>
      <c r="G27" s="154"/>
      <c r="H27" s="169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33">
        <f>SUM(C22:C27)</f>
        <v>0</v>
      </c>
      <c r="D28" s="152"/>
      <c r="E28" s="168">
        <f>IFERROR(SUM(E22:E27),0)</f>
        <v>0</v>
      </c>
      <c r="F28" s="133">
        <f>SUM(F22:F27)</f>
        <v>0</v>
      </c>
      <c r="G28" s="152"/>
      <c r="H28" s="168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56"/>
      <c r="D29" s="155"/>
      <c r="E29" s="170"/>
      <c r="F29" s="156"/>
      <c r="G29" s="155"/>
      <c r="H29" s="170"/>
      <c r="I29" s="155"/>
      <c r="J29" s="155"/>
      <c r="K29" s="165"/>
    </row>
    <row r="30" spans="2:11" ht="16.5" thickTop="1" thickBot="1">
      <c r="B30" s="60" t="s">
        <v>6</v>
      </c>
      <c r="C30" s="133">
        <f>SUM(C19,C28)</f>
        <v>0</v>
      </c>
      <c r="D30" s="152"/>
      <c r="E30" s="168">
        <f>IFERROR(SUM(E19,E28),0)</f>
        <v>0</v>
      </c>
      <c r="F30" s="133">
        <f>SUM(F19,F28)</f>
        <v>0</v>
      </c>
      <c r="G30" s="152"/>
      <c r="H30" s="168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195" t="s">
        <v>190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oglio29"/>
  <dimension ref="B2:K31"/>
  <sheetViews>
    <sheetView showGridLines="0" showZeros="0" view="pageBreakPreview" zoomScaleNormal="8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191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127</v>
      </c>
      <c r="D5" s="207"/>
      <c r="E5" s="207"/>
      <c r="F5" s="202" t="s">
        <v>187</v>
      </c>
      <c r="G5" s="207"/>
      <c r="H5" s="207"/>
      <c r="I5" s="202" t="s">
        <v>3</v>
      </c>
      <c r="J5" s="202"/>
      <c r="K5" s="203"/>
    </row>
    <row r="6" spans="2:1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2">
        <v>0</v>
      </c>
      <c r="D7" s="167">
        <f t="shared" ref="D7:D18" si="0">IFERROR(C7/C$19,0)</f>
        <v>0</v>
      </c>
      <c r="E7" s="167">
        <f t="shared" ref="E7:E18" si="1">IFERROR(C7/C$30,0)</f>
        <v>0</v>
      </c>
      <c r="F7" s="132">
        <v>0</v>
      </c>
      <c r="G7" s="167">
        <f t="shared" ref="G7:G18" si="2">IFERROR(F7/F$19,0)</f>
        <v>0</v>
      </c>
      <c r="H7" s="167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47" t="s">
        <v>115</v>
      </c>
      <c r="C8" s="132">
        <v>0</v>
      </c>
      <c r="D8" s="167">
        <f t="shared" si="0"/>
        <v>0</v>
      </c>
      <c r="E8" s="167">
        <f t="shared" si="1"/>
        <v>0</v>
      </c>
      <c r="F8" s="132">
        <v>0</v>
      </c>
      <c r="G8" s="167">
        <f t="shared" si="2"/>
        <v>0</v>
      </c>
      <c r="H8" s="167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2">
        <v>0</v>
      </c>
      <c r="D9" s="167">
        <f t="shared" si="0"/>
        <v>0</v>
      </c>
      <c r="E9" s="167">
        <f t="shared" si="1"/>
        <v>0</v>
      </c>
      <c r="F9" s="132">
        <v>0</v>
      </c>
      <c r="G9" s="167">
        <f t="shared" si="2"/>
        <v>0</v>
      </c>
      <c r="H9" s="16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2">
        <v>0</v>
      </c>
      <c r="D10" s="167">
        <f t="shared" si="0"/>
        <v>0</v>
      </c>
      <c r="E10" s="167">
        <f t="shared" si="1"/>
        <v>0</v>
      </c>
      <c r="F10" s="132">
        <v>0</v>
      </c>
      <c r="G10" s="167">
        <f t="shared" si="2"/>
        <v>0</v>
      </c>
      <c r="H10" s="16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2">
        <v>0</v>
      </c>
      <c r="D11" s="167">
        <f t="shared" si="0"/>
        <v>0</v>
      </c>
      <c r="E11" s="167">
        <f t="shared" si="1"/>
        <v>0</v>
      </c>
      <c r="F11" s="132">
        <v>0</v>
      </c>
      <c r="G11" s="167">
        <f t="shared" si="2"/>
        <v>0</v>
      </c>
      <c r="H11" s="16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176</v>
      </c>
      <c r="C12" s="132">
        <v>0</v>
      </c>
      <c r="D12" s="167">
        <f t="shared" si="0"/>
        <v>0</v>
      </c>
      <c r="E12" s="167">
        <f t="shared" si="1"/>
        <v>0</v>
      </c>
      <c r="F12" s="132">
        <v>0</v>
      </c>
      <c r="G12" s="167">
        <f t="shared" si="2"/>
        <v>0</v>
      </c>
      <c r="H12" s="16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2">
        <v>0</v>
      </c>
      <c r="D13" s="167">
        <f t="shared" si="0"/>
        <v>0</v>
      </c>
      <c r="E13" s="167">
        <f t="shared" si="1"/>
        <v>0</v>
      </c>
      <c r="F13" s="132">
        <v>0</v>
      </c>
      <c r="G13" s="167">
        <f t="shared" si="2"/>
        <v>0</v>
      </c>
      <c r="H13" s="16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2">
        <v>0</v>
      </c>
      <c r="D14" s="167">
        <f t="shared" si="0"/>
        <v>0</v>
      </c>
      <c r="E14" s="167">
        <f t="shared" si="1"/>
        <v>0</v>
      </c>
      <c r="F14" s="132">
        <v>0</v>
      </c>
      <c r="G14" s="167">
        <f t="shared" si="2"/>
        <v>0</v>
      </c>
      <c r="H14" s="16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208</v>
      </c>
      <c r="C15" s="132">
        <v>0</v>
      </c>
      <c r="D15" s="167">
        <f t="shared" si="0"/>
        <v>0</v>
      </c>
      <c r="E15" s="167">
        <f t="shared" si="1"/>
        <v>0</v>
      </c>
      <c r="F15" s="132">
        <v>0</v>
      </c>
      <c r="G15" s="167">
        <f t="shared" si="2"/>
        <v>0</v>
      </c>
      <c r="H15" s="16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197</v>
      </c>
      <c r="C16" s="132">
        <v>0</v>
      </c>
      <c r="D16" s="167">
        <f t="shared" si="0"/>
        <v>0</v>
      </c>
      <c r="E16" s="167">
        <f t="shared" si="1"/>
        <v>0</v>
      </c>
      <c r="F16" s="132">
        <v>0</v>
      </c>
      <c r="G16" s="167">
        <f t="shared" si="2"/>
        <v>0</v>
      </c>
      <c r="H16" s="16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177</v>
      </c>
      <c r="C17" s="132">
        <v>0</v>
      </c>
      <c r="D17" s="167">
        <f t="shared" si="0"/>
        <v>0</v>
      </c>
      <c r="E17" s="167">
        <f t="shared" si="1"/>
        <v>0</v>
      </c>
      <c r="F17" s="132">
        <v>0</v>
      </c>
      <c r="G17" s="167">
        <f t="shared" si="2"/>
        <v>0</v>
      </c>
      <c r="H17" s="167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32">
        <v>0</v>
      </c>
      <c r="D18" s="167">
        <f t="shared" si="0"/>
        <v>0</v>
      </c>
      <c r="E18" s="167">
        <f t="shared" si="1"/>
        <v>0</v>
      </c>
      <c r="F18" s="132">
        <v>0</v>
      </c>
      <c r="G18" s="167">
        <f t="shared" si="2"/>
        <v>0</v>
      </c>
      <c r="H18" s="16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33">
        <f>SUM(C7:C18)</f>
        <v>0</v>
      </c>
      <c r="D19" s="168">
        <f>IFERROR(SUM(D7:D18),0)</f>
        <v>0</v>
      </c>
      <c r="E19" s="168">
        <f>IFERROR(SUM(E7:E18),0)</f>
        <v>0</v>
      </c>
      <c r="F19" s="133">
        <f>SUM(F7:F18)</f>
        <v>0</v>
      </c>
      <c r="G19" s="168">
        <f>IFERROR(SUM(G7:G18),0)</f>
        <v>0</v>
      </c>
      <c r="H19" s="168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34">
        <v>0</v>
      </c>
      <c r="D22" s="153"/>
      <c r="E22" s="169">
        <f>IFERROR(C22/C$30,0)</f>
        <v>0</v>
      </c>
      <c r="F22" s="134">
        <v>0</v>
      </c>
      <c r="G22" s="153"/>
      <c r="H22" s="169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34">
        <v>0</v>
      </c>
      <c r="D23" s="153"/>
      <c r="E23" s="169">
        <f t="shared" ref="E23:E27" si="8">IFERROR(C23/C$30,0)</f>
        <v>0</v>
      </c>
      <c r="F23" s="134">
        <v>0</v>
      </c>
      <c r="G23" s="153"/>
      <c r="H23" s="169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34">
        <v>0</v>
      </c>
      <c r="D24" s="153"/>
      <c r="E24" s="169">
        <f t="shared" si="8"/>
        <v>0</v>
      </c>
      <c r="F24" s="134">
        <v>0</v>
      </c>
      <c r="G24" s="153"/>
      <c r="H24" s="169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34">
        <v>0</v>
      </c>
      <c r="D25" s="153"/>
      <c r="E25" s="169">
        <f t="shared" si="8"/>
        <v>0</v>
      </c>
      <c r="F25" s="134">
        <v>0</v>
      </c>
      <c r="G25" s="153"/>
      <c r="H25" s="169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34">
        <v>0</v>
      </c>
      <c r="D26" s="153"/>
      <c r="E26" s="169">
        <f t="shared" si="8"/>
        <v>0</v>
      </c>
      <c r="F26" s="134">
        <v>0</v>
      </c>
      <c r="G26" s="153"/>
      <c r="H26" s="169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38">
        <v>0</v>
      </c>
      <c r="D27" s="154"/>
      <c r="E27" s="169">
        <f t="shared" si="8"/>
        <v>0</v>
      </c>
      <c r="F27" s="138">
        <v>0</v>
      </c>
      <c r="G27" s="154"/>
      <c r="H27" s="169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33">
        <f>SUM(C22:C27)</f>
        <v>0</v>
      </c>
      <c r="D28" s="152"/>
      <c r="E28" s="168">
        <f>IFERROR(SUM(E22:E27),0)</f>
        <v>0</v>
      </c>
      <c r="F28" s="133">
        <f>SUM(F22:F27)</f>
        <v>0</v>
      </c>
      <c r="G28" s="152"/>
      <c r="H28" s="168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56"/>
      <c r="D29" s="155"/>
      <c r="E29" s="170"/>
      <c r="F29" s="156"/>
      <c r="G29" s="155"/>
      <c r="H29" s="170"/>
      <c r="I29" s="155"/>
      <c r="J29" s="155"/>
      <c r="K29" s="165"/>
    </row>
    <row r="30" spans="2:11" ht="16.5" thickTop="1" thickBot="1">
      <c r="B30" s="60" t="s">
        <v>6</v>
      </c>
      <c r="C30" s="133">
        <f>SUM(C19,C28)</f>
        <v>0</v>
      </c>
      <c r="D30" s="152"/>
      <c r="E30" s="168">
        <f>IFERROR(SUM(E19,E28),0)</f>
        <v>0</v>
      </c>
      <c r="F30" s="133">
        <f>SUM(F19,F28)</f>
        <v>0</v>
      </c>
      <c r="G30" s="152"/>
      <c r="H30" s="168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195" t="s">
        <v>192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B1:N41"/>
  <sheetViews>
    <sheetView showGridLines="0" showZeros="0" topLeftCell="A2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87" t="s">
        <v>30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9"/>
    </row>
    <row r="4" spans="2:14" s="5" customFormat="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2:14" s="5" customFormat="1">
      <c r="B5" s="39"/>
      <c r="C5" s="193" t="s">
        <v>0</v>
      </c>
      <c r="D5" s="193"/>
      <c r="E5" s="193"/>
      <c r="F5" s="193" t="s">
        <v>1</v>
      </c>
      <c r="G5" s="193"/>
      <c r="H5" s="193"/>
      <c r="I5" s="193" t="s">
        <v>2</v>
      </c>
      <c r="J5" s="193"/>
      <c r="K5" s="193"/>
      <c r="L5" s="193" t="s">
        <v>3</v>
      </c>
      <c r="M5" s="193"/>
      <c r="N5" s="194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3.2060185185185185E-2</v>
      </c>
      <c r="D7" s="12">
        <f t="shared" ref="D7:D18" si="0">IFERROR(C7/C$19,0)</f>
        <v>9.4976855820332579E-2</v>
      </c>
      <c r="E7" s="12">
        <f t="shared" ref="E7:E18" si="1">IFERROR(C7/C$30,0)</f>
        <v>3.8912145646615923E-2</v>
      </c>
      <c r="F7" s="11">
        <v>3.2870370370370375E-3</v>
      </c>
      <c r="G7" s="12">
        <f t="shared" ref="G7:G18" si="2">IFERROR(F7/F$19,0)</f>
        <v>7.4384494499738094E-2</v>
      </c>
      <c r="H7" s="12">
        <f t="shared" ref="H7:H18" si="3">IFERROR(F7/F$30,0)</f>
        <v>1.8890514833045095E-2</v>
      </c>
      <c r="I7" s="11">
        <v>9.7337962962962925E-3</v>
      </c>
      <c r="J7" s="12">
        <f t="shared" ref="J7:J18" si="4">IFERROR(I7/I$19,0)</f>
        <v>8.4327684748821782E-2</v>
      </c>
      <c r="K7" s="12">
        <f t="shared" ref="K7:K18" si="5">IFERROR(I7/I$30,0)</f>
        <v>3.7260201143059661E-2</v>
      </c>
      <c r="L7" s="13">
        <f>SUM(C7,F7,I7)</f>
        <v>4.508101851851852E-2</v>
      </c>
      <c r="M7" s="12">
        <f t="shared" ref="M7:M18" si="6">IFERROR(L7/L$19,0)</f>
        <v>9.0674178228885363E-2</v>
      </c>
      <c r="N7" s="14">
        <f t="shared" ref="N7:N18" si="7">IFERROR(L7/L$30,0)</f>
        <v>3.5802593964574282E-2</v>
      </c>
    </row>
    <row r="8" spans="2:14" s="5" customFormat="1">
      <c r="B8" s="150" t="s">
        <v>115</v>
      </c>
      <c r="C8" s="11">
        <v>9.5011574074074054E-2</v>
      </c>
      <c r="D8" s="12">
        <f t="shared" si="0"/>
        <v>0.28146751242928159</v>
      </c>
      <c r="E8" s="12">
        <f t="shared" si="1"/>
        <v>0.11531761863287726</v>
      </c>
      <c r="F8" s="11">
        <v>1.4895833333333334E-2</v>
      </c>
      <c r="G8" s="12">
        <f t="shared" si="2"/>
        <v>0.33708748035620745</v>
      </c>
      <c r="H8" s="12">
        <f t="shared" si="3"/>
        <v>8.5605959824398017E-2</v>
      </c>
      <c r="I8" s="11">
        <v>3.7615740740740762E-2</v>
      </c>
      <c r="J8" s="12">
        <f t="shared" si="4"/>
        <v>0.32587987566429377</v>
      </c>
      <c r="K8" s="12">
        <f t="shared" si="5"/>
        <v>0.14399007576093223</v>
      </c>
      <c r="L8" s="13">
        <f t="shared" ref="L8:L16" si="8">SUM(C8,F8,I8)</f>
        <v>0.14752314814814815</v>
      </c>
      <c r="M8" s="12">
        <f t="shared" si="6"/>
        <v>0.29672222739547444</v>
      </c>
      <c r="N8" s="14">
        <f t="shared" si="7"/>
        <v>0.11716042687354654</v>
      </c>
    </row>
    <row r="9" spans="2:14" s="5" customFormat="1">
      <c r="B9" s="10" t="s">
        <v>51</v>
      </c>
      <c r="C9" s="11">
        <v>3.4988425925925937E-2</v>
      </c>
      <c r="D9" s="12">
        <f t="shared" si="0"/>
        <v>0.10365163723641353</v>
      </c>
      <c r="E9" s="12">
        <f t="shared" si="1"/>
        <v>4.2466215267046921E-2</v>
      </c>
      <c r="F9" s="11">
        <v>3.6689814814814818E-3</v>
      </c>
      <c r="G9" s="12">
        <f t="shared" si="2"/>
        <v>8.3027763226820331E-2</v>
      </c>
      <c r="H9" s="12">
        <f t="shared" si="3"/>
        <v>2.1085539443927093E-2</v>
      </c>
      <c r="I9" s="11">
        <v>1.4606481481481474E-2</v>
      </c>
      <c r="J9" s="12">
        <f t="shared" si="4"/>
        <v>0.12654166248871948</v>
      </c>
      <c r="K9" s="12">
        <f t="shared" si="5"/>
        <v>5.5912454033937319E-2</v>
      </c>
      <c r="L9" s="13">
        <f t="shared" si="8"/>
        <v>5.3263888888888888E-2</v>
      </c>
      <c r="M9" s="12">
        <f t="shared" si="6"/>
        <v>0.10713288015643914</v>
      </c>
      <c r="N9" s="14">
        <f t="shared" si="7"/>
        <v>4.2301293305512404E-2</v>
      </c>
    </row>
    <row r="10" spans="2:14" s="5" customFormat="1">
      <c r="B10" s="10" t="s">
        <v>11</v>
      </c>
      <c r="C10" s="11">
        <v>5.1932870370370345E-2</v>
      </c>
      <c r="D10" s="12">
        <f t="shared" si="0"/>
        <v>0.15384879135950619</v>
      </c>
      <c r="E10" s="12">
        <f t="shared" si="1"/>
        <v>6.3032056865113914E-2</v>
      </c>
      <c r="F10" s="11">
        <v>5.6597222222222205E-3</v>
      </c>
      <c r="G10" s="12">
        <f t="shared" si="2"/>
        <v>0.12807752750130955</v>
      </c>
      <c r="H10" s="12">
        <f t="shared" si="3"/>
        <v>3.2526273779433269E-2</v>
      </c>
      <c r="I10" s="11">
        <v>1.547453703703704E-2</v>
      </c>
      <c r="J10" s="12">
        <f t="shared" si="4"/>
        <v>0.13406196731174172</v>
      </c>
      <c r="K10" s="12">
        <f t="shared" si="5"/>
        <v>5.9235301936112719E-2</v>
      </c>
      <c r="L10" s="13">
        <f t="shared" si="8"/>
        <v>7.3067129629629607E-2</v>
      </c>
      <c r="M10" s="12">
        <f t="shared" si="6"/>
        <v>0.14696433559921776</v>
      </c>
      <c r="N10" s="14">
        <f t="shared" si="7"/>
        <v>5.8028697226792644E-2</v>
      </c>
    </row>
    <row r="11" spans="2:14" s="5" customFormat="1">
      <c r="B11" s="10" t="s">
        <v>12</v>
      </c>
      <c r="C11" s="11">
        <v>1.249999999999999E-2</v>
      </c>
      <c r="D11" s="12">
        <f t="shared" si="0"/>
        <v>3.7030687467855275E-2</v>
      </c>
      <c r="E11" s="12">
        <f t="shared" si="1"/>
        <v>1.5171522490377315E-2</v>
      </c>
      <c r="F11" s="11"/>
      <c r="G11" s="12">
        <f t="shared" si="2"/>
        <v>0</v>
      </c>
      <c r="H11" s="12">
        <f t="shared" si="3"/>
        <v>0</v>
      </c>
      <c r="I11" s="11">
        <v>2.5000000000000001E-3</v>
      </c>
      <c r="J11" s="12">
        <f t="shared" si="4"/>
        <v>2.1658477890303819E-2</v>
      </c>
      <c r="K11" s="12">
        <f t="shared" si="5"/>
        <v>9.5698019582650291E-3</v>
      </c>
      <c r="L11" s="13">
        <f t="shared" si="8"/>
        <v>1.4999999999999991E-2</v>
      </c>
      <c r="M11" s="12">
        <f t="shared" si="6"/>
        <v>3.0170406928019349E-2</v>
      </c>
      <c r="N11" s="14">
        <f t="shared" si="7"/>
        <v>1.1912750135581062E-2</v>
      </c>
    </row>
    <row r="12" spans="2:14" s="5" customFormat="1">
      <c r="B12" s="10" t="s">
        <v>176</v>
      </c>
      <c r="C12" s="11">
        <v>8.3472222222222295E-2</v>
      </c>
      <c r="D12" s="12">
        <f t="shared" si="0"/>
        <v>0.24728270186867843</v>
      </c>
      <c r="E12" s="12">
        <f t="shared" si="1"/>
        <v>0.10131205574129756</v>
      </c>
      <c r="F12" s="11">
        <v>9.1203703703703672E-3</v>
      </c>
      <c r="G12" s="12">
        <f t="shared" si="2"/>
        <v>0.20639078051335771</v>
      </c>
      <c r="H12" s="12">
        <f t="shared" si="3"/>
        <v>5.2414527071970168E-2</v>
      </c>
      <c r="I12" s="11">
        <v>2.795138888888889E-2</v>
      </c>
      <c r="J12" s="12">
        <f t="shared" si="4"/>
        <v>0.24215381530131355</v>
      </c>
      <c r="K12" s="12">
        <f t="shared" si="5"/>
        <v>0.10699570245004651</v>
      </c>
      <c r="L12" s="13">
        <f t="shared" si="8"/>
        <v>0.12054398148148154</v>
      </c>
      <c r="M12" s="12">
        <f t="shared" si="6"/>
        <v>0.24245739826799526</v>
      </c>
      <c r="N12" s="14">
        <f t="shared" si="7"/>
        <v>9.573402211580008E-2</v>
      </c>
    </row>
    <row r="13" spans="2:14" s="5" customFormat="1">
      <c r="B13" s="10" t="s">
        <v>122</v>
      </c>
      <c r="C13" s="11">
        <v>2.3726851851851847E-3</v>
      </c>
      <c r="D13" s="12">
        <f t="shared" si="0"/>
        <v>7.0289730841762372E-3</v>
      </c>
      <c r="E13" s="12">
        <f t="shared" si="1"/>
        <v>2.8797797319697698E-3</v>
      </c>
      <c r="F13" s="11">
        <v>2.4305555555555552E-4</v>
      </c>
      <c r="G13" s="12">
        <f t="shared" si="2"/>
        <v>5.5002619172341534E-3</v>
      </c>
      <c r="H13" s="12">
        <f t="shared" si="3"/>
        <v>1.3968338432885454E-3</v>
      </c>
      <c r="I13" s="11">
        <v>3.9351851851851852E-4</v>
      </c>
      <c r="J13" s="12">
        <f t="shared" si="4"/>
        <v>3.4092048531033791E-3</v>
      </c>
      <c r="K13" s="12">
        <f t="shared" si="5"/>
        <v>1.5063577156528287E-3</v>
      </c>
      <c r="L13" s="13">
        <f>SUM(C13,F13,I13)</f>
        <v>3.0092592592592584E-3</v>
      </c>
      <c r="M13" s="12">
        <f t="shared" si="6"/>
        <v>6.0527050935841303E-3</v>
      </c>
      <c r="N13" s="14">
        <f t="shared" si="7"/>
        <v>2.3899035765826211E-3</v>
      </c>
    </row>
    <row r="14" spans="2:14" s="5" customFormat="1">
      <c r="B14" s="10" t="s">
        <v>123</v>
      </c>
      <c r="C14" s="11">
        <v>9.0277777777777784E-4</v>
      </c>
      <c r="D14" s="12">
        <f t="shared" si="0"/>
        <v>2.6744385393451054E-3</v>
      </c>
      <c r="E14" s="12">
        <f t="shared" si="1"/>
        <v>1.0957210687494736E-3</v>
      </c>
      <c r="F14" s="11"/>
      <c r="G14" s="12">
        <f t="shared" si="2"/>
        <v>0</v>
      </c>
      <c r="H14" s="12">
        <f t="shared" si="3"/>
        <v>0</v>
      </c>
      <c r="I14" s="11">
        <v>3.3564814814814818E-4</v>
      </c>
      <c r="J14" s="12">
        <f t="shared" si="4"/>
        <v>2.907851198235235E-3</v>
      </c>
      <c r="K14" s="12">
        <f t="shared" si="5"/>
        <v>1.2848345221744717E-3</v>
      </c>
      <c r="L14" s="13">
        <f t="shared" si="8"/>
        <v>1.238425925925926E-3</v>
      </c>
      <c r="M14" s="12">
        <f t="shared" si="6"/>
        <v>2.4909209423596237E-3</v>
      </c>
      <c r="N14" s="14">
        <f t="shared" si="7"/>
        <v>9.8353724113207919E-4</v>
      </c>
    </row>
    <row r="15" spans="2:14" s="5" customFormat="1">
      <c r="B15" s="10" t="s">
        <v>207</v>
      </c>
      <c r="C15" s="11">
        <v>1.7361111111111112E-4</v>
      </c>
      <c r="D15" s="12">
        <f t="shared" si="0"/>
        <v>5.1431510372021254E-4</v>
      </c>
      <c r="E15" s="12">
        <f t="shared" si="1"/>
        <v>2.1071559014412955E-4</v>
      </c>
      <c r="F15" s="15"/>
      <c r="G15" s="12">
        <f t="shared" si="2"/>
        <v>0</v>
      </c>
      <c r="H15" s="12">
        <f t="shared" si="3"/>
        <v>0</v>
      </c>
      <c r="I15" s="11">
        <v>1.7361111111111112E-4</v>
      </c>
      <c r="J15" s="12">
        <f t="shared" si="4"/>
        <v>1.5040609646044319E-3</v>
      </c>
      <c r="K15" s="12">
        <f t="shared" si="5"/>
        <v>6.6456958043507148E-4</v>
      </c>
      <c r="L15" s="13">
        <f>SUM(C15,F15,I15)</f>
        <v>3.4722222222222224E-4</v>
      </c>
      <c r="M15" s="12">
        <f t="shared" si="6"/>
        <v>6.9838904925970753E-4</v>
      </c>
      <c r="N15" s="14">
        <f t="shared" si="7"/>
        <v>2.7575810499030256E-4</v>
      </c>
    </row>
    <row r="16" spans="2:14" s="5" customFormat="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>
      <c r="B18" s="10" t="s">
        <v>13</v>
      </c>
      <c r="C18" s="11">
        <v>2.4143518518518519E-2</v>
      </c>
      <c r="D18" s="12">
        <f t="shared" si="0"/>
        <v>7.1524087090690899E-2</v>
      </c>
      <c r="E18" s="12">
        <f t="shared" si="1"/>
        <v>2.9303514736043614E-2</v>
      </c>
      <c r="F18" s="11">
        <v>7.3148148148148157E-3</v>
      </c>
      <c r="G18" s="12">
        <f t="shared" si="2"/>
        <v>0.16553169198533266</v>
      </c>
      <c r="H18" s="12">
        <f t="shared" si="3"/>
        <v>4.203804709325528E-2</v>
      </c>
      <c r="I18" s="11">
        <v>6.6435185185185191E-3</v>
      </c>
      <c r="J18" s="12">
        <f t="shared" si="4"/>
        <v>5.755539957886293E-2</v>
      </c>
      <c r="K18" s="12">
        <f t="shared" si="5"/>
        <v>2.5430862611315407E-2</v>
      </c>
      <c r="L18" s="13">
        <f>SUM(C18,F18,I18)</f>
        <v>3.8101851851851859E-2</v>
      </c>
      <c r="M18" s="12">
        <f t="shared" si="6"/>
        <v>7.6636558338765259E-2</v>
      </c>
      <c r="N18" s="14">
        <f t="shared" si="7"/>
        <v>3.0259856054269202E-2</v>
      </c>
    </row>
    <row r="19" spans="2:14" s="5" customFormat="1" ht="16.5" thickTop="1" thickBot="1">
      <c r="B19" s="31" t="s">
        <v>3</v>
      </c>
      <c r="C19" s="32">
        <f>SUM(C7:C18)</f>
        <v>0.33755787037037038</v>
      </c>
      <c r="D19" s="33">
        <f>IFERROR(SUM(D7:D18),0)</f>
        <v>1</v>
      </c>
      <c r="E19" s="33">
        <f>IFERROR(SUM(E7:E18),0)</f>
        <v>0.40970134577023587</v>
      </c>
      <c r="F19" s="32">
        <f>SUM(F7:F18)</f>
        <v>4.4189814814814814E-2</v>
      </c>
      <c r="G19" s="33">
        <f>IFERROR(SUM(G7:G18),0)</f>
        <v>1</v>
      </c>
      <c r="H19" s="33">
        <f>IFERROR(SUM(H7:H18),0)</f>
        <v>0.25395769588931744</v>
      </c>
      <c r="I19" s="32">
        <f>SUM(I7:I18)</f>
        <v>0.11542824074074075</v>
      </c>
      <c r="J19" s="33">
        <f>IFERROR(SUM(J7:J18),0)</f>
        <v>1</v>
      </c>
      <c r="K19" s="33">
        <f>IFERROR(SUM(K7:K18),0)</f>
        <v>0.44185016171193126</v>
      </c>
      <c r="L19" s="32">
        <f>SUM(L7:L18)</f>
        <v>0.49717592592592597</v>
      </c>
      <c r="M19" s="33">
        <f>IFERROR(SUM(M7:M18),0)</f>
        <v>0.99999999999999989</v>
      </c>
      <c r="N19" s="34">
        <f>IFERROR(SUM(N7:N18),0)</f>
        <v>0.39484883859878128</v>
      </c>
    </row>
    <row r="20" spans="2:14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6" t="s">
        <v>5</v>
      </c>
      <c r="L21" s="16" t="s">
        <v>57</v>
      </c>
      <c r="M21" s="16" t="s">
        <v>5</v>
      </c>
      <c r="N21" s="17" t="s">
        <v>5</v>
      </c>
    </row>
    <row r="22" spans="2:14" s="5" customFormat="1">
      <c r="B22" s="18" t="s">
        <v>15</v>
      </c>
      <c r="C22" s="11">
        <v>6.5428240740740745E-2</v>
      </c>
      <c r="D22" s="19"/>
      <c r="E22" s="12">
        <f>IFERROR(C22/C$30,0)</f>
        <v>7.9411682072317621E-2</v>
      </c>
      <c r="F22" s="11">
        <v>1.5451388888888888E-2</v>
      </c>
      <c r="G22" s="19"/>
      <c r="H22" s="12">
        <f>IFERROR(F22/F$30,0)</f>
        <v>8.8798722894771823E-2</v>
      </c>
      <c r="I22" s="11">
        <v>1.7083333333333336E-2</v>
      </c>
      <c r="J22" s="19"/>
      <c r="K22" s="12">
        <f>IFERROR(I22/I$30,0)</f>
        <v>6.5393646714811043E-2</v>
      </c>
      <c r="L22" s="13">
        <f>SUM(C22,F22,I22)</f>
        <v>9.7962962962962974E-2</v>
      </c>
      <c r="M22" s="19"/>
      <c r="N22" s="14">
        <f>IFERROR(L22/L$30,0)</f>
        <v>7.780055335459736E-2</v>
      </c>
    </row>
    <row r="23" spans="2:14" s="5" customFormat="1">
      <c r="B23" s="18" t="s">
        <v>16</v>
      </c>
      <c r="C23" s="11">
        <v>1.7824074074074075E-3</v>
      </c>
      <c r="D23" s="19"/>
      <c r="E23" s="12">
        <f t="shared" ref="E23:E27" si="9">IFERROR(C23/C$30,0)</f>
        <v>2.1633467254797301E-3</v>
      </c>
      <c r="F23" s="11"/>
      <c r="G23" s="19"/>
      <c r="H23" s="12">
        <f t="shared" ref="H23:H27" si="10">IFERROR(F23/F$30,0)</f>
        <v>0</v>
      </c>
      <c r="I23" s="11">
        <v>8.1018518518518516E-5</v>
      </c>
      <c r="J23" s="19"/>
      <c r="K23" s="12">
        <f t="shared" ref="K23:K27" si="11">IFERROR(I23/I$30,0)</f>
        <v>3.1013247086970002E-4</v>
      </c>
      <c r="L23" s="13">
        <f t="shared" ref="L23:L27" si="12">SUM(C23,F23,I23)</f>
        <v>1.8634259259259259E-3</v>
      </c>
      <c r="M23" s="19"/>
      <c r="N23" s="14">
        <f t="shared" ref="N23:N27" si="13">IFERROR(L23/L$30,0)</f>
        <v>1.4799018301146236E-3</v>
      </c>
    </row>
    <row r="24" spans="2:14" s="5" customFormat="1">
      <c r="B24" s="18" t="s">
        <v>17</v>
      </c>
      <c r="C24" s="11">
        <v>2.1990740740740743E-4</v>
      </c>
      <c r="D24" s="19"/>
      <c r="E24" s="12">
        <f t="shared" si="9"/>
        <v>2.6690641418256414E-4</v>
      </c>
      <c r="F24" s="11">
        <v>1.9675925925925926E-4</v>
      </c>
      <c r="G24" s="19"/>
      <c r="H24" s="12">
        <f t="shared" si="10"/>
        <v>1.1307702540907273E-3</v>
      </c>
      <c r="I24" s="11"/>
      <c r="J24" s="19"/>
      <c r="K24" s="12">
        <f t="shared" si="11"/>
        <v>0</v>
      </c>
      <c r="L24" s="13">
        <f t="shared" si="12"/>
        <v>4.1666666666666669E-4</v>
      </c>
      <c r="M24" s="19"/>
      <c r="N24" s="14">
        <f t="shared" si="13"/>
        <v>3.3090972598836307E-4</v>
      </c>
    </row>
    <row r="25" spans="2:14" s="5" customFormat="1">
      <c r="B25" s="18" t="s">
        <v>18</v>
      </c>
      <c r="C25" s="11">
        <v>0.17219907407407403</v>
      </c>
      <c r="D25" s="19"/>
      <c r="E25" s="12">
        <f t="shared" si="9"/>
        <v>0.20900177001095724</v>
      </c>
      <c r="F25" s="11">
        <v>3.1793981481481479E-2</v>
      </c>
      <c r="G25" s="19"/>
      <c r="H25" s="12">
        <f t="shared" si="10"/>
        <v>0.18271916988160164</v>
      </c>
      <c r="I25" s="11">
        <v>5.8182870370370385E-2</v>
      </c>
      <c r="J25" s="19"/>
      <c r="K25" s="12">
        <f t="shared" si="11"/>
        <v>0.22271941872314036</v>
      </c>
      <c r="L25" s="13">
        <f t="shared" si="12"/>
        <v>0.26217592592592592</v>
      </c>
      <c r="M25" s="19"/>
      <c r="N25" s="14">
        <f t="shared" si="13"/>
        <v>0.20821575314134441</v>
      </c>
    </row>
    <row r="26" spans="2:14" s="5" customFormat="1">
      <c r="B26" s="18" t="s">
        <v>19</v>
      </c>
      <c r="C26" s="11">
        <v>0.23737268518518498</v>
      </c>
      <c r="D26" s="19"/>
      <c r="E26" s="12">
        <f t="shared" si="9"/>
        <v>0.28810440255106329</v>
      </c>
      <c r="F26" s="11">
        <v>8.0752314814814846E-2</v>
      </c>
      <c r="G26" s="19"/>
      <c r="H26" s="12">
        <f t="shared" si="10"/>
        <v>0.46408141545829457</v>
      </c>
      <c r="I26" s="11">
        <v>6.6851851851851843E-2</v>
      </c>
      <c r="J26" s="19"/>
      <c r="K26" s="12">
        <f t="shared" si="11"/>
        <v>0.25590359310619815</v>
      </c>
      <c r="L26" s="13">
        <f t="shared" si="12"/>
        <v>0.38497685185185165</v>
      </c>
      <c r="M26" s="19"/>
      <c r="N26" s="14">
        <f t="shared" si="13"/>
        <v>0.30574220293958126</v>
      </c>
    </row>
    <row r="27" spans="2:14" s="5" customFormat="1" ht="15.75" thickBot="1">
      <c r="B27" s="23" t="s">
        <v>20</v>
      </c>
      <c r="C27" s="20">
        <v>9.351851851851849E-3</v>
      </c>
      <c r="D27" s="24"/>
      <c r="E27" s="21">
        <f t="shared" si="9"/>
        <v>1.1350546455763773E-2</v>
      </c>
      <c r="F27" s="20">
        <v>1.6203703703703705E-3</v>
      </c>
      <c r="G27" s="24"/>
      <c r="H27" s="21">
        <f t="shared" si="10"/>
        <v>9.312225621923638E-3</v>
      </c>
      <c r="I27" s="20">
        <v>3.6111111111111114E-3</v>
      </c>
      <c r="J27" s="24"/>
      <c r="K27" s="21">
        <f t="shared" si="11"/>
        <v>1.3823047273049489E-2</v>
      </c>
      <c r="L27" s="13">
        <f t="shared" si="12"/>
        <v>1.4583333333333332E-2</v>
      </c>
      <c r="M27" s="24"/>
      <c r="N27" s="22">
        <f t="shared" si="13"/>
        <v>1.1581840409592705E-2</v>
      </c>
    </row>
    <row r="28" spans="2:14" s="5" customFormat="1" ht="16.5" thickTop="1" thickBot="1">
      <c r="B28" s="31" t="s">
        <v>3</v>
      </c>
      <c r="C28" s="32">
        <f>SUM(C22:C27)</f>
        <v>0.48635416666666642</v>
      </c>
      <c r="D28" s="33"/>
      <c r="E28" s="33">
        <f>IFERROR(SUM(E22:E27),0)</f>
        <v>0.59029865422976413</v>
      </c>
      <c r="F28" s="32">
        <f>SUM(F22:F27)</f>
        <v>0.12981481481481486</v>
      </c>
      <c r="G28" s="33"/>
      <c r="H28" s="33">
        <f>IFERROR(SUM(H22:H27),0)</f>
        <v>0.7460423041106824</v>
      </c>
      <c r="I28" s="32">
        <f>SUM(I22:I27)</f>
        <v>0.14581018518518518</v>
      </c>
      <c r="J28" s="33"/>
      <c r="K28" s="33">
        <f>IFERROR(SUM(K22:K27),0)</f>
        <v>0.55814983828806874</v>
      </c>
      <c r="L28" s="32">
        <f>SUM(L22:L27)</f>
        <v>0.76197916666666643</v>
      </c>
      <c r="M28" s="33"/>
      <c r="N28" s="34">
        <f>IFERROR(SUM(N22:N27),0)</f>
        <v>0.60515116140121872</v>
      </c>
    </row>
    <row r="29" spans="2:14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>
      <c r="B30" s="31" t="s">
        <v>6</v>
      </c>
      <c r="C30" s="32">
        <f>SUM(C19,C28)</f>
        <v>0.82391203703703675</v>
      </c>
      <c r="D30" s="35"/>
      <c r="E30" s="36">
        <f>IFERROR(SUM(E19,E28),0)</f>
        <v>1</v>
      </c>
      <c r="F30" s="32">
        <f>SUM(F19,F28)</f>
        <v>0.17400462962962968</v>
      </c>
      <c r="G30" s="35"/>
      <c r="H30" s="36">
        <f>IFERROR(SUM(H19,H28),0)</f>
        <v>0.99999999999999978</v>
      </c>
      <c r="I30" s="32">
        <f>SUM(I19,I28)</f>
        <v>0.26123842592592594</v>
      </c>
      <c r="J30" s="35"/>
      <c r="K30" s="36">
        <f>IFERROR(SUM(K19,K28),0)</f>
        <v>1</v>
      </c>
      <c r="L30" s="37">
        <f>SUM(L19,L28)</f>
        <v>1.2591550925925925</v>
      </c>
      <c r="M30" s="35"/>
      <c r="N30" s="38">
        <f>IFERROR(SUM(N19,N28),0)</f>
        <v>1</v>
      </c>
    </row>
    <row r="31" spans="2:14" s="5" customFormat="1" ht="66" customHeight="1" thickTop="1" thickBot="1">
      <c r="B31" s="184" t="s">
        <v>173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6"/>
    </row>
    <row r="32" spans="2:14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&amp;R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Foglio30"/>
  <dimension ref="B2:K61"/>
  <sheetViews>
    <sheetView showGridLines="0" showZeros="0" view="pageBreakPreview" zoomScaleNormal="7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193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128</v>
      </c>
      <c r="D5" s="207"/>
      <c r="E5" s="207"/>
      <c r="F5" s="202" t="s">
        <v>187</v>
      </c>
      <c r="G5" s="202"/>
      <c r="H5" s="203"/>
      <c r="I5" s="202" t="s">
        <v>3</v>
      </c>
      <c r="J5" s="202"/>
      <c r="K5" s="203"/>
    </row>
    <row r="6" spans="2:1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2">
        <v>0</v>
      </c>
      <c r="D7" s="162">
        <f t="shared" ref="D7:D18" si="0">IFERROR(C7/C$19,0)</f>
        <v>0</v>
      </c>
      <c r="E7" s="162">
        <f t="shared" ref="E7:E18" si="1">IFERROR(C7/C$30,0)</f>
        <v>0</v>
      </c>
      <c r="F7" s="132">
        <v>0</v>
      </c>
      <c r="G7" s="162">
        <f t="shared" ref="G7:G18" si="2">IFERROR(F7/F$19,0)</f>
        <v>0</v>
      </c>
      <c r="H7" s="162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47" t="s">
        <v>115</v>
      </c>
      <c r="C8" s="132">
        <v>0</v>
      </c>
      <c r="D8" s="162">
        <f t="shared" si="0"/>
        <v>0</v>
      </c>
      <c r="E8" s="162">
        <f t="shared" si="1"/>
        <v>0</v>
      </c>
      <c r="F8" s="132">
        <v>0</v>
      </c>
      <c r="G8" s="162">
        <f t="shared" si="2"/>
        <v>0</v>
      </c>
      <c r="H8" s="162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2">
        <v>0</v>
      </c>
      <c r="D9" s="162">
        <f t="shared" si="0"/>
        <v>0</v>
      </c>
      <c r="E9" s="162">
        <f t="shared" si="1"/>
        <v>0</v>
      </c>
      <c r="F9" s="132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2">
        <v>0</v>
      </c>
      <c r="D10" s="162">
        <f t="shared" si="0"/>
        <v>0</v>
      </c>
      <c r="E10" s="162">
        <f t="shared" si="1"/>
        <v>0</v>
      </c>
      <c r="F10" s="132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2">
        <v>0</v>
      </c>
      <c r="D11" s="162">
        <f t="shared" si="0"/>
        <v>0</v>
      </c>
      <c r="E11" s="162">
        <f t="shared" si="1"/>
        <v>0</v>
      </c>
      <c r="F11" s="132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176</v>
      </c>
      <c r="C12" s="132">
        <v>0</v>
      </c>
      <c r="D12" s="162">
        <f t="shared" si="0"/>
        <v>0</v>
      </c>
      <c r="E12" s="162">
        <f t="shared" si="1"/>
        <v>0</v>
      </c>
      <c r="F12" s="132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2">
        <v>0</v>
      </c>
      <c r="D13" s="162">
        <f t="shared" si="0"/>
        <v>0</v>
      </c>
      <c r="E13" s="162">
        <f t="shared" si="1"/>
        <v>0</v>
      </c>
      <c r="F13" s="132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2">
        <v>0</v>
      </c>
      <c r="D14" s="162">
        <f t="shared" si="0"/>
        <v>0</v>
      </c>
      <c r="E14" s="162">
        <f t="shared" si="1"/>
        <v>0</v>
      </c>
      <c r="F14" s="132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208</v>
      </c>
      <c r="C15" s="132">
        <v>0</v>
      </c>
      <c r="D15" s="162">
        <f t="shared" si="0"/>
        <v>0</v>
      </c>
      <c r="E15" s="162">
        <f t="shared" si="1"/>
        <v>0</v>
      </c>
      <c r="F15" s="132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197</v>
      </c>
      <c r="C16" s="132">
        <v>0</v>
      </c>
      <c r="D16" s="162">
        <f t="shared" si="0"/>
        <v>0</v>
      </c>
      <c r="E16" s="162">
        <f t="shared" si="1"/>
        <v>0</v>
      </c>
      <c r="F16" s="132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177</v>
      </c>
      <c r="C17" s="132">
        <v>0</v>
      </c>
      <c r="D17" s="162">
        <f t="shared" si="0"/>
        <v>0</v>
      </c>
      <c r="E17" s="162">
        <f t="shared" si="1"/>
        <v>0</v>
      </c>
      <c r="F17" s="132">
        <v>0</v>
      </c>
      <c r="G17" s="162">
        <f t="shared" si="2"/>
        <v>0</v>
      </c>
      <c r="H17" s="162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32">
        <v>0</v>
      </c>
      <c r="D18" s="162">
        <f t="shared" si="0"/>
        <v>0</v>
      </c>
      <c r="E18" s="162">
        <f t="shared" si="1"/>
        <v>0</v>
      </c>
      <c r="F18" s="132"/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33">
        <f>SUM(C7:C18)</f>
        <v>0</v>
      </c>
      <c r="D19" s="62">
        <f>IFERROR(SUM(D7:D18),0)</f>
        <v>0</v>
      </c>
      <c r="E19" s="62">
        <f>IFERROR(SUM(E7:E18),0)</f>
        <v>0</v>
      </c>
      <c r="F19" s="133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34">
        <v>0</v>
      </c>
      <c r="D22" s="153"/>
      <c r="E22" s="163">
        <f>IFERROR(C22/C$30,0)</f>
        <v>0</v>
      </c>
      <c r="F22" s="134"/>
      <c r="G22" s="153"/>
      <c r="H22" s="163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34">
        <v>0</v>
      </c>
      <c r="D23" s="153"/>
      <c r="E23" s="163">
        <f t="shared" ref="E23:E27" si="8">IFERROR(C23/C$30,0)</f>
        <v>0</v>
      </c>
      <c r="F23" s="134">
        <v>0</v>
      </c>
      <c r="G23" s="153"/>
      <c r="H23" s="163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34">
        <v>0</v>
      </c>
      <c r="D24" s="153"/>
      <c r="E24" s="163">
        <f t="shared" si="8"/>
        <v>0</v>
      </c>
      <c r="F24" s="134">
        <v>0</v>
      </c>
      <c r="G24" s="153"/>
      <c r="H24" s="163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34">
        <v>0</v>
      </c>
      <c r="D25" s="153"/>
      <c r="E25" s="163">
        <f t="shared" si="8"/>
        <v>0</v>
      </c>
      <c r="F25" s="134">
        <v>0</v>
      </c>
      <c r="G25" s="153"/>
      <c r="H25" s="163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34">
        <v>0</v>
      </c>
      <c r="D26" s="153"/>
      <c r="E26" s="163">
        <f t="shared" si="8"/>
        <v>0</v>
      </c>
      <c r="F26" s="134">
        <v>0</v>
      </c>
      <c r="G26" s="153"/>
      <c r="H26" s="163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38">
        <v>0</v>
      </c>
      <c r="D27" s="154"/>
      <c r="E27" s="163">
        <f t="shared" si="8"/>
        <v>0</v>
      </c>
      <c r="F27" s="138">
        <v>0</v>
      </c>
      <c r="G27" s="154"/>
      <c r="H27" s="163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33">
        <f>SUM(C22:C27)</f>
        <v>0</v>
      </c>
      <c r="D28" s="152"/>
      <c r="E28" s="62">
        <f>IFERROR(SUM(E22:E27),0)</f>
        <v>0</v>
      </c>
      <c r="F28" s="133">
        <f>SUM(F22:F27)</f>
        <v>0</v>
      </c>
      <c r="G28" s="152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56"/>
      <c r="D29" s="155"/>
      <c r="E29" s="164"/>
      <c r="F29" s="156"/>
      <c r="G29" s="155"/>
      <c r="H29" s="164"/>
      <c r="I29" s="155"/>
      <c r="J29" s="155"/>
      <c r="K29" s="165"/>
    </row>
    <row r="30" spans="2:11" ht="16.5" thickTop="1" thickBot="1">
      <c r="B30" s="60" t="s">
        <v>6</v>
      </c>
      <c r="C30" s="133">
        <f>SUM(C19,C28)</f>
        <v>0</v>
      </c>
      <c r="D30" s="152"/>
      <c r="E30" s="62">
        <f>IFERROR(SUM(E19,E28),0)</f>
        <v>0</v>
      </c>
      <c r="F30" s="133">
        <f>SUM(F19,F28)</f>
        <v>0</v>
      </c>
      <c r="G30" s="152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195" t="s">
        <v>226</v>
      </c>
      <c r="C31" s="196"/>
      <c r="D31" s="196"/>
      <c r="E31" s="196"/>
      <c r="F31" s="196"/>
      <c r="G31" s="196"/>
      <c r="H31" s="196"/>
      <c r="I31" s="196"/>
      <c r="J31" s="196"/>
      <c r="K31" s="197"/>
    </row>
    <row r="61" ht="16.5" customHeight="1"/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oglio31"/>
  <dimension ref="B2:K31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161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129</v>
      </c>
      <c r="D5" s="207"/>
      <c r="E5" s="207"/>
      <c r="F5" s="202" t="s">
        <v>21</v>
      </c>
      <c r="G5" s="202"/>
      <c r="H5" s="203"/>
      <c r="I5" s="202" t="s">
        <v>3</v>
      </c>
      <c r="J5" s="202"/>
      <c r="K5" s="203"/>
    </row>
    <row r="6" spans="2:1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2">
        <v>0</v>
      </c>
      <c r="D7" s="162">
        <f t="shared" ref="D7:D18" si="0">IFERROR(C7/C$19,0)</f>
        <v>0</v>
      </c>
      <c r="E7" s="162">
        <f t="shared" ref="E7:E18" si="1">IFERROR(C7/C$30,0)</f>
        <v>0</v>
      </c>
      <c r="F7" s="132">
        <v>0</v>
      </c>
      <c r="G7" s="160">
        <f t="shared" ref="G7:G18" si="2">IFERROR(F7/F$19,0)</f>
        <v>0</v>
      </c>
      <c r="H7" s="16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47" t="s">
        <v>115</v>
      </c>
      <c r="C8" s="132">
        <v>0</v>
      </c>
      <c r="D8" s="162">
        <f t="shared" si="0"/>
        <v>0</v>
      </c>
      <c r="E8" s="162">
        <f t="shared" si="1"/>
        <v>0</v>
      </c>
      <c r="F8" s="132">
        <v>0</v>
      </c>
      <c r="G8" s="160">
        <f t="shared" si="2"/>
        <v>0</v>
      </c>
      <c r="H8" s="160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2">
        <v>0</v>
      </c>
      <c r="D9" s="162">
        <f t="shared" si="0"/>
        <v>0</v>
      </c>
      <c r="E9" s="162">
        <f t="shared" si="1"/>
        <v>0</v>
      </c>
      <c r="F9" s="132">
        <v>0</v>
      </c>
      <c r="G9" s="160">
        <f t="shared" si="2"/>
        <v>0</v>
      </c>
      <c r="H9" s="16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2">
        <v>0</v>
      </c>
      <c r="D10" s="162">
        <f t="shared" si="0"/>
        <v>0</v>
      </c>
      <c r="E10" s="162">
        <f t="shared" si="1"/>
        <v>0</v>
      </c>
      <c r="F10" s="132">
        <v>0</v>
      </c>
      <c r="G10" s="160">
        <f t="shared" si="2"/>
        <v>0</v>
      </c>
      <c r="H10" s="16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2">
        <v>0</v>
      </c>
      <c r="D11" s="162">
        <f t="shared" si="0"/>
        <v>0</v>
      </c>
      <c r="E11" s="162">
        <f t="shared" si="1"/>
        <v>0</v>
      </c>
      <c r="F11" s="132">
        <v>0</v>
      </c>
      <c r="G11" s="160">
        <f t="shared" si="2"/>
        <v>0</v>
      </c>
      <c r="H11" s="16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176</v>
      </c>
      <c r="C12" s="132">
        <v>0</v>
      </c>
      <c r="D12" s="162">
        <f t="shared" si="0"/>
        <v>0</v>
      </c>
      <c r="E12" s="162">
        <f t="shared" si="1"/>
        <v>0</v>
      </c>
      <c r="F12" s="132">
        <v>0</v>
      </c>
      <c r="G12" s="160">
        <f t="shared" si="2"/>
        <v>0</v>
      </c>
      <c r="H12" s="16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2">
        <v>0</v>
      </c>
      <c r="D13" s="162">
        <f t="shared" si="0"/>
        <v>0</v>
      </c>
      <c r="E13" s="162">
        <f t="shared" si="1"/>
        <v>0</v>
      </c>
      <c r="F13" s="132">
        <v>0</v>
      </c>
      <c r="G13" s="160">
        <f t="shared" si="2"/>
        <v>0</v>
      </c>
      <c r="H13" s="16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2">
        <v>0</v>
      </c>
      <c r="D14" s="162">
        <f t="shared" si="0"/>
        <v>0</v>
      </c>
      <c r="E14" s="162">
        <f t="shared" si="1"/>
        <v>0</v>
      </c>
      <c r="F14" s="132">
        <v>0</v>
      </c>
      <c r="G14" s="160">
        <f t="shared" si="2"/>
        <v>0</v>
      </c>
      <c r="H14" s="16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208</v>
      </c>
      <c r="C15" s="132">
        <v>0</v>
      </c>
      <c r="D15" s="162">
        <f t="shared" si="0"/>
        <v>0</v>
      </c>
      <c r="E15" s="162">
        <f t="shared" si="1"/>
        <v>0</v>
      </c>
      <c r="F15" s="132">
        <v>0</v>
      </c>
      <c r="G15" s="160">
        <f t="shared" si="2"/>
        <v>0</v>
      </c>
      <c r="H15" s="16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197</v>
      </c>
      <c r="C16" s="132">
        <v>0</v>
      </c>
      <c r="D16" s="162">
        <f t="shared" si="0"/>
        <v>0</v>
      </c>
      <c r="E16" s="162">
        <f t="shared" si="1"/>
        <v>0</v>
      </c>
      <c r="F16" s="132">
        <v>0</v>
      </c>
      <c r="G16" s="160">
        <f t="shared" si="2"/>
        <v>0</v>
      </c>
      <c r="H16" s="16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177</v>
      </c>
      <c r="C17" s="132">
        <v>0</v>
      </c>
      <c r="D17" s="162">
        <f t="shared" si="0"/>
        <v>0</v>
      </c>
      <c r="E17" s="162">
        <f t="shared" si="1"/>
        <v>0</v>
      </c>
      <c r="F17" s="132">
        <v>0</v>
      </c>
      <c r="G17" s="160">
        <f t="shared" si="2"/>
        <v>0</v>
      </c>
      <c r="H17" s="16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32">
        <v>0</v>
      </c>
      <c r="D18" s="162">
        <f t="shared" si="0"/>
        <v>0</v>
      </c>
      <c r="E18" s="162">
        <f t="shared" si="1"/>
        <v>0</v>
      </c>
      <c r="F18" s="132">
        <v>0</v>
      </c>
      <c r="G18" s="160">
        <f t="shared" si="2"/>
        <v>0</v>
      </c>
      <c r="H18" s="16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33">
        <f>SUM(C7:C18)</f>
        <v>0</v>
      </c>
      <c r="D19" s="62">
        <f>IFERROR(SUM(D7:D18),0)</f>
        <v>0</v>
      </c>
      <c r="E19" s="62">
        <f>IFERROR(SUM(E7:E18),0)</f>
        <v>0</v>
      </c>
      <c r="F19" s="133">
        <f>SUM(F7:F18)</f>
        <v>0</v>
      </c>
      <c r="G19" s="152">
        <f>IFERROR(SUM(G7:G18),0)</f>
        <v>0</v>
      </c>
      <c r="H19" s="15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34">
        <v>0</v>
      </c>
      <c r="D22" s="153"/>
      <c r="E22" s="163">
        <f>IFERROR(C22/C$30,0)</f>
        <v>0</v>
      </c>
      <c r="F22" s="134">
        <v>0</v>
      </c>
      <c r="G22" s="153"/>
      <c r="H22" s="163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34">
        <v>0</v>
      </c>
      <c r="D23" s="153"/>
      <c r="E23" s="163">
        <f t="shared" ref="E23:E27" si="8">IFERROR(C23/C$30,0)</f>
        <v>0</v>
      </c>
      <c r="F23" s="134">
        <v>0</v>
      </c>
      <c r="G23" s="153"/>
      <c r="H23" s="163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34">
        <v>0</v>
      </c>
      <c r="D24" s="153"/>
      <c r="E24" s="163">
        <f t="shared" si="8"/>
        <v>0</v>
      </c>
      <c r="F24" s="134">
        <v>0</v>
      </c>
      <c r="G24" s="153"/>
      <c r="H24" s="163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34">
        <v>0</v>
      </c>
      <c r="D25" s="153"/>
      <c r="E25" s="163">
        <f t="shared" si="8"/>
        <v>0</v>
      </c>
      <c r="F25" s="134">
        <v>0</v>
      </c>
      <c r="G25" s="153"/>
      <c r="H25" s="163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34">
        <v>0</v>
      </c>
      <c r="D26" s="153"/>
      <c r="E26" s="163">
        <f t="shared" si="8"/>
        <v>0</v>
      </c>
      <c r="F26" s="134">
        <v>0</v>
      </c>
      <c r="G26" s="153"/>
      <c r="H26" s="163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38">
        <v>0</v>
      </c>
      <c r="D27" s="154"/>
      <c r="E27" s="163">
        <f t="shared" si="8"/>
        <v>0</v>
      </c>
      <c r="F27" s="138">
        <v>0</v>
      </c>
      <c r="G27" s="154"/>
      <c r="H27" s="163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33">
        <f>SUM(C22:C27)</f>
        <v>0</v>
      </c>
      <c r="D28" s="152"/>
      <c r="E28" s="62">
        <f>IFERROR(SUM(E22:E27),0)</f>
        <v>0</v>
      </c>
      <c r="F28" s="133">
        <f>SUM(F22:F27)</f>
        <v>0</v>
      </c>
      <c r="G28" s="152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51"/>
      <c r="D29" s="29"/>
      <c r="E29" s="166"/>
      <c r="F29" s="151"/>
      <c r="G29" s="29"/>
      <c r="H29" s="166"/>
      <c r="I29" s="29"/>
      <c r="J29" s="29"/>
      <c r="K29" s="69"/>
    </row>
    <row r="30" spans="2:11" ht="16.5" thickTop="1" thickBot="1">
      <c r="B30" s="60" t="s">
        <v>6</v>
      </c>
      <c r="C30" s="133">
        <f>SUM(C19,C28)</f>
        <v>0</v>
      </c>
      <c r="D30" s="152"/>
      <c r="E30" s="62">
        <f>IFERROR(SUM(E19,E28),0)</f>
        <v>0</v>
      </c>
      <c r="F30" s="133">
        <f>SUM(F19,F28)</f>
        <v>0</v>
      </c>
      <c r="G30" s="152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195" t="s">
        <v>50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oglio32"/>
  <dimension ref="B2:K31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162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130</v>
      </c>
      <c r="D5" s="207"/>
      <c r="E5" s="207"/>
      <c r="F5" s="202" t="s">
        <v>23</v>
      </c>
      <c r="G5" s="202"/>
      <c r="H5" s="203"/>
      <c r="I5" s="202" t="s">
        <v>3</v>
      </c>
      <c r="J5" s="202"/>
      <c r="K5" s="203"/>
    </row>
    <row r="6" spans="2:1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2">
        <v>0</v>
      </c>
      <c r="D7" s="162">
        <f t="shared" ref="D7:D18" si="0">IFERROR(C7/C$19,0)</f>
        <v>0</v>
      </c>
      <c r="E7" s="162">
        <f t="shared" ref="E7:E18" si="1">IFERROR(C7/C$30,0)</f>
        <v>0</v>
      </c>
      <c r="F7" s="132">
        <v>0</v>
      </c>
      <c r="G7" s="162">
        <f t="shared" ref="G7:G18" si="2">IFERROR(F7/F$19,0)</f>
        <v>0</v>
      </c>
      <c r="H7" s="162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47" t="s">
        <v>115</v>
      </c>
      <c r="C8" s="132">
        <v>0</v>
      </c>
      <c r="D8" s="162">
        <f t="shared" si="0"/>
        <v>0</v>
      </c>
      <c r="E8" s="162">
        <f t="shared" si="1"/>
        <v>0</v>
      </c>
      <c r="F8" s="132">
        <v>0</v>
      </c>
      <c r="G8" s="162">
        <f t="shared" si="2"/>
        <v>0</v>
      </c>
      <c r="H8" s="162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2">
        <v>0</v>
      </c>
      <c r="D9" s="162">
        <f t="shared" si="0"/>
        <v>0</v>
      </c>
      <c r="E9" s="162">
        <f t="shared" si="1"/>
        <v>0</v>
      </c>
      <c r="F9" s="132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2">
        <v>0</v>
      </c>
      <c r="D10" s="162">
        <f t="shared" si="0"/>
        <v>0</v>
      </c>
      <c r="E10" s="162">
        <f t="shared" si="1"/>
        <v>0</v>
      </c>
      <c r="F10" s="132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2">
        <v>0</v>
      </c>
      <c r="D11" s="162">
        <f t="shared" si="0"/>
        <v>0</v>
      </c>
      <c r="E11" s="162">
        <f t="shared" si="1"/>
        <v>0</v>
      </c>
      <c r="F11" s="132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176</v>
      </c>
      <c r="C12" s="132">
        <v>0</v>
      </c>
      <c r="D12" s="162">
        <f t="shared" si="0"/>
        <v>0</v>
      </c>
      <c r="E12" s="162">
        <f t="shared" si="1"/>
        <v>0</v>
      </c>
      <c r="F12" s="132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2">
        <v>0</v>
      </c>
      <c r="D13" s="162">
        <f t="shared" si="0"/>
        <v>0</v>
      </c>
      <c r="E13" s="162">
        <f t="shared" si="1"/>
        <v>0</v>
      </c>
      <c r="F13" s="132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2">
        <v>0</v>
      </c>
      <c r="D14" s="162">
        <f t="shared" si="0"/>
        <v>0</v>
      </c>
      <c r="E14" s="162">
        <f t="shared" si="1"/>
        <v>0</v>
      </c>
      <c r="F14" s="132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208</v>
      </c>
      <c r="C15" s="132">
        <v>0</v>
      </c>
      <c r="D15" s="162">
        <f t="shared" si="0"/>
        <v>0</v>
      </c>
      <c r="E15" s="162">
        <f t="shared" si="1"/>
        <v>0</v>
      </c>
      <c r="F15" s="132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197</v>
      </c>
      <c r="C16" s="132">
        <v>0</v>
      </c>
      <c r="D16" s="162">
        <f t="shared" si="0"/>
        <v>0</v>
      </c>
      <c r="E16" s="162">
        <f t="shared" si="1"/>
        <v>0</v>
      </c>
      <c r="F16" s="132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177</v>
      </c>
      <c r="C17" s="132">
        <v>0</v>
      </c>
      <c r="D17" s="162">
        <f t="shared" si="0"/>
        <v>0</v>
      </c>
      <c r="E17" s="162">
        <f t="shared" si="1"/>
        <v>0</v>
      </c>
      <c r="F17" s="132">
        <v>0</v>
      </c>
      <c r="G17" s="162">
        <f t="shared" si="2"/>
        <v>0</v>
      </c>
      <c r="H17" s="162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32">
        <v>0</v>
      </c>
      <c r="D18" s="162">
        <f t="shared" si="0"/>
        <v>0</v>
      </c>
      <c r="E18" s="162">
        <f t="shared" si="1"/>
        <v>0</v>
      </c>
      <c r="F18" s="132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33">
        <f>SUM(C7:C18)</f>
        <v>0</v>
      </c>
      <c r="D19" s="62">
        <f>IFERROR(SUM(D7:D18),0)</f>
        <v>0</v>
      </c>
      <c r="E19" s="62">
        <f>IFERROR(SUM(E7:E18),0)</f>
        <v>0</v>
      </c>
      <c r="F19" s="133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34">
        <v>0</v>
      </c>
      <c r="D22" s="153"/>
      <c r="E22" s="163">
        <f>IFERROR(C22/C$30,0)</f>
        <v>0</v>
      </c>
      <c r="F22" s="134">
        <v>0</v>
      </c>
      <c r="G22" s="153"/>
      <c r="H22" s="163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34">
        <v>0</v>
      </c>
      <c r="D23" s="153"/>
      <c r="E23" s="163">
        <f t="shared" ref="E23:E27" si="8">IFERROR(C23/C$30,0)</f>
        <v>0</v>
      </c>
      <c r="F23" s="134">
        <v>0</v>
      </c>
      <c r="G23" s="153"/>
      <c r="H23" s="163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34">
        <v>0</v>
      </c>
      <c r="D24" s="153"/>
      <c r="E24" s="163">
        <f t="shared" si="8"/>
        <v>0</v>
      </c>
      <c r="F24" s="134">
        <v>0</v>
      </c>
      <c r="G24" s="153"/>
      <c r="H24" s="163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34">
        <v>0</v>
      </c>
      <c r="D25" s="153"/>
      <c r="E25" s="163">
        <f t="shared" si="8"/>
        <v>0</v>
      </c>
      <c r="F25" s="134">
        <v>0</v>
      </c>
      <c r="G25" s="153"/>
      <c r="H25" s="163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34">
        <v>0</v>
      </c>
      <c r="D26" s="153"/>
      <c r="E26" s="163">
        <f t="shared" si="8"/>
        <v>0</v>
      </c>
      <c r="F26" s="134">
        <v>0</v>
      </c>
      <c r="G26" s="153"/>
      <c r="H26" s="163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38">
        <v>0</v>
      </c>
      <c r="D27" s="154"/>
      <c r="E27" s="163">
        <f t="shared" si="8"/>
        <v>0</v>
      </c>
      <c r="F27" s="138">
        <v>0</v>
      </c>
      <c r="G27" s="154"/>
      <c r="H27" s="163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33">
        <f>SUM(C22:C27)</f>
        <v>0</v>
      </c>
      <c r="D28" s="152"/>
      <c r="E28" s="62">
        <f>IFERROR(SUM(E22:E27),0)</f>
        <v>0</v>
      </c>
      <c r="F28" s="133">
        <f>SUM(F22:F27)</f>
        <v>0</v>
      </c>
      <c r="G28" s="152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56"/>
      <c r="D29" s="155"/>
      <c r="E29" s="164"/>
      <c r="F29" s="156"/>
      <c r="G29" s="155"/>
      <c r="H29" s="164"/>
      <c r="I29" s="155"/>
      <c r="J29" s="155"/>
      <c r="K29" s="165"/>
    </row>
    <row r="30" spans="2:11" ht="16.5" thickTop="1" thickBot="1">
      <c r="B30" s="60" t="s">
        <v>6</v>
      </c>
      <c r="C30" s="133">
        <f>SUM(C19,C28)</f>
        <v>0</v>
      </c>
      <c r="D30" s="152"/>
      <c r="E30" s="62">
        <f>IFERROR(SUM(E19,E28),0)</f>
        <v>0</v>
      </c>
      <c r="F30" s="133">
        <f>SUM(F19,F28)</f>
        <v>0</v>
      </c>
      <c r="G30" s="152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195" t="s">
        <v>56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oglio33"/>
  <dimension ref="B2:K31"/>
  <sheetViews>
    <sheetView showGridLines="0" showZeros="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163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131</v>
      </c>
      <c r="D5" s="207"/>
      <c r="E5" s="207"/>
      <c r="F5" s="202" t="s">
        <v>24</v>
      </c>
      <c r="G5" s="202"/>
      <c r="H5" s="203"/>
      <c r="I5" s="202" t="s">
        <v>3</v>
      </c>
      <c r="J5" s="202"/>
      <c r="K5" s="203"/>
    </row>
    <row r="6" spans="2:1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2">
        <v>4.6296296296296293E-4</v>
      </c>
      <c r="D7" s="167">
        <f t="shared" ref="D7" si="0">IFERROR(C7/C$19,0)</f>
        <v>1</v>
      </c>
      <c r="E7" s="167">
        <f t="shared" ref="E7" si="1">IFERROR(C7/C$30,0)</f>
        <v>1</v>
      </c>
      <c r="F7" s="132">
        <v>1.2118055555555556E-2</v>
      </c>
      <c r="G7" s="167">
        <f t="shared" ref="G7:G18" si="2">IFERROR(F7/F$19,0)</f>
        <v>8.238904627006613E-2</v>
      </c>
      <c r="H7" s="167">
        <f t="shared" ref="H7:H18" si="3">IFERROR(F7/F$30,0)</f>
        <v>4.991894726804616E-2</v>
      </c>
      <c r="I7" s="44">
        <f>SUM(C7,F7)</f>
        <v>1.2581018518518519E-2</v>
      </c>
      <c r="J7" s="45">
        <f t="shared" ref="J7:J18" si="4">IFERROR(I7/I$19,0)</f>
        <v>8.5268277376843449E-2</v>
      </c>
      <c r="K7" s="47">
        <f t="shared" ref="K7:K18" si="5">IFERROR(I7/I$30,0)</f>
        <v>5.1727419815361199E-2</v>
      </c>
    </row>
    <row r="8" spans="2:11">
      <c r="B8" s="147" t="s">
        <v>115</v>
      </c>
      <c r="C8" s="132">
        <v>0</v>
      </c>
      <c r="D8" s="160">
        <f t="shared" ref="D8:D18" si="6">IFERROR(C8/C$19,0)</f>
        <v>0</v>
      </c>
      <c r="E8" s="160">
        <f t="shared" ref="E8:E18" si="7">IFERROR(C8/C$30,0)</f>
        <v>0</v>
      </c>
      <c r="F8" s="132">
        <v>2.7557870370370368E-2</v>
      </c>
      <c r="G8" s="167">
        <f t="shared" si="2"/>
        <v>0.18736229146994024</v>
      </c>
      <c r="H8" s="167">
        <f t="shared" si="3"/>
        <v>0.11352150281300659</v>
      </c>
      <c r="I8" s="44">
        <f t="shared" ref="I8:I18" si="8">SUM(C8,F8)</f>
        <v>2.7557870370370368E-2</v>
      </c>
      <c r="J8" s="45">
        <f t="shared" si="4"/>
        <v>0.18677439598368376</v>
      </c>
      <c r="K8" s="47">
        <f t="shared" si="5"/>
        <v>0.1133054154373275</v>
      </c>
    </row>
    <row r="9" spans="2:11">
      <c r="B9" s="43" t="s">
        <v>51</v>
      </c>
      <c r="C9" s="132"/>
      <c r="D9" s="160">
        <f t="shared" si="6"/>
        <v>0</v>
      </c>
      <c r="E9" s="160">
        <f t="shared" si="7"/>
        <v>0</v>
      </c>
      <c r="F9" s="132">
        <v>1.712962962962963E-3</v>
      </c>
      <c r="G9" s="167">
        <f t="shared" si="2"/>
        <v>1.1646207113629214E-2</v>
      </c>
      <c r="H9" s="167">
        <f t="shared" si="3"/>
        <v>7.0563554877467348E-3</v>
      </c>
      <c r="I9" s="44">
        <f t="shared" si="8"/>
        <v>1.712962962962963E-3</v>
      </c>
      <c r="J9" s="45">
        <f t="shared" si="4"/>
        <v>1.1609664261060562E-2</v>
      </c>
      <c r="K9" s="47">
        <f t="shared" si="5"/>
        <v>7.0429237651089757E-3</v>
      </c>
    </row>
    <row r="10" spans="2:11">
      <c r="B10" s="43" t="s">
        <v>11</v>
      </c>
      <c r="C10" s="132">
        <v>0</v>
      </c>
      <c r="D10" s="160">
        <f t="shared" si="6"/>
        <v>0</v>
      </c>
      <c r="E10" s="160">
        <f t="shared" si="7"/>
        <v>0</v>
      </c>
      <c r="F10" s="132">
        <v>2.9560185185185186E-2</v>
      </c>
      <c r="G10" s="167">
        <f t="shared" si="2"/>
        <v>0.20097576329870953</v>
      </c>
      <c r="H10" s="167">
        <f t="shared" si="3"/>
        <v>0.12176981024125109</v>
      </c>
      <c r="I10" s="44">
        <f t="shared" si="8"/>
        <v>2.9560185185185186E-2</v>
      </c>
      <c r="J10" s="45">
        <f t="shared" si="4"/>
        <v>0.20034515218073429</v>
      </c>
      <c r="K10" s="47">
        <f t="shared" si="5"/>
        <v>0.12153802227086706</v>
      </c>
    </row>
    <row r="11" spans="2:11">
      <c r="B11" s="43" t="s">
        <v>12</v>
      </c>
      <c r="C11" s="132">
        <v>0</v>
      </c>
      <c r="D11" s="160">
        <f t="shared" si="6"/>
        <v>0</v>
      </c>
      <c r="E11" s="160">
        <f t="shared" si="7"/>
        <v>0</v>
      </c>
      <c r="F11" s="132">
        <v>2.3148148148148146E-4</v>
      </c>
      <c r="G11" s="167">
        <f t="shared" si="2"/>
        <v>1.5738117721120558E-3</v>
      </c>
      <c r="H11" s="167">
        <f t="shared" si="3"/>
        <v>9.5356155239820738E-4</v>
      </c>
      <c r="I11" s="44">
        <f t="shared" si="8"/>
        <v>2.3148148148148146E-4</v>
      </c>
      <c r="J11" s="45">
        <f t="shared" si="4"/>
        <v>1.5688735487919677E-3</v>
      </c>
      <c r="K11" s="47">
        <f t="shared" si="5"/>
        <v>9.5174645474445613E-4</v>
      </c>
    </row>
    <row r="12" spans="2:11">
      <c r="B12" s="43" t="s">
        <v>176</v>
      </c>
      <c r="C12" s="132">
        <v>0</v>
      </c>
      <c r="D12" s="160">
        <f t="shared" si="6"/>
        <v>0</v>
      </c>
      <c r="E12" s="160">
        <f t="shared" si="7"/>
        <v>0</v>
      </c>
      <c r="F12" s="132">
        <v>2.9768518518518527E-2</v>
      </c>
      <c r="G12" s="167">
        <f t="shared" si="2"/>
        <v>0.20239219389361043</v>
      </c>
      <c r="H12" s="167">
        <f t="shared" si="3"/>
        <v>0.12262801563840951</v>
      </c>
      <c r="I12" s="44">
        <f t="shared" si="8"/>
        <v>2.9768518518518527E-2</v>
      </c>
      <c r="J12" s="45">
        <f t="shared" si="4"/>
        <v>0.20175713837464712</v>
      </c>
      <c r="K12" s="47">
        <f t="shared" si="5"/>
        <v>0.1223945940801371</v>
      </c>
    </row>
    <row r="13" spans="2:11">
      <c r="B13" s="43" t="s">
        <v>122</v>
      </c>
      <c r="C13" s="132">
        <v>0</v>
      </c>
      <c r="D13" s="160">
        <f t="shared" si="6"/>
        <v>0</v>
      </c>
      <c r="E13" s="160">
        <f t="shared" si="7"/>
        <v>0</v>
      </c>
      <c r="F13" s="132">
        <v>3.1250000000000001E-4</v>
      </c>
      <c r="G13" s="167">
        <f t="shared" si="2"/>
        <v>2.1246458923512754E-3</v>
      </c>
      <c r="H13" s="167">
        <f t="shared" si="3"/>
        <v>1.28730809573758E-3</v>
      </c>
      <c r="I13" s="44">
        <f t="shared" si="8"/>
        <v>3.1250000000000001E-4</v>
      </c>
      <c r="J13" s="45">
        <f t="shared" si="4"/>
        <v>2.1179792908691563E-3</v>
      </c>
      <c r="K13" s="47">
        <f t="shared" si="5"/>
        <v>1.2848577139050158E-3</v>
      </c>
    </row>
    <row r="14" spans="2:11">
      <c r="B14" s="43" t="s">
        <v>123</v>
      </c>
      <c r="C14" s="132">
        <v>0</v>
      </c>
      <c r="D14" s="160">
        <f t="shared" si="6"/>
        <v>0</v>
      </c>
      <c r="E14" s="160">
        <f t="shared" si="7"/>
        <v>0</v>
      </c>
      <c r="F14" s="132"/>
      <c r="G14" s="167">
        <f t="shared" si="2"/>
        <v>0</v>
      </c>
      <c r="H14" s="167">
        <f t="shared" si="3"/>
        <v>0</v>
      </c>
      <c r="I14" s="44">
        <f t="shared" si="8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208</v>
      </c>
      <c r="C15" s="132">
        <v>0</v>
      </c>
      <c r="D15" s="160">
        <f t="shared" si="6"/>
        <v>0</v>
      </c>
      <c r="E15" s="160">
        <f t="shared" si="7"/>
        <v>0</v>
      </c>
      <c r="F15" s="132"/>
      <c r="G15" s="167">
        <f t="shared" si="2"/>
        <v>0</v>
      </c>
      <c r="H15" s="167">
        <f t="shared" si="3"/>
        <v>0</v>
      </c>
      <c r="I15" s="44">
        <f t="shared" si="8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197</v>
      </c>
      <c r="C16" s="132">
        <v>0</v>
      </c>
      <c r="D16" s="160">
        <f t="shared" si="6"/>
        <v>0</v>
      </c>
      <c r="E16" s="160">
        <f t="shared" si="7"/>
        <v>0</v>
      </c>
      <c r="F16" s="132">
        <v>4.6296296296296293E-4</v>
      </c>
      <c r="G16" s="167">
        <f t="shared" si="2"/>
        <v>3.1476235442241115E-3</v>
      </c>
      <c r="H16" s="167">
        <f t="shared" si="3"/>
        <v>1.9071231047964148E-3</v>
      </c>
      <c r="I16" s="44">
        <f t="shared" si="8"/>
        <v>4.6296296296296293E-4</v>
      </c>
      <c r="J16" s="45">
        <f t="shared" si="4"/>
        <v>3.1377470975839355E-3</v>
      </c>
      <c r="K16" s="47">
        <f t="shared" si="5"/>
        <v>1.9034929094889123E-3</v>
      </c>
    </row>
    <row r="17" spans="2:11">
      <c r="B17" s="43" t="s">
        <v>177</v>
      </c>
      <c r="C17" s="132">
        <v>0</v>
      </c>
      <c r="D17" s="160">
        <f t="shared" si="6"/>
        <v>0</v>
      </c>
      <c r="E17" s="160">
        <f t="shared" si="7"/>
        <v>0</v>
      </c>
      <c r="F17" s="132"/>
      <c r="G17" s="167">
        <f t="shared" si="2"/>
        <v>0</v>
      </c>
      <c r="H17" s="167">
        <f t="shared" si="3"/>
        <v>0</v>
      </c>
      <c r="I17" s="44">
        <f t="shared" si="8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32">
        <v>0</v>
      </c>
      <c r="D18" s="160">
        <f t="shared" si="6"/>
        <v>0</v>
      </c>
      <c r="E18" s="160">
        <f t="shared" si="7"/>
        <v>0</v>
      </c>
      <c r="F18" s="132">
        <v>4.5358796296296265E-2</v>
      </c>
      <c r="G18" s="167">
        <f t="shared" si="2"/>
        <v>0.30838841674535716</v>
      </c>
      <c r="H18" s="167">
        <f t="shared" si="3"/>
        <v>0.18685038619242861</v>
      </c>
      <c r="I18" s="44">
        <f t="shared" si="8"/>
        <v>4.5358796296296265E-2</v>
      </c>
      <c r="J18" s="45">
        <f t="shared" si="4"/>
        <v>0.30742077188578587</v>
      </c>
      <c r="K18" s="47">
        <f t="shared" si="5"/>
        <v>0.18649471780717605</v>
      </c>
    </row>
    <row r="19" spans="2:11" ht="16.5" thickTop="1" thickBot="1">
      <c r="B19" s="60" t="s">
        <v>3</v>
      </c>
      <c r="C19" s="133">
        <f>SUM(C7:C18)</f>
        <v>4.6296296296296293E-4</v>
      </c>
      <c r="D19" s="168">
        <f>IFERROR(SUM(D7:D18),0)</f>
        <v>1</v>
      </c>
      <c r="E19" s="168">
        <f>IFERROR(SUM(E7:E18),0)</f>
        <v>1</v>
      </c>
      <c r="F19" s="133">
        <f>SUM(F7:F18)</f>
        <v>0.14708333333333329</v>
      </c>
      <c r="G19" s="168">
        <f>IFERROR(SUM(G7:G18),0)</f>
        <v>1.0000000000000002</v>
      </c>
      <c r="H19" s="168">
        <f>IFERROR(SUM(H7:H18),0)</f>
        <v>0.60589301039382093</v>
      </c>
      <c r="I19" s="61">
        <f>SUM(I7:I18)</f>
        <v>0.14754629629629626</v>
      </c>
      <c r="J19" s="62">
        <f>IFERROR(SUM(J7:J18),0)</f>
        <v>1.0000000000000002</v>
      </c>
      <c r="K19" s="63">
        <f>IFERROR(SUM(K7:K18),0)</f>
        <v>0.60664319025411628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34">
        <v>0</v>
      </c>
      <c r="D22" s="153"/>
      <c r="E22" s="169">
        <f>IFERROR(C22/C$30,0)</f>
        <v>0</v>
      </c>
      <c r="F22" s="134">
        <v>3.4722222222222224E-4</v>
      </c>
      <c r="G22" s="153"/>
      <c r="H22" s="169">
        <f>IFERROR(F22/F$30,0)</f>
        <v>1.4303423285973113E-3</v>
      </c>
      <c r="I22" s="44">
        <f t="shared" ref="I22:I27" si="9">SUM(C22,F22)</f>
        <v>3.4722222222222224E-4</v>
      </c>
      <c r="J22" s="51"/>
      <c r="K22" s="47">
        <f>IFERROR(I22/I$30,0)</f>
        <v>1.4276196821166843E-3</v>
      </c>
    </row>
    <row r="23" spans="2:11">
      <c r="B23" s="50" t="s">
        <v>16</v>
      </c>
      <c r="C23" s="134">
        <v>0</v>
      </c>
      <c r="D23" s="153"/>
      <c r="E23" s="169">
        <f t="shared" ref="E23:E27" si="10">IFERROR(C23/C$30,0)</f>
        <v>0</v>
      </c>
      <c r="F23" s="134"/>
      <c r="G23" s="153"/>
      <c r="H23" s="169">
        <f t="shared" ref="H23:H27" si="11">IFERROR(F23/F$30,0)</f>
        <v>0</v>
      </c>
      <c r="I23" s="44">
        <f t="shared" si="9"/>
        <v>0</v>
      </c>
      <c r="J23" s="51"/>
      <c r="K23" s="47">
        <f t="shared" ref="K23:K27" si="12">IFERROR(I23/I$30,0)</f>
        <v>0</v>
      </c>
    </row>
    <row r="24" spans="2:11">
      <c r="B24" s="50" t="s">
        <v>17</v>
      </c>
      <c r="C24" s="134">
        <v>0</v>
      </c>
      <c r="D24" s="153"/>
      <c r="E24" s="169">
        <f t="shared" si="10"/>
        <v>0</v>
      </c>
      <c r="F24" s="134"/>
      <c r="G24" s="153"/>
      <c r="H24" s="169">
        <f t="shared" si="11"/>
        <v>0</v>
      </c>
      <c r="I24" s="44">
        <f t="shared" si="9"/>
        <v>0</v>
      </c>
      <c r="J24" s="51"/>
      <c r="K24" s="47">
        <f t="shared" si="12"/>
        <v>0</v>
      </c>
    </row>
    <row r="25" spans="2:11">
      <c r="B25" s="50" t="s">
        <v>18</v>
      </c>
      <c r="C25" s="134">
        <v>0</v>
      </c>
      <c r="D25" s="153"/>
      <c r="E25" s="169">
        <f t="shared" si="10"/>
        <v>0</v>
      </c>
      <c r="F25" s="134">
        <v>7.9976851851851858E-3</v>
      </c>
      <c r="G25" s="153"/>
      <c r="H25" s="169">
        <f t="shared" si="11"/>
        <v>3.2945551635358068E-2</v>
      </c>
      <c r="I25" s="44">
        <f t="shared" si="9"/>
        <v>7.9976851851851858E-3</v>
      </c>
      <c r="J25" s="51"/>
      <c r="K25" s="47">
        <f t="shared" si="12"/>
        <v>3.2882840011420965E-2</v>
      </c>
    </row>
    <row r="26" spans="2:11">
      <c r="B26" s="50" t="s">
        <v>19</v>
      </c>
      <c r="C26" s="134">
        <v>0</v>
      </c>
      <c r="D26" s="153"/>
      <c r="E26" s="169">
        <f t="shared" si="10"/>
        <v>0</v>
      </c>
      <c r="F26" s="134">
        <v>8.1747685185185187E-2</v>
      </c>
      <c r="G26" s="153"/>
      <c r="H26" s="169">
        <f t="shared" si="11"/>
        <v>0.33675026222942694</v>
      </c>
      <c r="I26" s="44">
        <f t="shared" si="9"/>
        <v>8.1747685185185187E-2</v>
      </c>
      <c r="J26" s="51"/>
      <c r="K26" s="47">
        <f t="shared" si="12"/>
        <v>0.33610926049300471</v>
      </c>
    </row>
    <row r="27" spans="2:11" ht="15.75" thickBot="1">
      <c r="B27" s="55" t="s">
        <v>20</v>
      </c>
      <c r="C27" s="138">
        <v>0</v>
      </c>
      <c r="D27" s="154"/>
      <c r="E27" s="169">
        <f t="shared" si="10"/>
        <v>0</v>
      </c>
      <c r="F27" s="138">
        <v>5.5787037037037038E-3</v>
      </c>
      <c r="G27" s="154"/>
      <c r="H27" s="169">
        <f t="shared" si="11"/>
        <v>2.2980833412796799E-2</v>
      </c>
      <c r="I27" s="44">
        <f t="shared" si="9"/>
        <v>5.5787037037037038E-3</v>
      </c>
      <c r="J27" s="56"/>
      <c r="K27" s="47">
        <f t="shared" si="12"/>
        <v>2.2937089559341393E-2</v>
      </c>
    </row>
    <row r="28" spans="2:11" ht="16.5" thickTop="1" thickBot="1">
      <c r="B28" s="60" t="s">
        <v>3</v>
      </c>
      <c r="C28" s="133">
        <f>SUM(C22:C27)</f>
        <v>0</v>
      </c>
      <c r="D28" s="152"/>
      <c r="E28" s="168">
        <f>IFERROR(SUM(E22:E27),0)</f>
        <v>0</v>
      </c>
      <c r="F28" s="133">
        <f>SUM(F22:F27)</f>
        <v>9.567129629629631E-2</v>
      </c>
      <c r="G28" s="152"/>
      <c r="H28" s="168">
        <f>IFERROR(SUM(H22:H27),0)</f>
        <v>0.39410698960617907</v>
      </c>
      <c r="I28" s="61">
        <f>SUM(I22:I27)</f>
        <v>9.567129629629631E-2</v>
      </c>
      <c r="J28" s="62"/>
      <c r="K28" s="63">
        <f>IFERROR(SUM(K22:K27),0)</f>
        <v>0.39335680974588372</v>
      </c>
    </row>
    <row r="29" spans="2:11" ht="16.5" thickTop="1" thickBot="1">
      <c r="B29" s="59"/>
      <c r="C29" s="156"/>
      <c r="D29" s="155"/>
      <c r="E29" s="170"/>
      <c r="F29" s="156"/>
      <c r="G29" s="155"/>
      <c r="H29" s="170"/>
      <c r="I29" s="155"/>
      <c r="J29" s="155"/>
      <c r="K29" s="165"/>
    </row>
    <row r="30" spans="2:11" ht="16.5" thickTop="1" thickBot="1">
      <c r="B30" s="60" t="s">
        <v>6</v>
      </c>
      <c r="C30" s="133">
        <f>SUM(C19,C28)</f>
        <v>4.6296296296296293E-4</v>
      </c>
      <c r="D30" s="152"/>
      <c r="E30" s="168">
        <f>IFERROR(SUM(E19,E28),0)</f>
        <v>1</v>
      </c>
      <c r="F30" s="133">
        <f>SUM(F19,F28)</f>
        <v>0.2427546296296296</v>
      </c>
      <c r="G30" s="152"/>
      <c r="H30" s="168">
        <f>IFERROR(SUM(H19,H28),0)</f>
        <v>1</v>
      </c>
      <c r="I30" s="61">
        <f>SUM(I19,I28)</f>
        <v>0.24321759259259257</v>
      </c>
      <c r="J30" s="64"/>
      <c r="K30" s="66">
        <f>IFERROR(SUM(K19,K28),0)</f>
        <v>1</v>
      </c>
    </row>
    <row r="31" spans="2:11" ht="66" customHeight="1" thickTop="1" thickBot="1">
      <c r="B31" s="195" t="s">
        <v>227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Foglio34"/>
  <dimension ref="B2:K31"/>
  <sheetViews>
    <sheetView showGridLines="0" showZeros="0" view="pageBreakPreview" zoomScaleNormal="80" zoomScaleSheetLayoutView="100" zoomScalePageLayoutView="9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164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132</v>
      </c>
      <c r="D5" s="207"/>
      <c r="E5" s="207"/>
      <c r="F5" s="202" t="s">
        <v>133</v>
      </c>
      <c r="G5" s="202"/>
      <c r="H5" s="203"/>
      <c r="I5" s="202" t="s">
        <v>3</v>
      </c>
      <c r="J5" s="202"/>
      <c r="K5" s="203"/>
    </row>
    <row r="6" spans="2:1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2">
        <v>0</v>
      </c>
      <c r="D7" s="167">
        <f t="shared" ref="D7:D18" si="0">IFERROR(C7/C$19,0)</f>
        <v>0</v>
      </c>
      <c r="E7" s="167">
        <f t="shared" ref="E7:E18" si="1">IFERROR(C7/C$30,0)</f>
        <v>0</v>
      </c>
      <c r="F7" s="132">
        <v>0</v>
      </c>
      <c r="G7" s="167">
        <f t="shared" ref="G7:G18" si="2">IFERROR(F7/F$19,0)</f>
        <v>0</v>
      </c>
      <c r="H7" s="167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47" t="s">
        <v>115</v>
      </c>
      <c r="C8" s="132">
        <v>0</v>
      </c>
      <c r="D8" s="167">
        <f t="shared" si="0"/>
        <v>0</v>
      </c>
      <c r="E8" s="167">
        <f t="shared" si="1"/>
        <v>0</v>
      </c>
      <c r="F8" s="132">
        <v>0</v>
      </c>
      <c r="G8" s="167">
        <f t="shared" si="2"/>
        <v>0</v>
      </c>
      <c r="H8" s="167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2">
        <v>0</v>
      </c>
      <c r="D9" s="167">
        <f t="shared" si="0"/>
        <v>0</v>
      </c>
      <c r="E9" s="167">
        <f t="shared" si="1"/>
        <v>0</v>
      </c>
      <c r="F9" s="132">
        <v>0</v>
      </c>
      <c r="G9" s="167">
        <f t="shared" si="2"/>
        <v>0</v>
      </c>
      <c r="H9" s="16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2">
        <v>0</v>
      </c>
      <c r="D10" s="167">
        <f t="shared" si="0"/>
        <v>0</v>
      </c>
      <c r="E10" s="167">
        <f t="shared" si="1"/>
        <v>0</v>
      </c>
      <c r="F10" s="132">
        <v>0</v>
      </c>
      <c r="G10" s="167">
        <f t="shared" si="2"/>
        <v>0</v>
      </c>
      <c r="H10" s="16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2">
        <v>0</v>
      </c>
      <c r="D11" s="167">
        <f t="shared" si="0"/>
        <v>0</v>
      </c>
      <c r="E11" s="167">
        <f t="shared" si="1"/>
        <v>0</v>
      </c>
      <c r="F11" s="132">
        <v>0</v>
      </c>
      <c r="G11" s="167">
        <f t="shared" si="2"/>
        <v>0</v>
      </c>
      <c r="H11" s="16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176</v>
      </c>
      <c r="C12" s="132">
        <v>0</v>
      </c>
      <c r="D12" s="167">
        <f t="shared" si="0"/>
        <v>0</v>
      </c>
      <c r="E12" s="167">
        <f t="shared" si="1"/>
        <v>0</v>
      </c>
      <c r="F12" s="132">
        <v>0</v>
      </c>
      <c r="G12" s="167">
        <f t="shared" si="2"/>
        <v>0</v>
      </c>
      <c r="H12" s="16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2">
        <v>0</v>
      </c>
      <c r="D13" s="167">
        <f t="shared" si="0"/>
        <v>0</v>
      </c>
      <c r="E13" s="167">
        <f t="shared" si="1"/>
        <v>0</v>
      </c>
      <c r="F13" s="132">
        <v>0</v>
      </c>
      <c r="G13" s="167">
        <f t="shared" si="2"/>
        <v>0</v>
      </c>
      <c r="H13" s="16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2">
        <v>0</v>
      </c>
      <c r="D14" s="167">
        <f t="shared" si="0"/>
        <v>0</v>
      </c>
      <c r="E14" s="167">
        <f t="shared" si="1"/>
        <v>0</v>
      </c>
      <c r="F14" s="132">
        <v>0</v>
      </c>
      <c r="G14" s="167">
        <f t="shared" si="2"/>
        <v>0</v>
      </c>
      <c r="H14" s="16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208</v>
      </c>
      <c r="C15" s="132">
        <v>0</v>
      </c>
      <c r="D15" s="167">
        <f t="shared" si="0"/>
        <v>0</v>
      </c>
      <c r="E15" s="167">
        <f t="shared" si="1"/>
        <v>0</v>
      </c>
      <c r="F15" s="132">
        <v>0</v>
      </c>
      <c r="G15" s="167">
        <f t="shared" si="2"/>
        <v>0</v>
      </c>
      <c r="H15" s="16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197</v>
      </c>
      <c r="C16" s="132">
        <v>0</v>
      </c>
      <c r="D16" s="167">
        <f t="shared" si="0"/>
        <v>0</v>
      </c>
      <c r="E16" s="167">
        <f t="shared" si="1"/>
        <v>0</v>
      </c>
      <c r="F16" s="132">
        <v>0</v>
      </c>
      <c r="G16" s="167">
        <f t="shared" si="2"/>
        <v>0</v>
      </c>
      <c r="H16" s="16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177</v>
      </c>
      <c r="C17" s="132">
        <v>0</v>
      </c>
      <c r="D17" s="167">
        <f t="shared" si="0"/>
        <v>0</v>
      </c>
      <c r="E17" s="167">
        <f t="shared" si="1"/>
        <v>0</v>
      </c>
      <c r="F17" s="132">
        <v>0</v>
      </c>
      <c r="G17" s="167">
        <f t="shared" si="2"/>
        <v>0</v>
      </c>
      <c r="H17" s="167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32">
        <v>0</v>
      </c>
      <c r="D18" s="167">
        <f t="shared" si="0"/>
        <v>0</v>
      </c>
      <c r="E18" s="167">
        <f t="shared" si="1"/>
        <v>0</v>
      </c>
      <c r="F18" s="132">
        <v>0</v>
      </c>
      <c r="G18" s="167">
        <f t="shared" si="2"/>
        <v>0</v>
      </c>
      <c r="H18" s="16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33">
        <f>SUM(C7:C18)</f>
        <v>0</v>
      </c>
      <c r="D19" s="168">
        <f>IFERROR(SUM(D7:D18),0)</f>
        <v>0</v>
      </c>
      <c r="E19" s="168">
        <f>IFERROR(SUM(E7:E18),0)</f>
        <v>0</v>
      </c>
      <c r="F19" s="133">
        <f>SUM(F7:F18)</f>
        <v>0</v>
      </c>
      <c r="G19" s="168">
        <f>IFERROR(SUM(G7:G18),0)</f>
        <v>0</v>
      </c>
      <c r="H19" s="168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/>
      <c r="E21" s="171" t="s">
        <v>5</v>
      </c>
      <c r="F21" s="130" t="s">
        <v>4</v>
      </c>
      <c r="G21" s="130"/>
      <c r="H21" s="17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34">
        <v>0</v>
      </c>
      <c r="D22" s="153"/>
      <c r="E22" s="169">
        <f>IFERROR(C22/C$30,0)</f>
        <v>0</v>
      </c>
      <c r="F22" s="134">
        <v>0</v>
      </c>
      <c r="G22" s="153"/>
      <c r="H22" s="169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34">
        <v>0</v>
      </c>
      <c r="D23" s="153"/>
      <c r="E23" s="169">
        <f t="shared" ref="E23:E27" si="8">IFERROR(C23/C$30,0)</f>
        <v>0</v>
      </c>
      <c r="F23" s="134">
        <v>0</v>
      </c>
      <c r="G23" s="153"/>
      <c r="H23" s="169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34">
        <v>0</v>
      </c>
      <c r="D24" s="153"/>
      <c r="E24" s="169">
        <f t="shared" si="8"/>
        <v>0</v>
      </c>
      <c r="F24" s="134">
        <v>0</v>
      </c>
      <c r="G24" s="153"/>
      <c r="H24" s="169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34">
        <v>0</v>
      </c>
      <c r="D25" s="153"/>
      <c r="E25" s="169">
        <f t="shared" si="8"/>
        <v>0</v>
      </c>
      <c r="F25" s="134">
        <v>0</v>
      </c>
      <c r="G25" s="153"/>
      <c r="H25" s="169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34">
        <v>0</v>
      </c>
      <c r="D26" s="153"/>
      <c r="E26" s="169">
        <f t="shared" si="8"/>
        <v>0</v>
      </c>
      <c r="F26" s="134">
        <v>0</v>
      </c>
      <c r="G26" s="153"/>
      <c r="H26" s="169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38">
        <v>0</v>
      </c>
      <c r="D27" s="154"/>
      <c r="E27" s="169">
        <f t="shared" si="8"/>
        <v>0</v>
      </c>
      <c r="F27" s="138">
        <v>0</v>
      </c>
      <c r="G27" s="154"/>
      <c r="H27" s="169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33">
        <f>SUM(C22:C27)</f>
        <v>0</v>
      </c>
      <c r="D28" s="152"/>
      <c r="E28" s="168">
        <f>IFERROR(SUM(E22:E27),0)</f>
        <v>0</v>
      </c>
      <c r="F28" s="133">
        <f>SUM(F22:F27)</f>
        <v>0</v>
      </c>
      <c r="G28" s="152"/>
      <c r="H28" s="168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56"/>
      <c r="D29" s="155"/>
      <c r="E29" s="170"/>
      <c r="F29" s="156"/>
      <c r="G29" s="155"/>
      <c r="H29" s="170"/>
      <c r="I29" s="155"/>
      <c r="J29" s="155"/>
      <c r="K29" s="165"/>
    </row>
    <row r="30" spans="2:11" ht="16.5" thickTop="1" thickBot="1">
      <c r="B30" s="60" t="s">
        <v>6</v>
      </c>
      <c r="C30" s="133">
        <f>SUM(C19,C28)</f>
        <v>0</v>
      </c>
      <c r="D30" s="152"/>
      <c r="E30" s="168">
        <f>IFERROR(SUM(E19,E28),0)</f>
        <v>0</v>
      </c>
      <c r="F30" s="133">
        <f>SUM(F19,F28)</f>
        <v>0</v>
      </c>
      <c r="G30" s="152"/>
      <c r="H30" s="168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195" t="s">
        <v>46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oglio35"/>
  <dimension ref="B2:K31"/>
  <sheetViews>
    <sheetView showGridLines="0" showZeros="0" zoomScale="80" zoomScaleNormal="80" zoomScaleSheetLayoutView="100" zoomScalePageLayoutView="8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165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134</v>
      </c>
      <c r="D5" s="207"/>
      <c r="E5" s="207"/>
      <c r="F5" s="202" t="s">
        <v>22</v>
      </c>
      <c r="G5" s="202"/>
      <c r="H5" s="203"/>
      <c r="I5" s="202" t="s">
        <v>3</v>
      </c>
      <c r="J5" s="202"/>
      <c r="K5" s="203"/>
    </row>
    <row r="6" spans="2:1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2">
        <v>0</v>
      </c>
      <c r="D7" s="167">
        <f t="shared" ref="D7:D18" si="0">IFERROR(C7/C$19,0)</f>
        <v>0</v>
      </c>
      <c r="E7" s="167">
        <f t="shared" ref="E7:E18" si="1">IFERROR(C7/C$30,0)</f>
        <v>0</v>
      </c>
      <c r="F7" s="132"/>
      <c r="G7" s="167">
        <f t="shared" ref="G7:G18" si="2">IFERROR(F7/F$19,0)</f>
        <v>0</v>
      </c>
      <c r="H7" s="167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47" t="s">
        <v>115</v>
      </c>
      <c r="C8" s="132">
        <v>0</v>
      </c>
      <c r="D8" s="167">
        <f t="shared" si="0"/>
        <v>0</v>
      </c>
      <c r="E8" s="167">
        <f t="shared" si="1"/>
        <v>0</v>
      </c>
      <c r="F8" s="132">
        <v>2.3611111111111111E-3</v>
      </c>
      <c r="G8" s="167">
        <f t="shared" si="2"/>
        <v>1</v>
      </c>
      <c r="H8" s="167">
        <f t="shared" si="3"/>
        <v>0.30538922155688625</v>
      </c>
      <c r="I8" s="44">
        <f t="shared" ref="I8:I18" si="6">SUM(C8,F8)</f>
        <v>2.3611111111111111E-3</v>
      </c>
      <c r="J8" s="45">
        <f t="shared" si="4"/>
        <v>1</v>
      </c>
      <c r="K8" s="47">
        <f t="shared" si="5"/>
        <v>0.30538922155688625</v>
      </c>
    </row>
    <row r="9" spans="2:11">
      <c r="B9" s="43" t="s">
        <v>51</v>
      </c>
      <c r="C9" s="132">
        <v>0</v>
      </c>
      <c r="D9" s="167">
        <f t="shared" si="0"/>
        <v>0</v>
      </c>
      <c r="E9" s="167">
        <f t="shared" si="1"/>
        <v>0</v>
      </c>
      <c r="F9" s="132"/>
      <c r="G9" s="167">
        <f t="shared" si="2"/>
        <v>0</v>
      </c>
      <c r="H9" s="16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2">
        <v>0</v>
      </c>
      <c r="D10" s="167">
        <f t="shared" si="0"/>
        <v>0</v>
      </c>
      <c r="E10" s="167">
        <f t="shared" si="1"/>
        <v>0</v>
      </c>
      <c r="F10" s="132"/>
      <c r="G10" s="167">
        <f t="shared" si="2"/>
        <v>0</v>
      </c>
      <c r="H10" s="16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2">
        <v>0</v>
      </c>
      <c r="D11" s="167">
        <f t="shared" si="0"/>
        <v>0</v>
      </c>
      <c r="E11" s="167">
        <f t="shared" si="1"/>
        <v>0</v>
      </c>
      <c r="F11" s="132"/>
      <c r="G11" s="167">
        <f t="shared" si="2"/>
        <v>0</v>
      </c>
      <c r="H11" s="16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176</v>
      </c>
      <c r="C12" s="132">
        <v>0</v>
      </c>
      <c r="D12" s="167">
        <f t="shared" si="0"/>
        <v>0</v>
      </c>
      <c r="E12" s="167">
        <f t="shared" si="1"/>
        <v>0</v>
      </c>
      <c r="F12" s="132"/>
      <c r="G12" s="167">
        <f t="shared" si="2"/>
        <v>0</v>
      </c>
      <c r="H12" s="16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2">
        <v>0</v>
      </c>
      <c r="D13" s="167">
        <f t="shared" si="0"/>
        <v>0</v>
      </c>
      <c r="E13" s="167">
        <f t="shared" si="1"/>
        <v>0</v>
      </c>
      <c r="F13" s="132"/>
      <c r="G13" s="167">
        <f t="shared" si="2"/>
        <v>0</v>
      </c>
      <c r="H13" s="16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2">
        <v>0</v>
      </c>
      <c r="D14" s="167">
        <f t="shared" si="0"/>
        <v>0</v>
      </c>
      <c r="E14" s="167">
        <f t="shared" si="1"/>
        <v>0</v>
      </c>
      <c r="F14" s="132"/>
      <c r="G14" s="167">
        <f t="shared" si="2"/>
        <v>0</v>
      </c>
      <c r="H14" s="16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208</v>
      </c>
      <c r="C15" s="132">
        <v>0</v>
      </c>
      <c r="D15" s="167">
        <f t="shared" si="0"/>
        <v>0</v>
      </c>
      <c r="E15" s="167">
        <f t="shared" si="1"/>
        <v>0</v>
      </c>
      <c r="F15" s="132"/>
      <c r="G15" s="167">
        <f t="shared" si="2"/>
        <v>0</v>
      </c>
      <c r="H15" s="16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197</v>
      </c>
      <c r="C16" s="132">
        <v>0</v>
      </c>
      <c r="D16" s="167">
        <f t="shared" si="0"/>
        <v>0</v>
      </c>
      <c r="E16" s="167">
        <f t="shared" si="1"/>
        <v>0</v>
      </c>
      <c r="F16" s="132"/>
      <c r="G16" s="167">
        <f t="shared" si="2"/>
        <v>0</v>
      </c>
      <c r="H16" s="16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177</v>
      </c>
      <c r="C17" s="132">
        <v>0</v>
      </c>
      <c r="D17" s="167">
        <f t="shared" si="0"/>
        <v>0</v>
      </c>
      <c r="E17" s="167">
        <f t="shared" si="1"/>
        <v>0</v>
      </c>
      <c r="F17" s="132"/>
      <c r="G17" s="167">
        <f t="shared" si="2"/>
        <v>0</v>
      </c>
      <c r="H17" s="167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32">
        <v>0</v>
      </c>
      <c r="D18" s="167">
        <f t="shared" si="0"/>
        <v>0</v>
      </c>
      <c r="E18" s="167">
        <f t="shared" si="1"/>
        <v>0</v>
      </c>
      <c r="F18" s="132"/>
      <c r="G18" s="167">
        <f t="shared" si="2"/>
        <v>0</v>
      </c>
      <c r="H18" s="16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33">
        <f>SUM(C7:C18)</f>
        <v>0</v>
      </c>
      <c r="D19" s="168">
        <f>IFERROR(SUM(D7:D18),0)</f>
        <v>0</v>
      </c>
      <c r="E19" s="168">
        <f>IFERROR(SUM(E7:E18),0)</f>
        <v>0</v>
      </c>
      <c r="F19" s="133">
        <f>SUM(F7:F18)</f>
        <v>2.3611111111111111E-3</v>
      </c>
      <c r="G19" s="168">
        <f>IFERROR(SUM(G7:G18),0)</f>
        <v>1</v>
      </c>
      <c r="H19" s="168">
        <f>IFERROR(SUM(H7:H18),0)</f>
        <v>0.30538922155688625</v>
      </c>
      <c r="I19" s="61">
        <f>SUM(I7:I18)</f>
        <v>2.3611111111111111E-3</v>
      </c>
      <c r="J19" s="62">
        <f>IFERROR(SUM(J7:J18),0)</f>
        <v>1</v>
      </c>
      <c r="K19" s="63">
        <f>IFERROR(SUM(K7:K18),0)</f>
        <v>0.30538922155688625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34">
        <v>0</v>
      </c>
      <c r="D22" s="153"/>
      <c r="E22" s="169">
        <f>IFERROR(C22/C$30,0)</f>
        <v>0</v>
      </c>
      <c r="F22" s="134"/>
      <c r="G22" s="153"/>
      <c r="H22" s="169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34">
        <v>0</v>
      </c>
      <c r="D23" s="153"/>
      <c r="E23" s="169">
        <f t="shared" ref="E23:E27" si="8">IFERROR(C23/C$30,0)</f>
        <v>0</v>
      </c>
      <c r="F23" s="134"/>
      <c r="G23" s="153"/>
      <c r="H23" s="169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34">
        <v>0</v>
      </c>
      <c r="D24" s="153"/>
      <c r="E24" s="169">
        <f t="shared" si="8"/>
        <v>0</v>
      </c>
      <c r="F24" s="134"/>
      <c r="G24" s="153"/>
      <c r="H24" s="169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34">
        <v>0</v>
      </c>
      <c r="D25" s="153"/>
      <c r="E25" s="169">
        <f t="shared" si="8"/>
        <v>0</v>
      </c>
      <c r="F25" s="134"/>
      <c r="G25" s="153"/>
      <c r="H25" s="169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34">
        <v>0</v>
      </c>
      <c r="D26" s="153"/>
      <c r="E26" s="169">
        <f t="shared" si="8"/>
        <v>0</v>
      </c>
      <c r="F26" s="134">
        <v>5.37037037037037E-3</v>
      </c>
      <c r="G26" s="153"/>
      <c r="H26" s="169">
        <f t="shared" si="9"/>
        <v>0.6946107784431137</v>
      </c>
      <c r="I26" s="44">
        <f t="shared" si="7"/>
        <v>5.37037037037037E-3</v>
      </c>
      <c r="J26" s="51"/>
      <c r="K26" s="47">
        <f t="shared" si="10"/>
        <v>0.6946107784431137</v>
      </c>
    </row>
    <row r="27" spans="2:11" ht="15.75" thickBot="1">
      <c r="B27" s="55" t="s">
        <v>20</v>
      </c>
      <c r="C27" s="138">
        <v>0</v>
      </c>
      <c r="D27" s="154"/>
      <c r="E27" s="169">
        <f t="shared" si="8"/>
        <v>0</v>
      </c>
      <c r="F27" s="138"/>
      <c r="G27" s="154"/>
      <c r="H27" s="169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33">
        <f>SUM(C22:C27)</f>
        <v>0</v>
      </c>
      <c r="D28" s="152"/>
      <c r="E28" s="168">
        <f>IFERROR(SUM(E22:E27),0)</f>
        <v>0</v>
      </c>
      <c r="F28" s="133">
        <f>SUM(F22:F27)</f>
        <v>5.37037037037037E-3</v>
      </c>
      <c r="G28" s="152"/>
      <c r="H28" s="168">
        <f>IFERROR(SUM(H22:H27),0)</f>
        <v>0.6946107784431137</v>
      </c>
      <c r="I28" s="61">
        <f>SUM(I22:I27)</f>
        <v>5.37037037037037E-3</v>
      </c>
      <c r="J28" s="62"/>
      <c r="K28" s="63">
        <f>IFERROR(SUM(K22:K27),0)</f>
        <v>0.6946107784431137</v>
      </c>
    </row>
    <row r="29" spans="2:11" ht="16.5" thickTop="1" thickBot="1">
      <c r="B29" s="59"/>
      <c r="C29" s="156"/>
      <c r="D29" s="155"/>
      <c r="E29" s="170"/>
      <c r="F29" s="156"/>
      <c r="G29" s="155"/>
      <c r="H29" s="170"/>
      <c r="I29" s="155"/>
      <c r="J29" s="155"/>
      <c r="K29" s="165"/>
    </row>
    <row r="30" spans="2:11" ht="16.5" thickTop="1" thickBot="1">
      <c r="B30" s="60" t="s">
        <v>6</v>
      </c>
      <c r="C30" s="133">
        <f>SUM(C19,C28)</f>
        <v>0</v>
      </c>
      <c r="D30" s="152"/>
      <c r="E30" s="168">
        <f>IFERROR(SUM(E19,E28),0)</f>
        <v>0</v>
      </c>
      <c r="F30" s="133">
        <f>SUM(F19,F28)</f>
        <v>7.7314814814814815E-3</v>
      </c>
      <c r="G30" s="152"/>
      <c r="H30" s="168">
        <f>IFERROR(SUM(H19,H28),0)</f>
        <v>1</v>
      </c>
      <c r="I30" s="61">
        <f>SUM(I19,I28)</f>
        <v>7.7314814814814815E-3</v>
      </c>
      <c r="J30" s="64"/>
      <c r="K30" s="66">
        <f>IFERROR(SUM(K19,K28),0)</f>
        <v>1</v>
      </c>
    </row>
    <row r="31" spans="2:11" ht="66" customHeight="1" thickTop="1" thickBot="1">
      <c r="B31" s="195" t="s">
        <v>209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Foglio36"/>
  <dimension ref="B2:K31"/>
  <sheetViews>
    <sheetView showGridLines="0" showZeros="0" view="pageBreakPreview" zoomScaleNormal="7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166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194</v>
      </c>
      <c r="D5" s="207"/>
      <c r="E5" s="207"/>
      <c r="F5" s="202" t="s">
        <v>195</v>
      </c>
      <c r="G5" s="202"/>
      <c r="H5" s="203"/>
      <c r="I5" s="202" t="s">
        <v>3</v>
      </c>
      <c r="J5" s="202"/>
      <c r="K5" s="203"/>
    </row>
    <row r="6" spans="2:1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2">
        <v>0</v>
      </c>
      <c r="D7" s="167">
        <f t="shared" ref="D7:D18" si="0">IFERROR(C7/C$19,0)</f>
        <v>0</v>
      </c>
      <c r="E7" s="167">
        <f t="shared" ref="E7:E18" si="1">IFERROR(C7/C$30,0)</f>
        <v>0</v>
      </c>
      <c r="F7" s="132">
        <v>0</v>
      </c>
      <c r="G7" s="167">
        <f t="shared" ref="G7:G18" si="2">IFERROR(F7/F$19,0)</f>
        <v>0</v>
      </c>
      <c r="H7" s="167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47" t="s">
        <v>115</v>
      </c>
      <c r="C8" s="132">
        <v>0</v>
      </c>
      <c r="D8" s="167">
        <f t="shared" si="0"/>
        <v>0</v>
      </c>
      <c r="E8" s="167">
        <f t="shared" si="1"/>
        <v>0</v>
      </c>
      <c r="F8" s="132">
        <v>0</v>
      </c>
      <c r="G8" s="167">
        <f t="shared" si="2"/>
        <v>0</v>
      </c>
      <c r="H8" s="167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2">
        <v>0</v>
      </c>
      <c r="D9" s="167">
        <f t="shared" si="0"/>
        <v>0</v>
      </c>
      <c r="E9" s="167">
        <f t="shared" si="1"/>
        <v>0</v>
      </c>
      <c r="F9" s="132">
        <v>0</v>
      </c>
      <c r="G9" s="167">
        <f t="shared" si="2"/>
        <v>0</v>
      </c>
      <c r="H9" s="16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2">
        <v>0</v>
      </c>
      <c r="D10" s="167">
        <f t="shared" si="0"/>
        <v>0</v>
      </c>
      <c r="E10" s="167">
        <f t="shared" si="1"/>
        <v>0</v>
      </c>
      <c r="F10" s="132">
        <v>0</v>
      </c>
      <c r="G10" s="167">
        <f t="shared" si="2"/>
        <v>0</v>
      </c>
      <c r="H10" s="167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2">
        <v>0</v>
      </c>
      <c r="D11" s="167">
        <f t="shared" si="0"/>
        <v>0</v>
      </c>
      <c r="E11" s="167">
        <f t="shared" si="1"/>
        <v>0</v>
      </c>
      <c r="F11" s="132">
        <v>0</v>
      </c>
      <c r="G11" s="167">
        <f t="shared" si="2"/>
        <v>0</v>
      </c>
      <c r="H11" s="16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176</v>
      </c>
      <c r="C12" s="132">
        <v>0</v>
      </c>
      <c r="D12" s="167">
        <f t="shared" si="0"/>
        <v>0</v>
      </c>
      <c r="E12" s="167">
        <f t="shared" si="1"/>
        <v>0</v>
      </c>
      <c r="F12" s="132">
        <v>0</v>
      </c>
      <c r="G12" s="167">
        <f t="shared" si="2"/>
        <v>0</v>
      </c>
      <c r="H12" s="16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2">
        <v>0</v>
      </c>
      <c r="D13" s="167">
        <f t="shared" si="0"/>
        <v>0</v>
      </c>
      <c r="E13" s="167">
        <f t="shared" si="1"/>
        <v>0</v>
      </c>
      <c r="F13" s="132">
        <v>0</v>
      </c>
      <c r="G13" s="167">
        <f t="shared" si="2"/>
        <v>0</v>
      </c>
      <c r="H13" s="16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2">
        <v>0</v>
      </c>
      <c r="D14" s="167">
        <f t="shared" si="0"/>
        <v>0</v>
      </c>
      <c r="E14" s="167">
        <f t="shared" si="1"/>
        <v>0</v>
      </c>
      <c r="F14" s="132">
        <v>0</v>
      </c>
      <c r="G14" s="167">
        <f t="shared" si="2"/>
        <v>0</v>
      </c>
      <c r="H14" s="16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208</v>
      </c>
      <c r="C15" s="132">
        <v>0</v>
      </c>
      <c r="D15" s="167">
        <f t="shared" si="0"/>
        <v>0</v>
      </c>
      <c r="E15" s="167">
        <f t="shared" si="1"/>
        <v>0</v>
      </c>
      <c r="F15" s="132">
        <v>0</v>
      </c>
      <c r="G15" s="167">
        <f t="shared" si="2"/>
        <v>0</v>
      </c>
      <c r="H15" s="16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197</v>
      </c>
      <c r="C16" s="132">
        <v>0</v>
      </c>
      <c r="D16" s="167">
        <f t="shared" si="0"/>
        <v>0</v>
      </c>
      <c r="E16" s="167">
        <f t="shared" si="1"/>
        <v>0</v>
      </c>
      <c r="F16" s="132">
        <v>0</v>
      </c>
      <c r="G16" s="167">
        <f t="shared" si="2"/>
        <v>0</v>
      </c>
      <c r="H16" s="16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177</v>
      </c>
      <c r="C17" s="132">
        <v>0</v>
      </c>
      <c r="D17" s="167">
        <f t="shared" si="0"/>
        <v>0</v>
      </c>
      <c r="E17" s="167">
        <f t="shared" si="1"/>
        <v>0</v>
      </c>
      <c r="F17" s="132">
        <v>0</v>
      </c>
      <c r="G17" s="167">
        <f t="shared" si="2"/>
        <v>0</v>
      </c>
      <c r="H17" s="167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32">
        <v>0</v>
      </c>
      <c r="D18" s="167">
        <f t="shared" si="0"/>
        <v>0</v>
      </c>
      <c r="E18" s="167">
        <f t="shared" si="1"/>
        <v>0</v>
      </c>
      <c r="F18" s="132">
        <v>0</v>
      </c>
      <c r="G18" s="167">
        <f t="shared" si="2"/>
        <v>0</v>
      </c>
      <c r="H18" s="16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33">
        <f>SUM(C7:C18)</f>
        <v>0</v>
      </c>
      <c r="D19" s="168">
        <f>IFERROR(SUM(D7:D18),0)</f>
        <v>0</v>
      </c>
      <c r="E19" s="168">
        <f>IFERROR(SUM(E7:E18),0)</f>
        <v>0</v>
      </c>
      <c r="F19" s="133">
        <f>SUM(F7:F18)</f>
        <v>0</v>
      </c>
      <c r="G19" s="168">
        <f>IFERROR(SUM(G7:G18),0)</f>
        <v>0</v>
      </c>
      <c r="H19" s="168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34">
        <v>0</v>
      </c>
      <c r="D22" s="153"/>
      <c r="E22" s="169">
        <f>IFERROR(C22/C$30,0)</f>
        <v>0</v>
      </c>
      <c r="F22" s="134">
        <v>0</v>
      </c>
      <c r="G22" s="153"/>
      <c r="H22" s="169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34">
        <v>0</v>
      </c>
      <c r="D23" s="153"/>
      <c r="E23" s="169">
        <f t="shared" ref="E23:E27" si="8">IFERROR(C23/C$30,0)</f>
        <v>0</v>
      </c>
      <c r="F23" s="134">
        <v>0</v>
      </c>
      <c r="G23" s="153"/>
      <c r="H23" s="169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34">
        <v>0</v>
      </c>
      <c r="D24" s="153"/>
      <c r="E24" s="169">
        <f t="shared" si="8"/>
        <v>0</v>
      </c>
      <c r="F24" s="134">
        <v>0</v>
      </c>
      <c r="G24" s="153"/>
      <c r="H24" s="169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34">
        <v>0</v>
      </c>
      <c r="D25" s="153"/>
      <c r="E25" s="169">
        <f t="shared" si="8"/>
        <v>0</v>
      </c>
      <c r="F25" s="134">
        <v>0</v>
      </c>
      <c r="G25" s="153"/>
      <c r="H25" s="169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34">
        <v>0</v>
      </c>
      <c r="D26" s="153"/>
      <c r="E26" s="169">
        <f t="shared" si="8"/>
        <v>0</v>
      </c>
      <c r="F26" s="134">
        <v>0</v>
      </c>
      <c r="G26" s="153"/>
      <c r="H26" s="169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38">
        <v>0</v>
      </c>
      <c r="D27" s="154"/>
      <c r="E27" s="169">
        <f t="shared" si="8"/>
        <v>0</v>
      </c>
      <c r="F27" s="138">
        <v>0</v>
      </c>
      <c r="G27" s="154"/>
      <c r="H27" s="169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33">
        <f>SUM(C22:C27)</f>
        <v>0</v>
      </c>
      <c r="D28" s="152"/>
      <c r="E28" s="168">
        <f>IFERROR(SUM(E22:E27),0)</f>
        <v>0</v>
      </c>
      <c r="F28" s="133">
        <f>SUM(F22:F27)</f>
        <v>0</v>
      </c>
      <c r="G28" s="152"/>
      <c r="H28" s="168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56"/>
      <c r="D29" s="155"/>
      <c r="E29" s="170"/>
      <c r="F29" s="156"/>
      <c r="G29" s="155"/>
      <c r="H29" s="170"/>
      <c r="I29" s="155"/>
      <c r="J29" s="155"/>
      <c r="K29" s="165"/>
    </row>
    <row r="30" spans="2:11" ht="16.5" thickTop="1" thickBot="1">
      <c r="B30" s="60" t="s">
        <v>6</v>
      </c>
      <c r="C30" s="133">
        <f>SUM(C19,C28)</f>
        <v>0</v>
      </c>
      <c r="D30" s="152"/>
      <c r="E30" s="168">
        <f>IFERROR(SUM(E19,E28),0)</f>
        <v>0</v>
      </c>
      <c r="F30" s="133">
        <f>SUM(F19,F28)</f>
        <v>0</v>
      </c>
      <c r="G30" s="152"/>
      <c r="H30" s="168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195" t="s">
        <v>47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Foglio37"/>
  <dimension ref="B2:K31"/>
  <sheetViews>
    <sheetView showGridLines="0" showZeros="0" zoomScale="80" zoomScaleNormal="80" zoomScaleSheetLayoutView="80" zoomScalePageLayoutView="9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8" t="s">
        <v>167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202" t="s">
        <v>135</v>
      </c>
      <c r="D5" s="207"/>
      <c r="E5" s="207"/>
      <c r="F5" s="202" t="s">
        <v>136</v>
      </c>
      <c r="G5" s="202"/>
      <c r="H5" s="203"/>
      <c r="I5" s="202" t="s">
        <v>3</v>
      </c>
      <c r="J5" s="202"/>
      <c r="K5" s="203"/>
    </row>
    <row r="6" spans="2:11">
      <c r="B6" s="145" t="s">
        <v>10</v>
      </c>
      <c r="C6" s="130" t="s">
        <v>4</v>
      </c>
      <c r="D6" s="130" t="s">
        <v>5</v>
      </c>
      <c r="E6" s="130" t="s">
        <v>5</v>
      </c>
      <c r="F6" s="130" t="s">
        <v>4</v>
      </c>
      <c r="G6" s="130" t="s">
        <v>5</v>
      </c>
      <c r="H6" s="130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2"/>
      <c r="D7" s="167">
        <f t="shared" ref="D7:D18" si="0">IFERROR(C7/C$19,0)</f>
        <v>0</v>
      </c>
      <c r="E7" s="167">
        <f t="shared" ref="E7:E18" si="1">IFERROR(C7/C$30,0)</f>
        <v>0</v>
      </c>
      <c r="F7" s="132">
        <v>0</v>
      </c>
      <c r="G7" s="167">
        <f t="shared" ref="G7:G18" si="2">IFERROR(F7/F$19,0)</f>
        <v>0</v>
      </c>
      <c r="H7" s="167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47" t="s">
        <v>115</v>
      </c>
      <c r="C8" s="132"/>
      <c r="D8" s="167">
        <f t="shared" si="0"/>
        <v>0</v>
      </c>
      <c r="E8" s="167">
        <f t="shared" si="1"/>
        <v>0</v>
      </c>
      <c r="F8" s="132">
        <v>0</v>
      </c>
      <c r="G8" s="167">
        <f t="shared" si="2"/>
        <v>0</v>
      </c>
      <c r="H8" s="167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2"/>
      <c r="D9" s="167">
        <f t="shared" si="0"/>
        <v>0</v>
      </c>
      <c r="E9" s="167">
        <f t="shared" si="1"/>
        <v>0</v>
      </c>
      <c r="F9" s="132">
        <v>0</v>
      </c>
      <c r="G9" s="167">
        <f t="shared" si="2"/>
        <v>0</v>
      </c>
      <c r="H9" s="167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2">
        <v>1.4004629629629629E-3</v>
      </c>
      <c r="D10" s="167">
        <f t="shared" si="0"/>
        <v>1</v>
      </c>
      <c r="E10" s="167">
        <f t="shared" si="1"/>
        <v>1</v>
      </c>
      <c r="F10" s="132">
        <v>0</v>
      </c>
      <c r="G10" s="167">
        <f t="shared" si="2"/>
        <v>0</v>
      </c>
      <c r="H10" s="167">
        <f t="shared" si="3"/>
        <v>0</v>
      </c>
      <c r="I10" s="44">
        <f t="shared" si="6"/>
        <v>1.4004629629629629E-3</v>
      </c>
      <c r="J10" s="45">
        <f t="shared" si="4"/>
        <v>1</v>
      </c>
      <c r="K10" s="47">
        <f t="shared" si="5"/>
        <v>1</v>
      </c>
    </row>
    <row r="11" spans="2:11">
      <c r="B11" s="43" t="s">
        <v>12</v>
      </c>
      <c r="C11" s="132"/>
      <c r="D11" s="167">
        <f t="shared" si="0"/>
        <v>0</v>
      </c>
      <c r="E11" s="167">
        <f t="shared" si="1"/>
        <v>0</v>
      </c>
      <c r="F11" s="132">
        <v>0</v>
      </c>
      <c r="G11" s="167">
        <f t="shared" si="2"/>
        <v>0</v>
      </c>
      <c r="H11" s="167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176</v>
      </c>
      <c r="C12" s="132"/>
      <c r="D12" s="167">
        <f t="shared" si="0"/>
        <v>0</v>
      </c>
      <c r="E12" s="167">
        <f t="shared" si="1"/>
        <v>0</v>
      </c>
      <c r="F12" s="132">
        <v>0</v>
      </c>
      <c r="G12" s="167">
        <f t="shared" si="2"/>
        <v>0</v>
      </c>
      <c r="H12" s="167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2"/>
      <c r="D13" s="167">
        <f t="shared" si="0"/>
        <v>0</v>
      </c>
      <c r="E13" s="167">
        <f t="shared" si="1"/>
        <v>0</v>
      </c>
      <c r="F13" s="132">
        <v>0</v>
      </c>
      <c r="G13" s="167">
        <f t="shared" si="2"/>
        <v>0</v>
      </c>
      <c r="H13" s="167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2"/>
      <c r="D14" s="167">
        <f t="shared" si="0"/>
        <v>0</v>
      </c>
      <c r="E14" s="167">
        <f t="shared" si="1"/>
        <v>0</v>
      </c>
      <c r="F14" s="132">
        <v>0</v>
      </c>
      <c r="G14" s="167">
        <f t="shared" si="2"/>
        <v>0</v>
      </c>
      <c r="H14" s="167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208</v>
      </c>
      <c r="C15" s="132"/>
      <c r="D15" s="167">
        <f t="shared" si="0"/>
        <v>0</v>
      </c>
      <c r="E15" s="167">
        <f t="shared" si="1"/>
        <v>0</v>
      </c>
      <c r="F15" s="132">
        <v>0</v>
      </c>
      <c r="G15" s="167">
        <f t="shared" si="2"/>
        <v>0</v>
      </c>
      <c r="H15" s="167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197</v>
      </c>
      <c r="C16" s="132"/>
      <c r="D16" s="167">
        <f t="shared" si="0"/>
        <v>0</v>
      </c>
      <c r="E16" s="167">
        <f t="shared" si="1"/>
        <v>0</v>
      </c>
      <c r="F16" s="132">
        <v>0</v>
      </c>
      <c r="G16" s="167">
        <f t="shared" si="2"/>
        <v>0</v>
      </c>
      <c r="H16" s="167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177</v>
      </c>
      <c r="C17" s="132"/>
      <c r="D17" s="167">
        <f t="shared" si="0"/>
        <v>0</v>
      </c>
      <c r="E17" s="167">
        <f t="shared" si="1"/>
        <v>0</v>
      </c>
      <c r="F17" s="132">
        <v>0</v>
      </c>
      <c r="G17" s="167">
        <f t="shared" si="2"/>
        <v>0</v>
      </c>
      <c r="H17" s="167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32"/>
      <c r="D18" s="167">
        <f t="shared" si="0"/>
        <v>0</v>
      </c>
      <c r="E18" s="167">
        <f t="shared" si="1"/>
        <v>0</v>
      </c>
      <c r="F18" s="132">
        <v>0</v>
      </c>
      <c r="G18" s="167">
        <f t="shared" si="2"/>
        <v>0</v>
      </c>
      <c r="H18" s="167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33">
        <f>SUM(C7:C18)</f>
        <v>1.4004629629629629E-3</v>
      </c>
      <c r="D19" s="168">
        <f>IFERROR(SUM(D7:D18),0)</f>
        <v>1</v>
      </c>
      <c r="E19" s="168">
        <f>IFERROR(SUM(E7:E18),0)</f>
        <v>1</v>
      </c>
      <c r="F19" s="133">
        <f>SUM(F7:F18)</f>
        <v>0</v>
      </c>
      <c r="G19" s="168">
        <f>IFERROR(SUM(G7:G18),0)</f>
        <v>0</v>
      </c>
      <c r="H19" s="168">
        <f>IFERROR(SUM(H7:H18),0)</f>
        <v>0</v>
      </c>
      <c r="I19" s="61">
        <f>SUM(I7:I18)</f>
        <v>1.4004629629629629E-3</v>
      </c>
      <c r="J19" s="62">
        <f>IFERROR(SUM(J7:J18),0)</f>
        <v>1</v>
      </c>
      <c r="K19" s="63">
        <f>IFERROR(SUM(K7:K18),0)</f>
        <v>1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/>
      <c r="E21" s="130" t="s">
        <v>5</v>
      </c>
      <c r="F21" s="130" t="s">
        <v>4</v>
      </c>
      <c r="G21" s="130"/>
      <c r="H21" s="130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34">
        <v>0</v>
      </c>
      <c r="D22" s="153"/>
      <c r="E22" s="169">
        <f>IFERROR(C22/C$30,0)</f>
        <v>0</v>
      </c>
      <c r="F22" s="134">
        <v>0</v>
      </c>
      <c r="G22" s="153"/>
      <c r="H22" s="169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34">
        <v>0</v>
      </c>
      <c r="D23" s="153"/>
      <c r="E23" s="169">
        <f t="shared" ref="E23:E27" si="8">IFERROR(C23/C$30,0)</f>
        <v>0</v>
      </c>
      <c r="F23" s="134">
        <v>0</v>
      </c>
      <c r="G23" s="153"/>
      <c r="H23" s="169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34">
        <v>0</v>
      </c>
      <c r="D24" s="153"/>
      <c r="E24" s="169">
        <f t="shared" si="8"/>
        <v>0</v>
      </c>
      <c r="F24" s="134">
        <v>0</v>
      </c>
      <c r="G24" s="153"/>
      <c r="H24" s="169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34">
        <v>0</v>
      </c>
      <c r="D25" s="153"/>
      <c r="E25" s="169">
        <f t="shared" si="8"/>
        <v>0</v>
      </c>
      <c r="F25" s="134">
        <v>0</v>
      </c>
      <c r="G25" s="153"/>
      <c r="H25" s="169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34">
        <v>0</v>
      </c>
      <c r="D26" s="153"/>
      <c r="E26" s="169">
        <f t="shared" si="8"/>
        <v>0</v>
      </c>
      <c r="F26" s="134">
        <v>0</v>
      </c>
      <c r="G26" s="153"/>
      <c r="H26" s="169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38">
        <v>0</v>
      </c>
      <c r="D27" s="154"/>
      <c r="E27" s="169">
        <f t="shared" si="8"/>
        <v>0</v>
      </c>
      <c r="F27" s="138">
        <v>0</v>
      </c>
      <c r="G27" s="154"/>
      <c r="H27" s="169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33">
        <f>SUM(C22:C27)</f>
        <v>0</v>
      </c>
      <c r="D28" s="152"/>
      <c r="E28" s="168">
        <f>IFERROR(SUM(E22:E27),0)</f>
        <v>0</v>
      </c>
      <c r="F28" s="133">
        <f>SUM(F22:F27)</f>
        <v>0</v>
      </c>
      <c r="G28" s="152"/>
      <c r="H28" s="168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56"/>
      <c r="D29" s="155"/>
      <c r="E29" s="170"/>
      <c r="F29" s="156"/>
      <c r="G29" s="155"/>
      <c r="H29" s="170"/>
      <c r="I29" s="155"/>
      <c r="J29" s="155"/>
      <c r="K29" s="165"/>
    </row>
    <row r="30" spans="2:11" ht="16.5" thickTop="1" thickBot="1">
      <c r="B30" s="60" t="s">
        <v>6</v>
      </c>
      <c r="C30" s="133">
        <f>SUM(C19,C28)</f>
        <v>1.4004629629629629E-3</v>
      </c>
      <c r="D30" s="152"/>
      <c r="E30" s="168">
        <f>IFERROR(SUM(E19,E28),0)</f>
        <v>1</v>
      </c>
      <c r="F30" s="133">
        <f>SUM(F19,F28)</f>
        <v>0</v>
      </c>
      <c r="G30" s="152"/>
      <c r="H30" s="168">
        <f>IFERROR(SUM(H19,H28),0)</f>
        <v>0</v>
      </c>
      <c r="I30" s="61">
        <f>SUM(I19,I28)</f>
        <v>1.4004629629629629E-3</v>
      </c>
      <c r="J30" s="64"/>
      <c r="K30" s="66">
        <f>IFERROR(SUM(K19,K28),0)</f>
        <v>1</v>
      </c>
    </row>
    <row r="31" spans="2:11" ht="65.25" customHeight="1" thickTop="1" thickBot="1">
      <c r="B31" s="195" t="s">
        <v>228</v>
      </c>
      <c r="C31" s="196"/>
      <c r="D31" s="196"/>
      <c r="E31" s="196"/>
      <c r="F31" s="196"/>
      <c r="G31" s="196"/>
      <c r="H31" s="196"/>
      <c r="I31" s="196"/>
      <c r="J31" s="196"/>
      <c r="K31" s="19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Foglio74"/>
  <dimension ref="B2:K32"/>
  <sheetViews>
    <sheetView showGridLines="0" showZeros="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137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4.8263888888888887E-3</v>
      </c>
      <c r="D7" s="132">
        <v>7.8240740740740736E-3</v>
      </c>
      <c r="E7" s="132">
        <v>1.0219907407407405E-2</v>
      </c>
      <c r="F7" s="132">
        <v>5.2777777777777779E-3</v>
      </c>
      <c r="G7" s="132">
        <v>2.7060185185185191E-2</v>
      </c>
      <c r="H7" s="132">
        <v>3.4375E-3</v>
      </c>
      <c r="I7" s="135">
        <v>5.2430555555555555E-3</v>
      </c>
      <c r="J7" s="146"/>
      <c r="K7" s="137">
        <f>SUM(C7:J7)</f>
        <v>6.3888888888888884E-2</v>
      </c>
    </row>
    <row r="8" spans="2:11">
      <c r="B8" s="147" t="s">
        <v>115</v>
      </c>
      <c r="C8" s="132">
        <v>3.2453703703703693E-2</v>
      </c>
      <c r="D8" s="132">
        <v>2.9930555555555561E-2</v>
      </c>
      <c r="E8" s="132">
        <v>3.0555555555555548E-2</v>
      </c>
      <c r="F8" s="132">
        <v>1.8888888888888889E-2</v>
      </c>
      <c r="G8" s="132">
        <v>1.3773148148148147E-2</v>
      </c>
      <c r="H8" s="132">
        <v>2.9166666666666664E-3</v>
      </c>
      <c r="I8" s="135"/>
      <c r="J8" s="146"/>
      <c r="K8" s="137">
        <f t="shared" ref="K8:K18" si="0">SUM(C8:J8)</f>
        <v>0.1285185185185185</v>
      </c>
    </row>
    <row r="9" spans="2:11">
      <c r="B9" s="147" t="s">
        <v>51</v>
      </c>
      <c r="C9" s="132">
        <v>2.5462962962962966E-4</v>
      </c>
      <c r="D9" s="132">
        <v>1.2523148148148146E-2</v>
      </c>
      <c r="E9" s="132">
        <v>3.2164351851851819E-2</v>
      </c>
      <c r="F9" s="132">
        <v>1.283564814814815E-2</v>
      </c>
      <c r="G9" s="132">
        <v>1.5462962962962963E-2</v>
      </c>
      <c r="H9" s="132">
        <v>2.3379629629629627E-3</v>
      </c>
      <c r="I9" s="135">
        <v>7.6041666666666662E-3</v>
      </c>
      <c r="J9" s="146"/>
      <c r="K9" s="137">
        <f t="shared" si="0"/>
        <v>8.3182870370370338E-2</v>
      </c>
    </row>
    <row r="10" spans="2:11">
      <c r="B10" s="147" t="s">
        <v>11</v>
      </c>
      <c r="C10" s="132">
        <v>1.1111111111111113E-2</v>
      </c>
      <c r="D10" s="132">
        <v>3.7893518518518521E-2</v>
      </c>
      <c r="E10" s="132">
        <v>5.0462962962962918E-2</v>
      </c>
      <c r="F10" s="132">
        <v>2.1990740740740745E-2</v>
      </c>
      <c r="G10" s="132">
        <v>3.0659722222222213E-2</v>
      </c>
      <c r="H10" s="132">
        <v>5.7407407407407407E-3</v>
      </c>
      <c r="I10" s="135">
        <v>1.148148148148148E-2</v>
      </c>
      <c r="J10" s="146"/>
      <c r="K10" s="137">
        <f t="shared" si="0"/>
        <v>0.16934027777777774</v>
      </c>
    </row>
    <row r="11" spans="2:11">
      <c r="B11" s="43" t="s">
        <v>12</v>
      </c>
      <c r="C11" s="132">
        <v>3.2407407407407406E-4</v>
      </c>
      <c r="D11" s="132"/>
      <c r="E11" s="132">
        <v>1.2962962962962967E-3</v>
      </c>
      <c r="F11" s="132"/>
      <c r="G11" s="132"/>
      <c r="H11" s="132">
        <v>5.7291666666666671E-3</v>
      </c>
      <c r="I11" s="135"/>
      <c r="J11" s="146"/>
      <c r="K11" s="137">
        <f t="shared" si="0"/>
        <v>7.3495370370370381E-3</v>
      </c>
    </row>
    <row r="12" spans="2:11">
      <c r="B12" s="43" t="s">
        <v>176</v>
      </c>
      <c r="C12" s="132">
        <v>1.0266203703703704E-2</v>
      </c>
      <c r="D12" s="132"/>
      <c r="E12" s="132">
        <v>3.2824074074074068E-2</v>
      </c>
      <c r="F12" s="132">
        <v>1.8449074074074076E-2</v>
      </c>
      <c r="G12" s="132">
        <v>1.0069444444444443E-2</v>
      </c>
      <c r="H12" s="132"/>
      <c r="I12" s="135">
        <v>4.8263888888888887E-3</v>
      </c>
      <c r="J12" s="146"/>
      <c r="K12" s="137">
        <f t="shared" si="0"/>
        <v>7.6435185185185189E-2</v>
      </c>
    </row>
    <row r="13" spans="2:11">
      <c r="B13" s="43" t="s">
        <v>122</v>
      </c>
      <c r="C13" s="132">
        <v>5.7060185185185191E-3</v>
      </c>
      <c r="D13" s="132"/>
      <c r="E13" s="132"/>
      <c r="F13" s="132">
        <v>3.6458333333333334E-3</v>
      </c>
      <c r="G13" s="132"/>
      <c r="H13" s="132"/>
      <c r="I13" s="135"/>
      <c r="J13" s="146"/>
      <c r="K13" s="137">
        <f t="shared" si="0"/>
        <v>9.3518518518518525E-3</v>
      </c>
    </row>
    <row r="14" spans="2:11">
      <c r="B14" s="43" t="s">
        <v>123</v>
      </c>
      <c r="C14" s="132"/>
      <c r="D14" s="132">
        <v>2.5462962962962961E-3</v>
      </c>
      <c r="E14" s="132"/>
      <c r="F14" s="132">
        <v>4.6296296296296298E-4</v>
      </c>
      <c r="G14" s="132"/>
      <c r="H14" s="132"/>
      <c r="I14" s="135"/>
      <c r="J14" s="146"/>
      <c r="K14" s="137">
        <f t="shared" si="0"/>
        <v>3.0092592592592593E-3</v>
      </c>
    </row>
    <row r="15" spans="2:11">
      <c r="B15" s="43" t="s">
        <v>208</v>
      </c>
      <c r="C15" s="132"/>
      <c r="D15" s="132">
        <v>2.3032407407407407E-3</v>
      </c>
      <c r="E15" s="132">
        <v>9.837962962962962E-4</v>
      </c>
      <c r="F15" s="132">
        <v>1.7592592592592592E-3</v>
      </c>
      <c r="G15" s="132"/>
      <c r="H15" s="132"/>
      <c r="I15" s="135"/>
      <c r="J15" s="146"/>
      <c r="K15" s="137">
        <f t="shared" si="0"/>
        <v>5.0462962962962961E-3</v>
      </c>
    </row>
    <row r="16" spans="2:11">
      <c r="B16" s="43" t="s">
        <v>197</v>
      </c>
      <c r="C16" s="132">
        <v>2.6620370370370372E-4</v>
      </c>
      <c r="D16" s="132"/>
      <c r="E16" s="132">
        <v>2.3148148148148147E-5</v>
      </c>
      <c r="F16" s="132">
        <v>9.2592592592592585E-4</v>
      </c>
      <c r="G16" s="132"/>
      <c r="H16" s="132"/>
      <c r="I16" s="135"/>
      <c r="J16" s="146"/>
      <c r="K16" s="137">
        <f t="shared" si="0"/>
        <v>1.2152777777777778E-3</v>
      </c>
    </row>
    <row r="17" spans="2:11">
      <c r="B17" s="43" t="s">
        <v>177</v>
      </c>
      <c r="C17" s="132"/>
      <c r="D17" s="132"/>
      <c r="E17" s="132"/>
      <c r="F17" s="132"/>
      <c r="G17" s="132"/>
      <c r="H17" s="132"/>
      <c r="I17" s="135"/>
      <c r="J17" s="146"/>
      <c r="K17" s="137">
        <f t="shared" si="0"/>
        <v>0</v>
      </c>
    </row>
    <row r="18" spans="2:11" ht="15.75" thickBot="1">
      <c r="B18" s="43" t="s">
        <v>13</v>
      </c>
      <c r="C18" s="132">
        <v>1.0636574074074076E-2</v>
      </c>
      <c r="D18" s="132">
        <v>2.6874999999999993E-2</v>
      </c>
      <c r="E18" s="132">
        <v>1.9328703703703692E-2</v>
      </c>
      <c r="F18" s="132">
        <v>1.2581018518518519E-2</v>
      </c>
      <c r="G18" s="132">
        <v>1.2407407407407409E-2</v>
      </c>
      <c r="H18" s="132">
        <v>1.0069444444444445E-2</v>
      </c>
      <c r="I18" s="135">
        <v>1.3773148148148147E-3</v>
      </c>
      <c r="J18" s="146"/>
      <c r="K18" s="137">
        <f t="shared" si="0"/>
        <v>9.3275462962962963E-2</v>
      </c>
    </row>
    <row r="19" spans="2:11" ht="16.5" thickTop="1" thickBot="1">
      <c r="B19" s="60" t="s">
        <v>3</v>
      </c>
      <c r="C19" s="133">
        <f t="shared" ref="C19:K19" si="1">SUM(C7:C18)</f>
        <v>7.5844907407407389E-2</v>
      </c>
      <c r="D19" s="133">
        <f t="shared" si="1"/>
        <v>0.11989583333333334</v>
      </c>
      <c r="E19" s="133">
        <f t="shared" si="1"/>
        <v>0.1778587962962962</v>
      </c>
      <c r="F19" s="133">
        <f t="shared" si="1"/>
        <v>9.6817129629629642E-2</v>
      </c>
      <c r="G19" s="133">
        <f t="shared" si="1"/>
        <v>0.10943287037037037</v>
      </c>
      <c r="H19" s="133">
        <f t="shared" si="1"/>
        <v>3.0231481481481484E-2</v>
      </c>
      <c r="I19" s="133">
        <f t="shared" si="1"/>
        <v>3.05324074074074E-2</v>
      </c>
      <c r="J19" s="133">
        <f t="shared" si="1"/>
        <v>0</v>
      </c>
      <c r="K19" s="142">
        <f t="shared" si="1"/>
        <v>0.64061342592592574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1" t="s">
        <v>4</v>
      </c>
      <c r="K21" s="42" t="s">
        <v>4</v>
      </c>
    </row>
    <row r="22" spans="2:11">
      <c r="B22" s="50" t="s">
        <v>15</v>
      </c>
      <c r="C22" s="134">
        <v>3.9351851851851852E-4</v>
      </c>
      <c r="D22" s="134">
        <v>7.9861111111111105E-4</v>
      </c>
      <c r="E22" s="134"/>
      <c r="F22" s="134"/>
      <c r="G22" s="134"/>
      <c r="H22" s="134">
        <v>2.5462962962962961E-4</v>
      </c>
      <c r="I22" s="135">
        <v>2.5462962962962961E-4</v>
      </c>
      <c r="J22" s="136">
        <v>0</v>
      </c>
      <c r="K22" s="137">
        <f>SUM(C22:J22)</f>
        <v>1.7013888888888888E-3</v>
      </c>
    </row>
    <row r="23" spans="2:11">
      <c r="B23" s="50" t="s">
        <v>16</v>
      </c>
      <c r="C23" s="134"/>
      <c r="D23" s="134"/>
      <c r="E23" s="134">
        <v>1.5624999999999999E-3</v>
      </c>
      <c r="F23" s="134"/>
      <c r="G23" s="134"/>
      <c r="H23" s="134"/>
      <c r="I23" s="135"/>
      <c r="J23" s="136">
        <v>0</v>
      </c>
      <c r="K23" s="137">
        <f t="shared" ref="K23:K27" si="2">SUM(C23:J23)</f>
        <v>1.5624999999999999E-3</v>
      </c>
    </row>
    <row r="24" spans="2:11">
      <c r="B24" s="50" t="s">
        <v>17</v>
      </c>
      <c r="C24" s="134"/>
      <c r="D24" s="134"/>
      <c r="E24" s="134">
        <v>1.9675925925925926E-4</v>
      </c>
      <c r="F24" s="134"/>
      <c r="G24" s="134"/>
      <c r="H24" s="134"/>
      <c r="I24" s="135"/>
      <c r="J24" s="136">
        <v>0</v>
      </c>
      <c r="K24" s="137">
        <f t="shared" si="2"/>
        <v>1.9675925925925926E-4</v>
      </c>
    </row>
    <row r="25" spans="2:11">
      <c r="B25" s="50" t="s">
        <v>18</v>
      </c>
      <c r="C25" s="134">
        <v>1.6435185185185185E-3</v>
      </c>
      <c r="D25" s="134">
        <v>3.9351851851851852E-4</v>
      </c>
      <c r="E25" s="134">
        <v>7.4305555555555522E-3</v>
      </c>
      <c r="F25" s="134">
        <v>3.9467592592592592E-3</v>
      </c>
      <c r="G25" s="134">
        <v>1.2037037037037038E-3</v>
      </c>
      <c r="H25" s="134"/>
      <c r="I25" s="135"/>
      <c r="J25" s="136">
        <v>0</v>
      </c>
      <c r="K25" s="137">
        <f t="shared" si="2"/>
        <v>1.4618055555555553E-2</v>
      </c>
    </row>
    <row r="26" spans="2:11">
      <c r="B26" s="50" t="s">
        <v>19</v>
      </c>
      <c r="C26" s="134">
        <v>3.6817129629629637E-2</v>
      </c>
      <c r="D26" s="134">
        <v>3.0104166666666661E-2</v>
      </c>
      <c r="E26" s="134">
        <v>2.6620370370370346E-2</v>
      </c>
      <c r="F26" s="134">
        <v>3.2731481481481479E-2</v>
      </c>
      <c r="G26" s="134">
        <v>2.8356481481481486E-2</v>
      </c>
      <c r="H26" s="134"/>
      <c r="I26" s="135"/>
      <c r="J26" s="136">
        <v>0</v>
      </c>
      <c r="K26" s="137">
        <f t="shared" si="2"/>
        <v>0.15462962962962962</v>
      </c>
    </row>
    <row r="27" spans="2:11" ht="15.75" thickBot="1">
      <c r="B27" s="55" t="s">
        <v>20</v>
      </c>
      <c r="C27" s="138">
        <v>1.3541666666666667E-3</v>
      </c>
      <c r="D27" s="138"/>
      <c r="E27" s="138"/>
      <c r="F27" s="138">
        <v>1.9675925925925926E-4</v>
      </c>
      <c r="G27" s="138"/>
      <c r="H27" s="138"/>
      <c r="I27" s="139"/>
      <c r="J27" s="140"/>
      <c r="K27" s="141">
        <f t="shared" si="2"/>
        <v>1.5509259259259261E-3</v>
      </c>
    </row>
    <row r="28" spans="2:11" ht="16.5" thickTop="1" thickBot="1">
      <c r="B28" s="60" t="s">
        <v>3</v>
      </c>
      <c r="C28" s="133">
        <f>SUM(C22:C27)</f>
        <v>4.0208333333333346E-2</v>
      </c>
      <c r="D28" s="133">
        <f t="shared" ref="D28:K28" si="3">SUM(D22:D27)</f>
        <v>3.1296296296296287E-2</v>
      </c>
      <c r="E28" s="133">
        <f t="shared" si="3"/>
        <v>3.5810185185185153E-2</v>
      </c>
      <c r="F28" s="133">
        <f t="shared" si="3"/>
        <v>3.6874999999999998E-2</v>
      </c>
      <c r="G28" s="133">
        <f t="shared" si="3"/>
        <v>2.9560185185185189E-2</v>
      </c>
      <c r="H28" s="133">
        <f t="shared" si="3"/>
        <v>2.5462962962962961E-4</v>
      </c>
      <c r="I28" s="133">
        <f t="shared" si="3"/>
        <v>2.5462962962962961E-4</v>
      </c>
      <c r="J28" s="133">
        <f t="shared" si="3"/>
        <v>0</v>
      </c>
      <c r="K28" s="142">
        <f t="shared" si="3"/>
        <v>0.17425925925925925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0.11605324074074073</v>
      </c>
      <c r="D30" s="133">
        <f t="shared" si="4"/>
        <v>0.15119212962962963</v>
      </c>
      <c r="E30" s="133">
        <f t="shared" si="4"/>
        <v>0.21366898148148133</v>
      </c>
      <c r="F30" s="133">
        <f t="shared" si="4"/>
        <v>0.13369212962962965</v>
      </c>
      <c r="G30" s="133">
        <f t="shared" si="4"/>
        <v>0.13899305555555558</v>
      </c>
      <c r="H30" s="133">
        <f t="shared" si="4"/>
        <v>3.0486111111111113E-2</v>
      </c>
      <c r="I30" s="133">
        <f t="shared" si="4"/>
        <v>3.0787037037037029E-2</v>
      </c>
      <c r="J30" s="143">
        <f>SUM(J19,J28)</f>
        <v>0</v>
      </c>
      <c r="K30" s="144">
        <f t="shared" si="4"/>
        <v>0.81487268518518496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:K3"/>
    <mergeCell ref="B4:K4"/>
    <mergeCell ref="B32:K32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sheetPr codeName="Foglio83"/>
  <dimension ref="B2:K32"/>
  <sheetViews>
    <sheetView showGridLines="0" showZeros="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146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>
        <v>0</v>
      </c>
      <c r="E7" s="132">
        <v>0</v>
      </c>
      <c r="F7" s="132"/>
      <c r="G7" s="132"/>
      <c r="H7" s="132">
        <v>0</v>
      </c>
      <c r="I7" s="135"/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0</v>
      </c>
      <c r="E8" s="132">
        <v>0</v>
      </c>
      <c r="F8" s="132"/>
      <c r="G8" s="132"/>
      <c r="H8" s="132">
        <v>0</v>
      </c>
      <c r="I8" s="135"/>
      <c r="J8" s="146">
        <v>0</v>
      </c>
      <c r="K8" s="137">
        <f t="shared" ref="K8:K18" si="0">SUM(C8:J8)</f>
        <v>0</v>
      </c>
    </row>
    <row r="9" spans="2:11">
      <c r="B9" s="147" t="s">
        <v>51</v>
      </c>
      <c r="C9" s="132">
        <v>0</v>
      </c>
      <c r="D9" s="132">
        <v>0</v>
      </c>
      <c r="E9" s="132">
        <v>0</v>
      </c>
      <c r="F9" s="132"/>
      <c r="G9" s="132"/>
      <c r="H9" s="132">
        <v>0</v>
      </c>
      <c r="I9" s="135"/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>
        <v>0</v>
      </c>
      <c r="E10" s="132">
        <v>0</v>
      </c>
      <c r="F10" s="132">
        <v>1.736111111111111E-3</v>
      </c>
      <c r="G10" s="132">
        <v>4.7106481481481478E-3</v>
      </c>
      <c r="H10" s="132">
        <v>0</v>
      </c>
      <c r="I10" s="135"/>
      <c r="J10" s="146">
        <v>0</v>
      </c>
      <c r="K10" s="137">
        <f t="shared" si="0"/>
        <v>6.4467592592592588E-3</v>
      </c>
    </row>
    <row r="11" spans="2:11">
      <c r="B11" s="43" t="s">
        <v>12</v>
      </c>
      <c r="C11" s="132">
        <v>0</v>
      </c>
      <c r="D11" s="132">
        <v>0</v>
      </c>
      <c r="E11" s="132">
        <v>0</v>
      </c>
      <c r="F11" s="132"/>
      <c r="G11" s="132"/>
      <c r="H11" s="132">
        <v>0</v>
      </c>
      <c r="I11" s="135"/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>
        <v>0</v>
      </c>
      <c r="E12" s="132">
        <v>0</v>
      </c>
      <c r="F12" s="132"/>
      <c r="G12" s="132"/>
      <c r="H12" s="132">
        <v>0</v>
      </c>
      <c r="I12" s="135"/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>
        <v>0</v>
      </c>
      <c r="E13" s="132">
        <v>0</v>
      </c>
      <c r="F13" s="132"/>
      <c r="G13" s="132"/>
      <c r="H13" s="132">
        <v>0</v>
      </c>
      <c r="I13" s="135"/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>
        <v>0</v>
      </c>
      <c r="E14" s="132">
        <v>0</v>
      </c>
      <c r="F14" s="132"/>
      <c r="G14" s="132"/>
      <c r="H14" s="132">
        <v>0</v>
      </c>
      <c r="I14" s="135"/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>
        <v>0</v>
      </c>
      <c r="E15" s="132">
        <v>0</v>
      </c>
      <c r="F15" s="132"/>
      <c r="G15" s="132"/>
      <c r="H15" s="132">
        <v>0</v>
      </c>
      <c r="I15" s="135"/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>
        <v>0</v>
      </c>
      <c r="E16" s="132">
        <v>0</v>
      </c>
      <c r="F16" s="132"/>
      <c r="G16" s="132"/>
      <c r="H16" s="132">
        <v>0</v>
      </c>
      <c r="I16" s="135"/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>
        <v>0</v>
      </c>
      <c r="E17" s="132">
        <v>0</v>
      </c>
      <c r="F17" s="132"/>
      <c r="G17" s="132"/>
      <c r="H17" s="132">
        <v>0</v>
      </c>
      <c r="I17" s="135"/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0</v>
      </c>
      <c r="D18" s="132">
        <v>0</v>
      </c>
      <c r="E18" s="132">
        <v>0</v>
      </c>
      <c r="F18" s="132"/>
      <c r="G18" s="132">
        <v>6.3425925925925915E-3</v>
      </c>
      <c r="H18" s="132">
        <v>0</v>
      </c>
      <c r="I18" s="135">
        <v>3.1481481481481482E-3</v>
      </c>
      <c r="J18" s="146">
        <v>0</v>
      </c>
      <c r="K18" s="137">
        <f t="shared" si="0"/>
        <v>9.4907407407407406E-3</v>
      </c>
    </row>
    <row r="19" spans="2:11" ht="16.5" thickTop="1" thickBot="1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1.736111111111111E-3</v>
      </c>
      <c r="G19" s="133">
        <f t="shared" si="1"/>
        <v>1.1053240740740738E-2</v>
      </c>
      <c r="H19" s="133">
        <f t="shared" si="1"/>
        <v>0</v>
      </c>
      <c r="I19" s="133">
        <f t="shared" si="1"/>
        <v>3.1481481481481482E-3</v>
      </c>
      <c r="J19" s="133">
        <f t="shared" si="1"/>
        <v>0</v>
      </c>
      <c r="K19" s="142">
        <f t="shared" si="1"/>
        <v>1.59375E-2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1" t="s">
        <v>4</v>
      </c>
      <c r="K21" s="42" t="s">
        <v>4</v>
      </c>
    </row>
    <row r="22" spans="2:11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/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/>
      <c r="D27" s="138"/>
      <c r="E27" s="138"/>
      <c r="F27" s="138"/>
      <c r="G27" s="138"/>
      <c r="H27" s="138"/>
      <c r="I27" s="139"/>
      <c r="J27" s="140"/>
      <c r="K27" s="141">
        <f t="shared" si="2"/>
        <v>0</v>
      </c>
    </row>
    <row r="28" spans="2:11" ht="16.5" thickTop="1" thickBot="1">
      <c r="B28" s="60" t="s">
        <v>3</v>
      </c>
      <c r="C28" s="133">
        <f>SUM(C22:C27)</f>
        <v>0</v>
      </c>
      <c r="D28" s="133">
        <f t="shared" ref="D28:K28" si="3">SUM(D22:D27)</f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 t="shared" si="3"/>
        <v>0</v>
      </c>
      <c r="K28" s="142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1.736111111111111E-3</v>
      </c>
      <c r="G30" s="133">
        <f t="shared" si="4"/>
        <v>1.1053240740740738E-2</v>
      </c>
      <c r="H30" s="133">
        <f t="shared" si="4"/>
        <v>0</v>
      </c>
      <c r="I30" s="133">
        <f t="shared" si="4"/>
        <v>3.1481481481481482E-3</v>
      </c>
      <c r="J30" s="143">
        <f>SUM(J19,J28)</f>
        <v>0</v>
      </c>
      <c r="K30" s="144">
        <f t="shared" si="4"/>
        <v>1.59375E-2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B1:K66"/>
  <sheetViews>
    <sheetView showGridLines="0" showZeros="0" zoomScaleSheetLayoutView="9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7" t="s">
        <v>31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s="5" customFormat="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s="5" customFormat="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1.5879629629629629E-2</v>
      </c>
      <c r="D7" s="12">
        <f t="shared" ref="D7:D18" si="0">IFERROR(C7/C$19,0)</f>
        <v>0.11267142974460048</v>
      </c>
      <c r="E7" s="12">
        <f t="shared" ref="E7:E18" si="1">IFERROR(C7/C$30,0)</f>
        <v>3.6761159637747239E-2</v>
      </c>
      <c r="F7" s="11">
        <v>4.0856481481481481E-3</v>
      </c>
      <c r="G7" s="12">
        <f t="shared" ref="G7:G18" si="2">IFERROR(F7/F$19,0)</f>
        <v>5.3876678876678873E-2</v>
      </c>
      <c r="H7" s="12">
        <f t="shared" ref="H7:H18" si="3">IFERROR(F7/F$30,0)</f>
        <v>2.4354905478128883E-2</v>
      </c>
      <c r="I7" s="11">
        <f>C7+F7</f>
        <v>1.9965277777777776E-2</v>
      </c>
      <c r="J7" s="12">
        <f t="shared" ref="J7:J18" si="4">IFERROR(I7/I$19,0)</f>
        <v>9.2103155534198289E-2</v>
      </c>
      <c r="K7" s="14">
        <f t="shared" ref="K7:K18" si="5">IFERROR(I7/I$30,0)</f>
        <v>3.3290875405280258E-2</v>
      </c>
    </row>
    <row r="8" spans="2:11" s="5" customFormat="1">
      <c r="B8" s="150" t="s">
        <v>115</v>
      </c>
      <c r="C8" s="11">
        <v>6.9722222222222213E-2</v>
      </c>
      <c r="D8" s="12">
        <f t="shared" si="0"/>
        <v>0.49470312884947026</v>
      </c>
      <c r="E8" s="12">
        <f t="shared" si="1"/>
        <v>0.16140614114999222</v>
      </c>
      <c r="F8" s="11">
        <v>2.5335648148148145E-2</v>
      </c>
      <c r="G8" s="12">
        <f t="shared" si="2"/>
        <v>0.33409645909645908</v>
      </c>
      <c r="H8" s="12">
        <f t="shared" si="3"/>
        <v>0.15102801159100318</v>
      </c>
      <c r="I8" s="11">
        <f t="shared" ref="I8:I18" si="6">C8+F8</f>
        <v>9.5057870370370362E-2</v>
      </c>
      <c r="J8" s="12">
        <f t="shared" si="4"/>
        <v>0.43851780661006984</v>
      </c>
      <c r="K8" s="14">
        <f t="shared" si="5"/>
        <v>0.15850316504554596</v>
      </c>
    </row>
    <row r="9" spans="2:11" s="5" customFormat="1">
      <c r="B9" s="10" t="s">
        <v>51</v>
      </c>
      <c r="C9" s="11">
        <v>7.1296296296296299E-3</v>
      </c>
      <c r="D9" s="12">
        <f t="shared" si="0"/>
        <v>5.0587172538392053E-2</v>
      </c>
      <c r="E9" s="12">
        <f t="shared" si="1"/>
        <v>1.6505010449600802E-2</v>
      </c>
      <c r="F9" s="11">
        <v>6.1689814814814828E-3</v>
      </c>
      <c r="G9" s="12">
        <f t="shared" si="2"/>
        <v>8.1349206349206366E-2</v>
      </c>
      <c r="H9" s="12">
        <f t="shared" si="3"/>
        <v>3.6773837449979314E-2</v>
      </c>
      <c r="I9" s="11">
        <f t="shared" si="6"/>
        <v>1.3298611111111112E-2</v>
      </c>
      <c r="J9" s="12">
        <f t="shared" si="4"/>
        <v>6.1348710555822521E-2</v>
      </c>
      <c r="K9" s="14">
        <f t="shared" si="5"/>
        <v>2.2174617878647551E-2</v>
      </c>
    </row>
    <row r="10" spans="2:11" s="5" customFormat="1">
      <c r="B10" s="10" t="s">
        <v>11</v>
      </c>
      <c r="C10" s="11">
        <v>1.6909722222222218E-2</v>
      </c>
      <c r="D10" s="12">
        <f t="shared" si="0"/>
        <v>0.11998029071199801</v>
      </c>
      <c r="E10" s="12">
        <f t="shared" si="1"/>
        <v>3.9145812121536956E-2</v>
      </c>
      <c r="F10" s="11">
        <v>1.8587962962962959E-2</v>
      </c>
      <c r="G10" s="12">
        <f t="shared" si="2"/>
        <v>0.24511599511599505</v>
      </c>
      <c r="H10" s="12">
        <f t="shared" si="3"/>
        <v>0.11080447081550986</v>
      </c>
      <c r="I10" s="11">
        <f t="shared" si="6"/>
        <v>3.5497685185185174E-2</v>
      </c>
      <c r="J10" s="12">
        <f t="shared" si="4"/>
        <v>0.16375674088312236</v>
      </c>
      <c r="K10" s="14">
        <f t="shared" si="5"/>
        <v>5.919021151767799E-2</v>
      </c>
    </row>
    <row r="11" spans="2:11" s="5" customFormat="1">
      <c r="B11" s="10" t="s">
        <v>12</v>
      </c>
      <c r="C11" s="11">
        <v>4.861111111111111E-4</v>
      </c>
      <c r="D11" s="12">
        <f t="shared" si="0"/>
        <v>3.4491254003449125E-3</v>
      </c>
      <c r="E11" s="12">
        <f t="shared" si="1"/>
        <v>1.1253416215636909E-3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4.861111111111111E-4</v>
      </c>
      <c r="J11" s="12">
        <f t="shared" si="4"/>
        <v>2.2425116130065669E-3</v>
      </c>
      <c r="K11" s="14">
        <f t="shared" si="5"/>
        <v>8.1056044465030203E-4</v>
      </c>
    </row>
    <row r="12" spans="2:11" s="5" customFormat="1">
      <c r="B12" s="10" t="s">
        <v>176</v>
      </c>
      <c r="C12" s="11">
        <v>2.6006944444444461E-2</v>
      </c>
      <c r="D12" s="12">
        <f t="shared" si="0"/>
        <v>0.18452820891845295</v>
      </c>
      <c r="E12" s="12">
        <f t="shared" si="1"/>
        <v>6.0205776753657507E-2</v>
      </c>
      <c r="F12" s="11">
        <v>1.6400462962962974E-2</v>
      </c>
      <c r="G12" s="12">
        <f t="shared" si="2"/>
        <v>0.21626984126984142</v>
      </c>
      <c r="H12" s="12">
        <f t="shared" si="3"/>
        <v>9.7764592245067006E-2</v>
      </c>
      <c r="I12" s="11">
        <f t="shared" si="6"/>
        <v>4.2407407407407435E-2</v>
      </c>
      <c r="J12" s="12">
        <f t="shared" si="4"/>
        <v>0.19563244166800159</v>
      </c>
      <c r="K12" s="14">
        <f t="shared" si="5"/>
        <v>7.0711749266635926E-2</v>
      </c>
    </row>
    <row r="13" spans="2:11" s="5" customFormat="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207</v>
      </c>
      <c r="C15" s="11">
        <v>0</v>
      </c>
      <c r="D15" s="12">
        <f t="shared" si="0"/>
        <v>0</v>
      </c>
      <c r="E15" s="12">
        <f t="shared" si="1"/>
        <v>0</v>
      </c>
      <c r="F15" s="11">
        <v>6.4814814814814813E-4</v>
      </c>
      <c r="G15" s="12">
        <f t="shared" si="2"/>
        <v>8.5470085470085461E-3</v>
      </c>
      <c r="H15" s="12">
        <f t="shared" si="3"/>
        <v>3.8636677245756867E-3</v>
      </c>
      <c r="I15" s="11">
        <f t="shared" si="6"/>
        <v>6.4814814814814813E-4</v>
      </c>
      <c r="J15" s="12">
        <f t="shared" si="4"/>
        <v>2.9900154840087562E-3</v>
      </c>
      <c r="K15" s="14">
        <f t="shared" si="5"/>
        <v>1.080747259533736E-3</v>
      </c>
    </row>
    <row r="16" spans="2:11" s="5" customFormat="1">
      <c r="B16" s="10" t="s">
        <v>197</v>
      </c>
      <c r="C16" s="11">
        <v>4.8611111111111115E-4</v>
      </c>
      <c r="D16" s="12">
        <f t="shared" si="0"/>
        <v>3.449125400344913E-3</v>
      </c>
      <c r="E16" s="12">
        <f t="shared" si="1"/>
        <v>1.1253416215636911E-3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4.8611111111111115E-4</v>
      </c>
      <c r="J16" s="12">
        <f t="shared" si="4"/>
        <v>2.2425116130065674E-3</v>
      </c>
      <c r="K16" s="14">
        <f t="shared" si="5"/>
        <v>8.1056044465030214E-4</v>
      </c>
    </row>
    <row r="17" spans="2:11" s="5" customFormat="1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1.3888888888888887E-3</v>
      </c>
      <c r="G17" s="12">
        <f t="shared" si="2"/>
        <v>1.8315018315018312E-2</v>
      </c>
      <c r="H17" s="12">
        <f t="shared" si="3"/>
        <v>8.2792879812336132E-3</v>
      </c>
      <c r="I17" s="11">
        <f t="shared" si="6"/>
        <v>1.3888888888888887E-3</v>
      </c>
      <c r="J17" s="12">
        <f t="shared" si="4"/>
        <v>6.4071760371616198E-3</v>
      </c>
      <c r="K17" s="14">
        <f t="shared" si="5"/>
        <v>2.3158869847151485E-3</v>
      </c>
    </row>
    <row r="18" spans="2:11" s="5" customFormat="1" ht="15.75" thickBot="1">
      <c r="B18" s="10" t="s">
        <v>13</v>
      </c>
      <c r="C18" s="11">
        <v>4.3171296296296291E-3</v>
      </c>
      <c r="D18" s="12">
        <f t="shared" si="0"/>
        <v>3.0631518436396481E-2</v>
      </c>
      <c r="E18" s="12">
        <f t="shared" si="1"/>
        <v>9.9941053534108731E-3</v>
      </c>
      <c r="F18" s="11">
        <v>3.2175925925925926E-3</v>
      </c>
      <c r="G18" s="12">
        <f t="shared" si="2"/>
        <v>4.2429792429792432E-2</v>
      </c>
      <c r="H18" s="12">
        <f t="shared" si="3"/>
        <v>1.9180350489857875E-2</v>
      </c>
      <c r="I18" s="11">
        <f t="shared" si="6"/>
        <v>7.5347222222222222E-3</v>
      </c>
      <c r="J18" s="12">
        <f t="shared" si="4"/>
        <v>3.4758930001601789E-2</v>
      </c>
      <c r="K18" s="14">
        <f t="shared" si="5"/>
        <v>1.2563686892079682E-2</v>
      </c>
    </row>
    <row r="19" spans="2:11" s="5" customFormat="1" ht="16.5" thickTop="1" thickBot="1">
      <c r="B19" s="31" t="s">
        <v>3</v>
      </c>
      <c r="C19" s="32">
        <f>SUM(C7:C18)</f>
        <v>0.14093749999999999</v>
      </c>
      <c r="D19" s="33">
        <f>IFERROR(SUM(D7:D18),0)</f>
        <v>1</v>
      </c>
      <c r="E19" s="33">
        <f>IFERROR(SUM(E7:E18),0)</f>
        <v>0.326268688709073</v>
      </c>
      <c r="F19" s="32">
        <f>SUM(F7:F18)</f>
        <v>7.5833333333333336E-2</v>
      </c>
      <c r="G19" s="33">
        <f>IFERROR(SUM(G7:G18),0)</f>
        <v>1</v>
      </c>
      <c r="H19" s="33">
        <f>IFERROR(SUM(H7:H18),0)</f>
        <v>0.45204912377535544</v>
      </c>
      <c r="I19" s="32">
        <f>SUM(I7:I18)</f>
        <v>0.21677083333333336</v>
      </c>
      <c r="J19" s="33">
        <f>IFERROR(SUM(J7:J18),0)</f>
        <v>0.99999999999999989</v>
      </c>
      <c r="K19" s="34">
        <f>IFERROR(SUM(K7:K18),0)</f>
        <v>0.3614520611394168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9.4907407407407406E-3</v>
      </c>
      <c r="D22" s="19"/>
      <c r="E22" s="12">
        <f>IFERROR(C22/C$30,0)</f>
        <v>2.1970955468624442E-2</v>
      </c>
      <c r="F22" s="11">
        <v>4.2476851851851859E-3</v>
      </c>
      <c r="G22" s="19"/>
      <c r="H22" s="12">
        <f>IFERROR(F22/F$30,0)</f>
        <v>2.532082240927281E-2</v>
      </c>
      <c r="I22" s="11">
        <f t="shared" ref="I22:I27" si="7">C22+F22</f>
        <v>1.3738425925925926E-2</v>
      </c>
      <c r="J22" s="19"/>
      <c r="K22" s="14">
        <f>IFERROR(I22/I$30,0)</f>
        <v>2.2907982090474014E-2</v>
      </c>
    </row>
    <row r="23" spans="2:11" s="5" customFormat="1">
      <c r="B23" s="18" t="s">
        <v>16</v>
      </c>
      <c r="C23" s="11">
        <v>2.7777777777777778E-4</v>
      </c>
      <c r="D23" s="19"/>
      <c r="E23" s="12">
        <f t="shared" ref="E23:E27" si="8">IFERROR(C23/C$30,0)</f>
        <v>6.4305235517925197E-4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2.7777777777777778E-4</v>
      </c>
      <c r="J23" s="19"/>
      <c r="K23" s="14">
        <f t="shared" ref="K23:K27" si="10">IFERROR(I23/I$30,0)</f>
        <v>4.6317739694302977E-4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3.413194444444443E-2</v>
      </c>
      <c r="D25" s="19"/>
      <c r="E25" s="12">
        <f t="shared" si="8"/>
        <v>7.9015058142650557E-2</v>
      </c>
      <c r="F25" s="11">
        <v>3.4768518518518518E-2</v>
      </c>
      <c r="G25" s="19"/>
      <c r="H25" s="12">
        <f t="shared" si="9"/>
        <v>0.20725817579688149</v>
      </c>
      <c r="I25" s="11">
        <f t="shared" si="7"/>
        <v>6.8900462962962955E-2</v>
      </c>
      <c r="J25" s="19"/>
      <c r="K25" s="14">
        <f t="shared" si="10"/>
        <v>0.11488729350007733</v>
      </c>
    </row>
    <row r="26" spans="2:11" s="5" customFormat="1">
      <c r="B26" s="18" t="s">
        <v>19</v>
      </c>
      <c r="C26" s="11">
        <v>0.24548611111111038</v>
      </c>
      <c r="D26" s="19"/>
      <c r="E26" s="12">
        <f t="shared" si="8"/>
        <v>0.56829751888966229</v>
      </c>
      <c r="F26" s="11">
        <v>4.5358796296296286E-2</v>
      </c>
      <c r="G26" s="19"/>
      <c r="H26" s="12">
        <f t="shared" si="9"/>
        <v>0.27038774665378773</v>
      </c>
      <c r="I26" s="11">
        <f t="shared" si="7"/>
        <v>0.29084490740740665</v>
      </c>
      <c r="J26" s="19"/>
      <c r="K26" s="14">
        <f t="shared" si="10"/>
        <v>0.48496603365755686</v>
      </c>
    </row>
    <row r="27" spans="2:11" s="5" customFormat="1" ht="15.75" thickBot="1">
      <c r="B27" s="23" t="s">
        <v>20</v>
      </c>
      <c r="C27" s="20">
        <v>1.6435185185185185E-3</v>
      </c>
      <c r="D27" s="24"/>
      <c r="E27" s="21">
        <f t="shared" si="8"/>
        <v>3.8047264348105743E-3</v>
      </c>
      <c r="F27" s="20">
        <v>7.5462962962962992E-3</v>
      </c>
      <c r="G27" s="24"/>
      <c r="H27" s="21">
        <f t="shared" si="9"/>
        <v>4.4984131364702654E-2</v>
      </c>
      <c r="I27" s="11">
        <f t="shared" si="7"/>
        <v>9.1898148148148173E-3</v>
      </c>
      <c r="J27" s="24"/>
      <c r="K27" s="22">
        <f t="shared" si="10"/>
        <v>1.5323452215531904E-2</v>
      </c>
    </row>
    <row r="28" spans="2:11" s="5" customFormat="1" ht="16.5" thickTop="1" thickBot="1">
      <c r="B28" s="31" t="s">
        <v>3</v>
      </c>
      <c r="C28" s="32">
        <f>SUM(C22:C27)</f>
        <v>0.29103009259259183</v>
      </c>
      <c r="D28" s="33"/>
      <c r="E28" s="33">
        <f>IFERROR(SUM(E22:E27),0)</f>
        <v>0.67373131129092712</v>
      </c>
      <c r="F28" s="32">
        <f>SUM(F22:F27)</f>
        <v>9.1921296296296293E-2</v>
      </c>
      <c r="G28" s="33"/>
      <c r="H28" s="33">
        <f>IFERROR(SUM(H22:H27),0)</f>
        <v>0.54795087622464467</v>
      </c>
      <c r="I28" s="32">
        <f>SUM(I22:I27)</f>
        <v>0.38295138888888813</v>
      </c>
      <c r="J28" s="33"/>
      <c r="K28" s="34">
        <f>IFERROR(SUM(K22:K27),0)</f>
        <v>0.63854793886058314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0.43196759259259182</v>
      </c>
      <c r="D30" s="35"/>
      <c r="E30" s="36">
        <f>IFERROR(SUM(E19,E28),0)</f>
        <v>1</v>
      </c>
      <c r="F30" s="32">
        <f>SUM(F19,F28)</f>
        <v>0.16775462962962961</v>
      </c>
      <c r="G30" s="35"/>
      <c r="H30" s="36">
        <f>IFERROR(SUM(H19,H28),0)</f>
        <v>1</v>
      </c>
      <c r="I30" s="32">
        <f>SUM(I19,I28)</f>
        <v>0.59972222222222149</v>
      </c>
      <c r="J30" s="35"/>
      <c r="K30" s="38">
        <f>IFERROR(SUM(K19,K28),0)</f>
        <v>1</v>
      </c>
    </row>
    <row r="31" spans="2:11" s="5" customFormat="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Foglio88"/>
  <dimension ref="B2:K32"/>
  <sheetViews>
    <sheetView showGridLines="0" showZeros="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147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/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5.9027777777777776E-3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5.9027777777777776E-3</v>
      </c>
    </row>
    <row r="9" spans="2:11">
      <c r="B9" s="147" t="s">
        <v>51</v>
      </c>
      <c r="C9" s="132">
        <v>0</v>
      </c>
      <c r="D9" s="132"/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/>
      <c r="E10" s="132">
        <v>0</v>
      </c>
      <c r="F10" s="132"/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>
      <c r="B11" s="43" t="s">
        <v>12</v>
      </c>
      <c r="C11" s="132">
        <v>0</v>
      </c>
      <c r="D11" s="132"/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/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/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/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/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/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/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0</v>
      </c>
      <c r="D18" s="132"/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v>0</v>
      </c>
      <c r="D19" s="133">
        <f>SUM(D7:D18)</f>
        <v>5.9027777777777776E-3</v>
      </c>
      <c r="E19" s="133">
        <f t="shared" ref="E19:F19" si="1">SUM(E7:E18)</f>
        <v>0</v>
      </c>
      <c r="F19" s="133">
        <f t="shared" si="1"/>
        <v>0</v>
      </c>
      <c r="G19" s="133">
        <v>0</v>
      </c>
      <c r="H19" s="133">
        <v>0</v>
      </c>
      <c r="I19" s="133">
        <v>0</v>
      </c>
      <c r="J19" s="133">
        <v>0</v>
      </c>
      <c r="K19" s="142">
        <f>SUM(K7:K18)</f>
        <v>5.9027777777777776E-3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1" t="s">
        <v>4</v>
      </c>
      <c r="K21" s="42" t="s">
        <v>4</v>
      </c>
    </row>
    <row r="22" spans="2:11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6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/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/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>
        <v>0</v>
      </c>
      <c r="D27" s="138"/>
      <c r="E27" s="138"/>
      <c r="F27" s="138"/>
      <c r="G27" s="138">
        <v>0</v>
      </c>
      <c r="H27" s="138">
        <v>0</v>
      </c>
      <c r="I27" s="139">
        <v>0</v>
      </c>
      <c r="J27" s="140">
        <v>0</v>
      </c>
      <c r="K27" s="141">
        <f>SUM(C27:J27)</f>
        <v>0</v>
      </c>
    </row>
    <row r="28" spans="2:11" ht="16.5" thickTop="1" thickBot="1">
      <c r="B28" s="60" t="s">
        <v>3</v>
      </c>
      <c r="C28" s="133">
        <f>SUM(C22:C27)</f>
        <v>0</v>
      </c>
      <c r="D28" s="133">
        <f t="shared" ref="D28:K28" si="3">SUM(D22:D27)</f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 t="shared" si="3"/>
        <v>0</v>
      </c>
      <c r="K28" s="142">
        <f t="shared" si="3"/>
        <v>0</v>
      </c>
    </row>
    <row r="29" spans="2:11" ht="16.5" thickTop="1" thickBot="1">
      <c r="B29" s="59"/>
      <c r="C29" s="151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>SUM(C28,C19)</f>
        <v>0</v>
      </c>
      <c r="D30" s="133">
        <f t="shared" ref="D30:K30" si="4">SUM(D28,D19)</f>
        <v>5.9027777777777776E-3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33">
        <f t="shared" si="4"/>
        <v>0</v>
      </c>
      <c r="K30" s="142">
        <f t="shared" si="4"/>
        <v>5.9027777777777776E-3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 codeName="Foglio89"/>
  <dimension ref="B2:K32"/>
  <sheetViews>
    <sheetView showGridLines="0" showZeros="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148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5.0115740740740737E-3</v>
      </c>
      <c r="D7" s="132"/>
      <c r="E7" s="132">
        <v>1.851851851851852E-4</v>
      </c>
      <c r="F7" s="132"/>
      <c r="G7" s="132"/>
      <c r="H7" s="132">
        <v>3.6226851851851845E-3</v>
      </c>
      <c r="I7" s="135">
        <v>0</v>
      </c>
      <c r="J7" s="146">
        <v>0</v>
      </c>
      <c r="K7" s="137">
        <f>SUM(C7:J7)</f>
        <v>8.8194444444444423E-3</v>
      </c>
    </row>
    <row r="8" spans="2:11">
      <c r="B8" s="147" t="s">
        <v>115</v>
      </c>
      <c r="C8" s="132">
        <v>3.8402777777777779E-2</v>
      </c>
      <c r="D8" s="132">
        <v>2.7777777777777778E-4</v>
      </c>
      <c r="E8" s="132">
        <v>2.4305555555555552E-4</v>
      </c>
      <c r="F8" s="132"/>
      <c r="G8" s="132">
        <v>7.5231481481481471E-4</v>
      </c>
      <c r="H8" s="132">
        <v>2.5312500000000002E-2</v>
      </c>
      <c r="I8" s="135"/>
      <c r="J8" s="146">
        <v>0</v>
      </c>
      <c r="K8" s="137">
        <f t="shared" ref="K8:K18" si="0">SUM(C8:J8)</f>
        <v>6.4988425925925936E-2</v>
      </c>
    </row>
    <row r="9" spans="2:11">
      <c r="B9" s="147" t="s">
        <v>51</v>
      </c>
      <c r="C9" s="132">
        <v>4.7222222222222223E-3</v>
      </c>
      <c r="D9" s="132"/>
      <c r="E9" s="132">
        <v>2.2569444444444447E-3</v>
      </c>
      <c r="F9" s="132"/>
      <c r="G9" s="132"/>
      <c r="H9" s="132">
        <v>8.2175925925925927E-4</v>
      </c>
      <c r="I9" s="135"/>
      <c r="J9" s="146">
        <v>0</v>
      </c>
      <c r="K9" s="137">
        <f t="shared" si="0"/>
        <v>7.8009259259259256E-3</v>
      </c>
    </row>
    <row r="10" spans="2:11">
      <c r="B10" s="147" t="s">
        <v>11</v>
      </c>
      <c r="C10" s="132">
        <v>2.8333333333333332E-2</v>
      </c>
      <c r="D10" s="132">
        <v>4.2361111111111106E-3</v>
      </c>
      <c r="E10" s="132">
        <v>7.7777777777777767E-3</v>
      </c>
      <c r="F10" s="132">
        <v>4.0972222222222217E-3</v>
      </c>
      <c r="G10" s="132">
        <v>5.0925925925925921E-4</v>
      </c>
      <c r="H10" s="132">
        <v>3.7500000000000003E-3</v>
      </c>
      <c r="I10" s="135"/>
      <c r="J10" s="146">
        <v>0</v>
      </c>
      <c r="K10" s="137">
        <f t="shared" si="0"/>
        <v>4.8703703703703707E-2</v>
      </c>
    </row>
    <row r="11" spans="2:11">
      <c r="B11" s="43" t="s">
        <v>12</v>
      </c>
      <c r="C11" s="132">
        <v>1.9259259259259261E-2</v>
      </c>
      <c r="D11" s="132"/>
      <c r="E11" s="132"/>
      <c r="F11" s="132"/>
      <c r="G11" s="132">
        <v>2.5115740740740741E-3</v>
      </c>
      <c r="H11" s="132">
        <v>3.3564814814814812E-4</v>
      </c>
      <c r="I11" s="135">
        <v>0</v>
      </c>
      <c r="J11" s="146">
        <v>0</v>
      </c>
      <c r="K11" s="137">
        <f t="shared" si="0"/>
        <v>2.2106481481481484E-2</v>
      </c>
    </row>
    <row r="12" spans="2:11">
      <c r="B12" s="43" t="s">
        <v>176</v>
      </c>
      <c r="C12" s="132">
        <v>2.3229166666666665E-2</v>
      </c>
      <c r="D12" s="132"/>
      <c r="E12" s="132">
        <v>6.9444444444444436E-4</v>
      </c>
      <c r="F12" s="132"/>
      <c r="G12" s="132"/>
      <c r="H12" s="132">
        <v>3.2060185185185182E-3</v>
      </c>
      <c r="I12" s="135">
        <v>0</v>
      </c>
      <c r="J12" s="146">
        <v>0</v>
      </c>
      <c r="K12" s="137">
        <f t="shared" si="0"/>
        <v>2.7129629629629629E-2</v>
      </c>
    </row>
    <row r="13" spans="2:11">
      <c r="B13" s="43" t="s">
        <v>122</v>
      </c>
      <c r="C13" s="132"/>
      <c r="D13" s="132"/>
      <c r="E13" s="132"/>
      <c r="F13" s="132"/>
      <c r="G13" s="132"/>
      <c r="H13" s="132"/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5.5671296296296302E-3</v>
      </c>
      <c r="D14" s="132"/>
      <c r="E14" s="132"/>
      <c r="F14" s="132"/>
      <c r="G14" s="132"/>
      <c r="H14" s="132"/>
      <c r="I14" s="135">
        <v>0</v>
      </c>
      <c r="J14" s="146">
        <v>0</v>
      </c>
      <c r="K14" s="137">
        <f t="shared" si="0"/>
        <v>5.5671296296296302E-3</v>
      </c>
    </row>
    <row r="15" spans="2:11">
      <c r="B15" s="43" t="s">
        <v>208</v>
      </c>
      <c r="C15" s="132"/>
      <c r="D15" s="132"/>
      <c r="E15" s="132">
        <v>3.9004629629629628E-3</v>
      </c>
      <c r="F15" s="132"/>
      <c r="G15" s="132"/>
      <c r="H15" s="132"/>
      <c r="I15" s="135">
        <v>0</v>
      </c>
      <c r="J15" s="146">
        <v>0</v>
      </c>
      <c r="K15" s="137">
        <f t="shared" si="0"/>
        <v>3.9004629629629628E-3</v>
      </c>
    </row>
    <row r="16" spans="2:11">
      <c r="B16" s="43" t="s">
        <v>197</v>
      </c>
      <c r="C16" s="132">
        <v>2.6620370370370372E-4</v>
      </c>
      <c r="D16" s="132"/>
      <c r="E16" s="132"/>
      <c r="F16" s="132"/>
      <c r="G16" s="132"/>
      <c r="H16" s="132"/>
      <c r="I16" s="135">
        <v>0</v>
      </c>
      <c r="J16" s="146">
        <v>0</v>
      </c>
      <c r="K16" s="137">
        <f t="shared" si="0"/>
        <v>2.6620370370370372E-4</v>
      </c>
    </row>
    <row r="17" spans="2:11">
      <c r="B17" s="43" t="s">
        <v>177</v>
      </c>
      <c r="C17" s="132"/>
      <c r="D17" s="132"/>
      <c r="E17" s="132"/>
      <c r="F17" s="132"/>
      <c r="G17" s="132"/>
      <c r="H17" s="132"/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1.275462962962963E-2</v>
      </c>
      <c r="D18" s="132">
        <v>1.3344907407407408E-2</v>
      </c>
      <c r="E18" s="132">
        <v>4.178240740740741E-3</v>
      </c>
      <c r="F18" s="132"/>
      <c r="G18" s="132">
        <v>1.3263888888888889E-2</v>
      </c>
      <c r="H18" s="132"/>
      <c r="I18" s="135">
        <v>0</v>
      </c>
      <c r="J18" s="146">
        <v>0</v>
      </c>
      <c r="K18" s="137">
        <f t="shared" si="0"/>
        <v>4.3541666666666666E-2</v>
      </c>
    </row>
    <row r="19" spans="2:11" ht="16.5" thickTop="1" thickBot="1">
      <c r="B19" s="60" t="s">
        <v>3</v>
      </c>
      <c r="C19" s="133">
        <f t="shared" ref="C19:K19" si="1">SUM(C7:C18)</f>
        <v>0.13754629629629628</v>
      </c>
      <c r="D19" s="133">
        <f t="shared" si="1"/>
        <v>1.7858796296296296E-2</v>
      </c>
      <c r="E19" s="133">
        <f t="shared" si="1"/>
        <v>1.923611111111111E-2</v>
      </c>
      <c r="F19" s="133">
        <f t="shared" si="1"/>
        <v>4.0972222222222217E-3</v>
      </c>
      <c r="G19" s="133">
        <f t="shared" si="1"/>
        <v>1.7037037037037038E-2</v>
      </c>
      <c r="H19" s="133">
        <f t="shared" si="1"/>
        <v>3.7048611111111109E-2</v>
      </c>
      <c r="I19" s="133">
        <f t="shared" si="1"/>
        <v>0</v>
      </c>
      <c r="J19" s="133">
        <f t="shared" si="1"/>
        <v>0</v>
      </c>
      <c r="K19" s="142">
        <f t="shared" si="1"/>
        <v>0.23282407407407404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/>
      <c r="D22" s="134"/>
      <c r="E22" s="134">
        <v>4.9768518518518521E-4</v>
      </c>
      <c r="F22" s="134"/>
      <c r="G22" s="134"/>
      <c r="H22" s="134">
        <v>6.018518518518519E-4</v>
      </c>
      <c r="I22" s="135">
        <v>0</v>
      </c>
      <c r="J22" s="136">
        <v>0</v>
      </c>
      <c r="K22" s="137">
        <f>SUM(C22:J22)</f>
        <v>1.0995370370370371E-3</v>
      </c>
    </row>
    <row r="23" spans="2:11">
      <c r="B23" s="50" t="s">
        <v>16</v>
      </c>
      <c r="C23" s="134"/>
      <c r="D23" s="134"/>
      <c r="E23" s="134"/>
      <c r="F23" s="134"/>
      <c r="G23" s="134"/>
      <c r="H23" s="134"/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/>
      <c r="D24" s="134"/>
      <c r="E24" s="134"/>
      <c r="F24" s="134"/>
      <c r="G24" s="134"/>
      <c r="H24" s="134"/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2.0601851851851853E-3</v>
      </c>
      <c r="D25" s="134">
        <v>3.2407407407407406E-4</v>
      </c>
      <c r="E25" s="134">
        <v>5.7870370370370367E-4</v>
      </c>
      <c r="F25" s="134"/>
      <c r="G25" s="134">
        <v>3.0092592592592595E-4</v>
      </c>
      <c r="H25" s="134">
        <v>4.8148148148148152E-3</v>
      </c>
      <c r="I25" s="135">
        <v>0</v>
      </c>
      <c r="J25" s="136">
        <v>0</v>
      </c>
      <c r="K25" s="137">
        <f t="shared" si="2"/>
        <v>8.0787037037037043E-3</v>
      </c>
    </row>
    <row r="26" spans="2:11">
      <c r="B26" s="50" t="s">
        <v>19</v>
      </c>
      <c r="C26" s="134">
        <v>8.6932870370370369E-2</v>
      </c>
      <c r="D26" s="134">
        <v>1.1539351851851853E-2</v>
      </c>
      <c r="E26" s="134">
        <v>9.5370370370370366E-3</v>
      </c>
      <c r="F26" s="134">
        <v>5.3472222222222228E-3</v>
      </c>
      <c r="G26" s="134">
        <v>1.273148148148148E-4</v>
      </c>
      <c r="H26" s="134">
        <v>9.525462962962963E-3</v>
      </c>
      <c r="I26" s="135">
        <v>0</v>
      </c>
      <c r="J26" s="136">
        <v>0</v>
      </c>
      <c r="K26" s="137">
        <f t="shared" si="2"/>
        <v>0.12300925925925926</v>
      </c>
    </row>
    <row r="27" spans="2:11" ht="15.75" thickBot="1">
      <c r="B27" s="55" t="s">
        <v>20</v>
      </c>
      <c r="C27" s="138">
        <v>1.4398148148148149E-2</v>
      </c>
      <c r="D27" s="138"/>
      <c r="E27" s="138"/>
      <c r="F27" s="138">
        <v>1.5856481481481481E-3</v>
      </c>
      <c r="G27" s="138"/>
      <c r="H27" s="138">
        <v>6.0185185185185179E-4</v>
      </c>
      <c r="I27" s="139">
        <v>0</v>
      </c>
      <c r="J27" s="140">
        <v>0</v>
      </c>
      <c r="K27" s="141">
        <f t="shared" si="2"/>
        <v>1.6585648148148151E-2</v>
      </c>
    </row>
    <row r="28" spans="2:11" ht="16.5" thickTop="1" thickBot="1">
      <c r="B28" s="60" t="s">
        <v>3</v>
      </c>
      <c r="C28" s="133">
        <f t="shared" ref="C28:K28" si="3">SUM(C22:C27)</f>
        <v>0.10339120370370369</v>
      </c>
      <c r="D28" s="133">
        <f t="shared" si="3"/>
        <v>1.1863425925925927E-2</v>
      </c>
      <c r="E28" s="133">
        <f t="shared" si="3"/>
        <v>1.0613425925925925E-2</v>
      </c>
      <c r="F28" s="133">
        <f t="shared" si="3"/>
        <v>6.9328703703703705E-3</v>
      </c>
      <c r="G28" s="133">
        <f t="shared" si="3"/>
        <v>4.2824074074074075E-4</v>
      </c>
      <c r="H28" s="133">
        <f t="shared" si="3"/>
        <v>1.5543981481481482E-2</v>
      </c>
      <c r="I28" s="133">
        <f t="shared" si="3"/>
        <v>0</v>
      </c>
      <c r="J28" s="133">
        <f>SUM(J22:J27)</f>
        <v>0</v>
      </c>
      <c r="K28" s="142">
        <f t="shared" si="3"/>
        <v>0.14877314814814815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0.24093749999999997</v>
      </c>
      <c r="D30" s="133">
        <f t="shared" si="4"/>
        <v>2.9722222222222223E-2</v>
      </c>
      <c r="E30" s="133">
        <f t="shared" si="4"/>
        <v>2.9849537037037036E-2</v>
      </c>
      <c r="F30" s="133">
        <f t="shared" si="4"/>
        <v>1.1030092592592591E-2</v>
      </c>
      <c r="G30" s="133">
        <f t="shared" si="4"/>
        <v>1.7465277777777777E-2</v>
      </c>
      <c r="H30" s="133">
        <f t="shared" si="4"/>
        <v>5.2592592592592594E-2</v>
      </c>
      <c r="I30" s="133">
        <f t="shared" si="4"/>
        <v>0</v>
      </c>
      <c r="J30" s="143">
        <f>SUM(J19,J28)</f>
        <v>0</v>
      </c>
      <c r="K30" s="144">
        <f t="shared" si="4"/>
        <v>0.3815972222222222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sheetPr codeName="Foglio90"/>
  <dimension ref="B2:K32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149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sheetPr codeName="Foglio91"/>
  <dimension ref="B2:K32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150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sheetPr codeName="Foglio92"/>
  <dimension ref="B2:K32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151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sheetPr codeName="Foglio93"/>
  <dimension ref="B2:K32"/>
  <sheetViews>
    <sheetView showGridLines="0" showZeros="0" view="pageBreakPreview" zoomScaleNormal="8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152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/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/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/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sheetPr codeName="Foglio94"/>
  <dimension ref="B2:K32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153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Foglio95"/>
  <dimension ref="B2:K32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154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Foglio96"/>
  <dimension ref="B2:K32"/>
  <sheetViews>
    <sheetView showGridLines="0" showZeros="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155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1.1863425925925925E-2</v>
      </c>
      <c r="D7" s="132">
        <v>0</v>
      </c>
      <c r="E7" s="132">
        <v>0</v>
      </c>
      <c r="F7" s="132">
        <v>0</v>
      </c>
      <c r="G7" s="132">
        <v>3.1250000000000001E-4</v>
      </c>
      <c r="H7" s="132">
        <v>0</v>
      </c>
      <c r="I7" s="135">
        <v>0</v>
      </c>
      <c r="J7" s="146">
        <v>4.0509259259259258E-4</v>
      </c>
      <c r="K7" s="137">
        <f>SUM(C7:J7)</f>
        <v>1.2581018518518517E-2</v>
      </c>
    </row>
    <row r="8" spans="2:11">
      <c r="B8" s="147" t="s">
        <v>115</v>
      </c>
      <c r="C8" s="132">
        <v>1.4467592592592596E-2</v>
      </c>
      <c r="D8" s="132">
        <v>0</v>
      </c>
      <c r="E8" s="132">
        <v>0</v>
      </c>
      <c r="F8" s="132">
        <v>0</v>
      </c>
      <c r="G8" s="132">
        <v>8.2060185185185187E-3</v>
      </c>
      <c r="H8" s="132">
        <v>0</v>
      </c>
      <c r="I8" s="135">
        <v>0</v>
      </c>
      <c r="J8" s="146">
        <v>4.8842592592592592E-3</v>
      </c>
      <c r="K8" s="137">
        <f t="shared" ref="K8:K18" si="0">SUM(C8:J8)</f>
        <v>2.7557870370370375E-2</v>
      </c>
    </row>
    <row r="9" spans="2:11">
      <c r="B9" s="147" t="s">
        <v>51</v>
      </c>
      <c r="C9" s="132">
        <v>1.1226851851851851E-3</v>
      </c>
      <c r="D9" s="132"/>
      <c r="E9" s="132">
        <v>0</v>
      </c>
      <c r="F9" s="132">
        <v>0</v>
      </c>
      <c r="G9" s="132">
        <v>3.0092592592592595E-4</v>
      </c>
      <c r="H9" s="132">
        <v>0</v>
      </c>
      <c r="I9" s="135">
        <v>0</v>
      </c>
      <c r="J9" s="146">
        <v>2.8935185185185189E-4</v>
      </c>
      <c r="K9" s="137">
        <f t="shared" si="0"/>
        <v>1.712962962962963E-3</v>
      </c>
    </row>
    <row r="10" spans="2:11">
      <c r="B10" s="147" t="s">
        <v>11</v>
      </c>
      <c r="C10" s="132">
        <v>2.7766203703703703E-2</v>
      </c>
      <c r="D10" s="132"/>
      <c r="E10" s="132">
        <v>0</v>
      </c>
      <c r="F10" s="132">
        <v>0</v>
      </c>
      <c r="G10" s="132">
        <v>1.3773148148148147E-3</v>
      </c>
      <c r="H10" s="132">
        <v>0</v>
      </c>
      <c r="I10" s="135">
        <v>0</v>
      </c>
      <c r="J10" s="146">
        <v>4.1666666666666669E-4</v>
      </c>
      <c r="K10" s="137">
        <f t="shared" si="0"/>
        <v>2.9560185185185182E-2</v>
      </c>
    </row>
    <row r="11" spans="2:11">
      <c r="B11" s="43" t="s">
        <v>12</v>
      </c>
      <c r="C11" s="132">
        <v>2.3148148148148146E-4</v>
      </c>
      <c r="D11" s="132"/>
      <c r="E11" s="132">
        <v>0</v>
      </c>
      <c r="F11" s="132">
        <v>0</v>
      </c>
      <c r="G11" s="132"/>
      <c r="H11" s="132">
        <v>0</v>
      </c>
      <c r="I11" s="135">
        <v>0</v>
      </c>
      <c r="J11" s="146"/>
      <c r="K11" s="137">
        <f t="shared" si="0"/>
        <v>2.3148148148148146E-4</v>
      </c>
    </row>
    <row r="12" spans="2:11">
      <c r="B12" s="43" t="s">
        <v>176</v>
      </c>
      <c r="C12" s="132">
        <v>2.9224537037037042E-2</v>
      </c>
      <c r="D12" s="132">
        <v>0</v>
      </c>
      <c r="E12" s="132">
        <v>0</v>
      </c>
      <c r="F12" s="132">
        <v>0</v>
      </c>
      <c r="G12" s="132">
        <v>1.1574074074074073E-4</v>
      </c>
      <c r="H12" s="132">
        <v>0</v>
      </c>
      <c r="I12" s="135">
        <v>0</v>
      </c>
      <c r="J12" s="146">
        <v>4.2824074074074075E-4</v>
      </c>
      <c r="K12" s="137">
        <f t="shared" si="0"/>
        <v>2.9768518518518521E-2</v>
      </c>
    </row>
    <row r="13" spans="2:11">
      <c r="B13" s="43" t="s">
        <v>122</v>
      </c>
      <c r="C13" s="132">
        <v>3.1250000000000001E-4</v>
      </c>
      <c r="D13" s="132">
        <v>0</v>
      </c>
      <c r="E13" s="132">
        <v>0</v>
      </c>
      <c r="F13" s="132">
        <v>0</v>
      </c>
      <c r="G13" s="132"/>
      <c r="H13" s="132">
        <v>0</v>
      </c>
      <c r="I13" s="135">
        <v>0</v>
      </c>
      <c r="J13" s="146"/>
      <c r="K13" s="137">
        <f t="shared" si="0"/>
        <v>3.1250000000000001E-4</v>
      </c>
    </row>
    <row r="14" spans="2:11">
      <c r="B14" s="43" t="s">
        <v>123</v>
      </c>
      <c r="C14" s="132"/>
      <c r="D14" s="132">
        <v>0</v>
      </c>
      <c r="E14" s="132">
        <v>0</v>
      </c>
      <c r="F14" s="132">
        <v>0</v>
      </c>
      <c r="G14" s="132"/>
      <c r="H14" s="132">
        <v>0</v>
      </c>
      <c r="I14" s="135">
        <v>0</v>
      </c>
      <c r="J14" s="146"/>
      <c r="K14" s="137">
        <f t="shared" si="0"/>
        <v>0</v>
      </c>
    </row>
    <row r="15" spans="2:11">
      <c r="B15" s="43" t="s">
        <v>208</v>
      </c>
      <c r="C15" s="132"/>
      <c r="D15" s="132">
        <v>0</v>
      </c>
      <c r="E15" s="132">
        <v>0</v>
      </c>
      <c r="F15" s="132">
        <v>0</v>
      </c>
      <c r="G15" s="132"/>
      <c r="H15" s="132">
        <v>0</v>
      </c>
      <c r="I15" s="135">
        <v>0</v>
      </c>
      <c r="J15" s="146"/>
      <c r="K15" s="137">
        <f t="shared" si="0"/>
        <v>0</v>
      </c>
    </row>
    <row r="16" spans="2:11">
      <c r="B16" s="43" t="s">
        <v>197</v>
      </c>
      <c r="C16" s="132">
        <v>4.6296296296296293E-4</v>
      </c>
      <c r="D16" s="132">
        <v>0</v>
      </c>
      <c r="E16" s="132">
        <v>0</v>
      </c>
      <c r="F16" s="132">
        <v>0</v>
      </c>
      <c r="G16" s="132"/>
      <c r="H16" s="132">
        <v>0</v>
      </c>
      <c r="I16" s="135">
        <v>0</v>
      </c>
      <c r="J16" s="146"/>
      <c r="K16" s="137">
        <f t="shared" si="0"/>
        <v>4.6296296296296293E-4</v>
      </c>
    </row>
    <row r="17" spans="2:11">
      <c r="B17" s="43" t="s">
        <v>177</v>
      </c>
      <c r="C17" s="132"/>
      <c r="D17" s="132">
        <v>0</v>
      </c>
      <c r="E17" s="132">
        <v>0</v>
      </c>
      <c r="F17" s="132">
        <v>0</v>
      </c>
      <c r="G17" s="132"/>
      <c r="H17" s="132">
        <v>0</v>
      </c>
      <c r="I17" s="135">
        <v>0</v>
      </c>
      <c r="J17" s="146"/>
      <c r="K17" s="137">
        <f t="shared" si="0"/>
        <v>0</v>
      </c>
    </row>
    <row r="18" spans="2:11" ht="15.75" thickBot="1">
      <c r="B18" s="43" t="s">
        <v>13</v>
      </c>
      <c r="C18" s="132">
        <v>2.6203703703703701E-2</v>
      </c>
      <c r="D18" s="132">
        <v>0</v>
      </c>
      <c r="E18" s="132">
        <v>0</v>
      </c>
      <c r="F18" s="132">
        <v>0</v>
      </c>
      <c r="G18" s="132">
        <v>1.3194444444444448E-2</v>
      </c>
      <c r="H18" s="132">
        <v>0</v>
      </c>
      <c r="I18" s="135">
        <v>0</v>
      </c>
      <c r="J18" s="146">
        <v>5.9606481481481489E-3</v>
      </c>
      <c r="K18" s="137">
        <f t="shared" si="0"/>
        <v>4.53587962962963E-2</v>
      </c>
    </row>
    <row r="19" spans="2:11" ht="16.5" thickTop="1" thickBot="1">
      <c r="B19" s="60" t="s">
        <v>3</v>
      </c>
      <c r="C19" s="133">
        <f t="shared" ref="C19:K19" si="1">SUM(C7:C18)</f>
        <v>0.11165509259259258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2.3506944444444448E-2</v>
      </c>
      <c r="H19" s="133">
        <f t="shared" si="1"/>
        <v>0</v>
      </c>
      <c r="I19" s="133">
        <f t="shared" si="1"/>
        <v>0</v>
      </c>
      <c r="J19" s="133">
        <f t="shared" si="1"/>
        <v>1.238425925925926E-2</v>
      </c>
      <c r="K19" s="142">
        <f t="shared" si="1"/>
        <v>0.14754629629629629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>
        <v>3.4722222222222224E-4</v>
      </c>
      <c r="D22" s="134"/>
      <c r="E22" s="134">
        <v>0</v>
      </c>
      <c r="F22" s="134">
        <v>0</v>
      </c>
      <c r="G22" s="134"/>
      <c r="H22" s="134">
        <v>0</v>
      </c>
      <c r="I22" s="135">
        <v>0</v>
      </c>
      <c r="J22" s="136"/>
      <c r="K22" s="137">
        <f>SUM(C22:J22)</f>
        <v>3.4722222222222224E-4</v>
      </c>
    </row>
    <row r="23" spans="2:11">
      <c r="B23" s="50" t="s">
        <v>16</v>
      </c>
      <c r="C23" s="134"/>
      <c r="D23" s="134"/>
      <c r="E23" s="134">
        <v>0</v>
      </c>
      <c r="F23" s="134">
        <v>0</v>
      </c>
      <c r="G23" s="134"/>
      <c r="H23" s="134">
        <v>0</v>
      </c>
      <c r="I23" s="135">
        <v>0</v>
      </c>
      <c r="J23" s="136"/>
      <c r="K23" s="137">
        <f t="shared" ref="K23:K27" si="2">SUM(C23:J23)</f>
        <v>0</v>
      </c>
    </row>
    <row r="24" spans="2:11">
      <c r="B24" s="50" t="s">
        <v>17</v>
      </c>
      <c r="C24" s="134"/>
      <c r="D24" s="134"/>
      <c r="E24" s="134">
        <v>0</v>
      </c>
      <c r="F24" s="134">
        <v>0</v>
      </c>
      <c r="G24" s="134"/>
      <c r="H24" s="134">
        <v>0</v>
      </c>
      <c r="I24" s="135">
        <v>0</v>
      </c>
      <c r="J24" s="136"/>
      <c r="K24" s="137">
        <f t="shared" si="2"/>
        <v>0</v>
      </c>
    </row>
    <row r="25" spans="2:11">
      <c r="B25" s="50" t="s">
        <v>18</v>
      </c>
      <c r="C25" s="134">
        <v>6.2731481481481484E-3</v>
      </c>
      <c r="D25" s="134"/>
      <c r="E25" s="134">
        <v>0</v>
      </c>
      <c r="F25" s="134">
        <v>0</v>
      </c>
      <c r="G25" s="134">
        <v>1.0648148148148149E-3</v>
      </c>
      <c r="H25" s="134">
        <v>0</v>
      </c>
      <c r="I25" s="135">
        <v>0</v>
      </c>
      <c r="J25" s="136">
        <v>6.5972222222222213E-4</v>
      </c>
      <c r="K25" s="137">
        <f t="shared" si="2"/>
        <v>7.9976851851851841E-3</v>
      </c>
    </row>
    <row r="26" spans="2:11">
      <c r="B26" s="50" t="s">
        <v>19</v>
      </c>
      <c r="C26" s="134">
        <v>6.6400462962962953E-2</v>
      </c>
      <c r="D26" s="134"/>
      <c r="E26" s="134">
        <v>0</v>
      </c>
      <c r="F26" s="134">
        <v>0</v>
      </c>
      <c r="G26" s="134">
        <v>7.7430555555555551E-3</v>
      </c>
      <c r="H26" s="134">
        <v>0</v>
      </c>
      <c r="I26" s="135">
        <v>0</v>
      </c>
      <c r="J26" s="136">
        <v>7.6041666666666662E-3</v>
      </c>
      <c r="K26" s="137">
        <f t="shared" si="2"/>
        <v>8.1747685185185173E-2</v>
      </c>
    </row>
    <row r="27" spans="2:11" ht="15.75" thickBot="1">
      <c r="B27" s="55" t="s">
        <v>20</v>
      </c>
      <c r="C27" s="138">
        <v>5.5787037037037038E-3</v>
      </c>
      <c r="D27" s="138"/>
      <c r="E27" s="138">
        <v>0</v>
      </c>
      <c r="F27" s="138">
        <v>0</v>
      </c>
      <c r="G27" s="138"/>
      <c r="H27" s="138">
        <v>0</v>
      </c>
      <c r="I27" s="139">
        <v>0</v>
      </c>
      <c r="J27" s="140"/>
      <c r="K27" s="141">
        <f t="shared" si="2"/>
        <v>5.5787037037037038E-3</v>
      </c>
    </row>
    <row r="28" spans="2:11" ht="16.5" thickTop="1" thickBot="1">
      <c r="B28" s="60" t="s">
        <v>3</v>
      </c>
      <c r="C28" s="133">
        <f t="shared" ref="C28:K28" si="3">SUM(C22:C27)</f>
        <v>7.8599537037037037E-2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8.8078703703703704E-3</v>
      </c>
      <c r="H28" s="133">
        <f t="shared" si="3"/>
        <v>0</v>
      </c>
      <c r="I28" s="133">
        <f t="shared" si="3"/>
        <v>0</v>
      </c>
      <c r="J28" s="133">
        <f>SUM(J22:J27)</f>
        <v>8.2638888888888883E-3</v>
      </c>
      <c r="K28" s="142">
        <f t="shared" si="3"/>
        <v>9.5671296296296282E-2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0.19025462962962963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3.2314814814814817E-2</v>
      </c>
      <c r="H30" s="133">
        <f t="shared" si="4"/>
        <v>0</v>
      </c>
      <c r="I30" s="133">
        <f t="shared" si="4"/>
        <v>0</v>
      </c>
      <c r="J30" s="143">
        <f>SUM(J19,J28)</f>
        <v>2.0648148148148148E-2</v>
      </c>
      <c r="K30" s="144">
        <f t="shared" si="4"/>
        <v>0.24321759259259257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sheetPr codeName="Foglio97"/>
  <dimension ref="B2:K32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156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B2:K31"/>
  <sheetViews>
    <sheetView showGridLines="0" showZeros="0" zoomScaleSheetLayoutView="8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87" t="s">
        <v>40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3.0324074074074064E-3</v>
      </c>
      <c r="D7" s="12">
        <f t="shared" ref="D7:D18" si="0">IFERROR(C7/C$19,0)</f>
        <v>6.8246939307111218E-2</v>
      </c>
      <c r="E7" s="12">
        <f t="shared" ref="E7:E18" si="1">IFERROR(C7/C$30,0)</f>
        <v>2.8876887468312573E-2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3.0324074074074064E-3</v>
      </c>
      <c r="J7" s="12">
        <f t="shared" ref="J7:J18" si="4">IFERROR(I7/I$19,0)</f>
        <v>6.8246939307111218E-2</v>
      </c>
      <c r="K7" s="14">
        <f t="shared" ref="K7:K18" si="5">IFERROR(I7/I$30,0)</f>
        <v>2.8876887468312573E-2</v>
      </c>
    </row>
    <row r="8" spans="2:11">
      <c r="B8" s="150" t="s">
        <v>115</v>
      </c>
      <c r="C8" s="11">
        <v>1.4456018518518521E-2</v>
      </c>
      <c r="D8" s="12">
        <f t="shared" si="0"/>
        <v>0.32534514196405323</v>
      </c>
      <c r="E8" s="12">
        <f t="shared" si="1"/>
        <v>0.13766119254932221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1.4456018518518521E-2</v>
      </c>
      <c r="J8" s="12">
        <f t="shared" si="4"/>
        <v>0.32534514196405323</v>
      </c>
      <c r="K8" s="14">
        <f t="shared" si="5"/>
        <v>0.13766119254932221</v>
      </c>
    </row>
    <row r="9" spans="2:11">
      <c r="B9" s="10" t="s">
        <v>51</v>
      </c>
      <c r="C9" s="11">
        <v>2.0949074074074069E-3</v>
      </c>
      <c r="D9" s="12">
        <f t="shared" si="0"/>
        <v>4.7147694712164616E-2</v>
      </c>
      <c r="E9" s="12">
        <f t="shared" si="1"/>
        <v>1.9949300121238842E-2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2.0949074074074069E-3</v>
      </c>
      <c r="J9" s="12">
        <f t="shared" si="4"/>
        <v>4.7147694712164616E-2</v>
      </c>
      <c r="K9" s="14">
        <f t="shared" si="5"/>
        <v>1.9949300121238842E-2</v>
      </c>
    </row>
    <row r="10" spans="2:11">
      <c r="B10" s="10" t="s">
        <v>11</v>
      </c>
      <c r="C10" s="11">
        <v>3.865740740740739E-3</v>
      </c>
      <c r="D10" s="12">
        <f t="shared" si="0"/>
        <v>8.7001823391508179E-2</v>
      </c>
      <c r="E10" s="12">
        <f t="shared" si="1"/>
        <v>3.6812520665711446E-2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3.865740740740739E-3</v>
      </c>
      <c r="J10" s="12">
        <f t="shared" si="4"/>
        <v>8.7001823391508179E-2</v>
      </c>
      <c r="K10" s="14">
        <f t="shared" si="5"/>
        <v>3.6812520665711446E-2</v>
      </c>
    </row>
    <row r="11" spans="2:11">
      <c r="B11" s="10" t="s">
        <v>12</v>
      </c>
      <c r="C11" s="11">
        <v>5.9027777777777778E-4</v>
      </c>
      <c r="D11" s="12">
        <f t="shared" si="0"/>
        <v>1.3284709559781194E-2</v>
      </c>
      <c r="E11" s="12">
        <f t="shared" si="1"/>
        <v>5.6210735148242048E-3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5.9027777777777778E-4</v>
      </c>
      <c r="J11" s="12">
        <f t="shared" si="4"/>
        <v>1.3284709559781194E-2</v>
      </c>
      <c r="K11" s="14">
        <f t="shared" si="5"/>
        <v>5.6210735148242048E-3</v>
      </c>
    </row>
    <row r="12" spans="2:11">
      <c r="B12" s="10" t="s">
        <v>176</v>
      </c>
      <c r="C12" s="11">
        <v>1.7800925925925925E-2</v>
      </c>
      <c r="D12" s="12">
        <f t="shared" si="0"/>
        <v>0.40062516280281324</v>
      </c>
      <c r="E12" s="12">
        <f t="shared" si="1"/>
        <v>0.16951394246665935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1.7800925925925925E-2</v>
      </c>
      <c r="J12" s="12">
        <f t="shared" si="4"/>
        <v>0.40062516280281324</v>
      </c>
      <c r="K12" s="14">
        <f t="shared" si="5"/>
        <v>0.16951394246665935</v>
      </c>
    </row>
    <row r="13" spans="2:1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207</v>
      </c>
      <c r="C15" s="11">
        <v>9.837962962962962E-4</v>
      </c>
      <c r="D15" s="12">
        <f t="shared" si="0"/>
        <v>2.2141182599635323E-2</v>
      </c>
      <c r="E15" s="12">
        <f t="shared" si="1"/>
        <v>9.3684558580403414E-3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9.837962962962962E-4</v>
      </c>
      <c r="J15" s="12">
        <f t="shared" si="4"/>
        <v>2.2141182599635323E-2</v>
      </c>
      <c r="K15" s="14">
        <f t="shared" si="5"/>
        <v>9.3684558580403414E-3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1.6087962962962961E-3</v>
      </c>
      <c r="D18" s="12">
        <f t="shared" si="0"/>
        <v>3.6207345662933058E-2</v>
      </c>
      <c r="E18" s="12">
        <f t="shared" si="1"/>
        <v>1.5320180756089498E-2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1.6087962962962961E-3</v>
      </c>
      <c r="J18" s="12">
        <f t="shared" si="4"/>
        <v>3.6207345662933058E-2</v>
      </c>
      <c r="K18" s="14">
        <f t="shared" si="5"/>
        <v>1.5320180756089498E-2</v>
      </c>
    </row>
    <row r="19" spans="2:11" ht="16.5" thickTop="1" thickBot="1">
      <c r="B19" s="31" t="s">
        <v>3</v>
      </c>
      <c r="C19" s="32">
        <f>SUM(C7:C18)</f>
        <v>4.4432870370370366E-2</v>
      </c>
      <c r="D19" s="33">
        <f>IFERROR(SUM(D7:D18),0)</f>
        <v>1</v>
      </c>
      <c r="E19" s="33">
        <f>IFERROR(SUM(E7:E18),0)</f>
        <v>0.42312355340019847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4.4432870370370366E-2</v>
      </c>
      <c r="J19" s="33">
        <f>IFERROR(SUM(J7:J18),0)</f>
        <v>1</v>
      </c>
      <c r="K19" s="34">
        <f>IFERROR(SUM(K7:K18),0)</f>
        <v>0.42312355340019847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>
      <c r="B22" s="18" t="s">
        <v>15</v>
      </c>
      <c r="C22" s="11">
        <v>5.6944444444444447E-3</v>
      </c>
      <c r="D22" s="19"/>
      <c r="E22" s="12">
        <f>IFERROR(C22/C$30,0)</f>
        <v>5.422682684889233E-2</v>
      </c>
      <c r="F22" s="11">
        <v>0</v>
      </c>
      <c r="G22" s="19"/>
      <c r="H22" s="12">
        <f>IFERROR(F22/F$30,0)</f>
        <v>0</v>
      </c>
      <c r="I22" s="11">
        <f>C22+F22</f>
        <v>5.6944444444444447E-3</v>
      </c>
      <c r="J22" s="19"/>
      <c r="K22" s="14">
        <f>IFERROR(I22/I$30,0)</f>
        <v>5.422682684889233E-2</v>
      </c>
    </row>
    <row r="23" spans="2:11">
      <c r="B23" s="18" t="s">
        <v>16</v>
      </c>
      <c r="C23" s="11">
        <v>1.6203703703703703E-4</v>
      </c>
      <c r="D23" s="19"/>
      <c r="E23" s="12">
        <f t="shared" ref="E23:E27" si="7">IFERROR(C23/C$30,0)</f>
        <v>1.543039788383115E-3</v>
      </c>
      <c r="F23" s="11">
        <v>0</v>
      </c>
      <c r="G23" s="19"/>
      <c r="H23" s="12">
        <f t="shared" ref="H23:H27" si="8">IFERROR(F23/F$30,0)</f>
        <v>0</v>
      </c>
      <c r="I23" s="11">
        <f t="shared" ref="I23:I27" si="9">C23+F23</f>
        <v>1.6203703703703703E-4</v>
      </c>
      <c r="J23" s="19"/>
      <c r="K23" s="14">
        <f t="shared" ref="K23:K27" si="10">IFERROR(I23/I$30,0)</f>
        <v>1.543039788383115E-3</v>
      </c>
    </row>
    <row r="24" spans="2:11">
      <c r="B24" s="18" t="s">
        <v>17</v>
      </c>
      <c r="C24" s="11"/>
      <c r="D24" s="19"/>
      <c r="E24" s="12">
        <f t="shared" si="7"/>
        <v>0</v>
      </c>
      <c r="F24" s="11">
        <v>0</v>
      </c>
      <c r="G24" s="19"/>
      <c r="H24" s="12">
        <f t="shared" si="8"/>
        <v>0</v>
      </c>
      <c r="I24" s="11">
        <f t="shared" si="9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1.8472222222222213E-2</v>
      </c>
      <c r="D25" s="19"/>
      <c r="E25" s="12">
        <f t="shared" si="7"/>
        <v>0.17590653587567504</v>
      </c>
      <c r="F25" s="11">
        <v>0</v>
      </c>
      <c r="G25" s="19"/>
      <c r="H25" s="12">
        <f t="shared" si="8"/>
        <v>0</v>
      </c>
      <c r="I25" s="11">
        <f t="shared" si="9"/>
        <v>1.8472222222222213E-2</v>
      </c>
      <c r="J25" s="19"/>
      <c r="K25" s="14">
        <f t="shared" si="10"/>
        <v>0.17590653587567504</v>
      </c>
    </row>
    <row r="26" spans="2:11">
      <c r="B26" s="18" t="s">
        <v>19</v>
      </c>
      <c r="C26" s="11">
        <v>3.4942129629629622E-2</v>
      </c>
      <c r="D26" s="19"/>
      <c r="E26" s="12">
        <f t="shared" si="7"/>
        <v>0.33274550865204455</v>
      </c>
      <c r="F26" s="11">
        <v>0</v>
      </c>
      <c r="G26" s="19"/>
      <c r="H26" s="12">
        <f t="shared" si="8"/>
        <v>0</v>
      </c>
      <c r="I26" s="11">
        <f t="shared" si="9"/>
        <v>3.4942129629629622E-2</v>
      </c>
      <c r="J26" s="19"/>
      <c r="K26" s="14">
        <f t="shared" si="10"/>
        <v>0.33274550865204455</v>
      </c>
    </row>
    <row r="27" spans="2:11" ht="15.75" thickBot="1">
      <c r="B27" s="23" t="s">
        <v>20</v>
      </c>
      <c r="C27" s="20">
        <v>1.3078703703703703E-3</v>
      </c>
      <c r="D27" s="24"/>
      <c r="E27" s="21">
        <f t="shared" si="7"/>
        <v>1.245453543480657E-2</v>
      </c>
      <c r="F27" s="20">
        <v>0</v>
      </c>
      <c r="G27" s="24"/>
      <c r="H27" s="21">
        <f t="shared" si="8"/>
        <v>0</v>
      </c>
      <c r="I27" s="11">
        <f t="shared" si="9"/>
        <v>1.3078703703703703E-3</v>
      </c>
      <c r="J27" s="24"/>
      <c r="K27" s="22">
        <f t="shared" si="10"/>
        <v>1.245453543480657E-2</v>
      </c>
    </row>
    <row r="28" spans="2:11" ht="16.5" thickTop="1" thickBot="1">
      <c r="B28" s="31" t="s">
        <v>3</v>
      </c>
      <c r="C28" s="32">
        <f>SUM(C22:C27)</f>
        <v>6.0578703703703683E-2</v>
      </c>
      <c r="D28" s="33"/>
      <c r="E28" s="33">
        <f>IFERROR(SUM(E22:E27),0)</f>
        <v>0.57687644659980164</v>
      </c>
      <c r="F28" s="32">
        <f>SUM(F22:F27)</f>
        <v>0</v>
      </c>
      <c r="G28" s="33"/>
      <c r="H28" s="33">
        <f>IFERROR(SUM(H22:H27),0)</f>
        <v>0</v>
      </c>
      <c r="I28" s="32">
        <f>SUM(I22:I27)</f>
        <v>6.0578703703703683E-2</v>
      </c>
      <c r="J28" s="33"/>
      <c r="K28" s="34">
        <f>IFERROR(SUM(K22:K27),0)</f>
        <v>0.57687644659980164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0.10501157407407405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0.10501157407407405</v>
      </c>
      <c r="J30" s="35"/>
      <c r="K30" s="38">
        <f>IFERROR(SUM(K19,K28),0)</f>
        <v>1</v>
      </c>
    </row>
    <row r="31" spans="2:1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sheetPr codeName="Foglio98"/>
  <dimension ref="B2:K32"/>
  <sheetViews>
    <sheetView showGridLines="0" showZeros="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157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/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2.3611111111111111E-3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2.3611111111111111E-3</v>
      </c>
    </row>
    <row r="9" spans="2:11">
      <c r="B9" s="147" t="s">
        <v>51</v>
      </c>
      <c r="C9" s="132"/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/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>
      <c r="B11" s="43" t="s">
        <v>12</v>
      </c>
      <c r="C11" s="132"/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/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/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/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/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/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/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/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f t="shared" ref="C19:K19" si="1">SUM(C7:C18)</f>
        <v>2.3611111111111111E-3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2.3611111111111111E-3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/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/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/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/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5.37037037037037E-3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5.37037037037037E-3</v>
      </c>
    </row>
    <row r="27" spans="2:11" ht="15.75" thickBot="1">
      <c r="B27" s="55" t="s">
        <v>20</v>
      </c>
      <c r="C27" s="138"/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>
      <c r="B28" s="60" t="s">
        <v>3</v>
      </c>
      <c r="C28" s="133">
        <f t="shared" ref="C28:K28" si="3">SUM(C22:C27)</f>
        <v>5.37037037037037E-3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5.37037037037037E-3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7.7314814814814815E-3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7.7314814814814815E-3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sheetPr codeName="Foglio99"/>
  <dimension ref="B1:K32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>
      <c r="B1" s="148"/>
      <c r="C1" s="149"/>
      <c r="D1" s="149"/>
      <c r="E1" s="149"/>
      <c r="F1" s="149"/>
      <c r="G1" s="149"/>
      <c r="H1" s="149"/>
      <c r="I1" s="149"/>
      <c r="J1" s="149"/>
      <c r="K1" s="149"/>
    </row>
    <row r="2" spans="2:11" ht="15.75" thickBot="1"/>
    <row r="3" spans="2:11">
      <c r="B3" s="198" t="s">
        <v>158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>
      <c r="B9" s="147" t="s">
        <v>51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0</v>
      </c>
    </row>
    <row r="11" spans="2:11">
      <c r="B11" s="43" t="s">
        <v>12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9">
        <v>0</v>
      </c>
      <c r="J27" s="140">
        <v>0</v>
      </c>
      <c r="K27" s="141">
        <f t="shared" si="2"/>
        <v>0</v>
      </c>
    </row>
    <row r="28" spans="2:11" ht="16.5" thickTop="1" thickBot="1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0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sheetPr codeName="Foglio100"/>
  <dimension ref="B2:K32"/>
  <sheetViews>
    <sheetView showGridLines="0" showZeros="0" zoomScaleSheetLayoutView="9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8" t="s">
        <v>159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>
      <c r="B4" s="201" t="s">
        <v>222</v>
      </c>
      <c r="C4" s="202"/>
      <c r="D4" s="202"/>
      <c r="E4" s="202"/>
      <c r="F4" s="202"/>
      <c r="G4" s="202"/>
      <c r="H4" s="202"/>
      <c r="I4" s="202"/>
      <c r="J4" s="202"/>
      <c r="K4" s="203"/>
    </row>
    <row r="5" spans="2:11">
      <c r="B5" s="52"/>
      <c r="C5" s="175" t="s">
        <v>138</v>
      </c>
      <c r="D5" s="175" t="s">
        <v>139</v>
      </c>
      <c r="E5" s="175" t="s">
        <v>140</v>
      </c>
      <c r="F5" s="175" t="s">
        <v>141</v>
      </c>
      <c r="G5" s="175" t="s">
        <v>142</v>
      </c>
      <c r="H5" s="176" t="s">
        <v>143</v>
      </c>
      <c r="I5" s="175" t="s">
        <v>144</v>
      </c>
      <c r="J5" s="175" t="s">
        <v>145</v>
      </c>
      <c r="K5" s="176" t="s">
        <v>3</v>
      </c>
    </row>
    <row r="6" spans="2:11">
      <c r="B6" s="145" t="s">
        <v>10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130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2">
        <v>0</v>
      </c>
      <c r="D7" s="132">
        <v>0</v>
      </c>
      <c r="E7" s="132"/>
      <c r="F7" s="132">
        <v>0</v>
      </c>
      <c r="G7" s="132">
        <v>0</v>
      </c>
      <c r="H7" s="132">
        <v>0</v>
      </c>
      <c r="I7" s="135">
        <v>0</v>
      </c>
      <c r="J7" s="146">
        <v>0</v>
      </c>
      <c r="K7" s="137">
        <f>SUM(C7:J7)</f>
        <v>0</v>
      </c>
    </row>
    <row r="8" spans="2:11">
      <c r="B8" s="147" t="s">
        <v>115</v>
      </c>
      <c r="C8" s="132">
        <v>0</v>
      </c>
      <c r="D8" s="132">
        <v>0</v>
      </c>
      <c r="E8" s="132"/>
      <c r="F8" s="132">
        <v>0</v>
      </c>
      <c r="G8" s="132">
        <v>0</v>
      </c>
      <c r="H8" s="132">
        <v>0</v>
      </c>
      <c r="I8" s="135">
        <v>0</v>
      </c>
      <c r="J8" s="146">
        <v>0</v>
      </c>
      <c r="K8" s="137">
        <f t="shared" ref="K8:K18" si="0">SUM(C8:J8)</f>
        <v>0</v>
      </c>
    </row>
    <row r="9" spans="2:11">
      <c r="B9" s="147" t="s">
        <v>51</v>
      </c>
      <c r="C9" s="132">
        <v>0</v>
      </c>
      <c r="D9" s="132">
        <v>0</v>
      </c>
      <c r="E9" s="132"/>
      <c r="F9" s="132">
        <v>0</v>
      </c>
      <c r="G9" s="132">
        <v>0</v>
      </c>
      <c r="H9" s="132">
        <v>0</v>
      </c>
      <c r="I9" s="135">
        <v>0</v>
      </c>
      <c r="J9" s="146">
        <v>0</v>
      </c>
      <c r="K9" s="137">
        <f t="shared" si="0"/>
        <v>0</v>
      </c>
    </row>
    <row r="10" spans="2:11">
      <c r="B10" s="147" t="s">
        <v>11</v>
      </c>
      <c r="C10" s="132">
        <v>0</v>
      </c>
      <c r="D10" s="132">
        <v>0</v>
      </c>
      <c r="E10" s="132">
        <v>1.4004629629629629E-3</v>
      </c>
      <c r="F10" s="132">
        <v>0</v>
      </c>
      <c r="G10" s="132">
        <v>0</v>
      </c>
      <c r="H10" s="132">
        <v>0</v>
      </c>
      <c r="I10" s="135">
        <v>0</v>
      </c>
      <c r="J10" s="146">
        <v>0</v>
      </c>
      <c r="K10" s="137">
        <f t="shared" si="0"/>
        <v>1.4004629629629629E-3</v>
      </c>
    </row>
    <row r="11" spans="2:11">
      <c r="B11" s="43" t="s">
        <v>12</v>
      </c>
      <c r="C11" s="132">
        <v>0</v>
      </c>
      <c r="D11" s="132">
        <v>0</v>
      </c>
      <c r="E11" s="132"/>
      <c r="F11" s="132">
        <v>0</v>
      </c>
      <c r="G11" s="132">
        <v>0</v>
      </c>
      <c r="H11" s="132">
        <v>0</v>
      </c>
      <c r="I11" s="135">
        <v>0</v>
      </c>
      <c r="J11" s="146">
        <v>0</v>
      </c>
      <c r="K11" s="137">
        <f t="shared" si="0"/>
        <v>0</v>
      </c>
    </row>
    <row r="12" spans="2:11">
      <c r="B12" s="43" t="s">
        <v>176</v>
      </c>
      <c r="C12" s="132">
        <v>0</v>
      </c>
      <c r="D12" s="132">
        <v>0</v>
      </c>
      <c r="E12" s="132"/>
      <c r="F12" s="132">
        <v>0</v>
      </c>
      <c r="G12" s="132">
        <v>0</v>
      </c>
      <c r="H12" s="132">
        <v>0</v>
      </c>
      <c r="I12" s="135">
        <v>0</v>
      </c>
      <c r="J12" s="146">
        <v>0</v>
      </c>
      <c r="K12" s="137">
        <f t="shared" si="0"/>
        <v>0</v>
      </c>
    </row>
    <row r="13" spans="2:11">
      <c r="B13" s="43" t="s">
        <v>122</v>
      </c>
      <c r="C13" s="132">
        <v>0</v>
      </c>
      <c r="D13" s="132">
        <v>0</v>
      </c>
      <c r="E13" s="132"/>
      <c r="F13" s="132">
        <v>0</v>
      </c>
      <c r="G13" s="132">
        <v>0</v>
      </c>
      <c r="H13" s="132">
        <v>0</v>
      </c>
      <c r="I13" s="135">
        <v>0</v>
      </c>
      <c r="J13" s="146">
        <v>0</v>
      </c>
      <c r="K13" s="137">
        <f t="shared" si="0"/>
        <v>0</v>
      </c>
    </row>
    <row r="14" spans="2:11">
      <c r="B14" s="43" t="s">
        <v>123</v>
      </c>
      <c r="C14" s="132">
        <v>0</v>
      </c>
      <c r="D14" s="132">
        <v>0</v>
      </c>
      <c r="E14" s="132"/>
      <c r="F14" s="132">
        <v>0</v>
      </c>
      <c r="G14" s="132">
        <v>0</v>
      </c>
      <c r="H14" s="132">
        <v>0</v>
      </c>
      <c r="I14" s="135">
        <v>0</v>
      </c>
      <c r="J14" s="146">
        <v>0</v>
      </c>
      <c r="K14" s="137">
        <f t="shared" si="0"/>
        <v>0</v>
      </c>
    </row>
    <row r="15" spans="2:11">
      <c r="B15" s="43" t="s">
        <v>208</v>
      </c>
      <c r="C15" s="132">
        <v>0</v>
      </c>
      <c r="D15" s="132">
        <v>0</v>
      </c>
      <c r="E15" s="132"/>
      <c r="F15" s="132">
        <v>0</v>
      </c>
      <c r="G15" s="132">
        <v>0</v>
      </c>
      <c r="H15" s="132">
        <v>0</v>
      </c>
      <c r="I15" s="135">
        <v>0</v>
      </c>
      <c r="J15" s="146">
        <v>0</v>
      </c>
      <c r="K15" s="137">
        <f t="shared" si="0"/>
        <v>0</v>
      </c>
    </row>
    <row r="16" spans="2:11">
      <c r="B16" s="43" t="s">
        <v>197</v>
      </c>
      <c r="C16" s="132">
        <v>0</v>
      </c>
      <c r="D16" s="132">
        <v>0</v>
      </c>
      <c r="E16" s="132"/>
      <c r="F16" s="132">
        <v>0</v>
      </c>
      <c r="G16" s="132">
        <v>0</v>
      </c>
      <c r="H16" s="132">
        <v>0</v>
      </c>
      <c r="I16" s="135">
        <v>0</v>
      </c>
      <c r="J16" s="146">
        <v>0</v>
      </c>
      <c r="K16" s="137">
        <f t="shared" si="0"/>
        <v>0</v>
      </c>
    </row>
    <row r="17" spans="2:11">
      <c r="B17" s="43" t="s">
        <v>177</v>
      </c>
      <c r="C17" s="132">
        <v>0</v>
      </c>
      <c r="D17" s="132">
        <v>0</v>
      </c>
      <c r="E17" s="132"/>
      <c r="F17" s="132">
        <v>0</v>
      </c>
      <c r="G17" s="132">
        <v>0</v>
      </c>
      <c r="H17" s="132">
        <v>0</v>
      </c>
      <c r="I17" s="135">
        <v>0</v>
      </c>
      <c r="J17" s="146">
        <v>0</v>
      </c>
      <c r="K17" s="137">
        <f t="shared" si="0"/>
        <v>0</v>
      </c>
    </row>
    <row r="18" spans="2:11" ht="15.75" thickBot="1">
      <c r="B18" s="43" t="s">
        <v>13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5">
        <v>0</v>
      </c>
      <c r="J18" s="146">
        <v>0</v>
      </c>
      <c r="K18" s="137">
        <f t="shared" si="0"/>
        <v>0</v>
      </c>
    </row>
    <row r="19" spans="2:11" ht="16.5" thickTop="1" thickBot="1">
      <c r="B19" s="60" t="s">
        <v>3</v>
      </c>
      <c r="C19" s="133">
        <f t="shared" ref="C19:K19" si="1">SUM(C7:C18)</f>
        <v>0</v>
      </c>
      <c r="D19" s="133">
        <f t="shared" si="1"/>
        <v>0</v>
      </c>
      <c r="E19" s="133">
        <f t="shared" si="1"/>
        <v>1.4004629629629629E-3</v>
      </c>
      <c r="F19" s="133">
        <f t="shared" si="1"/>
        <v>0</v>
      </c>
      <c r="G19" s="133">
        <f t="shared" si="1"/>
        <v>0</v>
      </c>
      <c r="H19" s="133">
        <f t="shared" si="1"/>
        <v>0</v>
      </c>
      <c r="I19" s="133">
        <f t="shared" si="1"/>
        <v>0</v>
      </c>
      <c r="J19" s="133">
        <f t="shared" si="1"/>
        <v>0</v>
      </c>
      <c r="K19" s="142">
        <f t="shared" si="1"/>
        <v>1.4004629629629629E-3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30" t="s">
        <v>4</v>
      </c>
      <c r="D21" s="130" t="s">
        <v>4</v>
      </c>
      <c r="E21" s="130" t="s">
        <v>4</v>
      </c>
      <c r="F21" s="130" t="s">
        <v>4</v>
      </c>
      <c r="G21" s="130" t="s">
        <v>4</v>
      </c>
      <c r="H21" s="130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36">
        <v>0</v>
      </c>
      <c r="K22" s="137">
        <f>SUM(C22:J22)</f>
        <v>0</v>
      </c>
    </row>
    <row r="23" spans="2:11">
      <c r="B23" s="50" t="s">
        <v>16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5">
        <v>0</v>
      </c>
      <c r="J23" s="136">
        <v>0</v>
      </c>
      <c r="K23" s="137">
        <f t="shared" ref="K23:K27" si="2">SUM(C23:J23)</f>
        <v>0</v>
      </c>
    </row>
    <row r="24" spans="2:11">
      <c r="B24" s="50" t="s">
        <v>17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5">
        <v>0</v>
      </c>
      <c r="J24" s="136">
        <v>0</v>
      </c>
      <c r="K24" s="137">
        <f t="shared" si="2"/>
        <v>0</v>
      </c>
    </row>
    <row r="25" spans="2:11">
      <c r="B25" s="50" t="s">
        <v>18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5">
        <v>0</v>
      </c>
      <c r="J25" s="136">
        <v>0</v>
      </c>
      <c r="K25" s="137">
        <f t="shared" si="2"/>
        <v>0</v>
      </c>
    </row>
    <row r="26" spans="2:11">
      <c r="B26" s="50" t="s">
        <v>19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5">
        <v>0</v>
      </c>
      <c r="J26" s="136">
        <v>0</v>
      </c>
      <c r="K26" s="137">
        <f t="shared" si="2"/>
        <v>0</v>
      </c>
    </row>
    <row r="27" spans="2:11" ht="15.75" thickBot="1">
      <c r="B27" s="55" t="s">
        <v>20</v>
      </c>
      <c r="C27" s="138"/>
      <c r="D27" s="138"/>
      <c r="E27" s="138"/>
      <c r="F27" s="138"/>
      <c r="G27" s="138"/>
      <c r="H27" s="138"/>
      <c r="I27" s="139"/>
      <c r="J27" s="140"/>
      <c r="K27" s="141">
        <f t="shared" si="2"/>
        <v>0</v>
      </c>
    </row>
    <row r="28" spans="2:11" ht="16.5" thickTop="1" thickBot="1">
      <c r="B28" s="60" t="s">
        <v>3</v>
      </c>
      <c r="C28" s="133">
        <f t="shared" ref="C28:K28" si="3">SUM(C22:C27)</f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>SUM(J22:J27)</f>
        <v>0</v>
      </c>
      <c r="K28" s="142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33">
        <f t="shared" ref="C30:K30" si="4">SUM(C19,C28)</f>
        <v>0</v>
      </c>
      <c r="D30" s="133">
        <f t="shared" si="4"/>
        <v>0</v>
      </c>
      <c r="E30" s="133">
        <f t="shared" si="4"/>
        <v>1.4004629629629629E-3</v>
      </c>
      <c r="F30" s="133">
        <f t="shared" si="4"/>
        <v>0</v>
      </c>
      <c r="G30" s="133">
        <f t="shared" si="4"/>
        <v>0</v>
      </c>
      <c r="H30" s="133">
        <f t="shared" si="4"/>
        <v>0</v>
      </c>
      <c r="I30" s="133">
        <f t="shared" si="4"/>
        <v>0</v>
      </c>
      <c r="J30" s="143">
        <f>SUM(J19,J28)</f>
        <v>0</v>
      </c>
      <c r="K30" s="144">
        <f t="shared" si="4"/>
        <v>1.4004629629629629E-3</v>
      </c>
    </row>
    <row r="31" spans="2:11" ht="16.5" thickTop="1" thickBot="1">
      <c r="B31" s="195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2:11" ht="66" customHeight="1" thickBot="1">
      <c r="B32" s="208" t="s">
        <v>175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>
  <sheetPr codeName="Foglio38"/>
  <dimension ref="B2:D26"/>
  <sheetViews>
    <sheetView showGridLines="0" showZeros="0" view="pageBreakPreview" zoomScaleNormal="9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62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s="76" customFormat="1" ht="24" customHeight="1">
      <c r="B5" s="77" t="s">
        <v>10</v>
      </c>
      <c r="C5" s="78" t="s">
        <v>61</v>
      </c>
      <c r="D5" s="177" t="s">
        <v>5</v>
      </c>
    </row>
    <row r="6" spans="2:4" s="76" customFormat="1" ht="24" customHeight="1">
      <c r="B6" s="80" t="s">
        <v>75</v>
      </c>
      <c r="C6" s="81">
        <v>3.4756944444444444E-2</v>
      </c>
      <c r="D6" s="82">
        <v>0.22370000000000001</v>
      </c>
    </row>
    <row r="7" spans="2:4" s="76" customFormat="1" ht="24" customHeight="1">
      <c r="B7" s="80" t="s">
        <v>117</v>
      </c>
      <c r="C7" s="81">
        <v>1.4016203703703704E-2</v>
      </c>
      <c r="D7" s="82">
        <v>9.0200000000000002E-2</v>
      </c>
    </row>
    <row r="8" spans="2:4" s="76" customFormat="1" ht="24" customHeight="1">
      <c r="B8" s="80" t="s">
        <v>198</v>
      </c>
      <c r="C8" s="81">
        <v>1.2766203703703703E-2</v>
      </c>
      <c r="D8" s="82">
        <v>8.2100000000000006E-2</v>
      </c>
    </row>
    <row r="9" spans="2:4" s="76" customFormat="1" ht="24" customHeight="1">
      <c r="B9" s="80" t="s">
        <v>118</v>
      </c>
      <c r="C9" s="81">
        <v>1.1631944444444445E-2</v>
      </c>
      <c r="D9" s="82">
        <v>7.4800000000000005E-2</v>
      </c>
    </row>
    <row r="10" spans="2:4" s="76" customFormat="1" ht="24" customHeight="1">
      <c r="B10" s="80" t="s">
        <v>76</v>
      </c>
      <c r="C10" s="81">
        <v>7.1296296296296307E-3</v>
      </c>
      <c r="D10" s="82">
        <v>4.5900000000000003E-2</v>
      </c>
    </row>
    <row r="11" spans="2:4" s="76" customFormat="1" ht="24" customHeight="1">
      <c r="B11" s="80" t="s">
        <v>181</v>
      </c>
      <c r="C11" s="81">
        <v>7.1180555555555554E-3</v>
      </c>
      <c r="D11" s="82">
        <v>4.58E-2</v>
      </c>
    </row>
    <row r="12" spans="2:4" s="76" customFormat="1" ht="24" customHeight="1">
      <c r="B12" s="80" t="s">
        <v>119</v>
      </c>
      <c r="C12" s="81">
        <v>6.238425925925925E-3</v>
      </c>
      <c r="D12" s="82">
        <v>4.0099999999999997E-2</v>
      </c>
    </row>
    <row r="13" spans="2:4" s="76" customFormat="1" ht="24" customHeight="1">
      <c r="B13" s="80" t="s">
        <v>178</v>
      </c>
      <c r="C13" s="81">
        <v>3.9004629629629632E-3</v>
      </c>
      <c r="D13" s="82">
        <v>2.5100000000000001E-2</v>
      </c>
    </row>
    <row r="14" spans="2:4" s="76" customFormat="1" ht="24" customHeight="1">
      <c r="B14" s="80" t="s">
        <v>231</v>
      </c>
      <c r="C14" s="81">
        <v>3.5648148148148154E-3</v>
      </c>
      <c r="D14" s="82">
        <v>2.29E-2</v>
      </c>
    </row>
    <row r="15" spans="2:4" s="76" customFormat="1" ht="24" customHeight="1">
      <c r="B15" s="80" t="s">
        <v>213</v>
      </c>
      <c r="C15" s="81">
        <v>3.5069444444444445E-3</v>
      </c>
      <c r="D15" s="82">
        <v>2.2599999999999999E-2</v>
      </c>
    </row>
    <row r="16" spans="2:4" s="76" customFormat="1" ht="24" customHeight="1">
      <c r="B16" s="80" t="s">
        <v>232</v>
      </c>
      <c r="C16" s="81">
        <v>3.0208333333333333E-3</v>
      </c>
      <c r="D16" s="82">
        <v>1.9400000000000001E-2</v>
      </c>
    </row>
    <row r="17" spans="2:4" s="76" customFormat="1" ht="24" customHeight="1">
      <c r="B17" s="80" t="s">
        <v>199</v>
      </c>
      <c r="C17" s="81">
        <v>2.9861111111111113E-3</v>
      </c>
      <c r="D17" s="82">
        <v>1.9199999999999998E-2</v>
      </c>
    </row>
    <row r="18" spans="2:4" s="76" customFormat="1" ht="24" customHeight="1">
      <c r="B18" s="80" t="s">
        <v>205</v>
      </c>
      <c r="C18" s="81">
        <v>2.3611111111111111E-3</v>
      </c>
      <c r="D18" s="82">
        <v>1.52E-2</v>
      </c>
    </row>
    <row r="19" spans="2:4" s="76" customFormat="1" ht="24" customHeight="1">
      <c r="B19" s="80" t="s">
        <v>233</v>
      </c>
      <c r="C19" s="81">
        <v>2.2685185185185182E-3</v>
      </c>
      <c r="D19" s="82">
        <v>1.46E-2</v>
      </c>
    </row>
    <row r="20" spans="2:4" s="76" customFormat="1" ht="24" customHeight="1">
      <c r="B20" s="80" t="s">
        <v>121</v>
      </c>
      <c r="C20" s="81">
        <v>2.1412037037037038E-3</v>
      </c>
      <c r="D20" s="82">
        <v>1.38E-2</v>
      </c>
    </row>
    <row r="21" spans="2:4" s="76" customFormat="1" ht="24" customHeight="1">
      <c r="B21" s="80" t="s">
        <v>214</v>
      </c>
      <c r="C21" s="81">
        <v>1.9444444444444442E-3</v>
      </c>
      <c r="D21" s="82">
        <v>1.2500000000000001E-2</v>
      </c>
    </row>
    <row r="22" spans="2:4" s="76" customFormat="1" ht="24" customHeight="1">
      <c r="B22" s="80" t="s">
        <v>204</v>
      </c>
      <c r="C22" s="81">
        <v>1.6435185185185183E-3</v>
      </c>
      <c r="D22" s="82">
        <v>1.06E-2</v>
      </c>
    </row>
    <row r="23" spans="2:4" s="76" customFormat="1" ht="24" customHeight="1">
      <c r="B23" s="80" t="s">
        <v>183</v>
      </c>
      <c r="C23" s="81">
        <v>1.3888888888888889E-3</v>
      </c>
      <c r="D23" s="82">
        <v>8.8999999999999999E-3</v>
      </c>
    </row>
    <row r="24" spans="2:4" s="76" customFormat="1" ht="24" customHeight="1">
      <c r="B24" s="80" t="s">
        <v>203</v>
      </c>
      <c r="C24" s="81">
        <v>1.2037037037037038E-3</v>
      </c>
      <c r="D24" s="82">
        <v>7.7000000000000002E-3</v>
      </c>
    </row>
    <row r="25" spans="2:4" s="76" customFormat="1" ht="24" customHeight="1" thickBot="1">
      <c r="B25" s="83" t="s">
        <v>234</v>
      </c>
      <c r="C25" s="84">
        <v>1.2037037037037038E-3</v>
      </c>
      <c r="D25" s="85">
        <v>7.7000000000000002E-3</v>
      </c>
    </row>
    <row r="26" spans="2:4">
      <c r="C26" s="1" t="s">
        <v>116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>
  <sheetPr codeName="Foglio39"/>
  <dimension ref="B2:D25"/>
  <sheetViews>
    <sheetView showGridLines="0" showZeros="0" view="pageBreakPreview" zoomScale="80" zoomScaleNormal="80" zoomScaleSheetLayoutView="8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/>
    <row r="3" spans="2:4" s="76" customFormat="1" ht="24" customHeight="1">
      <c r="B3" s="211" t="s">
        <v>72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s="76" customFormat="1" ht="24" customHeight="1">
      <c r="B5" s="86" t="s">
        <v>10</v>
      </c>
      <c r="C5" s="87" t="s">
        <v>61</v>
      </c>
      <c r="D5" s="88" t="s">
        <v>5</v>
      </c>
    </row>
    <row r="6" spans="2:4" s="76" customFormat="1" ht="24" customHeight="1">
      <c r="B6" s="80" t="s">
        <v>75</v>
      </c>
      <c r="C6" s="81">
        <v>9.6759259259259246E-3</v>
      </c>
      <c r="D6" s="82">
        <v>0.2039</v>
      </c>
    </row>
    <row r="7" spans="2:4" s="76" customFormat="1" ht="24" customHeight="1">
      <c r="B7" s="80" t="s">
        <v>198</v>
      </c>
      <c r="C7" s="81">
        <v>4.6759259259259271E-3</v>
      </c>
      <c r="D7" s="82">
        <v>9.8500000000000004E-2</v>
      </c>
    </row>
    <row r="8" spans="2:4" s="76" customFormat="1" ht="24" customHeight="1">
      <c r="B8" s="80" t="s">
        <v>118</v>
      </c>
      <c r="C8" s="81">
        <v>3.9814814814814817E-3</v>
      </c>
      <c r="D8" s="82">
        <v>8.3900000000000002E-2</v>
      </c>
    </row>
    <row r="9" spans="2:4" s="76" customFormat="1" ht="24" customHeight="1">
      <c r="B9" s="80" t="s">
        <v>117</v>
      </c>
      <c r="C9" s="81">
        <v>3.5416666666666669E-3</v>
      </c>
      <c r="D9" s="82">
        <v>7.46E-2</v>
      </c>
    </row>
    <row r="10" spans="2:4" s="76" customFormat="1" ht="24" customHeight="1">
      <c r="B10" s="80" t="s">
        <v>76</v>
      </c>
      <c r="C10" s="81">
        <v>2.6620370370370365E-3</v>
      </c>
      <c r="D10" s="82">
        <v>5.6099999999999997E-2</v>
      </c>
    </row>
    <row r="11" spans="2:4" s="76" customFormat="1" ht="24" customHeight="1">
      <c r="B11" s="80" t="s">
        <v>231</v>
      </c>
      <c r="C11" s="81">
        <v>2.2106481481481486E-3</v>
      </c>
      <c r="D11" s="82">
        <v>4.6600000000000003E-2</v>
      </c>
    </row>
    <row r="12" spans="2:4" s="76" customFormat="1" ht="24" customHeight="1">
      <c r="B12" s="80" t="s">
        <v>233</v>
      </c>
      <c r="C12" s="81">
        <v>1.7129629629629626E-3</v>
      </c>
      <c r="D12" s="82">
        <v>3.61E-2</v>
      </c>
    </row>
    <row r="13" spans="2:4" s="76" customFormat="1" ht="24" customHeight="1">
      <c r="B13" s="80" t="s">
        <v>232</v>
      </c>
      <c r="C13" s="81">
        <v>1.6898148148148148E-3</v>
      </c>
      <c r="D13" s="82">
        <v>3.56E-2</v>
      </c>
    </row>
    <row r="14" spans="2:4" s="76" customFormat="1" ht="24" customHeight="1">
      <c r="B14" s="80" t="s">
        <v>213</v>
      </c>
      <c r="C14" s="81">
        <v>1.5393518518518521E-3</v>
      </c>
      <c r="D14" s="82">
        <v>3.2399999999999998E-2</v>
      </c>
    </row>
    <row r="15" spans="2:4" s="76" customFormat="1" ht="24" customHeight="1">
      <c r="B15" s="80" t="s">
        <v>181</v>
      </c>
      <c r="C15" s="81">
        <v>1.4699074074074074E-3</v>
      </c>
      <c r="D15" s="82">
        <v>3.1E-2</v>
      </c>
    </row>
    <row r="16" spans="2:4" s="76" customFormat="1" ht="24" customHeight="1">
      <c r="B16" s="80" t="s">
        <v>205</v>
      </c>
      <c r="C16" s="81">
        <v>1.3541666666666667E-3</v>
      </c>
      <c r="D16" s="82">
        <v>2.8500000000000001E-2</v>
      </c>
    </row>
    <row r="17" spans="2:4" s="76" customFormat="1" ht="24" customHeight="1">
      <c r="B17" s="80" t="s">
        <v>119</v>
      </c>
      <c r="C17" s="81">
        <v>1.2847222222222223E-3</v>
      </c>
      <c r="D17" s="82">
        <v>2.7099999999999999E-2</v>
      </c>
    </row>
    <row r="18" spans="2:4" s="76" customFormat="1" ht="24" customHeight="1">
      <c r="B18" s="80" t="s">
        <v>199</v>
      </c>
      <c r="C18" s="81">
        <v>8.3333333333333339E-4</v>
      </c>
      <c r="D18" s="82">
        <v>1.7600000000000001E-2</v>
      </c>
    </row>
    <row r="19" spans="2:4" s="76" customFormat="1" ht="24" customHeight="1">
      <c r="B19" s="80" t="s">
        <v>214</v>
      </c>
      <c r="C19" s="81">
        <v>7.4074074074074081E-4</v>
      </c>
      <c r="D19" s="82">
        <v>1.5599999999999999E-2</v>
      </c>
    </row>
    <row r="20" spans="2:4" s="76" customFormat="1" ht="24" customHeight="1">
      <c r="B20" s="80" t="s">
        <v>201</v>
      </c>
      <c r="C20" s="81">
        <v>6.018518518518519E-4</v>
      </c>
      <c r="D20" s="82">
        <v>1.2699999999999999E-2</v>
      </c>
    </row>
    <row r="21" spans="2:4" s="76" customFormat="1" ht="24" customHeight="1">
      <c r="B21" s="80" t="s">
        <v>235</v>
      </c>
      <c r="C21" s="81">
        <v>5.7870370370370367E-4</v>
      </c>
      <c r="D21" s="82">
        <v>1.2200000000000001E-2</v>
      </c>
    </row>
    <row r="22" spans="2:4" s="76" customFormat="1" ht="24" customHeight="1">
      <c r="B22" s="80" t="s">
        <v>212</v>
      </c>
      <c r="C22" s="81">
        <v>5.5555555555555556E-4</v>
      </c>
      <c r="D22" s="82">
        <v>1.17E-2</v>
      </c>
    </row>
    <row r="23" spans="2:4" s="76" customFormat="1" ht="24" customHeight="1">
      <c r="B23" s="80" t="s">
        <v>178</v>
      </c>
      <c r="C23" s="81">
        <v>4.2824074074074075E-4</v>
      </c>
      <c r="D23" s="82">
        <v>8.9999999999999993E-3</v>
      </c>
    </row>
    <row r="24" spans="2:4" s="76" customFormat="1" ht="24" customHeight="1">
      <c r="B24" s="80" t="s">
        <v>236</v>
      </c>
      <c r="C24" s="81">
        <v>3.5879629629629629E-4</v>
      </c>
      <c r="D24" s="82">
        <v>7.6E-3</v>
      </c>
    </row>
    <row r="25" spans="2:4" s="76" customFormat="1" ht="24" customHeight="1" thickBot="1">
      <c r="B25" s="83" t="s">
        <v>180</v>
      </c>
      <c r="C25" s="84">
        <v>3.5879629629629635E-4</v>
      </c>
      <c r="D25" s="85">
        <v>7.6E-3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>
  <sheetPr codeName="Foglio40"/>
  <dimension ref="B2:D25"/>
  <sheetViews>
    <sheetView showGridLines="0" showZeros="0" view="pageBreakPreview" zoomScaleNormal="9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73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ht="24" customHeight="1">
      <c r="B5" s="7" t="s">
        <v>10</v>
      </c>
      <c r="C5" s="8" t="s">
        <v>61</v>
      </c>
      <c r="D5" s="74" t="s">
        <v>5</v>
      </c>
    </row>
    <row r="6" spans="2:4" s="76" customFormat="1" ht="24" customHeight="1">
      <c r="B6" s="80" t="s">
        <v>75</v>
      </c>
      <c r="C6" s="81">
        <v>9.0277777777777769E-3</v>
      </c>
      <c r="D6" s="82">
        <v>0.18149999999999999</v>
      </c>
    </row>
    <row r="7" spans="2:4" s="76" customFormat="1" ht="24" customHeight="1">
      <c r="B7" s="80" t="s">
        <v>118</v>
      </c>
      <c r="C7" s="81">
        <v>4.5949074074074078E-3</v>
      </c>
      <c r="D7" s="82">
        <v>9.2399999999999996E-2</v>
      </c>
    </row>
    <row r="8" spans="2:4" s="76" customFormat="1" ht="24" customHeight="1">
      <c r="B8" s="80" t="s">
        <v>117</v>
      </c>
      <c r="C8" s="81">
        <v>4.4444444444444444E-3</v>
      </c>
      <c r="D8" s="82">
        <v>8.9300000000000004E-2</v>
      </c>
    </row>
    <row r="9" spans="2:4" s="76" customFormat="1" ht="24" customHeight="1">
      <c r="B9" s="80" t="s">
        <v>198</v>
      </c>
      <c r="C9" s="81">
        <v>3.333333333333334E-3</v>
      </c>
      <c r="D9" s="82">
        <v>6.7000000000000004E-2</v>
      </c>
    </row>
    <row r="10" spans="2:4" s="76" customFormat="1" ht="24" customHeight="1">
      <c r="B10" s="80" t="s">
        <v>76</v>
      </c>
      <c r="C10" s="81">
        <v>2.3611111111111107E-3</v>
      </c>
      <c r="D10" s="82">
        <v>4.7500000000000001E-2</v>
      </c>
    </row>
    <row r="11" spans="2:4" s="76" customFormat="1" ht="24" customHeight="1">
      <c r="B11" s="80" t="s">
        <v>181</v>
      </c>
      <c r="C11" s="81">
        <v>2.3263888888888887E-3</v>
      </c>
      <c r="D11" s="82">
        <v>4.6800000000000001E-2</v>
      </c>
    </row>
    <row r="12" spans="2:4" s="76" customFormat="1" ht="24" customHeight="1">
      <c r="B12" s="80" t="s">
        <v>119</v>
      </c>
      <c r="C12" s="81">
        <v>1.8055555555555559E-3</v>
      </c>
      <c r="D12" s="82">
        <v>3.6299999999999999E-2</v>
      </c>
    </row>
    <row r="13" spans="2:4" s="76" customFormat="1" ht="24" customHeight="1">
      <c r="B13" s="80" t="s">
        <v>231</v>
      </c>
      <c r="C13" s="81">
        <v>1.4699074074074074E-3</v>
      </c>
      <c r="D13" s="82">
        <v>2.9499999999999998E-2</v>
      </c>
    </row>
    <row r="14" spans="2:4" s="76" customFormat="1" ht="24" customHeight="1">
      <c r="B14" s="80" t="s">
        <v>178</v>
      </c>
      <c r="C14" s="81">
        <v>1.4120370370370369E-3</v>
      </c>
      <c r="D14" s="82">
        <v>2.8400000000000002E-2</v>
      </c>
    </row>
    <row r="15" spans="2:4" s="76" customFormat="1" ht="24" customHeight="1">
      <c r="B15" s="80" t="s">
        <v>180</v>
      </c>
      <c r="C15" s="81">
        <v>1.0300925925925924E-3</v>
      </c>
      <c r="D15" s="82">
        <v>2.07E-2</v>
      </c>
    </row>
    <row r="16" spans="2:4" s="76" customFormat="1" ht="24" customHeight="1">
      <c r="B16" s="80" t="s">
        <v>233</v>
      </c>
      <c r="C16" s="81">
        <v>9.2592592592592596E-4</v>
      </c>
      <c r="D16" s="82">
        <v>1.8599999999999998E-2</v>
      </c>
    </row>
    <row r="17" spans="2:4" s="76" customFormat="1" ht="24" customHeight="1">
      <c r="B17" s="80" t="s">
        <v>199</v>
      </c>
      <c r="C17" s="81">
        <v>9.0277777777777774E-4</v>
      </c>
      <c r="D17" s="82">
        <v>1.8100000000000002E-2</v>
      </c>
    </row>
    <row r="18" spans="2:4" s="76" customFormat="1" ht="24" customHeight="1">
      <c r="B18" s="80" t="s">
        <v>235</v>
      </c>
      <c r="C18" s="81">
        <v>8.4490740740740728E-4</v>
      </c>
      <c r="D18" s="82">
        <v>1.7000000000000001E-2</v>
      </c>
    </row>
    <row r="19" spans="2:4" s="76" customFormat="1" ht="24" customHeight="1">
      <c r="B19" s="80" t="s">
        <v>232</v>
      </c>
      <c r="C19" s="81">
        <v>7.8703703703703705E-4</v>
      </c>
      <c r="D19" s="82">
        <v>1.5800000000000002E-2</v>
      </c>
    </row>
    <row r="20" spans="2:4" s="76" customFormat="1" ht="24" customHeight="1">
      <c r="B20" s="80" t="s">
        <v>213</v>
      </c>
      <c r="C20" s="81">
        <v>7.6388888888888904E-4</v>
      </c>
      <c r="D20" s="82">
        <v>1.54E-2</v>
      </c>
    </row>
    <row r="21" spans="2:4" s="76" customFormat="1" ht="24" customHeight="1">
      <c r="B21" s="80" t="s">
        <v>237</v>
      </c>
      <c r="C21" s="81">
        <v>7.5231481481481471E-4</v>
      </c>
      <c r="D21" s="82">
        <v>1.5100000000000001E-2</v>
      </c>
    </row>
    <row r="22" spans="2:4" s="76" customFormat="1" ht="24" customHeight="1">
      <c r="B22" s="80" t="s">
        <v>238</v>
      </c>
      <c r="C22" s="81">
        <v>7.5231481481481471E-4</v>
      </c>
      <c r="D22" s="82">
        <v>1.5100000000000001E-2</v>
      </c>
    </row>
    <row r="23" spans="2:4" s="76" customFormat="1" ht="24" customHeight="1">
      <c r="B23" s="80" t="s">
        <v>212</v>
      </c>
      <c r="C23" s="81">
        <v>6.5972222222222224E-4</v>
      </c>
      <c r="D23" s="82">
        <v>1.3299999999999999E-2</v>
      </c>
    </row>
    <row r="24" spans="2:4" s="76" customFormat="1" ht="24" customHeight="1">
      <c r="B24" s="80" t="s">
        <v>214</v>
      </c>
      <c r="C24" s="81">
        <v>6.3657407407407402E-4</v>
      </c>
      <c r="D24" s="82">
        <v>1.2800000000000001E-2</v>
      </c>
    </row>
    <row r="25" spans="2:4" s="76" customFormat="1" ht="24" customHeight="1" thickBot="1">
      <c r="B25" s="83" t="s">
        <v>239</v>
      </c>
      <c r="C25" s="84">
        <v>5.0925925925925921E-4</v>
      </c>
      <c r="D25" s="85">
        <v>1.0200000000000001E-2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>
  <sheetPr codeName="Foglio41"/>
  <dimension ref="B2:D25"/>
  <sheetViews>
    <sheetView showGridLines="0" showZeros="0" view="pageBreakPreview" zoomScaleNormal="9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/>
    <row r="3" spans="2:4" s="76" customFormat="1" ht="24" customHeight="1">
      <c r="B3" s="211" t="s">
        <v>74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4" customHeight="1">
      <c r="B6" s="80" t="s">
        <v>75</v>
      </c>
      <c r="C6" s="81">
        <v>3.4768518518518504E-2</v>
      </c>
      <c r="D6" s="109">
        <v>0.20730000000000001</v>
      </c>
    </row>
    <row r="7" spans="2:4" s="76" customFormat="1" ht="24" customHeight="1">
      <c r="B7" s="80" t="s">
        <v>118</v>
      </c>
      <c r="C7" s="81">
        <v>1.5381944444444448E-2</v>
      </c>
      <c r="D7" s="109">
        <v>9.1700000000000004E-2</v>
      </c>
    </row>
    <row r="8" spans="2:4" s="76" customFormat="1" ht="24" customHeight="1">
      <c r="B8" s="80" t="s">
        <v>181</v>
      </c>
      <c r="C8" s="81">
        <v>1.3807870370370375E-2</v>
      </c>
      <c r="D8" s="109">
        <v>8.2299999999999998E-2</v>
      </c>
    </row>
    <row r="9" spans="2:4" s="76" customFormat="1" ht="24" customHeight="1">
      <c r="B9" s="80" t="s">
        <v>198</v>
      </c>
      <c r="C9" s="81">
        <v>9.9074074074074047E-3</v>
      </c>
      <c r="D9" s="109">
        <v>5.91E-2</v>
      </c>
    </row>
    <row r="10" spans="2:4" s="76" customFormat="1" ht="24" customHeight="1">
      <c r="B10" s="80" t="s">
        <v>76</v>
      </c>
      <c r="C10" s="81">
        <v>7.4999999999999971E-3</v>
      </c>
      <c r="D10" s="109">
        <v>4.4699999999999997E-2</v>
      </c>
    </row>
    <row r="11" spans="2:4" s="76" customFormat="1" ht="24" customHeight="1">
      <c r="B11" s="80" t="s">
        <v>119</v>
      </c>
      <c r="C11" s="81">
        <v>7.2916666666666642E-3</v>
      </c>
      <c r="D11" s="109">
        <v>4.3499999999999997E-2</v>
      </c>
    </row>
    <row r="12" spans="2:4" s="76" customFormat="1" ht="24" customHeight="1">
      <c r="B12" s="80" t="s">
        <v>234</v>
      </c>
      <c r="C12" s="81">
        <v>7.1759259259259285E-3</v>
      </c>
      <c r="D12" s="109">
        <v>4.2799999999999998E-2</v>
      </c>
    </row>
    <row r="13" spans="2:4" s="76" customFormat="1" ht="24" customHeight="1">
      <c r="B13" s="80" t="s">
        <v>199</v>
      </c>
      <c r="C13" s="81">
        <v>6.8287037037037032E-3</v>
      </c>
      <c r="D13" s="109">
        <v>4.07E-2</v>
      </c>
    </row>
    <row r="14" spans="2:4" s="76" customFormat="1" ht="24" customHeight="1">
      <c r="B14" s="80" t="s">
        <v>231</v>
      </c>
      <c r="C14" s="81">
        <v>6.1689814814814828E-3</v>
      </c>
      <c r="D14" s="109">
        <v>3.6799999999999999E-2</v>
      </c>
    </row>
    <row r="15" spans="2:4" s="76" customFormat="1" ht="24" customHeight="1">
      <c r="B15" s="80" t="s">
        <v>178</v>
      </c>
      <c r="C15" s="81">
        <v>6.1458333333333347E-3</v>
      </c>
      <c r="D15" s="109">
        <v>3.6600000000000001E-2</v>
      </c>
    </row>
    <row r="16" spans="2:4" s="76" customFormat="1" ht="24" customHeight="1">
      <c r="B16" s="80" t="s">
        <v>201</v>
      </c>
      <c r="C16" s="81">
        <v>4.7685185185185192E-3</v>
      </c>
      <c r="D16" s="109">
        <v>2.8400000000000002E-2</v>
      </c>
    </row>
    <row r="17" spans="2:4" s="76" customFormat="1" ht="24" customHeight="1">
      <c r="B17" s="80" t="s">
        <v>202</v>
      </c>
      <c r="C17" s="81">
        <v>4.6527777777777782E-3</v>
      </c>
      <c r="D17" s="109">
        <v>2.7699999999999999E-2</v>
      </c>
    </row>
    <row r="18" spans="2:4" s="76" customFormat="1" ht="24" customHeight="1">
      <c r="B18" s="80" t="s">
        <v>117</v>
      </c>
      <c r="C18" s="81">
        <v>4.2476851851851859E-3</v>
      </c>
      <c r="D18" s="109">
        <v>2.53E-2</v>
      </c>
    </row>
    <row r="19" spans="2:4" s="76" customFormat="1" ht="24" customHeight="1">
      <c r="B19" s="80" t="s">
        <v>233</v>
      </c>
      <c r="C19" s="81">
        <v>4.0162037037037033E-3</v>
      </c>
      <c r="D19" s="109">
        <v>2.3900000000000001E-2</v>
      </c>
    </row>
    <row r="20" spans="2:4" s="76" customFormat="1" ht="24" customHeight="1">
      <c r="B20" s="80" t="s">
        <v>79</v>
      </c>
      <c r="C20" s="81">
        <v>3.1481481481481486E-3</v>
      </c>
      <c r="D20" s="109">
        <v>1.8800000000000001E-2</v>
      </c>
    </row>
    <row r="21" spans="2:4" s="76" customFormat="1" ht="24" customHeight="1">
      <c r="B21" s="80" t="s">
        <v>213</v>
      </c>
      <c r="C21" s="81">
        <v>3.1134259259259262E-3</v>
      </c>
      <c r="D21" s="109">
        <v>1.8599999999999998E-2</v>
      </c>
    </row>
    <row r="22" spans="2:4" s="76" customFormat="1" ht="24" customHeight="1">
      <c r="B22" s="80" t="s">
        <v>214</v>
      </c>
      <c r="C22" s="81">
        <v>2.7314814814814814E-3</v>
      </c>
      <c r="D22" s="109">
        <v>1.6299999999999999E-2</v>
      </c>
    </row>
    <row r="23" spans="2:4" s="76" customFormat="1" ht="24" customHeight="1">
      <c r="B23" s="80" t="s">
        <v>240</v>
      </c>
      <c r="C23" s="81">
        <v>2.2106481481481482E-3</v>
      </c>
      <c r="D23" s="109">
        <v>1.32E-2</v>
      </c>
    </row>
    <row r="24" spans="2:4" s="76" customFormat="1" ht="24" customHeight="1">
      <c r="B24" s="80" t="s">
        <v>241</v>
      </c>
      <c r="C24" s="81">
        <v>2.0833333333333333E-3</v>
      </c>
      <c r="D24" s="109">
        <v>1.24E-2</v>
      </c>
    </row>
    <row r="25" spans="2:4" s="76" customFormat="1" ht="24" customHeight="1" thickBot="1">
      <c r="B25" s="83" t="s">
        <v>179</v>
      </c>
      <c r="C25" s="84">
        <v>2.0601851851851853E-3</v>
      </c>
      <c r="D25" s="110">
        <v>1.23E-2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>
  <sheetPr codeName="Foglio42"/>
  <dimension ref="B2:D6"/>
  <sheetViews>
    <sheetView showGridLines="0" showZeros="0" view="pageBreakPreview" topLeftCell="B1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77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s="75" customFormat="1" ht="24" customHeight="1">
      <c r="B5" s="77" t="s">
        <v>10</v>
      </c>
      <c r="C5" s="78" t="s">
        <v>61</v>
      </c>
      <c r="D5" s="79" t="s">
        <v>5</v>
      </c>
    </row>
    <row r="6" spans="2:4" s="75" customFormat="1" ht="24" customHeight="1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>
  <sheetPr codeName="Foglio43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78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ht="24" customHeight="1">
      <c r="B5" s="77" t="s">
        <v>10</v>
      </c>
      <c r="C5" s="78" t="s">
        <v>61</v>
      </c>
      <c r="D5" s="79" t="s">
        <v>5</v>
      </c>
    </row>
    <row r="6" spans="2:4" ht="24" customHeight="1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>
  <sheetPr codeName="Foglio44"/>
  <dimension ref="B2:D25"/>
  <sheetViews>
    <sheetView showGridLines="0" showZeros="0" view="pageBreakPreview" zoomScaleNormal="8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63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ht="24" customHeight="1">
      <c r="B5" s="113" t="s">
        <v>10</v>
      </c>
      <c r="C5" s="114" t="s">
        <v>61</v>
      </c>
      <c r="D5" s="115" t="s">
        <v>5</v>
      </c>
    </row>
    <row r="6" spans="2:4" ht="22.5" customHeight="1">
      <c r="B6" s="80" t="s">
        <v>75</v>
      </c>
      <c r="C6" s="81">
        <v>9.7222222222222219E-4</v>
      </c>
      <c r="D6" s="109">
        <v>0.17829999999999999</v>
      </c>
    </row>
    <row r="7" spans="2:4" ht="22.5" customHeight="1">
      <c r="B7" s="80" t="s">
        <v>231</v>
      </c>
      <c r="C7" s="81">
        <v>6.3657407407407413E-4</v>
      </c>
      <c r="D7" s="109">
        <v>0.1168</v>
      </c>
    </row>
    <row r="8" spans="2:4" ht="22.5" customHeight="1">
      <c r="B8" s="80" t="s">
        <v>213</v>
      </c>
      <c r="C8" s="81">
        <v>4.9768518518518521E-4</v>
      </c>
      <c r="D8" s="109">
        <v>9.1300000000000006E-2</v>
      </c>
    </row>
    <row r="9" spans="2:4" ht="22.5" customHeight="1">
      <c r="B9" s="80" t="s">
        <v>198</v>
      </c>
      <c r="C9" s="81">
        <v>4.5138888888888887E-4</v>
      </c>
      <c r="D9" s="109">
        <v>8.2799999999999999E-2</v>
      </c>
    </row>
    <row r="10" spans="2:4" ht="22.5" customHeight="1">
      <c r="B10" s="80" t="s">
        <v>76</v>
      </c>
      <c r="C10" s="81">
        <v>3.3564814814814818E-4</v>
      </c>
      <c r="D10" s="109">
        <v>6.1600000000000002E-2</v>
      </c>
    </row>
    <row r="11" spans="2:4" ht="22.5" customHeight="1">
      <c r="B11" s="80" t="s">
        <v>117</v>
      </c>
      <c r="C11" s="81">
        <v>3.2407407407407406E-4</v>
      </c>
      <c r="D11" s="109">
        <v>5.9400000000000001E-2</v>
      </c>
    </row>
    <row r="12" spans="2:4" ht="22.5" customHeight="1">
      <c r="B12" s="80" t="s">
        <v>181</v>
      </c>
      <c r="C12" s="81">
        <v>2.6620370370370372E-4</v>
      </c>
      <c r="D12" s="109">
        <v>4.8800000000000003E-2</v>
      </c>
    </row>
    <row r="13" spans="2:4" ht="22.5" customHeight="1">
      <c r="B13" s="80" t="s">
        <v>210</v>
      </c>
      <c r="C13" s="81">
        <v>2.0833333333333335E-4</v>
      </c>
      <c r="D13" s="109">
        <v>3.8199999999999998E-2</v>
      </c>
    </row>
    <row r="14" spans="2:4" ht="22.5" customHeight="1">
      <c r="B14" s="80" t="s">
        <v>79</v>
      </c>
      <c r="C14" s="81">
        <v>1.8518518518518518E-4</v>
      </c>
      <c r="D14" s="109">
        <v>3.4000000000000002E-2</v>
      </c>
    </row>
    <row r="15" spans="2:4" ht="22.5" customHeight="1">
      <c r="B15" s="80" t="s">
        <v>201</v>
      </c>
      <c r="C15" s="81">
        <v>1.7361111111111112E-4</v>
      </c>
      <c r="D15" s="109">
        <v>3.1800000000000002E-2</v>
      </c>
    </row>
    <row r="16" spans="2:4" ht="22.5" customHeight="1">
      <c r="B16" s="80" t="s">
        <v>179</v>
      </c>
      <c r="C16" s="81">
        <v>1.3888888888888889E-4</v>
      </c>
      <c r="D16" s="109">
        <v>2.5499999999999998E-2</v>
      </c>
    </row>
    <row r="17" spans="2:4" ht="22.5" customHeight="1">
      <c r="B17" s="80" t="s">
        <v>242</v>
      </c>
      <c r="C17" s="81">
        <v>1.273148148148148E-4</v>
      </c>
      <c r="D17" s="109">
        <v>2.3400000000000001E-2</v>
      </c>
    </row>
    <row r="18" spans="2:4" ht="22.5" customHeight="1">
      <c r="B18" s="80" t="s">
        <v>184</v>
      </c>
      <c r="C18" s="81">
        <v>1.273148148148148E-4</v>
      </c>
      <c r="D18" s="109">
        <v>2.3400000000000001E-2</v>
      </c>
    </row>
    <row r="19" spans="2:4" ht="22.5" customHeight="1">
      <c r="B19" s="80" t="s">
        <v>204</v>
      </c>
      <c r="C19" s="81">
        <v>1.273148148148148E-4</v>
      </c>
      <c r="D19" s="109">
        <v>2.3400000000000001E-2</v>
      </c>
    </row>
    <row r="20" spans="2:4" ht="22.5" customHeight="1">
      <c r="B20" s="80" t="s">
        <v>243</v>
      </c>
      <c r="C20" s="81">
        <v>1.273148148148148E-4</v>
      </c>
      <c r="D20" s="109">
        <v>2.3400000000000001E-2</v>
      </c>
    </row>
    <row r="21" spans="2:4" ht="22.5" customHeight="1">
      <c r="B21" s="80" t="s">
        <v>244</v>
      </c>
      <c r="C21" s="81">
        <v>1.2731481481481499E-4</v>
      </c>
      <c r="D21" s="109">
        <v>2.3400000000000001E-2</v>
      </c>
    </row>
    <row r="22" spans="2:4" ht="22.5" customHeight="1">
      <c r="B22" s="80" t="s">
        <v>118</v>
      </c>
      <c r="C22" s="81">
        <v>1.1574074074074073E-4</v>
      </c>
      <c r="D22" s="109">
        <v>2.12E-2</v>
      </c>
    </row>
    <row r="23" spans="2:4" ht="22.5" customHeight="1">
      <c r="B23" s="80" t="s">
        <v>178</v>
      </c>
      <c r="C23" s="81">
        <v>1.15740740740741E-4</v>
      </c>
      <c r="D23" s="109">
        <v>2.12E-2</v>
      </c>
    </row>
    <row r="24" spans="2:4" ht="22.5" customHeight="1">
      <c r="B24" s="80" t="s">
        <v>245</v>
      </c>
      <c r="C24" s="81">
        <v>9.2592592592592588E-5</v>
      </c>
      <c r="D24" s="109">
        <v>1.7000000000000001E-2</v>
      </c>
    </row>
    <row r="25" spans="2:4" ht="22.5" customHeight="1" thickBot="1">
      <c r="B25" s="83" t="s">
        <v>199</v>
      </c>
      <c r="C25" s="84">
        <v>9.2592592592592588E-5</v>
      </c>
      <c r="D25" s="110">
        <v>1.7000000000000001E-2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/>
  <dimension ref="B2:K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87" t="s">
        <v>44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1.3541666666666665E-3</v>
      </c>
      <c r="D7" s="12">
        <f t="shared" ref="D7:D18" si="0">IFERROR(C7/C$19,0)</f>
        <v>7.6620825147347735E-2</v>
      </c>
      <c r="E7" s="12">
        <f t="shared" ref="E7:E18" si="1">IFERROR(C7/C$30,0)</f>
        <v>3.0240372189196174E-2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1.3541666666666665E-3</v>
      </c>
      <c r="J7" s="12">
        <f t="shared" ref="J7:J18" si="4">IFERROR(I7/I$19,0)</f>
        <v>7.6620825147347735E-2</v>
      </c>
      <c r="K7" s="14">
        <f t="shared" ref="K7:K18" si="5">IFERROR(I7/I$30,0)</f>
        <v>3.0240372189196174E-2</v>
      </c>
    </row>
    <row r="8" spans="2:11">
      <c r="B8" s="150" t="s">
        <v>115</v>
      </c>
      <c r="C8" s="11">
        <v>3.5185185185185193E-3</v>
      </c>
      <c r="D8" s="12">
        <f t="shared" si="0"/>
        <v>0.19908316961362155</v>
      </c>
      <c r="E8" s="12">
        <f t="shared" si="1"/>
        <v>7.8573274747996927E-2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3.5185185185185193E-3</v>
      </c>
      <c r="J8" s="12">
        <f t="shared" si="4"/>
        <v>0.19908316961362155</v>
      </c>
      <c r="K8" s="14">
        <f t="shared" si="5"/>
        <v>7.8573274747996927E-2</v>
      </c>
    </row>
    <row r="9" spans="2:11">
      <c r="B9" s="10" t="s">
        <v>51</v>
      </c>
      <c r="C9" s="11">
        <v>1.2037037037037036E-3</v>
      </c>
      <c r="D9" s="12">
        <f t="shared" si="0"/>
        <v>6.810740013097577E-2</v>
      </c>
      <c r="E9" s="12">
        <f t="shared" si="1"/>
        <v>2.6880330834841044E-2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1.2037037037037036E-3</v>
      </c>
      <c r="J9" s="12">
        <f t="shared" si="4"/>
        <v>6.810740013097577E-2</v>
      </c>
      <c r="K9" s="14">
        <f t="shared" si="5"/>
        <v>2.6880330834841044E-2</v>
      </c>
    </row>
    <row r="10" spans="2:11">
      <c r="B10" s="10" t="s">
        <v>11</v>
      </c>
      <c r="C10" s="11">
        <v>1.8171296296296297E-3</v>
      </c>
      <c r="D10" s="12">
        <f t="shared" si="0"/>
        <v>0.1028159790438769</v>
      </c>
      <c r="E10" s="12">
        <f t="shared" si="1"/>
        <v>4.0578960971827352E-2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1.8171296296296297E-3</v>
      </c>
      <c r="J10" s="12">
        <f t="shared" si="4"/>
        <v>0.1028159790438769</v>
      </c>
      <c r="K10" s="14">
        <f t="shared" si="5"/>
        <v>4.0578960971827352E-2</v>
      </c>
    </row>
    <row r="11" spans="2:11">
      <c r="B11" s="10" t="s">
        <v>12</v>
      </c>
      <c r="C11" s="11">
        <v>2.4305555555555555E-4</v>
      </c>
      <c r="D11" s="12">
        <f t="shared" si="0"/>
        <v>1.3752455795677802E-2</v>
      </c>
      <c r="E11" s="12">
        <f t="shared" si="1"/>
        <v>5.4277591108813656E-3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2.4305555555555555E-4</v>
      </c>
      <c r="J11" s="12">
        <f t="shared" si="4"/>
        <v>1.3752455795677802E-2</v>
      </c>
      <c r="K11" s="14">
        <f t="shared" si="5"/>
        <v>5.4277591108813656E-3</v>
      </c>
    </row>
    <row r="12" spans="2:11">
      <c r="B12" s="10" t="s">
        <v>176</v>
      </c>
      <c r="C12" s="11">
        <v>8.3449074074074068E-3</v>
      </c>
      <c r="D12" s="12">
        <f t="shared" si="0"/>
        <v>0.47216764898493779</v>
      </c>
      <c r="E12" s="12">
        <f t="shared" si="1"/>
        <v>0.18635306280692687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8.3449074074074068E-3</v>
      </c>
      <c r="J12" s="12">
        <f t="shared" si="4"/>
        <v>0.47216764898493779</v>
      </c>
      <c r="K12" s="14">
        <f t="shared" si="5"/>
        <v>0.18635306280692687</v>
      </c>
    </row>
    <row r="13" spans="2:1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207</v>
      </c>
      <c r="C15" s="11">
        <v>1.6203703703703703E-4</v>
      </c>
      <c r="D15" s="12">
        <f t="shared" si="0"/>
        <v>9.1683038637852005E-3</v>
      </c>
      <c r="E15" s="12">
        <f t="shared" si="1"/>
        <v>3.6185060739209103E-3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1.6203703703703703E-4</v>
      </c>
      <c r="J15" s="12">
        <f t="shared" si="4"/>
        <v>9.1683038637852005E-3</v>
      </c>
      <c r="K15" s="14">
        <f t="shared" si="5"/>
        <v>3.6185060739209103E-3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1.0300925925925926E-3</v>
      </c>
      <c r="D18" s="12">
        <f t="shared" si="0"/>
        <v>5.8284217419777351E-2</v>
      </c>
      <c r="E18" s="12">
        <f t="shared" si="1"/>
        <v>2.3003360041354358E-2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1.0300925925925926E-3</v>
      </c>
      <c r="J18" s="12">
        <f t="shared" si="4"/>
        <v>5.8284217419777351E-2</v>
      </c>
      <c r="K18" s="14">
        <f t="shared" si="5"/>
        <v>2.3003360041354358E-2</v>
      </c>
    </row>
    <row r="19" spans="2:11" ht="16.5" thickTop="1" thickBot="1">
      <c r="B19" s="31" t="s">
        <v>3</v>
      </c>
      <c r="C19" s="32">
        <f>SUM(C7:C18)</f>
        <v>1.7673611111111109E-2</v>
      </c>
      <c r="D19" s="33">
        <f>IFERROR(SUM(D7:D18),0)</f>
        <v>1.0000000000000002</v>
      </c>
      <c r="E19" s="33">
        <f>IFERROR(SUM(E7:E18),0)</f>
        <v>0.39467562677694495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1.7673611111111109E-2</v>
      </c>
      <c r="J19" s="33">
        <f>IFERROR(SUM(J7:J18),0)</f>
        <v>1.0000000000000002</v>
      </c>
      <c r="K19" s="34">
        <f>IFERROR(SUM(K7:K18),0)</f>
        <v>0.39467562677694495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>
      <c r="B22" s="18" t="s">
        <v>15</v>
      </c>
      <c r="C22" s="11">
        <v>1.2847222222222225E-3</v>
      </c>
      <c r="D22" s="19"/>
      <c r="E22" s="12">
        <f>IFERROR(C22/C$30,0)</f>
        <v>2.8689583871801507E-2</v>
      </c>
      <c r="F22" s="11">
        <v>0</v>
      </c>
      <c r="G22" s="19"/>
      <c r="H22" s="12">
        <f>IFERROR(F22/F$30,0)</f>
        <v>0</v>
      </c>
      <c r="I22" s="11">
        <f t="shared" ref="I22:I27" si="7">C22+F22</f>
        <v>1.2847222222222225E-3</v>
      </c>
      <c r="J22" s="19"/>
      <c r="K22" s="14">
        <f>IFERROR(I22/I$30,0)</f>
        <v>2.8689583871801507E-2</v>
      </c>
    </row>
    <row r="23" spans="2:11">
      <c r="B23" s="18" t="s">
        <v>16</v>
      </c>
      <c r="C23" s="11">
        <v>3.4722222222222222E-5</v>
      </c>
      <c r="D23" s="19"/>
      <c r="E23" s="12">
        <f t="shared" ref="E23:E27" si="8">IFERROR(C23/C$30,0)</f>
        <v>7.7539415869733793E-4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3.4722222222222222E-5</v>
      </c>
      <c r="J23" s="19"/>
      <c r="K23" s="14">
        <f t="shared" ref="K23:K27" si="10">IFERROR(I23/I$30,0)</f>
        <v>7.7539415869733793E-4</v>
      </c>
    </row>
    <row r="24" spans="2:11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9.432870370370371E-3</v>
      </c>
      <c r="D25" s="19"/>
      <c r="E25" s="12">
        <f t="shared" si="8"/>
        <v>0.21064874644611015</v>
      </c>
      <c r="F25" s="11">
        <v>0</v>
      </c>
      <c r="G25" s="19"/>
      <c r="H25" s="12">
        <f t="shared" si="9"/>
        <v>0</v>
      </c>
      <c r="I25" s="11">
        <f t="shared" si="7"/>
        <v>9.432870370370371E-3</v>
      </c>
      <c r="J25" s="19"/>
      <c r="K25" s="14">
        <f t="shared" si="10"/>
        <v>0.21064874644611015</v>
      </c>
    </row>
    <row r="26" spans="2:11">
      <c r="B26" s="18" t="s">
        <v>19</v>
      </c>
      <c r="C26" s="11">
        <v>1.608796296296296E-2</v>
      </c>
      <c r="D26" s="19"/>
      <c r="E26" s="12">
        <f t="shared" si="8"/>
        <v>0.3592659601964332</v>
      </c>
      <c r="F26" s="11">
        <v>0</v>
      </c>
      <c r="G26" s="19"/>
      <c r="H26" s="12">
        <f t="shared" si="9"/>
        <v>0</v>
      </c>
      <c r="I26" s="11">
        <f t="shared" si="7"/>
        <v>1.608796296296296E-2</v>
      </c>
      <c r="J26" s="19"/>
      <c r="K26" s="14">
        <f t="shared" si="10"/>
        <v>0.3592659601964332</v>
      </c>
    </row>
    <row r="27" spans="2:11" ht="15.75" thickBot="1">
      <c r="B27" s="23" t="s">
        <v>20</v>
      </c>
      <c r="C27" s="20">
        <v>2.6620370370370372E-4</v>
      </c>
      <c r="D27" s="24"/>
      <c r="E27" s="21">
        <f t="shared" si="8"/>
        <v>5.9446885500129241E-3</v>
      </c>
      <c r="F27" s="20">
        <v>0</v>
      </c>
      <c r="G27" s="24"/>
      <c r="H27" s="21">
        <f t="shared" si="9"/>
        <v>0</v>
      </c>
      <c r="I27" s="11">
        <f t="shared" si="7"/>
        <v>2.6620370370370372E-4</v>
      </c>
      <c r="J27" s="24"/>
      <c r="K27" s="22">
        <f t="shared" si="10"/>
        <v>5.9446885500129241E-3</v>
      </c>
    </row>
    <row r="28" spans="2:11" ht="16.5" thickTop="1" thickBot="1">
      <c r="B28" s="31" t="s">
        <v>3</v>
      </c>
      <c r="C28" s="32">
        <f>SUM(C22:C27)</f>
        <v>2.7106481481481478E-2</v>
      </c>
      <c r="D28" s="33"/>
      <c r="E28" s="33">
        <f>IFERROR(SUM(E22:E27),0)</f>
        <v>0.6053243732230551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2.7106481481481478E-2</v>
      </c>
      <c r="J28" s="33"/>
      <c r="K28" s="34">
        <f>IFERROR(SUM(K22:K27),0)</f>
        <v>0.6053243732230551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4.4780092592592587E-2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4.4780092592592587E-2</v>
      </c>
      <c r="J30" s="35"/>
      <c r="K30" s="38">
        <f>IFERROR(SUM(K19,K28),0)</f>
        <v>1</v>
      </c>
    </row>
    <row r="31" spans="2:1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>
  <sheetPr codeName="Foglio45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1" t="s">
        <v>64</v>
      </c>
      <c r="C3" s="212"/>
      <c r="D3" s="213"/>
    </row>
    <row r="4" spans="2:4" s="76" customFormat="1" ht="23.25" customHeight="1">
      <c r="B4" s="214" t="s">
        <v>222</v>
      </c>
      <c r="C4" s="215"/>
      <c r="D4" s="216"/>
    </row>
    <row r="5" spans="2:4" s="76" customFormat="1" ht="23.25" customHeight="1">
      <c r="B5" s="77" t="s">
        <v>10</v>
      </c>
      <c r="C5" s="78" t="s">
        <v>61</v>
      </c>
      <c r="D5" s="79" t="s">
        <v>5</v>
      </c>
    </row>
    <row r="6" spans="2:4" s="76" customFormat="1" ht="23.25" customHeight="1" thickBot="1">
      <c r="B6" s="116"/>
      <c r="C6" s="117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>
  <sheetPr codeName="Foglio46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65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4" customHeight="1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>
  <sheetPr codeName="Foglio47"/>
  <dimension ref="B2:D22"/>
  <sheetViews>
    <sheetView showGridLines="0" showZeros="0" view="pageBreakPreview" zoomScaleNormal="80" zoomScaleSheetLayoutView="100" zoomScalePageLayoutView="8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66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4" customHeight="1">
      <c r="B6" s="80" t="s">
        <v>75</v>
      </c>
      <c r="C6" s="81">
        <v>4.8726851851851856E-3</v>
      </c>
      <c r="D6" s="82">
        <v>0.26650000000000001</v>
      </c>
    </row>
    <row r="7" spans="2:4" s="76" customFormat="1" ht="24" customHeight="1">
      <c r="B7" s="80" t="s">
        <v>118</v>
      </c>
      <c r="C7" s="81">
        <v>2.5000000000000001E-3</v>
      </c>
      <c r="D7" s="82">
        <v>0.13669999999999999</v>
      </c>
    </row>
    <row r="8" spans="2:4" s="76" customFormat="1" ht="24" customHeight="1">
      <c r="B8" s="80" t="s">
        <v>213</v>
      </c>
      <c r="C8" s="81">
        <v>2.3611111111111111E-3</v>
      </c>
      <c r="D8" s="82">
        <v>0.12909999999999999</v>
      </c>
    </row>
    <row r="9" spans="2:4" s="76" customFormat="1" ht="24" customHeight="1">
      <c r="B9" s="80" t="s">
        <v>231</v>
      </c>
      <c r="C9" s="81">
        <v>2.2916666666666662E-3</v>
      </c>
      <c r="D9" s="82">
        <v>0.12529999999999999</v>
      </c>
    </row>
    <row r="10" spans="2:4" s="76" customFormat="1" ht="24" customHeight="1">
      <c r="B10" s="80" t="s">
        <v>198</v>
      </c>
      <c r="C10" s="81">
        <v>1.5393518518518521E-3</v>
      </c>
      <c r="D10" s="82">
        <v>8.4199999999999997E-2</v>
      </c>
    </row>
    <row r="11" spans="2:4" s="76" customFormat="1" ht="24" customHeight="1">
      <c r="B11" s="80" t="s">
        <v>183</v>
      </c>
      <c r="C11" s="81">
        <v>7.0601851851851858E-4</v>
      </c>
      <c r="D11" s="82">
        <v>3.8600000000000002E-2</v>
      </c>
    </row>
    <row r="12" spans="2:4" s="76" customFormat="1" ht="24" customHeight="1">
      <c r="B12" s="80" t="s">
        <v>119</v>
      </c>
      <c r="C12" s="81">
        <v>6.8287037037037036E-4</v>
      </c>
      <c r="D12" s="82">
        <v>3.73E-2</v>
      </c>
    </row>
    <row r="13" spans="2:4" s="76" customFormat="1" ht="24" customHeight="1">
      <c r="B13" s="80" t="s">
        <v>211</v>
      </c>
      <c r="C13" s="81">
        <v>6.8287037037037025E-4</v>
      </c>
      <c r="D13" s="82">
        <v>3.73E-2</v>
      </c>
    </row>
    <row r="14" spans="2:4" s="76" customFormat="1" ht="24" customHeight="1">
      <c r="B14" s="80" t="s">
        <v>204</v>
      </c>
      <c r="C14" s="81">
        <v>5.4398148148148144E-4</v>
      </c>
      <c r="D14" s="82">
        <v>2.9700000000000001E-2</v>
      </c>
    </row>
    <row r="15" spans="2:4" s="76" customFormat="1" ht="24" customHeight="1">
      <c r="B15" s="80" t="s">
        <v>178</v>
      </c>
      <c r="C15" s="81">
        <v>5.0925925925925921E-4</v>
      </c>
      <c r="D15" s="82">
        <v>2.7799999999999998E-2</v>
      </c>
    </row>
    <row r="16" spans="2:4" s="76" customFormat="1" ht="24" customHeight="1">
      <c r="B16" s="80" t="s">
        <v>79</v>
      </c>
      <c r="C16" s="81">
        <v>3.0092592592592595E-4</v>
      </c>
      <c r="D16" s="82">
        <v>1.6500000000000001E-2</v>
      </c>
    </row>
    <row r="17" spans="2:4" s="76" customFormat="1" ht="24" customHeight="1">
      <c r="B17" s="80" t="s">
        <v>199</v>
      </c>
      <c r="C17" s="81">
        <v>2.5462962962962961E-4</v>
      </c>
      <c r="D17" s="82">
        <v>1.3899999999999999E-2</v>
      </c>
    </row>
    <row r="18" spans="2:4" s="76" customFormat="1" ht="24" customHeight="1">
      <c r="B18" s="80" t="s">
        <v>117</v>
      </c>
      <c r="C18" s="81">
        <v>2.5462962962962961E-4</v>
      </c>
      <c r="D18" s="82">
        <v>1.3899999999999999E-2</v>
      </c>
    </row>
    <row r="19" spans="2:4" s="76" customFormat="1" ht="24" customHeight="1">
      <c r="B19" s="80" t="s">
        <v>185</v>
      </c>
      <c r="C19" s="81">
        <v>2.4305555555555552E-4</v>
      </c>
      <c r="D19" s="82">
        <v>1.3299999999999999E-2</v>
      </c>
    </row>
    <row r="20" spans="2:4" s="76" customFormat="1" ht="24" customHeight="1">
      <c r="B20" s="80" t="s">
        <v>181</v>
      </c>
      <c r="C20" s="81">
        <v>2.4305555555555552E-4</v>
      </c>
      <c r="D20" s="82">
        <v>1.3299999999999999E-2</v>
      </c>
    </row>
    <row r="21" spans="2:4" s="76" customFormat="1" ht="24" customHeight="1">
      <c r="B21" s="80" t="s">
        <v>246</v>
      </c>
      <c r="C21" s="81">
        <v>1.7361111111111112E-4</v>
      </c>
      <c r="D21" s="82">
        <v>9.4999999999999998E-3</v>
      </c>
    </row>
    <row r="22" spans="2:4" s="76" customFormat="1" ht="24" customHeight="1" thickBot="1">
      <c r="B22" s="83" t="s">
        <v>119</v>
      </c>
      <c r="C22" s="84">
        <v>1.273148148148148E-4</v>
      </c>
      <c r="D22" s="85">
        <v>7.0000000000000001E-3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>
  <sheetPr codeName="Foglio48"/>
  <dimension ref="B2:D25"/>
  <sheetViews>
    <sheetView showGridLines="0" showZeros="0" view="pageBreakPreview" zoomScaleNormal="9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7" t="s">
        <v>67</v>
      </c>
      <c r="C3" s="218"/>
      <c r="D3" s="219"/>
    </row>
    <row r="4" spans="2:4" s="76" customFormat="1" ht="23.25" customHeight="1">
      <c r="B4" s="214" t="s">
        <v>222</v>
      </c>
      <c r="C4" s="215"/>
      <c r="D4" s="216"/>
    </row>
    <row r="5" spans="2:4" s="76" customFormat="1" ht="23.25" customHeight="1">
      <c r="B5" s="118" t="s">
        <v>10</v>
      </c>
      <c r="C5" s="119" t="s">
        <v>61</v>
      </c>
      <c r="D5" s="120" t="s">
        <v>5</v>
      </c>
    </row>
    <row r="6" spans="2:4" s="76" customFormat="1" ht="23.25" customHeight="1">
      <c r="B6" s="121" t="s">
        <v>75</v>
      </c>
      <c r="C6" s="122">
        <v>1.0173611111111111E-2</v>
      </c>
      <c r="D6" s="123">
        <v>0.15640000000000001</v>
      </c>
    </row>
    <row r="7" spans="2:4" s="76" customFormat="1" ht="23.25" customHeight="1">
      <c r="B7" s="80" t="s">
        <v>198</v>
      </c>
      <c r="C7" s="122">
        <v>4.5254629629629638E-3</v>
      </c>
      <c r="D7" s="123">
        <v>6.9599999999999995E-2</v>
      </c>
    </row>
    <row r="8" spans="2:4" s="76" customFormat="1" ht="23.25" customHeight="1">
      <c r="B8" s="80" t="s">
        <v>181</v>
      </c>
      <c r="C8" s="122">
        <v>3.1134259259259262E-3</v>
      </c>
      <c r="D8" s="123">
        <v>4.7899999999999998E-2</v>
      </c>
    </row>
    <row r="9" spans="2:4" s="76" customFormat="1" ht="23.25" customHeight="1">
      <c r="B9" s="121" t="s">
        <v>76</v>
      </c>
      <c r="C9" s="122">
        <v>3.0902777777777777E-3</v>
      </c>
      <c r="D9" s="123">
        <v>4.7500000000000001E-2</v>
      </c>
    </row>
    <row r="10" spans="2:4" s="76" customFormat="1" ht="23.25" customHeight="1">
      <c r="B10" s="80" t="s">
        <v>118</v>
      </c>
      <c r="C10" s="122">
        <v>2.1412037037037038E-3</v>
      </c>
      <c r="D10" s="123">
        <v>3.2899999999999999E-2</v>
      </c>
    </row>
    <row r="11" spans="2:4" s="76" customFormat="1" ht="23.25" customHeight="1">
      <c r="B11" s="80" t="s">
        <v>199</v>
      </c>
      <c r="C11" s="122">
        <v>1.9791666666666668E-3</v>
      </c>
      <c r="D11" s="123">
        <v>3.04E-2</v>
      </c>
    </row>
    <row r="12" spans="2:4" s="76" customFormat="1" ht="23.25" customHeight="1">
      <c r="B12" s="80" t="s">
        <v>214</v>
      </c>
      <c r="C12" s="122">
        <v>1.7708333333333335E-3</v>
      </c>
      <c r="D12" s="123">
        <v>2.7199999999999998E-2</v>
      </c>
    </row>
    <row r="13" spans="2:4" s="76" customFormat="1" ht="23.25" customHeight="1">
      <c r="B13" s="121" t="s">
        <v>178</v>
      </c>
      <c r="C13" s="122">
        <v>1.7708333333333332E-3</v>
      </c>
      <c r="D13" s="123">
        <v>2.7199999999999998E-2</v>
      </c>
    </row>
    <row r="14" spans="2:4" s="76" customFormat="1" ht="23.25" customHeight="1">
      <c r="B14" s="121" t="s">
        <v>247</v>
      </c>
      <c r="C14" s="122">
        <v>1.7592592592592592E-3</v>
      </c>
      <c r="D14" s="123">
        <v>2.7E-2</v>
      </c>
    </row>
    <row r="15" spans="2:4" s="76" customFormat="1" ht="23.25" customHeight="1">
      <c r="B15" s="80" t="s">
        <v>232</v>
      </c>
      <c r="C15" s="122">
        <v>1.5509259259259259E-3</v>
      </c>
      <c r="D15" s="123">
        <v>2.3800000000000002E-2</v>
      </c>
    </row>
    <row r="16" spans="2:4" s="76" customFormat="1" ht="23.25" customHeight="1">
      <c r="B16" s="121" t="s">
        <v>248</v>
      </c>
      <c r="C16" s="122">
        <v>1.5046296296296294E-3</v>
      </c>
      <c r="D16" s="123">
        <v>2.3099999999999999E-2</v>
      </c>
    </row>
    <row r="17" spans="2:4" s="76" customFormat="1" ht="23.25" customHeight="1">
      <c r="B17" s="80" t="s">
        <v>119</v>
      </c>
      <c r="C17" s="122">
        <v>1.4930555555555556E-3</v>
      </c>
      <c r="D17" s="123">
        <v>2.3E-2</v>
      </c>
    </row>
    <row r="18" spans="2:4" s="76" customFormat="1" ht="23.25" customHeight="1">
      <c r="B18" s="80" t="s">
        <v>233</v>
      </c>
      <c r="C18" s="122">
        <v>1.4930555555555554E-3</v>
      </c>
      <c r="D18" s="123">
        <v>2.3E-2</v>
      </c>
    </row>
    <row r="19" spans="2:4" s="76" customFormat="1" ht="23.25" customHeight="1">
      <c r="B19" s="80" t="s">
        <v>231</v>
      </c>
      <c r="C19" s="122">
        <v>1.4699074074074074E-3</v>
      </c>
      <c r="D19" s="123">
        <v>2.2599999999999999E-2</v>
      </c>
    </row>
    <row r="20" spans="2:4" s="76" customFormat="1" ht="23.25" customHeight="1">
      <c r="B20" s="121" t="s">
        <v>79</v>
      </c>
      <c r="C20" s="122">
        <v>1.1689814814814816E-3</v>
      </c>
      <c r="D20" s="123">
        <v>1.7999999999999999E-2</v>
      </c>
    </row>
    <row r="21" spans="2:4" s="76" customFormat="1" ht="23.25" customHeight="1">
      <c r="B21" s="80" t="s">
        <v>213</v>
      </c>
      <c r="C21" s="122">
        <v>1.1689814814814816E-3</v>
      </c>
      <c r="D21" s="123">
        <v>1.7999999999999999E-2</v>
      </c>
    </row>
    <row r="22" spans="2:4" s="76" customFormat="1" ht="23.25" customHeight="1">
      <c r="B22" s="80" t="s">
        <v>205</v>
      </c>
      <c r="C22" s="122">
        <v>1.1689814814814813E-3</v>
      </c>
      <c r="D22" s="123">
        <v>1.7999999999999999E-2</v>
      </c>
    </row>
    <row r="23" spans="2:4" s="76" customFormat="1" ht="23.25" customHeight="1">
      <c r="B23" s="121" t="s">
        <v>249</v>
      </c>
      <c r="C23" s="122">
        <v>1.0995370370370369E-3</v>
      </c>
      <c r="D23" s="123">
        <v>1.6899999999999998E-2</v>
      </c>
    </row>
    <row r="24" spans="2:4" s="76" customFormat="1" ht="23.25" customHeight="1">
      <c r="B24" s="121" t="s">
        <v>250</v>
      </c>
      <c r="C24" s="122">
        <v>9.837962962962962E-4</v>
      </c>
      <c r="D24" s="123">
        <v>1.5100000000000001E-2</v>
      </c>
    </row>
    <row r="25" spans="2:4" s="76" customFormat="1" ht="23.25" customHeight="1" thickBot="1">
      <c r="B25" s="125" t="s">
        <v>251</v>
      </c>
      <c r="C25" s="126">
        <v>9.6064814814814819E-4</v>
      </c>
      <c r="D25" s="124">
        <v>1.4800000000000001E-2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>
  <sheetPr codeName="Foglio49"/>
  <dimension ref="B2:D20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68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3.25" customHeight="1">
      <c r="B6" s="121" t="s">
        <v>75</v>
      </c>
      <c r="C6" s="122">
        <v>5.4398148148148149E-3</v>
      </c>
      <c r="D6" s="123">
        <v>0.51480000000000004</v>
      </c>
    </row>
    <row r="7" spans="2:4" s="76" customFormat="1" ht="23.25" customHeight="1">
      <c r="B7" s="121" t="s">
        <v>76</v>
      </c>
      <c r="C7" s="122">
        <v>1.2615740740740742E-3</v>
      </c>
      <c r="D7" s="123">
        <v>0.11940000000000001</v>
      </c>
    </row>
    <row r="8" spans="2:4" s="76" customFormat="1" ht="23.25" customHeight="1">
      <c r="B8" s="80" t="s">
        <v>181</v>
      </c>
      <c r="C8" s="122">
        <v>6.0185185185185179E-4</v>
      </c>
      <c r="D8" s="123">
        <v>5.7000000000000002E-2</v>
      </c>
    </row>
    <row r="9" spans="2:4" s="76" customFormat="1" ht="23.25" customHeight="1">
      <c r="B9" s="80" t="s">
        <v>231</v>
      </c>
      <c r="C9" s="122">
        <v>4.7453703703703704E-4</v>
      </c>
      <c r="D9" s="123">
        <v>4.4900000000000002E-2</v>
      </c>
    </row>
    <row r="10" spans="2:4" s="76" customFormat="1" ht="23.25" customHeight="1">
      <c r="B10" s="121" t="s">
        <v>211</v>
      </c>
      <c r="C10" s="122">
        <v>4.1666666666666669E-4</v>
      </c>
      <c r="D10" s="123">
        <v>3.9399999999999998E-2</v>
      </c>
    </row>
    <row r="11" spans="2:4" s="76" customFormat="1" ht="23.25" customHeight="1">
      <c r="B11" s="80" t="s">
        <v>118</v>
      </c>
      <c r="C11" s="122">
        <v>3.5879629629629629E-4</v>
      </c>
      <c r="D11" s="123">
        <v>3.4000000000000002E-2</v>
      </c>
    </row>
    <row r="12" spans="2:4" s="76" customFormat="1" ht="23.25" customHeight="1">
      <c r="B12" s="80" t="s">
        <v>117</v>
      </c>
      <c r="C12" s="122">
        <v>3.0092592592592595E-4</v>
      </c>
      <c r="D12" s="123">
        <v>2.8500000000000001E-2</v>
      </c>
    </row>
    <row r="13" spans="2:4" s="76" customFormat="1" ht="23.25" customHeight="1">
      <c r="B13" s="80" t="s">
        <v>198</v>
      </c>
      <c r="C13" s="122">
        <v>2.8935185185185184E-4</v>
      </c>
      <c r="D13" s="123">
        <v>2.7400000000000001E-2</v>
      </c>
    </row>
    <row r="14" spans="2:4" s="76" customFormat="1" ht="23.25" customHeight="1">
      <c r="B14" s="121" t="s">
        <v>79</v>
      </c>
      <c r="C14" s="122">
        <v>2.7777777777777778E-4</v>
      </c>
      <c r="D14" s="123">
        <v>2.63E-2</v>
      </c>
    </row>
    <row r="15" spans="2:4" s="76" customFormat="1" ht="23.25" customHeight="1">
      <c r="B15" s="121" t="s">
        <v>252</v>
      </c>
      <c r="C15" s="122">
        <v>2.7777777777777778E-4</v>
      </c>
      <c r="D15" s="123">
        <v>2.63E-2</v>
      </c>
    </row>
    <row r="16" spans="2:4" s="76" customFormat="1" ht="23.25" customHeight="1">
      <c r="B16" s="80" t="s">
        <v>119</v>
      </c>
      <c r="C16" s="122">
        <v>2.4305555555555555E-4</v>
      </c>
      <c r="D16" s="123">
        <v>2.3E-2</v>
      </c>
    </row>
    <row r="17" spans="2:4" s="76" customFormat="1" ht="23.25" customHeight="1">
      <c r="B17" s="80" t="s">
        <v>199</v>
      </c>
      <c r="C17" s="122">
        <v>1.9675925925925926E-4</v>
      </c>
      <c r="D17" s="123">
        <v>1.8599999999999998E-2</v>
      </c>
    </row>
    <row r="18" spans="2:4" s="76" customFormat="1" ht="23.25" customHeight="1">
      <c r="B18" s="80" t="s">
        <v>178</v>
      </c>
      <c r="C18" s="122">
        <v>1.7361111111111112E-4</v>
      </c>
      <c r="D18" s="123">
        <v>1.6400000000000001E-2</v>
      </c>
    </row>
    <row r="19" spans="2:4" s="76" customFormat="1" ht="23.25" customHeight="1">
      <c r="B19" s="80" t="s">
        <v>180</v>
      </c>
      <c r="C19" s="122">
        <v>1.6203703703703703E-4</v>
      </c>
      <c r="D19" s="123">
        <v>1.5299999999999999E-2</v>
      </c>
    </row>
    <row r="20" spans="2:4" s="76" customFormat="1" ht="23.25" customHeight="1" thickBot="1">
      <c r="B20" s="125" t="s">
        <v>179</v>
      </c>
      <c r="C20" s="126">
        <v>9.2592592592592588E-5</v>
      </c>
      <c r="D20" s="124">
        <v>8.8000000000000005E-3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1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>
  <sheetPr codeName="Foglio50"/>
  <dimension ref="B2:D25"/>
  <sheetViews>
    <sheetView showGridLines="0" showZeros="0" view="pageBreakPreview" zoomScaleNormal="9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69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s="76" customFormat="1" ht="23.25" customHeight="1">
      <c r="B5" s="77" t="s">
        <v>10</v>
      </c>
      <c r="C5" s="78" t="s">
        <v>61</v>
      </c>
      <c r="D5" s="79" t="s">
        <v>5</v>
      </c>
    </row>
    <row r="6" spans="2:4" s="76" customFormat="1" ht="23.25" customHeight="1">
      <c r="B6" s="80" t="s">
        <v>75</v>
      </c>
      <c r="C6" s="81">
        <v>1.4502314814814817E-2</v>
      </c>
      <c r="D6" s="109">
        <v>0.3029</v>
      </c>
    </row>
    <row r="7" spans="2:4" s="76" customFormat="1" ht="23.25" customHeight="1">
      <c r="B7" s="80" t="s">
        <v>118</v>
      </c>
      <c r="C7" s="81">
        <v>5.1967592592592586E-3</v>
      </c>
      <c r="D7" s="109">
        <v>0.1085</v>
      </c>
    </row>
    <row r="8" spans="2:4" s="76" customFormat="1" ht="23.25" customHeight="1">
      <c r="B8" s="80" t="s">
        <v>213</v>
      </c>
      <c r="C8" s="81">
        <v>4.8263888888888896E-3</v>
      </c>
      <c r="D8" s="109">
        <v>0.1008</v>
      </c>
    </row>
    <row r="9" spans="2:4" s="76" customFormat="1" ht="23.25" customHeight="1">
      <c r="B9" s="80" t="s">
        <v>198</v>
      </c>
      <c r="C9" s="81">
        <v>4.2476851851851851E-3</v>
      </c>
      <c r="D9" s="109">
        <v>8.8700000000000001E-2</v>
      </c>
    </row>
    <row r="10" spans="2:4" s="76" customFormat="1" ht="23.25" customHeight="1">
      <c r="B10" s="80" t="s">
        <v>76</v>
      </c>
      <c r="C10" s="81">
        <v>2.6157407407407405E-3</v>
      </c>
      <c r="D10" s="109">
        <v>5.4600000000000003E-2</v>
      </c>
    </row>
    <row r="11" spans="2:4" s="76" customFormat="1" ht="23.25" customHeight="1">
      <c r="B11" s="80" t="s">
        <v>231</v>
      </c>
      <c r="C11" s="81">
        <v>2.2685185185185187E-3</v>
      </c>
      <c r="D11" s="109">
        <v>4.7399999999999998E-2</v>
      </c>
    </row>
    <row r="12" spans="2:4" s="76" customFormat="1" ht="23.25" customHeight="1">
      <c r="B12" s="80" t="s">
        <v>119</v>
      </c>
      <c r="C12" s="81">
        <v>1.747685185185185E-3</v>
      </c>
      <c r="D12" s="109">
        <v>3.6499999999999998E-2</v>
      </c>
    </row>
    <row r="13" spans="2:4" s="76" customFormat="1" ht="23.25" customHeight="1">
      <c r="B13" s="80" t="s">
        <v>233</v>
      </c>
      <c r="C13" s="81">
        <v>1.5509259259259256E-3</v>
      </c>
      <c r="D13" s="109">
        <v>3.2399999999999998E-2</v>
      </c>
    </row>
    <row r="14" spans="2:4" s="76" customFormat="1" ht="23.25" customHeight="1">
      <c r="B14" s="80" t="s">
        <v>181</v>
      </c>
      <c r="C14" s="81">
        <v>1.0300925925925924E-3</v>
      </c>
      <c r="D14" s="109">
        <v>2.1499999999999998E-2</v>
      </c>
    </row>
    <row r="15" spans="2:4" s="76" customFormat="1" ht="23.25" customHeight="1">
      <c r="B15" s="80" t="s">
        <v>80</v>
      </c>
      <c r="C15" s="81">
        <v>9.6064814814814819E-4</v>
      </c>
      <c r="D15" s="109">
        <v>2.01E-2</v>
      </c>
    </row>
    <row r="16" spans="2:4" s="76" customFormat="1" ht="23.25" customHeight="1">
      <c r="B16" s="80" t="s">
        <v>253</v>
      </c>
      <c r="C16" s="81">
        <v>8.564814814814815E-4</v>
      </c>
      <c r="D16" s="109">
        <v>1.7899999999999999E-2</v>
      </c>
    </row>
    <row r="17" spans="2:4" s="76" customFormat="1" ht="23.25" customHeight="1">
      <c r="B17" s="80" t="s">
        <v>180</v>
      </c>
      <c r="C17" s="81">
        <v>7.7546296296296304E-4</v>
      </c>
      <c r="D17" s="109">
        <v>1.6199999999999999E-2</v>
      </c>
    </row>
    <row r="18" spans="2:4" s="76" customFormat="1" ht="23.25" customHeight="1">
      <c r="B18" s="80" t="s">
        <v>199</v>
      </c>
      <c r="C18" s="81">
        <v>7.407407407407407E-4</v>
      </c>
      <c r="D18" s="109">
        <v>1.55E-2</v>
      </c>
    </row>
    <row r="19" spans="2:4" s="76" customFormat="1" ht="23.25" customHeight="1">
      <c r="B19" s="121" t="s">
        <v>211</v>
      </c>
      <c r="C19" s="81">
        <v>7.407407407407407E-4</v>
      </c>
      <c r="D19" s="109">
        <v>1.55E-2</v>
      </c>
    </row>
    <row r="20" spans="2:4" s="76" customFormat="1" ht="23.25" customHeight="1">
      <c r="B20" s="80" t="s">
        <v>117</v>
      </c>
      <c r="C20" s="81">
        <v>7.291666666666667E-4</v>
      </c>
      <c r="D20" s="109">
        <v>1.52E-2</v>
      </c>
    </row>
    <row r="21" spans="2:4" s="76" customFormat="1" ht="23.25" customHeight="1">
      <c r="B21" s="80" t="s">
        <v>184</v>
      </c>
      <c r="C21" s="81">
        <v>7.0601851851851847E-4</v>
      </c>
      <c r="D21" s="109">
        <v>1.47E-2</v>
      </c>
    </row>
    <row r="22" spans="2:4" s="76" customFormat="1" ht="23.25" customHeight="1">
      <c r="B22" s="80" t="s">
        <v>79</v>
      </c>
      <c r="C22" s="81">
        <v>5.9027777777777778E-4</v>
      </c>
      <c r="D22" s="109">
        <v>1.23E-2</v>
      </c>
    </row>
    <row r="23" spans="2:4" s="76" customFormat="1" ht="23.25" customHeight="1">
      <c r="B23" s="80" t="s">
        <v>179</v>
      </c>
      <c r="C23" s="81">
        <v>5.6712962962962967E-4</v>
      </c>
      <c r="D23" s="109">
        <v>1.18E-2</v>
      </c>
    </row>
    <row r="24" spans="2:4" s="76" customFormat="1" ht="23.25" customHeight="1">
      <c r="B24" s="80" t="s">
        <v>206</v>
      </c>
      <c r="C24" s="81">
        <v>5.3240740740740744E-4</v>
      </c>
      <c r="D24" s="109">
        <v>1.11E-2</v>
      </c>
    </row>
    <row r="25" spans="2:4" s="76" customFormat="1" ht="23.25" customHeight="1" thickBot="1">
      <c r="B25" s="83" t="s">
        <v>245</v>
      </c>
      <c r="C25" s="84">
        <v>5.0925925925925921E-4</v>
      </c>
      <c r="D25" s="110">
        <v>1.06E-2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>
  <sheetPr codeName="Foglio51"/>
  <dimension ref="B2:D25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70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3.25" customHeight="1">
      <c r="B6" s="80" t="s">
        <v>75</v>
      </c>
      <c r="C6" s="81">
        <v>7.8935185185185185E-3</v>
      </c>
      <c r="D6" s="109">
        <v>0.1714</v>
      </c>
    </row>
    <row r="7" spans="2:4" s="76" customFormat="1" ht="23.25" customHeight="1">
      <c r="B7" s="80" t="s">
        <v>76</v>
      </c>
      <c r="C7" s="81">
        <v>4.8379629629629623E-3</v>
      </c>
      <c r="D7" s="109">
        <v>0.1051</v>
      </c>
    </row>
    <row r="8" spans="2:4" s="76" customFormat="1" ht="23.25" customHeight="1">
      <c r="B8" s="80" t="s">
        <v>118</v>
      </c>
      <c r="C8" s="81">
        <v>3.7268518518518519E-3</v>
      </c>
      <c r="D8" s="109">
        <v>8.09E-2</v>
      </c>
    </row>
    <row r="9" spans="2:4" s="76" customFormat="1" ht="23.25" customHeight="1">
      <c r="B9" s="80" t="s">
        <v>198</v>
      </c>
      <c r="C9" s="81">
        <v>3.4027777777777776E-3</v>
      </c>
      <c r="D9" s="109">
        <v>7.3899999999999993E-2</v>
      </c>
    </row>
    <row r="10" spans="2:4" s="76" customFormat="1" ht="23.25" customHeight="1">
      <c r="B10" s="80" t="s">
        <v>178</v>
      </c>
      <c r="C10" s="81">
        <v>2.6851851851851854E-3</v>
      </c>
      <c r="D10" s="109">
        <v>5.8299999999999998E-2</v>
      </c>
    </row>
    <row r="11" spans="2:4" s="76" customFormat="1" ht="23.25" customHeight="1">
      <c r="B11" s="80" t="s">
        <v>213</v>
      </c>
      <c r="C11" s="81">
        <v>2.476851851851852E-3</v>
      </c>
      <c r="D11" s="109">
        <v>5.3800000000000001E-2</v>
      </c>
    </row>
    <row r="12" spans="2:4" s="76" customFormat="1" ht="23.25" customHeight="1">
      <c r="B12" s="80" t="s">
        <v>181</v>
      </c>
      <c r="C12" s="81">
        <v>2.0254629629629629E-3</v>
      </c>
      <c r="D12" s="109">
        <v>4.3999999999999997E-2</v>
      </c>
    </row>
    <row r="13" spans="2:4" s="76" customFormat="1" ht="23.25" customHeight="1">
      <c r="B13" s="80" t="s">
        <v>233</v>
      </c>
      <c r="C13" s="81">
        <v>1.7708333333333332E-3</v>
      </c>
      <c r="D13" s="109">
        <v>3.85E-2</v>
      </c>
    </row>
    <row r="14" spans="2:4" s="76" customFormat="1" ht="23.25" customHeight="1">
      <c r="B14" s="80" t="s">
        <v>231</v>
      </c>
      <c r="C14" s="81">
        <v>1.6550925925925926E-3</v>
      </c>
      <c r="D14" s="109">
        <v>3.5900000000000001E-2</v>
      </c>
    </row>
    <row r="15" spans="2:4" s="76" customFormat="1" ht="23.25" customHeight="1">
      <c r="B15" s="80" t="s">
        <v>79</v>
      </c>
      <c r="C15" s="81">
        <v>1.3541666666666667E-3</v>
      </c>
      <c r="D15" s="109">
        <v>2.9399999999999999E-2</v>
      </c>
    </row>
    <row r="16" spans="2:4" s="76" customFormat="1" ht="23.25" customHeight="1">
      <c r="B16" s="80" t="s">
        <v>119</v>
      </c>
      <c r="C16" s="81">
        <v>1.2037037037037036E-3</v>
      </c>
      <c r="D16" s="109">
        <v>2.6100000000000002E-2</v>
      </c>
    </row>
    <row r="17" spans="2:4" s="76" customFormat="1" ht="23.25" customHeight="1">
      <c r="B17" s="80" t="s">
        <v>199</v>
      </c>
      <c r="C17" s="81">
        <v>1.1458333333333333E-3</v>
      </c>
      <c r="D17" s="109">
        <v>2.4899999999999999E-2</v>
      </c>
    </row>
    <row r="18" spans="2:4" s="76" customFormat="1" ht="23.25" customHeight="1">
      <c r="B18" s="80" t="s">
        <v>254</v>
      </c>
      <c r="C18" s="81">
        <v>1.0648148148148149E-3</v>
      </c>
      <c r="D18" s="109">
        <v>2.3099999999999999E-2</v>
      </c>
    </row>
    <row r="19" spans="2:4" s="76" customFormat="1" ht="23.25" customHeight="1">
      <c r="B19" s="80" t="s">
        <v>117</v>
      </c>
      <c r="C19" s="81">
        <v>1.0069444444444444E-3</v>
      </c>
      <c r="D19" s="109">
        <v>2.1899999999999999E-2</v>
      </c>
    </row>
    <row r="20" spans="2:4" s="76" customFormat="1" ht="23.25" customHeight="1">
      <c r="B20" s="80" t="s">
        <v>255</v>
      </c>
      <c r="C20" s="81">
        <v>9.3750000000000018E-4</v>
      </c>
      <c r="D20" s="109">
        <v>2.0400000000000001E-2</v>
      </c>
    </row>
    <row r="21" spans="2:4" s="76" customFormat="1" ht="23.25" customHeight="1">
      <c r="B21" s="80" t="s">
        <v>210</v>
      </c>
      <c r="C21" s="81">
        <v>9.1435185185185185E-4</v>
      </c>
      <c r="D21" s="109">
        <v>1.9900000000000001E-2</v>
      </c>
    </row>
    <row r="22" spans="2:4" s="76" customFormat="1" ht="23.25" customHeight="1">
      <c r="B22" s="80" t="s">
        <v>252</v>
      </c>
      <c r="C22" s="81">
        <v>9.0277777777777784E-4</v>
      </c>
      <c r="D22" s="109">
        <v>1.9599999999999999E-2</v>
      </c>
    </row>
    <row r="23" spans="2:4" s="76" customFormat="1" ht="23.25" customHeight="1">
      <c r="B23" s="80" t="s">
        <v>204</v>
      </c>
      <c r="C23" s="81">
        <v>8.1018518518518516E-4</v>
      </c>
      <c r="D23" s="109">
        <v>1.7600000000000001E-2</v>
      </c>
    </row>
    <row r="24" spans="2:4" s="76" customFormat="1" ht="23.25" customHeight="1">
      <c r="B24" s="80" t="s">
        <v>212</v>
      </c>
      <c r="C24" s="81">
        <v>7.1759259259259259E-4</v>
      </c>
      <c r="D24" s="109">
        <v>1.5599999999999999E-2</v>
      </c>
    </row>
    <row r="25" spans="2:4" s="76" customFormat="1" ht="23.25" customHeight="1" thickBot="1">
      <c r="B25" s="83" t="s">
        <v>215</v>
      </c>
      <c r="C25" s="84">
        <v>5.5555555555555556E-4</v>
      </c>
      <c r="D25" s="110">
        <v>1.21E-2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>
  <sheetPr codeName="Foglio52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1" t="s">
        <v>71</v>
      </c>
      <c r="C3" s="212"/>
      <c r="D3" s="213"/>
    </row>
    <row r="4" spans="2:4" s="76" customFormat="1" ht="24" customHeight="1">
      <c r="B4" s="214" t="s">
        <v>222</v>
      </c>
      <c r="C4" s="215"/>
      <c r="D4" s="216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4" customHeight="1">
      <c r="B6" s="80"/>
      <c r="C6" s="111"/>
      <c r="D6" s="11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>
  <sheetPr codeName="Foglio53"/>
  <dimension ref="B2:D25"/>
  <sheetViews>
    <sheetView showGridLines="0" showZeros="0" view="pageBreakPreview" zoomScaleNormal="8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20" t="s">
        <v>81</v>
      </c>
      <c r="C3" s="221"/>
      <c r="D3" s="222"/>
    </row>
    <row r="4" spans="2:4" s="76" customFormat="1" ht="24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256</v>
      </c>
      <c r="C6" s="100">
        <v>2.4780092592592579E-2</v>
      </c>
      <c r="D6" s="101">
        <v>3.04E-2</v>
      </c>
    </row>
    <row r="7" spans="2:4" s="76" customFormat="1" ht="23.25" customHeight="1">
      <c r="B7" s="99" t="s">
        <v>231</v>
      </c>
      <c r="C7" s="100">
        <v>2.0983796296296296E-2</v>
      </c>
      <c r="D7" s="101">
        <v>2.58E-2</v>
      </c>
    </row>
    <row r="8" spans="2:4" s="76" customFormat="1" ht="23.25" customHeight="1">
      <c r="B8" s="99" t="s">
        <v>214</v>
      </c>
      <c r="C8" s="100">
        <v>1.8576388888888885E-2</v>
      </c>
      <c r="D8" s="101">
        <v>2.2800000000000001E-2</v>
      </c>
    </row>
    <row r="9" spans="2:4" s="76" customFormat="1" ht="23.25" customHeight="1">
      <c r="B9" s="99" t="s">
        <v>203</v>
      </c>
      <c r="C9" s="100">
        <v>1.7812499999999998E-2</v>
      </c>
      <c r="D9" s="101">
        <v>2.1899999999999999E-2</v>
      </c>
    </row>
    <row r="10" spans="2:4" s="76" customFormat="1" ht="23.25" customHeight="1">
      <c r="B10" s="99" t="s">
        <v>213</v>
      </c>
      <c r="C10" s="100">
        <v>1.7534722222222222E-2</v>
      </c>
      <c r="D10" s="101">
        <v>2.1499999999999998E-2</v>
      </c>
    </row>
    <row r="11" spans="2:4" s="76" customFormat="1" ht="23.25" customHeight="1">
      <c r="B11" s="99" t="s">
        <v>212</v>
      </c>
      <c r="C11" s="100">
        <v>1.6412037037037041E-2</v>
      </c>
      <c r="D11" s="101">
        <v>2.01E-2</v>
      </c>
    </row>
    <row r="12" spans="2:4" s="76" customFormat="1" ht="23.25" customHeight="1">
      <c r="B12" s="99" t="s">
        <v>257</v>
      </c>
      <c r="C12" s="100">
        <v>1.6331018518518502E-2</v>
      </c>
      <c r="D12" s="101">
        <v>0.02</v>
      </c>
    </row>
    <row r="13" spans="2:4" s="76" customFormat="1" ht="23.25" customHeight="1">
      <c r="B13" s="99" t="s">
        <v>221</v>
      </c>
      <c r="C13" s="100">
        <v>1.6284722222222218E-2</v>
      </c>
      <c r="D13" s="101">
        <v>0.02</v>
      </c>
    </row>
    <row r="14" spans="2:4" s="76" customFormat="1" ht="23.25" customHeight="1">
      <c r="B14" s="99" t="s">
        <v>233</v>
      </c>
      <c r="C14" s="100">
        <v>1.5196759259259259E-2</v>
      </c>
      <c r="D14" s="101">
        <v>1.8599999999999998E-2</v>
      </c>
    </row>
    <row r="15" spans="2:4" s="76" customFormat="1" ht="23.25" customHeight="1">
      <c r="B15" s="99" t="s">
        <v>220</v>
      </c>
      <c r="C15" s="100">
        <v>1.4942129629629628E-2</v>
      </c>
      <c r="D15" s="101">
        <v>1.83E-2</v>
      </c>
    </row>
    <row r="16" spans="2:4" s="76" customFormat="1" ht="23.25" customHeight="1">
      <c r="B16" s="99" t="s">
        <v>75</v>
      </c>
      <c r="C16" s="100">
        <v>1.4618055555555554E-2</v>
      </c>
      <c r="D16" s="101">
        <v>1.7899999999999999E-2</v>
      </c>
    </row>
    <row r="17" spans="2:4" s="76" customFormat="1" ht="23.25" customHeight="1">
      <c r="B17" s="99" t="s">
        <v>258</v>
      </c>
      <c r="C17" s="100">
        <v>1.3472222222222226E-2</v>
      </c>
      <c r="D17" s="101">
        <v>1.6500000000000001E-2</v>
      </c>
    </row>
    <row r="18" spans="2:4" s="76" customFormat="1" ht="23.25" customHeight="1">
      <c r="B18" s="99" t="s">
        <v>259</v>
      </c>
      <c r="C18" s="100">
        <v>1.3229166666666667E-2</v>
      </c>
      <c r="D18" s="101">
        <v>1.6199999999999999E-2</v>
      </c>
    </row>
    <row r="19" spans="2:4" s="76" customFormat="1" ht="23.25" customHeight="1">
      <c r="B19" s="99" t="s">
        <v>120</v>
      </c>
      <c r="C19" s="100">
        <v>1.2928240740740738E-2</v>
      </c>
      <c r="D19" s="101">
        <v>1.5900000000000001E-2</v>
      </c>
    </row>
    <row r="20" spans="2:4" s="76" customFormat="1" ht="23.25" customHeight="1">
      <c r="B20" s="99" t="s">
        <v>260</v>
      </c>
      <c r="C20" s="100">
        <v>1.2546296296296297E-2</v>
      </c>
      <c r="D20" s="101">
        <v>1.54E-2</v>
      </c>
    </row>
    <row r="21" spans="2:4" s="76" customFormat="1" ht="23.25" customHeight="1">
      <c r="B21" s="99" t="s">
        <v>181</v>
      </c>
      <c r="C21" s="100">
        <v>1.1724537037037035E-2</v>
      </c>
      <c r="D21" s="101">
        <v>1.44E-2</v>
      </c>
    </row>
    <row r="22" spans="2:4" s="76" customFormat="1" ht="23.25" customHeight="1">
      <c r="B22" s="99" t="s">
        <v>261</v>
      </c>
      <c r="C22" s="100">
        <v>1.1562499999999996E-2</v>
      </c>
      <c r="D22" s="101">
        <v>1.4200000000000001E-2</v>
      </c>
    </row>
    <row r="23" spans="2:4" s="76" customFormat="1" ht="23.25" customHeight="1">
      <c r="B23" s="99" t="s">
        <v>262</v>
      </c>
      <c r="C23" s="100">
        <v>1.0787037037037034E-2</v>
      </c>
      <c r="D23" s="101">
        <v>1.32E-2</v>
      </c>
    </row>
    <row r="24" spans="2:4" s="76" customFormat="1" ht="23.25" customHeight="1">
      <c r="B24" s="99" t="s">
        <v>263</v>
      </c>
      <c r="C24" s="100">
        <v>1.0532407407407407E-2</v>
      </c>
      <c r="D24" s="101">
        <v>1.29E-2</v>
      </c>
    </row>
    <row r="25" spans="2:4" s="76" customFormat="1" ht="23.25" customHeight="1" thickBot="1">
      <c r="B25" s="102" t="s">
        <v>264</v>
      </c>
      <c r="C25" s="103">
        <v>1.0347222222222221E-2</v>
      </c>
      <c r="D25" s="104">
        <v>1.2699999999999999E-2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>
  <sheetPr codeName="Foglio54"/>
  <dimension ref="B2:D12"/>
  <sheetViews>
    <sheetView showGridLines="0" showZeros="0" view="pageBreakPreview" zoomScaleNormal="9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20" t="s">
        <v>82</v>
      </c>
      <c r="C3" s="221"/>
      <c r="D3" s="222"/>
    </row>
    <row r="4" spans="2:4" ht="23.25" customHeight="1">
      <c r="B4" s="223" t="s">
        <v>222</v>
      </c>
      <c r="C4" s="224"/>
      <c r="D4" s="225"/>
    </row>
    <row r="5" spans="2:4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265</v>
      </c>
      <c r="C6" s="100">
        <v>2.6967592592592594E-3</v>
      </c>
      <c r="D6" s="101">
        <v>0.24399999999999999</v>
      </c>
    </row>
    <row r="7" spans="2:4" s="76" customFormat="1" ht="23.25" customHeight="1">
      <c r="B7" s="99" t="s">
        <v>266</v>
      </c>
      <c r="C7" s="100">
        <v>2.0717592592592593E-3</v>
      </c>
      <c r="D7" s="101">
        <v>0.18740000000000001</v>
      </c>
    </row>
    <row r="8" spans="2:4" s="76" customFormat="1" ht="23.25" customHeight="1">
      <c r="B8" s="99" t="s">
        <v>267</v>
      </c>
      <c r="C8" s="100">
        <v>2.0138888888888888E-3</v>
      </c>
      <c r="D8" s="101">
        <v>0.1822</v>
      </c>
    </row>
    <row r="9" spans="2:4" s="76" customFormat="1" ht="23.25" customHeight="1">
      <c r="B9" s="99" t="s">
        <v>268</v>
      </c>
      <c r="C9" s="100">
        <v>1.9560185185185184E-3</v>
      </c>
      <c r="D9" s="101">
        <v>0.17699999999999999</v>
      </c>
    </row>
    <row r="10" spans="2:4" s="76" customFormat="1" ht="23.25" customHeight="1">
      <c r="B10" s="99" t="s">
        <v>269</v>
      </c>
      <c r="C10" s="100">
        <v>9.2592592592592585E-4</v>
      </c>
      <c r="D10" s="101">
        <v>8.3799999999999999E-2</v>
      </c>
    </row>
    <row r="11" spans="2:4" s="76" customFormat="1" ht="23.25" customHeight="1">
      <c r="B11" s="99" t="s">
        <v>270</v>
      </c>
      <c r="C11" s="100">
        <v>7.407407407407407E-4</v>
      </c>
      <c r="D11" s="101">
        <v>6.7000000000000004E-2</v>
      </c>
    </row>
    <row r="12" spans="2:4" s="76" customFormat="1" ht="23.25" customHeight="1" thickBot="1">
      <c r="B12" s="102" t="s">
        <v>271</v>
      </c>
      <c r="C12" s="103">
        <v>6.4814814814814813E-4</v>
      </c>
      <c r="D12" s="104">
        <v>5.8599999999999999E-2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/>
  <dimension ref="B1:K4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7" t="s">
        <v>49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s="5" customFormat="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s="5" customFormat="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5.7870370370370367E-4</v>
      </c>
      <c r="D7" s="12">
        <f t="shared" ref="D7:D18" si="0">IFERROR(C7/C$19,0)</f>
        <v>7.3855243722304287E-2</v>
      </c>
      <c r="E7" s="12">
        <f t="shared" ref="E7:E18" si="1">IFERROR(C7/C$30,0)</f>
        <v>2.9922202274087387E-2</v>
      </c>
      <c r="F7" s="11">
        <v>2.7777777777777778E-4</v>
      </c>
      <c r="G7" s="12">
        <f t="shared" ref="G7:G18" si="2">IFERROR(F7/F$19,0)</f>
        <v>0.10859728506787329</v>
      </c>
      <c r="H7" s="12">
        <f t="shared" ref="H7:H18" si="3">IFERROR(F7/F$30,0)</f>
        <v>5.0955414012738849E-2</v>
      </c>
      <c r="I7" s="11">
        <f>C7+F7</f>
        <v>8.564814814814815E-4</v>
      </c>
      <c r="J7" s="12">
        <f t="shared" ref="J7:J18" si="4">IFERROR(I7/I$19,0)</f>
        <v>8.2405345211581299E-2</v>
      </c>
      <c r="K7" s="14">
        <f t="shared" ref="K7:K18" si="5">IFERROR(I7/I$30,0)</f>
        <v>3.4547152194211027E-2</v>
      </c>
    </row>
    <row r="8" spans="2:11" s="5" customFormat="1">
      <c r="B8" s="150" t="s">
        <v>115</v>
      </c>
      <c r="C8" s="11">
        <v>2.1412037037037038E-3</v>
      </c>
      <c r="D8" s="12">
        <f t="shared" si="0"/>
        <v>0.27326440177252587</v>
      </c>
      <c r="E8" s="12">
        <f t="shared" si="1"/>
        <v>0.11071214841412333</v>
      </c>
      <c r="F8" s="11">
        <v>8.2175925925925917E-4</v>
      </c>
      <c r="G8" s="12">
        <f t="shared" si="2"/>
        <v>0.32126696832579182</v>
      </c>
      <c r="H8" s="12">
        <f t="shared" si="3"/>
        <v>0.15074309978768574</v>
      </c>
      <c r="I8" s="11">
        <f t="shared" ref="I8:I18" si="6">C8+F8</f>
        <v>2.9629629629629628E-3</v>
      </c>
      <c r="J8" s="12">
        <f t="shared" si="4"/>
        <v>0.28507795100222721</v>
      </c>
      <c r="K8" s="14">
        <f t="shared" si="5"/>
        <v>0.11951447245564896</v>
      </c>
    </row>
    <row r="9" spans="2:11" s="5" customFormat="1">
      <c r="B9" s="10" t="s">
        <v>51</v>
      </c>
      <c r="C9" s="11">
        <v>1.0995370370370371E-3</v>
      </c>
      <c r="D9" s="12">
        <f t="shared" si="0"/>
        <v>0.14032496307237816</v>
      </c>
      <c r="E9" s="12">
        <f t="shared" si="1"/>
        <v>5.6852184320766039E-2</v>
      </c>
      <c r="F9" s="11">
        <v>7.6388888888888893E-4</v>
      </c>
      <c r="G9" s="12">
        <f t="shared" si="2"/>
        <v>0.29864253393665158</v>
      </c>
      <c r="H9" s="12">
        <f t="shared" si="3"/>
        <v>0.14012738853503184</v>
      </c>
      <c r="I9" s="11">
        <f t="shared" si="6"/>
        <v>1.8634259259259259E-3</v>
      </c>
      <c r="J9" s="12">
        <f t="shared" si="4"/>
        <v>0.17928730512249447</v>
      </c>
      <c r="K9" s="14">
        <f t="shared" si="5"/>
        <v>7.5163398692810482E-2</v>
      </c>
    </row>
    <row r="10" spans="2:11" s="5" customFormat="1">
      <c r="B10" s="10" t="s">
        <v>11</v>
      </c>
      <c r="C10" s="11">
        <v>7.0601851851851847E-4</v>
      </c>
      <c r="D10" s="12">
        <f t="shared" si="0"/>
        <v>9.0103397341211228E-2</v>
      </c>
      <c r="E10" s="12">
        <f t="shared" si="1"/>
        <v>3.6505086774386609E-2</v>
      </c>
      <c r="F10" s="11">
        <v>2.4305555555555555E-4</v>
      </c>
      <c r="G10" s="12">
        <f t="shared" si="2"/>
        <v>9.5022624434389136E-2</v>
      </c>
      <c r="H10" s="12">
        <f t="shared" si="3"/>
        <v>4.4585987261146494E-2</v>
      </c>
      <c r="I10" s="11">
        <f t="shared" si="6"/>
        <v>9.4907407407407397E-4</v>
      </c>
      <c r="J10" s="12">
        <f t="shared" si="4"/>
        <v>9.1314031180400893E-2</v>
      </c>
      <c r="K10" s="14">
        <f t="shared" si="5"/>
        <v>3.8281979458450056E-2</v>
      </c>
    </row>
    <row r="11" spans="2:11" s="5" customFormat="1">
      <c r="B11" s="10" t="s">
        <v>12</v>
      </c>
      <c r="C11" s="11">
        <v>3.4722222222222222E-5</v>
      </c>
      <c r="D11" s="12">
        <f t="shared" si="0"/>
        <v>4.4313146233382573E-3</v>
      </c>
      <c r="E11" s="12">
        <f t="shared" si="1"/>
        <v>1.7953321364452433E-3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3.4722222222222222E-5</v>
      </c>
      <c r="J11" s="12">
        <f t="shared" si="4"/>
        <v>3.3407572383073502E-3</v>
      </c>
      <c r="K11" s="14">
        <f t="shared" si="5"/>
        <v>1.4005602240896363E-3</v>
      </c>
    </row>
    <row r="12" spans="2:11" s="5" customFormat="1">
      <c r="B12" s="10" t="s">
        <v>176</v>
      </c>
      <c r="C12" s="11">
        <v>3.0787037037037029E-3</v>
      </c>
      <c r="D12" s="12">
        <f t="shared" si="0"/>
        <v>0.39290989660265874</v>
      </c>
      <c r="E12" s="12">
        <f t="shared" si="1"/>
        <v>0.15918611609814484</v>
      </c>
      <c r="F12" s="11">
        <v>3.2407407407407406E-4</v>
      </c>
      <c r="G12" s="12">
        <f t="shared" si="2"/>
        <v>0.12669683257918551</v>
      </c>
      <c r="H12" s="12">
        <f t="shared" si="3"/>
        <v>5.9447983014861989E-2</v>
      </c>
      <c r="I12" s="11">
        <f t="shared" si="6"/>
        <v>3.4027777777777771E-3</v>
      </c>
      <c r="J12" s="12">
        <f t="shared" si="4"/>
        <v>0.32739420935412022</v>
      </c>
      <c r="K12" s="14">
        <f t="shared" si="5"/>
        <v>0.13725490196078433</v>
      </c>
    </row>
    <row r="13" spans="2:11" s="5" customFormat="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207</v>
      </c>
      <c r="C15" s="11">
        <v>5.7870370370370366E-5</v>
      </c>
      <c r="D15" s="12">
        <f t="shared" si="0"/>
        <v>7.3855243722304289E-3</v>
      </c>
      <c r="E15" s="12">
        <f t="shared" si="1"/>
        <v>2.9922202274087384E-3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5.7870370370370366E-5</v>
      </c>
      <c r="J15" s="12">
        <f t="shared" si="4"/>
        <v>5.5679287305122494E-3</v>
      </c>
      <c r="K15" s="14">
        <f t="shared" si="5"/>
        <v>2.3342670401493935E-3</v>
      </c>
    </row>
    <row r="16" spans="2:11" s="5" customFormat="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1.3888888888888889E-4</v>
      </c>
      <c r="D18" s="12">
        <f t="shared" si="0"/>
        <v>1.7725258493353029E-2</v>
      </c>
      <c r="E18" s="12">
        <f t="shared" si="1"/>
        <v>7.1813285457809732E-3</v>
      </c>
      <c r="F18" s="11">
        <v>1.273148148148148E-4</v>
      </c>
      <c r="G18" s="12">
        <f t="shared" si="2"/>
        <v>4.9773755656108587E-2</v>
      </c>
      <c r="H18" s="12">
        <f t="shared" si="3"/>
        <v>2.3354564755838636E-2</v>
      </c>
      <c r="I18" s="11">
        <f t="shared" si="6"/>
        <v>2.6620370370370372E-4</v>
      </c>
      <c r="J18" s="12">
        <f t="shared" si="4"/>
        <v>2.561247216035635E-2</v>
      </c>
      <c r="K18" s="14">
        <f t="shared" si="5"/>
        <v>1.0737628384687212E-2</v>
      </c>
    </row>
    <row r="19" spans="2:11" s="5" customFormat="1" ht="16.5" thickTop="1" thickBot="1">
      <c r="B19" s="31" t="s">
        <v>3</v>
      </c>
      <c r="C19" s="32">
        <f>SUM(C7:C18)</f>
        <v>7.8356481481481471E-3</v>
      </c>
      <c r="D19" s="33">
        <f>IFERROR(SUM(D7:D18),0)</f>
        <v>0.99999999999999989</v>
      </c>
      <c r="E19" s="33">
        <f>IFERROR(SUM(E7:E18),0)</f>
        <v>0.40514661879114316</v>
      </c>
      <c r="F19" s="32">
        <f>SUM(F7:F18)</f>
        <v>2.5578703703703705E-3</v>
      </c>
      <c r="G19" s="33">
        <f>IFERROR(SUM(G7:G18),0)</f>
        <v>1</v>
      </c>
      <c r="H19" s="33">
        <f>IFERROR(SUM(H7:H18),0)</f>
        <v>0.46921443736730351</v>
      </c>
      <c r="I19" s="32">
        <f>SUM(I7:I18)</f>
        <v>1.0393518518518517E-2</v>
      </c>
      <c r="J19" s="33">
        <f>IFERROR(SUM(J7:J18),0)</f>
        <v>1.0000000000000002</v>
      </c>
      <c r="K19" s="34">
        <f>IFERROR(SUM(K7:K18),0)</f>
        <v>0.41923436041083112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1.1111111111111111E-3</v>
      </c>
      <c r="D22" s="19"/>
      <c r="E22" s="12">
        <f>IFERROR(C22/C$30,0)</f>
        <v>5.7450628366247786E-2</v>
      </c>
      <c r="F22" s="11">
        <v>3.2407407407407406E-4</v>
      </c>
      <c r="G22" s="19"/>
      <c r="H22" s="12">
        <f>IFERROR(F22/F$30,0)</f>
        <v>5.9447983014861989E-2</v>
      </c>
      <c r="I22" s="11">
        <f t="shared" ref="I22:I27" si="7">C22+F22</f>
        <v>1.4351851851851852E-3</v>
      </c>
      <c r="J22" s="19"/>
      <c r="K22" s="14">
        <f>IFERROR(I22/I$30,0)</f>
        <v>5.7889822595704965E-2</v>
      </c>
    </row>
    <row r="23" spans="2:11" s="5" customFormat="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4.3287037037037009E-3</v>
      </c>
      <c r="D25" s="19"/>
      <c r="E25" s="12">
        <f t="shared" si="8"/>
        <v>0.22381807301017351</v>
      </c>
      <c r="F25" s="11">
        <v>9.7222222222222219E-4</v>
      </c>
      <c r="G25" s="19"/>
      <c r="H25" s="12">
        <f t="shared" si="9"/>
        <v>0.17834394904458598</v>
      </c>
      <c r="I25" s="11">
        <f t="shared" si="7"/>
        <v>5.3009259259259233E-3</v>
      </c>
      <c r="J25" s="19"/>
      <c r="K25" s="14">
        <f t="shared" si="10"/>
        <v>0.21381886087768437</v>
      </c>
    </row>
    <row r="26" spans="2:11" s="5" customFormat="1">
      <c r="B26" s="18" t="s">
        <v>19</v>
      </c>
      <c r="C26" s="11">
        <v>5.8912037037036997E-3</v>
      </c>
      <c r="D26" s="19"/>
      <c r="E26" s="12">
        <f t="shared" si="8"/>
        <v>0.30460801915020941</v>
      </c>
      <c r="F26" s="11">
        <v>1.4699074074074074E-3</v>
      </c>
      <c r="G26" s="19"/>
      <c r="H26" s="12">
        <f t="shared" si="9"/>
        <v>0.26963906581740976</v>
      </c>
      <c r="I26" s="11">
        <f t="shared" si="7"/>
        <v>7.3611111111111073E-3</v>
      </c>
      <c r="J26" s="19"/>
      <c r="K26" s="14">
        <f t="shared" si="10"/>
        <v>0.29691876750700275</v>
      </c>
    </row>
    <row r="27" spans="2:11" s="5" customFormat="1" ht="15.75" thickBot="1">
      <c r="B27" s="23" t="s">
        <v>20</v>
      </c>
      <c r="C27" s="20">
        <v>1.7361111111111109E-4</v>
      </c>
      <c r="D27" s="24"/>
      <c r="E27" s="21">
        <f t="shared" si="8"/>
        <v>8.9766606822262156E-3</v>
      </c>
      <c r="F27" s="20">
        <v>1.273148148148148E-4</v>
      </c>
      <c r="G27" s="24"/>
      <c r="H27" s="21">
        <f t="shared" si="9"/>
        <v>2.3354564755838636E-2</v>
      </c>
      <c r="I27" s="11">
        <f t="shared" si="7"/>
        <v>3.0092592592592589E-4</v>
      </c>
      <c r="J27" s="24"/>
      <c r="K27" s="22">
        <f t="shared" si="10"/>
        <v>1.2138188608776846E-2</v>
      </c>
    </row>
    <row r="28" spans="2:11" s="5" customFormat="1" ht="16.5" thickTop="1" thickBot="1">
      <c r="B28" s="31" t="s">
        <v>3</v>
      </c>
      <c r="C28" s="32">
        <f>SUM(C22:C27)</f>
        <v>1.1504629629629622E-2</v>
      </c>
      <c r="D28" s="33"/>
      <c r="E28" s="33">
        <f>IFERROR(SUM(E22:E27),0)</f>
        <v>0.59485338120885689</v>
      </c>
      <c r="F28" s="32">
        <f>SUM(F22:F27)</f>
        <v>2.8935185185185188E-3</v>
      </c>
      <c r="G28" s="33"/>
      <c r="H28" s="33">
        <f>IFERROR(SUM(H22:H27),0)</f>
        <v>0.53078556263269638</v>
      </c>
      <c r="I28" s="32">
        <f>SUM(I22:I27)</f>
        <v>1.4398148148148143E-2</v>
      </c>
      <c r="J28" s="33"/>
      <c r="K28" s="34">
        <f>IFERROR(SUM(K22:K27),0)</f>
        <v>0.58076563958916894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1.9340277777777769E-2</v>
      </c>
      <c r="D30" s="35"/>
      <c r="E30" s="36">
        <f>IFERROR(SUM(E19,E28),0)</f>
        <v>1</v>
      </c>
      <c r="F30" s="32">
        <f>SUM(F19,F28)</f>
        <v>5.4513888888888893E-3</v>
      </c>
      <c r="G30" s="35"/>
      <c r="H30" s="36">
        <f>IFERROR(SUM(H19,H28),0)</f>
        <v>0.99999999999999989</v>
      </c>
      <c r="I30" s="32">
        <f>SUM(I19,I28)</f>
        <v>2.479166666666666E-2</v>
      </c>
      <c r="J30" s="35"/>
      <c r="K30" s="38">
        <f>IFERROR(SUM(K19,K28),0)</f>
        <v>1</v>
      </c>
    </row>
    <row r="31" spans="2:11" s="5" customFormat="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>
  <sheetPr codeName="Foglio55"/>
  <dimension ref="B2:D6"/>
  <sheetViews>
    <sheetView showGridLines="0" showZeros="0" view="pageBreakPreview" zoomScaleNormal="9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20" t="s">
        <v>83</v>
      </c>
      <c r="C3" s="221"/>
      <c r="D3" s="222"/>
    </row>
    <row r="4" spans="2:4" ht="23.25" customHeight="1" thickBot="1">
      <c r="B4" s="226" t="s">
        <v>222</v>
      </c>
      <c r="C4" s="227"/>
      <c r="D4" s="228"/>
    </row>
    <row r="5" spans="2:4" ht="23.25" customHeight="1">
      <c r="B5" s="178" t="s">
        <v>10</v>
      </c>
      <c r="C5" s="179" t="s">
        <v>61</v>
      </c>
      <c r="D5" s="180" t="s">
        <v>5</v>
      </c>
    </row>
    <row r="6" spans="2:4" s="76" customFormat="1" ht="23.25" customHeight="1" thickBot="1">
      <c r="B6" s="102" t="s">
        <v>272</v>
      </c>
      <c r="C6" s="103">
        <v>5.9027777777777776E-3</v>
      </c>
      <c r="D6" s="104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>
  <sheetPr codeName="Foglio56"/>
  <dimension ref="B2:D25"/>
  <sheetViews>
    <sheetView showGridLines="0" showZeros="0" view="pageBreakPreview" zoomScaleNormal="9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84</v>
      </c>
      <c r="C3" s="221"/>
      <c r="D3" s="222"/>
    </row>
    <row r="4" spans="2:4" s="76" customFormat="1" ht="23.25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118</v>
      </c>
      <c r="C6" s="100">
        <v>2.6840277777777779E-2</v>
      </c>
      <c r="D6" s="101">
        <v>7.0699999999999999E-2</v>
      </c>
    </row>
    <row r="7" spans="2:4" s="76" customFormat="1" ht="23.25" customHeight="1">
      <c r="B7" s="99" t="s">
        <v>179</v>
      </c>
      <c r="C7" s="100">
        <v>1.7002314814814814E-2</v>
      </c>
      <c r="D7" s="101">
        <v>4.48E-2</v>
      </c>
    </row>
    <row r="8" spans="2:4" s="76" customFormat="1" ht="23.25" customHeight="1">
      <c r="B8" s="99" t="s">
        <v>178</v>
      </c>
      <c r="C8" s="100">
        <v>1.6261574074074074E-2</v>
      </c>
      <c r="D8" s="101">
        <v>4.2799999999999998E-2</v>
      </c>
    </row>
    <row r="9" spans="2:4" s="76" customFormat="1" ht="23.25" customHeight="1">
      <c r="B9" s="99" t="s">
        <v>205</v>
      </c>
      <c r="C9" s="100">
        <v>1.4456018518518521E-2</v>
      </c>
      <c r="D9" s="101">
        <v>3.8100000000000002E-2</v>
      </c>
    </row>
    <row r="10" spans="2:4" s="76" customFormat="1" ht="23.25" customHeight="1">
      <c r="B10" s="99" t="s">
        <v>273</v>
      </c>
      <c r="C10" s="100">
        <v>1.4398148148148149E-2</v>
      </c>
      <c r="D10" s="101">
        <v>3.7900000000000003E-2</v>
      </c>
    </row>
    <row r="11" spans="2:4" s="76" customFormat="1" ht="23.25" customHeight="1">
      <c r="B11" s="99" t="s">
        <v>233</v>
      </c>
      <c r="C11" s="100">
        <v>1.3368055555555557E-2</v>
      </c>
      <c r="D11" s="101">
        <v>3.5200000000000002E-2</v>
      </c>
    </row>
    <row r="12" spans="2:4" s="76" customFormat="1" ht="23.25" customHeight="1">
      <c r="B12" s="99" t="s">
        <v>168</v>
      </c>
      <c r="C12" s="100">
        <v>1.2650462962962962E-2</v>
      </c>
      <c r="D12" s="101">
        <v>3.3300000000000003E-2</v>
      </c>
    </row>
    <row r="13" spans="2:4" s="76" customFormat="1" ht="23.25" customHeight="1">
      <c r="B13" s="99" t="s">
        <v>217</v>
      </c>
      <c r="C13" s="100">
        <v>1.1805555555555555E-2</v>
      </c>
      <c r="D13" s="101">
        <v>3.1099999999999999E-2</v>
      </c>
    </row>
    <row r="14" spans="2:4" s="76" customFormat="1" ht="23.25" customHeight="1">
      <c r="B14" s="99" t="s">
        <v>200</v>
      </c>
      <c r="C14" s="100">
        <v>1.1539351851851853E-2</v>
      </c>
      <c r="D14" s="101">
        <v>3.04E-2</v>
      </c>
    </row>
    <row r="15" spans="2:4" s="76" customFormat="1" ht="23.25" customHeight="1">
      <c r="B15" s="99" t="s">
        <v>214</v>
      </c>
      <c r="C15" s="100">
        <v>1.1388888888888889E-2</v>
      </c>
      <c r="D15" s="101">
        <v>0.03</v>
      </c>
    </row>
    <row r="16" spans="2:4" s="76" customFormat="1" ht="23.25" customHeight="1">
      <c r="B16" s="99" t="s">
        <v>212</v>
      </c>
      <c r="C16" s="100">
        <v>1.0775462962962964E-2</v>
      </c>
      <c r="D16" s="101">
        <v>2.8400000000000002E-2</v>
      </c>
    </row>
    <row r="17" spans="2:4" s="76" customFormat="1" ht="23.25" customHeight="1">
      <c r="B17" s="99" t="s">
        <v>240</v>
      </c>
      <c r="C17" s="100">
        <v>1.0659722222222223E-2</v>
      </c>
      <c r="D17" s="101">
        <v>2.81E-2</v>
      </c>
    </row>
    <row r="18" spans="2:4" s="76" customFormat="1" ht="23.25" customHeight="1">
      <c r="B18" s="99" t="s">
        <v>274</v>
      </c>
      <c r="C18" s="100">
        <v>1.0532407407407409E-2</v>
      </c>
      <c r="D18" s="101">
        <v>2.7699999999999999E-2</v>
      </c>
    </row>
    <row r="19" spans="2:4" s="76" customFormat="1" ht="23.25" customHeight="1">
      <c r="B19" s="99" t="s">
        <v>80</v>
      </c>
      <c r="C19" s="100">
        <v>1.0300925925925925E-2</v>
      </c>
      <c r="D19" s="101">
        <v>2.7099999999999999E-2</v>
      </c>
    </row>
    <row r="20" spans="2:4" s="76" customFormat="1" ht="23.25" customHeight="1">
      <c r="B20" s="99" t="s">
        <v>198</v>
      </c>
      <c r="C20" s="100">
        <v>9.9421296296296289E-3</v>
      </c>
      <c r="D20" s="101">
        <v>2.6200000000000001E-2</v>
      </c>
    </row>
    <row r="21" spans="2:4" s="76" customFormat="1" ht="23.25" customHeight="1">
      <c r="B21" s="99" t="s">
        <v>75</v>
      </c>
      <c r="C21" s="100">
        <v>8.0787037037037043E-3</v>
      </c>
      <c r="D21" s="101">
        <v>2.1299999999999999E-2</v>
      </c>
    </row>
    <row r="22" spans="2:4" s="76" customFormat="1" ht="23.25" customHeight="1">
      <c r="B22" s="99" t="s">
        <v>218</v>
      </c>
      <c r="C22" s="100">
        <v>8.0092592592592594E-3</v>
      </c>
      <c r="D22" s="101">
        <v>2.1100000000000001E-2</v>
      </c>
    </row>
    <row r="23" spans="2:4" s="76" customFormat="1" ht="23.25" customHeight="1">
      <c r="B23" s="99" t="s">
        <v>275</v>
      </c>
      <c r="C23" s="100">
        <v>7.6041666666666679E-3</v>
      </c>
      <c r="D23" s="101">
        <v>0.02</v>
      </c>
    </row>
    <row r="24" spans="2:4" s="76" customFormat="1" ht="23.25" customHeight="1">
      <c r="B24" s="99" t="s">
        <v>276</v>
      </c>
      <c r="C24" s="100">
        <v>7.2106481481481475E-3</v>
      </c>
      <c r="D24" s="101">
        <v>1.9E-2</v>
      </c>
    </row>
    <row r="25" spans="2:4" s="76" customFormat="1" ht="23.25" customHeight="1" thickBot="1">
      <c r="B25" s="127" t="s">
        <v>277</v>
      </c>
      <c r="C25" s="128">
        <v>5.7638888888888887E-3</v>
      </c>
      <c r="D25" s="129">
        <v>1.52E-2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>
  <sheetPr codeName="Foglio57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85</v>
      </c>
      <c r="C3" s="221"/>
      <c r="D3" s="222"/>
    </row>
    <row r="4" spans="2:4" s="76" customFormat="1" ht="23.25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>
  <sheetPr codeName="Foglio58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86</v>
      </c>
      <c r="C3" s="221"/>
      <c r="D3" s="222"/>
    </row>
    <row r="4" spans="2:4" s="76" customFormat="1" ht="23.25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>
  <sheetPr codeName="Foglio59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198" t="s">
        <v>87</v>
      </c>
      <c r="C3" s="199"/>
      <c r="D3" s="200"/>
    </row>
    <row r="4" spans="2:4" ht="23.25" customHeight="1">
      <c r="B4" s="201" t="s">
        <v>222</v>
      </c>
      <c r="C4" s="202"/>
      <c r="D4" s="203"/>
    </row>
    <row r="5" spans="2:4" ht="23.25" customHeight="1">
      <c r="B5" s="40" t="s">
        <v>10</v>
      </c>
      <c r="C5" s="41" t="s">
        <v>61</v>
      </c>
      <c r="D5" s="42" t="s">
        <v>5</v>
      </c>
    </row>
    <row r="6" spans="2:4" ht="23.25" customHeight="1" thickBot="1">
      <c r="B6" s="89"/>
      <c r="C6" s="90"/>
      <c r="D6" s="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>
  <sheetPr codeName="Foglio60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88</v>
      </c>
      <c r="C3" s="221"/>
      <c r="D3" s="222"/>
    </row>
    <row r="4" spans="2:4" s="76" customFormat="1" ht="23.25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>
  <sheetPr codeName="Foglio61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89</v>
      </c>
      <c r="C3" s="221"/>
      <c r="D3" s="222"/>
    </row>
    <row r="4" spans="2:4" s="76" customFormat="1" ht="23.25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81"/>
      <c r="C6" s="182"/>
      <c r="D6" s="18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>
  <sheetPr codeName="Foglio62"/>
  <dimension ref="B2:D6"/>
  <sheetViews>
    <sheetView showGridLines="0" showZeros="0" view="pageBreakPreview" topLeftCell="B1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90</v>
      </c>
      <c r="C3" s="221"/>
      <c r="D3" s="222"/>
    </row>
    <row r="4" spans="2:4" s="76" customFormat="1" ht="23.25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02"/>
      <c r="C6" s="107"/>
      <c r="D6" s="10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>
  <sheetPr codeName="Foglio63"/>
  <dimension ref="B2:D25"/>
  <sheetViews>
    <sheetView showGridLines="0" showZeros="0" view="pageBreakPreview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91</v>
      </c>
      <c r="C3" s="221"/>
      <c r="D3" s="222"/>
    </row>
    <row r="4" spans="2:4" s="76" customFormat="1" ht="23.25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214</v>
      </c>
      <c r="C6" s="100">
        <v>1.7013888888888894E-2</v>
      </c>
      <c r="D6" s="101">
        <v>7.0099999999999996E-2</v>
      </c>
    </row>
    <row r="7" spans="2:4" s="76" customFormat="1" ht="23.25" customHeight="1">
      <c r="B7" s="99" t="s">
        <v>118</v>
      </c>
      <c r="C7" s="100">
        <v>1.4050925925925925E-2</v>
      </c>
      <c r="D7" s="101">
        <v>5.79E-2</v>
      </c>
    </row>
    <row r="8" spans="2:4" s="76" customFormat="1" ht="23.25" customHeight="1">
      <c r="B8" s="99" t="s">
        <v>181</v>
      </c>
      <c r="C8" s="100">
        <v>1.4004629629629629E-2</v>
      </c>
      <c r="D8" s="101">
        <v>5.7700000000000001E-2</v>
      </c>
    </row>
    <row r="9" spans="2:4" s="76" customFormat="1" ht="23.25" customHeight="1">
      <c r="B9" s="99" t="s">
        <v>119</v>
      </c>
      <c r="C9" s="100">
        <v>1.3472222222222224E-2</v>
      </c>
      <c r="D9" s="101">
        <v>5.5500000000000001E-2</v>
      </c>
    </row>
    <row r="10" spans="2:4" s="76" customFormat="1" ht="23.25" customHeight="1">
      <c r="B10" s="99" t="s">
        <v>198</v>
      </c>
      <c r="C10" s="100">
        <v>1.1886574074074074E-2</v>
      </c>
      <c r="D10" s="101">
        <v>4.9000000000000002E-2</v>
      </c>
    </row>
    <row r="11" spans="2:4" s="76" customFormat="1" ht="23.25" customHeight="1">
      <c r="B11" s="99" t="s">
        <v>178</v>
      </c>
      <c r="C11" s="100">
        <v>1.109953703703704E-2</v>
      </c>
      <c r="D11" s="101">
        <v>4.5699999999999998E-2</v>
      </c>
    </row>
    <row r="12" spans="2:4" s="76" customFormat="1" ht="23.25" customHeight="1">
      <c r="B12" s="99" t="s">
        <v>215</v>
      </c>
      <c r="C12" s="100">
        <v>9.618055555555555E-3</v>
      </c>
      <c r="D12" s="101">
        <v>3.9600000000000003E-2</v>
      </c>
    </row>
    <row r="13" spans="2:4" s="76" customFormat="1" ht="23.25" customHeight="1">
      <c r="B13" s="99" t="s">
        <v>278</v>
      </c>
      <c r="C13" s="100">
        <v>8.5069444444444472E-3</v>
      </c>
      <c r="D13" s="101">
        <v>3.5000000000000003E-2</v>
      </c>
    </row>
    <row r="14" spans="2:4" s="76" customFormat="1" ht="23.25" customHeight="1">
      <c r="B14" s="99" t="s">
        <v>75</v>
      </c>
      <c r="C14" s="100">
        <v>7.9976851851851858E-3</v>
      </c>
      <c r="D14" s="101">
        <v>3.2899999999999999E-2</v>
      </c>
    </row>
    <row r="15" spans="2:4" s="76" customFormat="1" ht="23.25" customHeight="1">
      <c r="B15" s="99" t="s">
        <v>279</v>
      </c>
      <c r="C15" s="100">
        <v>7.5810185185185173E-3</v>
      </c>
      <c r="D15" s="101">
        <v>3.1199999999999999E-2</v>
      </c>
    </row>
    <row r="16" spans="2:4" s="76" customFormat="1" ht="23.25" customHeight="1">
      <c r="B16" s="99" t="s">
        <v>240</v>
      </c>
      <c r="C16" s="100">
        <v>7.1296296296296299E-3</v>
      </c>
      <c r="D16" s="101">
        <v>2.9399999999999999E-2</v>
      </c>
    </row>
    <row r="17" spans="2:4" s="76" customFormat="1" ht="23.25" customHeight="1">
      <c r="B17" s="99" t="s">
        <v>169</v>
      </c>
      <c r="C17" s="100">
        <v>6.9560185185185185E-3</v>
      </c>
      <c r="D17" s="101">
        <v>2.87E-2</v>
      </c>
    </row>
    <row r="18" spans="2:4" s="76" customFormat="1" ht="23.25" customHeight="1">
      <c r="B18" s="99" t="s">
        <v>216</v>
      </c>
      <c r="C18" s="100">
        <v>6.3888888888888893E-3</v>
      </c>
      <c r="D18" s="101">
        <v>2.63E-2</v>
      </c>
    </row>
    <row r="19" spans="2:4" s="76" customFormat="1" ht="23.25" customHeight="1">
      <c r="B19" s="99" t="s">
        <v>219</v>
      </c>
      <c r="C19" s="100">
        <v>6.3657407407407404E-3</v>
      </c>
      <c r="D19" s="101">
        <v>2.6200000000000001E-2</v>
      </c>
    </row>
    <row r="20" spans="2:4" s="76" customFormat="1" ht="23.25" customHeight="1">
      <c r="B20" s="99" t="s">
        <v>182</v>
      </c>
      <c r="C20" s="100">
        <v>6.006944444444445E-3</v>
      </c>
      <c r="D20" s="101">
        <v>2.47E-2</v>
      </c>
    </row>
    <row r="21" spans="2:4" s="76" customFormat="1" ht="23.25" customHeight="1">
      <c r="B21" s="99" t="s">
        <v>234</v>
      </c>
      <c r="C21" s="100">
        <v>5.5787037037037038E-3</v>
      </c>
      <c r="D21" s="101">
        <v>2.3E-2</v>
      </c>
    </row>
    <row r="22" spans="2:4" s="76" customFormat="1" ht="23.25" customHeight="1">
      <c r="B22" s="99" t="s">
        <v>280</v>
      </c>
      <c r="C22" s="100">
        <v>5.1620370370370379E-3</v>
      </c>
      <c r="D22" s="101">
        <v>2.1299999999999999E-2</v>
      </c>
    </row>
    <row r="23" spans="2:4" s="76" customFormat="1" ht="23.25" customHeight="1">
      <c r="B23" s="99" t="s">
        <v>281</v>
      </c>
      <c r="C23" s="100">
        <v>4.9421296296296297E-3</v>
      </c>
      <c r="D23" s="101">
        <v>2.0400000000000001E-2</v>
      </c>
    </row>
    <row r="24" spans="2:4" s="76" customFormat="1" ht="23.25" customHeight="1">
      <c r="B24" s="99" t="s">
        <v>251</v>
      </c>
      <c r="C24" s="100">
        <v>4.9074074074074081E-3</v>
      </c>
      <c r="D24" s="101">
        <v>2.0199999999999999E-2</v>
      </c>
    </row>
    <row r="25" spans="2:4" s="76" customFormat="1" ht="23.25" customHeight="1" thickBot="1">
      <c r="B25" s="102" t="s">
        <v>260</v>
      </c>
      <c r="C25" s="103">
        <v>4.9074074074074081E-3</v>
      </c>
      <c r="D25" s="104">
        <v>2.0199999999999999E-2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>
  <sheetPr codeName="Foglio64"/>
  <dimension ref="B2:D6"/>
  <sheetViews>
    <sheetView showGridLines="0" showZeros="0" view="pageBreakPreview" topLeftCell="B1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5" customFormat="1" ht="23.25" customHeight="1">
      <c r="B3" s="229" t="s">
        <v>92</v>
      </c>
      <c r="C3" s="230"/>
      <c r="D3" s="231"/>
    </row>
    <row r="4" spans="2:4" s="75" customFormat="1" ht="23.25" customHeight="1">
      <c r="B4" s="232" t="s">
        <v>222</v>
      </c>
      <c r="C4" s="233"/>
      <c r="D4" s="234"/>
    </row>
    <row r="5" spans="2:4" s="75" customFormat="1" ht="23.25" customHeight="1">
      <c r="B5" s="92" t="s">
        <v>10</v>
      </c>
      <c r="C5" s="93" t="s">
        <v>61</v>
      </c>
      <c r="D5" s="94" t="s">
        <v>5</v>
      </c>
    </row>
    <row r="6" spans="2:4" s="75" customFormat="1" ht="23.25" customHeight="1" thickBot="1">
      <c r="B6" s="95"/>
      <c r="C6" s="105"/>
      <c r="D6" s="10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/>
  <dimension ref="B2:K31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87" t="s">
        <v>48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2.2222222222222218E-3</v>
      </c>
      <c r="D7" s="12">
        <f t="shared" ref="D7:D18" si="0">IFERROR(C7/C$19,0)</f>
        <v>7.1883189816548121E-2</v>
      </c>
      <c r="E7" s="12">
        <f t="shared" ref="E7:E18" si="1">IFERROR(C7/C$30,0)</f>
        <v>2.692091979809309E-2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2.2222222222222218E-3</v>
      </c>
      <c r="J7" s="12">
        <f t="shared" ref="J7:J18" si="4">IFERROR(I7/I$19,0)</f>
        <v>7.1883189816548121E-2</v>
      </c>
      <c r="K7" s="14">
        <f t="shared" ref="K7:K18" si="5">IFERROR(I7/I$30,0)</f>
        <v>2.692091979809309E-2</v>
      </c>
    </row>
    <row r="8" spans="2:11">
      <c r="B8" s="150" t="s">
        <v>115</v>
      </c>
      <c r="C8" s="11">
        <v>7.6620370370370375E-3</v>
      </c>
      <c r="D8" s="12">
        <f t="shared" si="0"/>
        <v>0.24784724822163992</v>
      </c>
      <c r="E8" s="12">
        <f t="shared" si="1"/>
        <v>9.282108805384183E-2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7.6620370370370375E-3</v>
      </c>
      <c r="J8" s="12">
        <f t="shared" si="4"/>
        <v>0.24784724822163992</v>
      </c>
      <c r="K8" s="14">
        <f t="shared" si="5"/>
        <v>9.282108805384183E-2</v>
      </c>
    </row>
    <row r="9" spans="2:11">
      <c r="B9" s="10" t="s">
        <v>51</v>
      </c>
      <c r="C9" s="11">
        <v>1.7476851851851852E-3</v>
      </c>
      <c r="D9" s="12">
        <f t="shared" si="0"/>
        <v>5.6533133657806087E-2</v>
      </c>
      <c r="E9" s="12">
        <f t="shared" si="1"/>
        <v>2.1172181716208632E-2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1.7476851851851852E-3</v>
      </c>
      <c r="J9" s="12">
        <f t="shared" si="4"/>
        <v>5.6533133657806087E-2</v>
      </c>
      <c r="K9" s="14">
        <f t="shared" si="5"/>
        <v>2.1172181716208632E-2</v>
      </c>
    </row>
    <row r="10" spans="2:11">
      <c r="B10" s="10" t="s">
        <v>11</v>
      </c>
      <c r="C10" s="11">
        <v>3.2175925925925909E-3</v>
      </c>
      <c r="D10" s="12">
        <f t="shared" si="0"/>
        <v>0.1040808685885436</v>
      </c>
      <c r="E10" s="12">
        <f t="shared" si="1"/>
        <v>3.8979248457655609E-2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3.2175925925925909E-3</v>
      </c>
      <c r="J10" s="12">
        <f t="shared" si="4"/>
        <v>0.1040808685885436</v>
      </c>
      <c r="K10" s="14">
        <f t="shared" si="5"/>
        <v>3.8979248457655609E-2</v>
      </c>
    </row>
    <row r="11" spans="2:11">
      <c r="B11" s="10" t="s">
        <v>12</v>
      </c>
      <c r="C11" s="11">
        <v>4.2824074074074075E-4</v>
      </c>
      <c r="D11" s="12">
        <f t="shared" si="0"/>
        <v>1.3852489704230629E-2</v>
      </c>
      <c r="E11" s="12">
        <f t="shared" si="1"/>
        <v>5.187885586090857E-3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4.2824074074074075E-4</v>
      </c>
      <c r="J11" s="12">
        <f t="shared" si="4"/>
        <v>1.3852489704230629E-2</v>
      </c>
      <c r="K11" s="14">
        <f t="shared" si="5"/>
        <v>5.187885586090857E-3</v>
      </c>
    </row>
    <row r="12" spans="2:11">
      <c r="B12" s="10" t="s">
        <v>176</v>
      </c>
      <c r="C12" s="11">
        <v>1.346064814814814E-2</v>
      </c>
      <c r="D12" s="12">
        <f t="shared" si="0"/>
        <v>0.43541744664919491</v>
      </c>
      <c r="E12" s="12">
        <f t="shared" si="1"/>
        <v>0.1630678631519909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1.346064814814814E-2</v>
      </c>
      <c r="J12" s="12">
        <f t="shared" si="4"/>
        <v>0.43541744664919491</v>
      </c>
      <c r="K12" s="14">
        <f t="shared" si="5"/>
        <v>0.1630678631519909</v>
      </c>
    </row>
    <row r="13" spans="2:11">
      <c r="B13" s="10" t="s">
        <v>122</v>
      </c>
      <c r="C13" s="11">
        <v>2.3148148148148147E-5</v>
      </c>
      <c r="D13" s="12">
        <f t="shared" si="0"/>
        <v>7.4878322725570963E-4</v>
      </c>
      <c r="E13" s="12">
        <f t="shared" si="1"/>
        <v>2.8042624789680309E-4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2.3148148148148147E-5</v>
      </c>
      <c r="J13" s="12">
        <f t="shared" si="4"/>
        <v>7.4878322725570963E-4</v>
      </c>
      <c r="K13" s="14">
        <f t="shared" si="5"/>
        <v>2.8042624789680309E-4</v>
      </c>
    </row>
    <row r="14" spans="2:1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207</v>
      </c>
      <c r="C15" s="11">
        <v>3.8194444444444441E-4</v>
      </c>
      <c r="D15" s="12">
        <f t="shared" si="0"/>
        <v>1.2354923249719209E-2</v>
      </c>
      <c r="E15" s="12">
        <f t="shared" si="1"/>
        <v>4.6270330902972506E-3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3.8194444444444441E-4</v>
      </c>
      <c r="J15" s="12">
        <f t="shared" si="4"/>
        <v>1.2354923249719209E-2</v>
      </c>
      <c r="K15" s="14">
        <f t="shared" si="5"/>
        <v>4.6270330902972506E-3</v>
      </c>
    </row>
    <row r="16" spans="2:1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1.7708333333333328E-3</v>
      </c>
      <c r="D18" s="12">
        <f t="shared" si="0"/>
        <v>5.7281916885061776E-2</v>
      </c>
      <c r="E18" s="12">
        <f t="shared" si="1"/>
        <v>2.1452607964105429E-2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1.7708333333333328E-3</v>
      </c>
      <c r="J18" s="12">
        <f t="shared" si="4"/>
        <v>5.7281916885061776E-2</v>
      </c>
      <c r="K18" s="14">
        <f t="shared" si="5"/>
        <v>2.1452607964105429E-2</v>
      </c>
    </row>
    <row r="19" spans="2:11" ht="16.5" thickTop="1" thickBot="1">
      <c r="B19" s="31" t="s">
        <v>3</v>
      </c>
      <c r="C19" s="32">
        <f>SUM(C7:C18)</f>
        <v>3.0914351851851842E-2</v>
      </c>
      <c r="D19" s="33">
        <f>IFERROR(SUM(D7:D18),0)</f>
        <v>0.99999999999999989</v>
      </c>
      <c r="E19" s="33">
        <f>IFERROR(SUM(E7:E18),0)</f>
        <v>0.37450925406618041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3.0914351851851842E-2</v>
      </c>
      <c r="J19" s="33">
        <f>IFERROR(SUM(J7:J18),0)</f>
        <v>0.99999999999999989</v>
      </c>
      <c r="K19" s="34">
        <f>IFERROR(SUM(K7:K18),0)</f>
        <v>0.37450925406618041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>
      <c r="B22" s="18" t="s">
        <v>15</v>
      </c>
      <c r="C22" s="11">
        <v>2.6851851851851859E-3</v>
      </c>
      <c r="D22" s="19"/>
      <c r="E22" s="12">
        <f>IFERROR(C22/C$30,0)</f>
        <v>3.2529444756029167E-2</v>
      </c>
      <c r="F22" s="11">
        <v>0</v>
      </c>
      <c r="G22" s="19"/>
      <c r="H22" s="12">
        <f>IFERROR(F22/F$30,0)</f>
        <v>0</v>
      </c>
      <c r="I22" s="11">
        <f t="shared" ref="I22:I27" si="7">C22+F22</f>
        <v>2.6851851851851859E-3</v>
      </c>
      <c r="J22" s="19"/>
      <c r="K22" s="14">
        <f>IFERROR(I22/I$30,0)</f>
        <v>3.2529444756029167E-2</v>
      </c>
    </row>
    <row r="23" spans="2:11">
      <c r="B23" s="18" t="s">
        <v>16</v>
      </c>
      <c r="C23" s="11">
        <v>1.6203703703703703E-4</v>
      </c>
      <c r="D23" s="19"/>
      <c r="E23" s="12">
        <f t="shared" ref="E23:E27" si="8">IFERROR(C23/C$30,0)</f>
        <v>1.9629837352776215E-3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1.6203703703703703E-4</v>
      </c>
      <c r="J23" s="19"/>
      <c r="K23" s="14">
        <f t="shared" ref="K23:K27" si="10">IFERROR(I23/I$30,0)</f>
        <v>1.9629837352776215E-3</v>
      </c>
    </row>
    <row r="24" spans="2:11">
      <c r="B24" s="18" t="s">
        <v>17</v>
      </c>
      <c r="C24" s="11">
        <v>5.7870370370370366E-5</v>
      </c>
      <c r="D24" s="19"/>
      <c r="E24" s="12">
        <f t="shared" si="8"/>
        <v>7.0106561974200767E-4</v>
      </c>
      <c r="F24" s="11">
        <v>0</v>
      </c>
      <c r="G24" s="19"/>
      <c r="H24" s="12">
        <f t="shared" si="9"/>
        <v>0</v>
      </c>
      <c r="I24" s="11">
        <f t="shared" si="7"/>
        <v>5.7870370370370366E-5</v>
      </c>
      <c r="J24" s="19"/>
      <c r="K24" s="14">
        <f t="shared" si="10"/>
        <v>7.0106561974200767E-4</v>
      </c>
    </row>
    <row r="25" spans="2:11">
      <c r="B25" s="18" t="s">
        <v>18</v>
      </c>
      <c r="C25" s="11">
        <v>1.6493055555555556E-2</v>
      </c>
      <c r="D25" s="19"/>
      <c r="E25" s="12">
        <f t="shared" si="8"/>
        <v>0.19980370162647221</v>
      </c>
      <c r="F25" s="11">
        <v>0</v>
      </c>
      <c r="G25" s="19"/>
      <c r="H25" s="12">
        <f t="shared" si="9"/>
        <v>0</v>
      </c>
      <c r="I25" s="11">
        <f t="shared" si="7"/>
        <v>1.6493055555555556E-2</v>
      </c>
      <c r="J25" s="19"/>
      <c r="K25" s="14">
        <f t="shared" si="10"/>
        <v>0.19980370162647221</v>
      </c>
    </row>
    <row r="26" spans="2:11">
      <c r="B26" s="18" t="s">
        <v>19</v>
      </c>
      <c r="C26" s="11">
        <v>3.1516203703703727E-2</v>
      </c>
      <c r="D26" s="19"/>
      <c r="E26" s="12">
        <f t="shared" si="8"/>
        <v>0.3818003365114977</v>
      </c>
      <c r="F26" s="11">
        <v>0</v>
      </c>
      <c r="G26" s="19"/>
      <c r="H26" s="12">
        <f t="shared" si="9"/>
        <v>0</v>
      </c>
      <c r="I26" s="11">
        <f t="shared" si="7"/>
        <v>3.1516203703703727E-2</v>
      </c>
      <c r="J26" s="19"/>
      <c r="K26" s="14">
        <f t="shared" si="10"/>
        <v>0.3818003365114977</v>
      </c>
    </row>
    <row r="27" spans="2:11" ht="15.75" thickBot="1">
      <c r="B27" s="23" t="s">
        <v>20</v>
      </c>
      <c r="C27" s="20">
        <v>7.1759259259259259E-4</v>
      </c>
      <c r="D27" s="24"/>
      <c r="E27" s="21">
        <f t="shared" si="8"/>
        <v>8.6932136848008948E-3</v>
      </c>
      <c r="F27" s="20">
        <v>0</v>
      </c>
      <c r="G27" s="24"/>
      <c r="H27" s="21">
        <f t="shared" si="9"/>
        <v>0</v>
      </c>
      <c r="I27" s="11">
        <f t="shared" si="7"/>
        <v>7.1759259259259259E-4</v>
      </c>
      <c r="J27" s="24"/>
      <c r="K27" s="22">
        <f t="shared" si="10"/>
        <v>8.6932136848008948E-3</v>
      </c>
    </row>
    <row r="28" spans="2:11" ht="16.5" thickTop="1" thickBot="1">
      <c r="B28" s="31" t="s">
        <v>3</v>
      </c>
      <c r="C28" s="32">
        <f>SUM(C22:C27)</f>
        <v>5.1631944444444466E-2</v>
      </c>
      <c r="D28" s="33"/>
      <c r="E28" s="33">
        <f>IFERROR(SUM(E22:E27),0)</f>
        <v>0.62549074593381959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5.1631944444444466E-2</v>
      </c>
      <c r="J28" s="33"/>
      <c r="K28" s="34">
        <f>IFERROR(SUM(K22:K27),0)</f>
        <v>0.62549074593381959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8.2546296296296312E-2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8.2546296296296312E-2</v>
      </c>
      <c r="J30" s="35"/>
      <c r="K30" s="38">
        <f>IFERROR(SUM(K19,K28),0)</f>
        <v>1</v>
      </c>
    </row>
    <row r="31" spans="2:1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>
  <sheetPr codeName="Foglio65"/>
  <dimension ref="B2:D7"/>
  <sheetViews>
    <sheetView showGridLines="0" showZeros="0" view="pageBreakPreview" zoomScaleNormal="8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93</v>
      </c>
      <c r="C3" s="221"/>
      <c r="D3" s="222"/>
    </row>
    <row r="4" spans="2:4" s="76" customFormat="1" ht="23.25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253</v>
      </c>
      <c r="C6" s="100">
        <v>5.37037037037037E-3</v>
      </c>
      <c r="D6" s="101">
        <v>0.6946</v>
      </c>
    </row>
    <row r="7" spans="2:4" s="76" customFormat="1" ht="23.25" customHeight="1" thickBot="1">
      <c r="B7" s="127" t="s">
        <v>213</v>
      </c>
      <c r="C7" s="128">
        <v>2.3611111111111111E-3</v>
      </c>
      <c r="D7" s="129">
        <v>0.3054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>
  <sheetPr codeName="Foglio66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94</v>
      </c>
      <c r="C3" s="221"/>
      <c r="D3" s="222"/>
    </row>
    <row r="4" spans="2:4" s="76" customFormat="1" ht="23.25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>
  <sheetPr codeName="Foglio67"/>
  <dimension ref="B2:D6"/>
  <sheetViews>
    <sheetView showGridLines="0" showZeros="0" view="pageBreakPreview" zoomScaleNormal="60" zoomScaleSheetLayoutView="10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95</v>
      </c>
      <c r="C3" s="221"/>
      <c r="D3" s="222"/>
    </row>
    <row r="4" spans="2:4" s="76" customFormat="1" ht="23.25" customHeight="1">
      <c r="B4" s="223" t="s">
        <v>222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>
  <sheetPr codeName="Foglio69"/>
  <dimension ref="A1:P19"/>
  <sheetViews>
    <sheetView showZeros="0" workbookViewId="0">
      <selection activeCell="B2" sqref="B2:B12"/>
    </sheetView>
  </sheetViews>
  <sheetFormatPr defaultRowHeight="15"/>
  <cols>
    <col min="1" max="1" width="39.28515625" bestFit="1" customWidth="1"/>
    <col min="2" max="2" width="17.140625" customWidth="1"/>
  </cols>
  <sheetData>
    <row r="1" spans="1:16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  <c r="H1" t="s">
        <v>105</v>
      </c>
      <c r="I1" t="s">
        <v>106</v>
      </c>
      <c r="J1" t="s">
        <v>107</v>
      </c>
      <c r="K1" t="s">
        <v>108</v>
      </c>
      <c r="L1" t="s">
        <v>109</v>
      </c>
      <c r="M1" t="s">
        <v>110</v>
      </c>
      <c r="N1" t="s">
        <v>111</v>
      </c>
      <c r="O1" t="s">
        <v>112</v>
      </c>
      <c r="P1" t="s">
        <v>113</v>
      </c>
    </row>
    <row r="2" spans="1:16">
      <c r="A2" t="s">
        <v>37</v>
      </c>
      <c r="B2">
        <v>0</v>
      </c>
      <c r="C2">
        <v>1.6435185185185185E-3</v>
      </c>
      <c r="D2">
        <v>1.8402777777777779E-3</v>
      </c>
      <c r="E2">
        <v>6.9444444444444447E-4</v>
      </c>
      <c r="F2">
        <v>4.2592592592592595E-3</v>
      </c>
      <c r="G2">
        <v>1.226851851851852E-3</v>
      </c>
      <c r="H2">
        <v>0</v>
      </c>
      <c r="I2">
        <v>0</v>
      </c>
      <c r="J2">
        <v>2.7777777777777778E-4</v>
      </c>
      <c r="K2">
        <v>0</v>
      </c>
      <c r="L2">
        <v>0</v>
      </c>
      <c r="M2">
        <v>4.0856481481481481E-3</v>
      </c>
      <c r="N2">
        <v>1.6782407407407406E-3</v>
      </c>
      <c r="O2">
        <v>1.3194444444444445E-3</v>
      </c>
      <c r="P2">
        <v>6.0763888888888855E-3</v>
      </c>
    </row>
    <row r="3" spans="1:16">
      <c r="A3" t="s">
        <v>115</v>
      </c>
      <c r="B3">
        <v>0</v>
      </c>
      <c r="C3">
        <v>8.3449074074074068E-3</v>
      </c>
      <c r="D3">
        <v>1.1840277777777781E-2</v>
      </c>
      <c r="E3">
        <v>3.5879629629629629E-4</v>
      </c>
      <c r="F3">
        <v>6.8634259259259256E-3</v>
      </c>
      <c r="G3">
        <v>4.8611111111111103E-3</v>
      </c>
      <c r="H3">
        <v>0</v>
      </c>
      <c r="I3">
        <v>0</v>
      </c>
      <c r="J3">
        <v>8.2175925925925917E-4</v>
      </c>
      <c r="K3">
        <v>0</v>
      </c>
      <c r="L3">
        <v>0</v>
      </c>
      <c r="M3">
        <v>2.5335648148148145E-2</v>
      </c>
      <c r="N3">
        <v>7.7199074074074054E-3</v>
      </c>
      <c r="O3">
        <v>8.0324074074074065E-3</v>
      </c>
      <c r="P3">
        <v>1.8391203703703701E-2</v>
      </c>
    </row>
    <row r="4" spans="1:16">
      <c r="A4" t="s">
        <v>51</v>
      </c>
      <c r="B4">
        <v>0</v>
      </c>
      <c r="C4">
        <v>2.9282407407407408E-3</v>
      </c>
      <c r="D4">
        <v>2.8009259259259259E-3</v>
      </c>
      <c r="E4">
        <v>4.7453703703703704E-4</v>
      </c>
      <c r="F4">
        <v>2.1643518518518518E-3</v>
      </c>
      <c r="G4">
        <v>2.9976851851851848E-3</v>
      </c>
      <c r="H4">
        <v>0</v>
      </c>
      <c r="I4">
        <v>0</v>
      </c>
      <c r="J4">
        <v>7.6388888888888893E-4</v>
      </c>
      <c r="K4">
        <v>0</v>
      </c>
      <c r="L4">
        <v>0</v>
      </c>
      <c r="M4">
        <v>6.1689814814814828E-3</v>
      </c>
      <c r="N4">
        <v>3.9930555555555544E-3</v>
      </c>
      <c r="O4">
        <v>3.6689814814814818E-3</v>
      </c>
      <c r="P4">
        <v>1.2604166666666659E-2</v>
      </c>
    </row>
    <row r="5" spans="1:16">
      <c r="A5" t="s">
        <v>11</v>
      </c>
      <c r="B5">
        <v>0</v>
      </c>
      <c r="C5">
        <v>3.8078703703703703E-3</v>
      </c>
      <c r="D5">
        <v>2.1064814814814809E-3</v>
      </c>
      <c r="E5">
        <v>5.2083333333333333E-4</v>
      </c>
      <c r="F5">
        <v>9.9421296296296289E-3</v>
      </c>
      <c r="G5">
        <v>3.0092592592592595E-4</v>
      </c>
      <c r="H5">
        <v>0</v>
      </c>
      <c r="I5">
        <v>0</v>
      </c>
      <c r="J5">
        <v>2.4305555555555555E-4</v>
      </c>
      <c r="K5">
        <v>0</v>
      </c>
      <c r="L5">
        <v>0</v>
      </c>
      <c r="M5">
        <v>1.8587962962962959E-2</v>
      </c>
      <c r="N5">
        <v>4.4675925925925924E-3</v>
      </c>
      <c r="O5">
        <v>2.8587962962962963E-3</v>
      </c>
      <c r="P5">
        <v>1.2407407407407395E-2</v>
      </c>
    </row>
    <row r="6" spans="1:16">
      <c r="A6" t="s">
        <v>12</v>
      </c>
      <c r="B6">
        <v>0</v>
      </c>
      <c r="C6">
        <v>2.3148148148148149E-4</v>
      </c>
      <c r="D6">
        <v>1.5046296296296296E-3</v>
      </c>
      <c r="F6">
        <v>4.7453703703703704E-4</v>
      </c>
      <c r="I6">
        <v>0</v>
      </c>
      <c r="J6">
        <v>0</v>
      </c>
      <c r="K6">
        <v>0</v>
      </c>
      <c r="L6">
        <v>0</v>
      </c>
      <c r="M6">
        <v>0</v>
      </c>
      <c r="N6">
        <v>2.8935185185185184E-4</v>
      </c>
      <c r="P6">
        <v>1.9097222222222226E-3</v>
      </c>
    </row>
    <row r="7" spans="1:16">
      <c r="A7" t="s">
        <v>176</v>
      </c>
      <c r="B7">
        <v>0</v>
      </c>
      <c r="C7">
        <v>2.7430555555555554E-3</v>
      </c>
      <c r="D7">
        <v>1.3541666666666667E-3</v>
      </c>
      <c r="E7">
        <v>6.018518518518519E-4</v>
      </c>
      <c r="F7">
        <v>4.0856481481481481E-3</v>
      </c>
      <c r="G7">
        <v>2.4305555555555552E-4</v>
      </c>
      <c r="H7">
        <v>0</v>
      </c>
      <c r="I7">
        <v>0</v>
      </c>
      <c r="J7">
        <v>3.2407407407407406E-4</v>
      </c>
      <c r="K7">
        <v>0</v>
      </c>
      <c r="L7">
        <v>0</v>
      </c>
      <c r="M7">
        <v>1.6400462962962974E-2</v>
      </c>
      <c r="N7">
        <v>3.7037037037037021E-3</v>
      </c>
      <c r="O7">
        <v>2.488425925925926E-3</v>
      </c>
      <c r="P7">
        <v>9.7685185185185132E-3</v>
      </c>
    </row>
    <row r="8" spans="1:16">
      <c r="A8" t="s">
        <v>122</v>
      </c>
      <c r="C8">
        <v>1.7361111111111112E-4</v>
      </c>
      <c r="D8">
        <v>1.3888888888888889E-4</v>
      </c>
      <c r="F8">
        <v>5.2083333333333333E-4</v>
      </c>
      <c r="I8">
        <v>0</v>
      </c>
      <c r="N8">
        <v>2.3148148148148149E-4</v>
      </c>
      <c r="O8">
        <v>2.4305555555555552E-4</v>
      </c>
      <c r="P8">
        <v>9.6064814814814808E-4</v>
      </c>
    </row>
    <row r="9" spans="1:16">
      <c r="A9" t="s">
        <v>123</v>
      </c>
      <c r="N9">
        <v>0</v>
      </c>
      <c r="P9">
        <v>0</v>
      </c>
    </row>
    <row r="10" spans="1:16">
      <c r="A10" t="s">
        <v>196</v>
      </c>
      <c r="D10">
        <v>0</v>
      </c>
      <c r="I10">
        <v>0</v>
      </c>
      <c r="J10">
        <v>0</v>
      </c>
      <c r="K10">
        <v>0</v>
      </c>
      <c r="L10">
        <v>0</v>
      </c>
      <c r="M10">
        <v>6.4814814814814813E-4</v>
      </c>
      <c r="N10">
        <v>0</v>
      </c>
      <c r="P10">
        <v>0</v>
      </c>
    </row>
    <row r="11" spans="1:16">
      <c r="A11" t="s">
        <v>197</v>
      </c>
      <c r="M11">
        <v>0</v>
      </c>
    </row>
    <row r="12" spans="1:16">
      <c r="A12" t="s">
        <v>177</v>
      </c>
      <c r="M12">
        <v>1.3888888888888887E-3</v>
      </c>
    </row>
    <row r="13" spans="1:16">
      <c r="A13" t="s">
        <v>13</v>
      </c>
      <c r="B13">
        <v>0</v>
      </c>
      <c r="C13">
        <v>1.0995370370370371E-3</v>
      </c>
      <c r="D13">
        <v>0</v>
      </c>
      <c r="F13">
        <v>5.324074074074074E-3</v>
      </c>
      <c r="G13">
        <v>0</v>
      </c>
      <c r="H13">
        <v>0</v>
      </c>
      <c r="I13">
        <v>0</v>
      </c>
      <c r="J13">
        <v>1.273148148148148E-4</v>
      </c>
      <c r="K13">
        <v>0</v>
      </c>
      <c r="L13">
        <v>0</v>
      </c>
      <c r="M13">
        <v>3.2175925925925926E-3</v>
      </c>
      <c r="N13">
        <v>9.0277777777777774E-4</v>
      </c>
      <c r="O13">
        <v>2.5115740740740745E-3</v>
      </c>
      <c r="P13">
        <v>4.2592592592592586E-3</v>
      </c>
    </row>
    <row r="14" spans="1:16">
      <c r="A14" t="s">
        <v>15</v>
      </c>
      <c r="B14">
        <v>0</v>
      </c>
      <c r="C14">
        <v>1.0069444444444444E-3</v>
      </c>
      <c r="D14">
        <v>7.291666666666667E-4</v>
      </c>
      <c r="E14">
        <v>3.0092592592592595E-4</v>
      </c>
      <c r="F14">
        <v>6.8287037037037036E-4</v>
      </c>
      <c r="G14">
        <v>2.5462962962962961E-4</v>
      </c>
      <c r="I14">
        <v>0</v>
      </c>
      <c r="J14">
        <v>3.2407407407407406E-4</v>
      </c>
      <c r="K14">
        <v>0</v>
      </c>
      <c r="L14">
        <v>0</v>
      </c>
      <c r="M14">
        <v>4.2476851851851859E-3</v>
      </c>
      <c r="N14">
        <v>4.4444444444444444E-3</v>
      </c>
      <c r="O14">
        <v>3.5416666666666669E-3</v>
      </c>
      <c r="P14">
        <v>1.4016203703703703E-2</v>
      </c>
    </row>
    <row r="15" spans="1:16">
      <c r="A15" t="s">
        <v>16</v>
      </c>
      <c r="D15">
        <v>4.0509259259259258E-4</v>
      </c>
      <c r="E15">
        <v>0</v>
      </c>
      <c r="I15">
        <v>0</v>
      </c>
      <c r="K15">
        <v>0</v>
      </c>
      <c r="L15">
        <v>0</v>
      </c>
      <c r="M15">
        <v>0</v>
      </c>
      <c r="N15">
        <v>0</v>
      </c>
      <c r="P15">
        <v>1.7361111111111112E-4</v>
      </c>
    </row>
    <row r="16" spans="1:16">
      <c r="A16" t="s">
        <v>17</v>
      </c>
      <c r="I16">
        <v>0</v>
      </c>
      <c r="O16">
        <v>0</v>
      </c>
      <c r="P16">
        <v>6.9444444444444444E-5</v>
      </c>
    </row>
    <row r="17" spans="1:16">
      <c r="A17" t="s">
        <v>18</v>
      </c>
      <c r="B17">
        <v>0</v>
      </c>
      <c r="C17">
        <v>7.8935185185185185E-3</v>
      </c>
      <c r="D17">
        <v>1.4502314814814817E-2</v>
      </c>
      <c r="E17">
        <v>5.4398148148148149E-3</v>
      </c>
      <c r="F17">
        <v>1.0173611111111111E-2</v>
      </c>
      <c r="G17">
        <v>4.8726851851851856E-3</v>
      </c>
      <c r="H17">
        <v>0</v>
      </c>
      <c r="I17">
        <v>0</v>
      </c>
      <c r="J17">
        <v>9.7222222222222219E-4</v>
      </c>
      <c r="K17">
        <v>0</v>
      </c>
      <c r="L17">
        <v>0</v>
      </c>
      <c r="M17">
        <v>3.4768518518518518E-2</v>
      </c>
      <c r="N17">
        <v>9.0277777777777787E-3</v>
      </c>
      <c r="O17">
        <v>9.6759259259259264E-3</v>
      </c>
      <c r="P17">
        <v>3.4756944444444479E-2</v>
      </c>
    </row>
    <row r="18" spans="1:16">
      <c r="A18" t="s">
        <v>19</v>
      </c>
      <c r="B18">
        <v>0</v>
      </c>
      <c r="C18">
        <v>1.489583333333333E-2</v>
      </c>
      <c r="D18">
        <v>1.0659722222222223E-2</v>
      </c>
      <c r="E18">
        <v>2.1759259259259258E-3</v>
      </c>
      <c r="F18">
        <v>2.0104166666666666E-2</v>
      </c>
      <c r="G18">
        <v>2.9861111111111108E-3</v>
      </c>
      <c r="H18">
        <v>0</v>
      </c>
      <c r="I18">
        <v>0</v>
      </c>
      <c r="J18">
        <v>1.4699074074074074E-3</v>
      </c>
      <c r="K18">
        <v>0</v>
      </c>
      <c r="L18">
        <v>0</v>
      </c>
      <c r="M18">
        <v>4.5358796296296286E-2</v>
      </c>
      <c r="N18">
        <v>1.2511574074074071E-2</v>
      </c>
      <c r="O18">
        <v>1.2835648148148146E-2</v>
      </c>
      <c r="P18">
        <v>3.7164351851851865E-2</v>
      </c>
    </row>
    <row r="19" spans="1:16">
      <c r="A19" t="s">
        <v>20</v>
      </c>
      <c r="B19">
        <v>0</v>
      </c>
      <c r="C19">
        <v>1.2731481481481483E-3</v>
      </c>
      <c r="D19">
        <v>0</v>
      </c>
      <c r="F19">
        <v>4.5138888888888887E-4</v>
      </c>
      <c r="G19">
        <v>5.4398148148148144E-4</v>
      </c>
      <c r="I19">
        <v>0</v>
      </c>
      <c r="J19">
        <v>1.273148148148148E-4</v>
      </c>
      <c r="K19">
        <v>0</v>
      </c>
      <c r="L19">
        <v>0</v>
      </c>
      <c r="M19">
        <v>7.5462962962962992E-3</v>
      </c>
      <c r="N19">
        <v>7.7546296296296293E-4</v>
      </c>
      <c r="O19">
        <v>2.8935185185185184E-4</v>
      </c>
      <c r="P19">
        <v>2.8472222222222228E-3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sheetPr codeName="Foglio70"/>
  <dimension ref="A1:H19"/>
  <sheetViews>
    <sheetView showZeros="0" workbookViewId="0">
      <selection activeCell="B2" sqref="B2:B12"/>
    </sheetView>
  </sheetViews>
  <sheetFormatPr defaultRowHeight="15"/>
  <cols>
    <col min="1" max="1" width="40.5703125" style="72" bestFit="1" customWidth="1"/>
    <col min="2" max="16384" width="9.140625" style="72"/>
  </cols>
  <sheetData>
    <row r="1" spans="1:8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8">
      <c r="A2" s="72" t="s">
        <v>37</v>
      </c>
      <c r="B2" s="72">
        <v>7.0486111111111088E-3</v>
      </c>
      <c r="C2" s="72">
        <v>2.0254629629629629E-3</v>
      </c>
      <c r="D2" s="73">
        <f>B2/H2</f>
        <v>0.7767857142857143</v>
      </c>
      <c r="E2" s="73">
        <f>C2/H2</f>
        <v>0.22321428571428578</v>
      </c>
      <c r="H2" s="72">
        <f>B2+C2</f>
        <v>9.0740740740740712E-3</v>
      </c>
    </row>
    <row r="3" spans="1:8">
      <c r="A3" s="72" t="s">
        <v>115</v>
      </c>
      <c r="B3" s="72">
        <v>3.4143518518518511E-2</v>
      </c>
      <c r="C3" s="72">
        <v>0</v>
      </c>
      <c r="D3" s="73">
        <f t="shared" ref="D3:D19" si="0">B3/H3</f>
        <v>1</v>
      </c>
      <c r="E3" s="73">
        <f t="shared" ref="E3:E19" si="1">C3/H3</f>
        <v>0</v>
      </c>
      <c r="H3" s="72">
        <f t="shared" ref="H3:H19" si="2">B3+C3</f>
        <v>3.4143518518518511E-2</v>
      </c>
    </row>
    <row r="4" spans="1:8">
      <c r="A4" s="72" t="s">
        <v>51</v>
      </c>
      <c r="B4" s="72">
        <v>1.5891203703703703E-2</v>
      </c>
      <c r="C4" s="72">
        <v>4.3749999999999995E-3</v>
      </c>
      <c r="D4" s="73">
        <f t="shared" si="0"/>
        <v>0.78412335808109646</v>
      </c>
      <c r="E4" s="73">
        <f t="shared" si="1"/>
        <v>0.21587664191890346</v>
      </c>
      <c r="H4" s="72">
        <f t="shared" si="2"/>
        <v>2.0266203703703703E-2</v>
      </c>
    </row>
    <row r="5" spans="1:8">
      <c r="A5" s="72" t="s">
        <v>11</v>
      </c>
      <c r="B5" s="72">
        <v>1.7407407407407396E-2</v>
      </c>
      <c r="C5" s="72">
        <v>2.3263888888888887E-3</v>
      </c>
      <c r="D5" s="73">
        <f t="shared" si="0"/>
        <v>0.8821114369501466</v>
      </c>
      <c r="E5" s="73">
        <f t="shared" si="1"/>
        <v>0.11788856304985344</v>
      </c>
      <c r="H5" s="72">
        <f t="shared" si="2"/>
        <v>1.9733796296296284E-2</v>
      </c>
    </row>
    <row r="6" spans="1:8">
      <c r="A6" s="72" t="s">
        <v>12</v>
      </c>
      <c r="B6" s="72">
        <v>7.9861111111111105E-4</v>
      </c>
      <c r="C6" s="72">
        <v>1.4004629629629632E-3</v>
      </c>
      <c r="D6" s="73">
        <f t="shared" si="0"/>
        <v>0.36315789473684207</v>
      </c>
      <c r="E6" s="73">
        <f t="shared" si="1"/>
        <v>0.63684210526315799</v>
      </c>
      <c r="H6" s="72">
        <f t="shared" si="2"/>
        <v>2.1990740740740742E-3</v>
      </c>
    </row>
    <row r="7" spans="1:8">
      <c r="A7" s="72" t="s">
        <v>176</v>
      </c>
      <c r="B7" s="72">
        <v>1.4664351851851845E-2</v>
      </c>
      <c r="C7" s="72">
        <v>1.2962962962962963E-3</v>
      </c>
      <c r="D7" s="73">
        <f t="shared" si="0"/>
        <v>0.91878172588832485</v>
      </c>
      <c r="E7" s="73">
        <f t="shared" si="1"/>
        <v>8.1218274111675162E-2</v>
      </c>
      <c r="F7" s="72">
        <v>0</v>
      </c>
      <c r="G7" s="72">
        <v>0</v>
      </c>
      <c r="H7" s="72">
        <f t="shared" si="2"/>
        <v>1.596064814814814E-2</v>
      </c>
    </row>
    <row r="8" spans="1:8">
      <c r="A8" s="72" t="s">
        <v>122</v>
      </c>
      <c r="B8" s="72">
        <v>1.4351851851851852E-3</v>
      </c>
      <c r="C8" s="72">
        <v>0</v>
      </c>
      <c r="D8" s="73">
        <f t="shared" si="0"/>
        <v>1</v>
      </c>
      <c r="E8" s="73">
        <f t="shared" si="1"/>
        <v>0</v>
      </c>
      <c r="F8" s="72">
        <v>0</v>
      </c>
      <c r="G8" s="72">
        <v>0</v>
      </c>
      <c r="H8" s="72">
        <f t="shared" si="2"/>
        <v>1.4351851851851852E-3</v>
      </c>
    </row>
    <row r="9" spans="1:8">
      <c r="A9" s="72" t="s">
        <v>123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</row>
    <row r="10" spans="1:8">
      <c r="A10" s="72" t="s">
        <v>196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v>0</v>
      </c>
      <c r="H10" s="72">
        <f t="shared" si="2"/>
        <v>0</v>
      </c>
    </row>
    <row r="11" spans="1:8">
      <c r="A11" s="72" t="s">
        <v>197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f t="shared" si="2"/>
        <v>0</v>
      </c>
    </row>
    <row r="12" spans="1:8">
      <c r="A12" s="72" t="s">
        <v>177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</row>
    <row r="13" spans="1:8">
      <c r="A13" s="72" t="s">
        <v>13</v>
      </c>
      <c r="B13" s="72">
        <v>5.8912037037037041E-3</v>
      </c>
      <c r="C13" s="72">
        <v>1.7824074074074072E-3</v>
      </c>
      <c r="D13" s="73">
        <f t="shared" si="0"/>
        <v>0.76772247360482659</v>
      </c>
      <c r="E13" s="73">
        <f t="shared" si="1"/>
        <v>0.23227752639517343</v>
      </c>
      <c r="F13" s="72">
        <v>0</v>
      </c>
      <c r="G13" s="72">
        <v>0</v>
      </c>
      <c r="H13" s="72">
        <f t="shared" si="2"/>
        <v>7.6736111111111111E-3</v>
      </c>
    </row>
    <row r="14" spans="1:8">
      <c r="A14" s="72" t="s">
        <v>15</v>
      </c>
      <c r="B14" s="72">
        <v>2.2002314814814815E-2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v>0</v>
      </c>
      <c r="H14" s="72">
        <f t="shared" si="2"/>
        <v>2.2002314814814815E-2</v>
      </c>
    </row>
    <row r="15" spans="1:8">
      <c r="A15" s="72" t="s">
        <v>16</v>
      </c>
      <c r="B15" s="72">
        <v>0</v>
      </c>
      <c r="C15" s="72">
        <v>1.7361111111111112E-4</v>
      </c>
      <c r="D15" s="73">
        <f t="shared" si="0"/>
        <v>0</v>
      </c>
      <c r="E15" s="73">
        <f t="shared" si="1"/>
        <v>1</v>
      </c>
      <c r="F15" s="72">
        <v>0</v>
      </c>
      <c r="G15" s="72">
        <v>0</v>
      </c>
      <c r="H15" s="72">
        <f t="shared" si="2"/>
        <v>1.7361111111111112E-4</v>
      </c>
    </row>
    <row r="16" spans="1:8">
      <c r="A16" s="72" t="s">
        <v>17</v>
      </c>
      <c r="B16" s="72">
        <v>6.9444444444444444E-5</v>
      </c>
      <c r="C16" s="72">
        <v>0</v>
      </c>
      <c r="D16" s="73">
        <f t="shared" si="0"/>
        <v>1</v>
      </c>
      <c r="E16" s="73">
        <f t="shared" si="1"/>
        <v>0</v>
      </c>
      <c r="F16" s="72">
        <v>0</v>
      </c>
      <c r="G16" s="72">
        <v>0</v>
      </c>
      <c r="H16" s="72">
        <f t="shared" si="2"/>
        <v>6.9444444444444444E-5</v>
      </c>
    </row>
    <row r="17" spans="1:8">
      <c r="A17" s="72" t="s">
        <v>18</v>
      </c>
      <c r="B17" s="72">
        <v>5.3460648148148188E-2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v>0</v>
      </c>
      <c r="H17" s="72">
        <f t="shared" si="2"/>
        <v>5.3460648148148188E-2</v>
      </c>
    </row>
    <row r="18" spans="1:8">
      <c r="A18" s="72" t="s">
        <v>19</v>
      </c>
      <c r="B18" s="72">
        <v>5.1620370370370351E-2</v>
      </c>
      <c r="C18" s="72">
        <v>1.0891203703703705E-2</v>
      </c>
      <c r="D18" s="73">
        <f t="shared" si="0"/>
        <v>0.82577300499907424</v>
      </c>
      <c r="E18" s="73">
        <f t="shared" si="1"/>
        <v>0.17422699500092584</v>
      </c>
      <c r="F18" s="72">
        <v>0</v>
      </c>
      <c r="G18" s="72">
        <v>0</v>
      </c>
      <c r="H18" s="72">
        <f t="shared" si="2"/>
        <v>6.2511574074074053E-2</v>
      </c>
    </row>
    <row r="19" spans="1:8">
      <c r="A19" s="72" t="s">
        <v>20</v>
      </c>
      <c r="B19" s="72">
        <v>3.9120370370370377E-3</v>
      </c>
      <c r="C19" s="72">
        <v>0</v>
      </c>
      <c r="D19" s="73">
        <f t="shared" si="0"/>
        <v>1</v>
      </c>
      <c r="E19" s="73">
        <f t="shared" si="1"/>
        <v>0</v>
      </c>
      <c r="F19" s="72">
        <v>0</v>
      </c>
      <c r="G19" s="72">
        <v>0</v>
      </c>
      <c r="H19" s="72">
        <f t="shared" si="2"/>
        <v>3.9120370370370377E-3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>
  <sheetPr codeName="Foglio71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2.7777777777777778E-4</v>
      </c>
      <c r="D2" s="73">
        <f>B2/F2</f>
        <v>1</v>
      </c>
      <c r="E2" s="73">
        <f>C2/F2</f>
        <v>0</v>
      </c>
      <c r="F2" s="72">
        <f>B2+C2</f>
        <v>2.7777777777777778E-4</v>
      </c>
    </row>
    <row r="3" spans="1:10">
      <c r="A3" s="72" t="s">
        <v>115</v>
      </c>
      <c r="B3" s="72">
        <v>6.9444444444444436E-4</v>
      </c>
      <c r="C3" s="72">
        <v>1.273148148148148E-4</v>
      </c>
      <c r="D3" s="73">
        <f t="shared" ref="D3:D19" si="0">B3/F3</f>
        <v>0.84507042253521125</v>
      </c>
      <c r="E3" s="73">
        <f t="shared" ref="E3:E19" si="1">C3/F3</f>
        <v>0.15492957746478875</v>
      </c>
      <c r="F3" s="72">
        <f t="shared" ref="F3:F19" si="2">B3+C3</f>
        <v>8.2175925925925917E-4</v>
      </c>
    </row>
    <row r="4" spans="1:10">
      <c r="A4" s="72" t="s">
        <v>51</v>
      </c>
      <c r="B4" s="72">
        <v>6.3657407407407413E-4</v>
      </c>
      <c r="C4" s="72">
        <v>1.273148148148148E-4</v>
      </c>
      <c r="D4" s="73">
        <f t="shared" si="0"/>
        <v>0.83333333333333337</v>
      </c>
      <c r="E4" s="73">
        <f t="shared" si="1"/>
        <v>0.16666666666666663</v>
      </c>
      <c r="F4" s="72">
        <f t="shared" si="2"/>
        <v>7.6388888888888893E-4</v>
      </c>
    </row>
    <row r="5" spans="1:10">
      <c r="A5" s="72" t="s">
        <v>11</v>
      </c>
      <c r="B5" s="72">
        <v>2.4305555555555555E-4</v>
      </c>
      <c r="D5" s="73">
        <f t="shared" si="0"/>
        <v>1</v>
      </c>
      <c r="E5" s="73">
        <f t="shared" si="1"/>
        <v>0</v>
      </c>
      <c r="F5" s="72">
        <f t="shared" si="2"/>
        <v>2.4305555555555555E-4</v>
      </c>
    </row>
    <row r="6" spans="1:10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>
      <c r="A7" s="72" t="s">
        <v>176</v>
      </c>
      <c r="B7" s="72">
        <v>2.6620370370370372E-4</v>
      </c>
      <c r="C7" s="72">
        <v>5.7870370370370366E-5</v>
      </c>
      <c r="D7" s="73">
        <f t="shared" si="0"/>
        <v>0.82142857142857151</v>
      </c>
      <c r="E7" s="73">
        <f t="shared" si="1"/>
        <v>0.17857142857142858</v>
      </c>
      <c r="F7" s="72">
        <f t="shared" si="2"/>
        <v>3.2407407407407406E-4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B10" s="72">
        <v>0</v>
      </c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1.273148148148148E-4</v>
      </c>
      <c r="D13" s="73">
        <f t="shared" si="0"/>
        <v>1</v>
      </c>
      <c r="E13" s="73">
        <f t="shared" si="1"/>
        <v>0</v>
      </c>
      <c r="F13" s="72">
        <f t="shared" si="2"/>
        <v>1.273148148148148E-4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3.2407407407407406E-4</v>
      </c>
      <c r="D14" s="73">
        <f t="shared" si="0"/>
        <v>1</v>
      </c>
      <c r="E14" s="73">
        <f t="shared" si="1"/>
        <v>0</v>
      </c>
      <c r="F14" s="72">
        <f t="shared" si="2"/>
        <v>3.2407407407407406E-4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9.7222222222222219E-4</v>
      </c>
      <c r="D17" s="73">
        <f t="shared" si="0"/>
        <v>1</v>
      </c>
      <c r="E17" s="73">
        <f t="shared" si="1"/>
        <v>0</v>
      </c>
      <c r="F17" s="72">
        <f t="shared" si="2"/>
        <v>9.7222222222222219E-4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1.1342592592592593E-3</v>
      </c>
      <c r="C18" s="72">
        <v>3.3564814814814818E-4</v>
      </c>
      <c r="D18" s="73">
        <f t="shared" si="0"/>
        <v>0.77165354330708658</v>
      </c>
      <c r="E18" s="73">
        <f t="shared" si="1"/>
        <v>0.22834645669291337</v>
      </c>
      <c r="F18" s="72">
        <f t="shared" si="2"/>
        <v>1.4699074074074076E-3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1.273148148148148E-4</v>
      </c>
      <c r="D19" s="73">
        <f t="shared" si="0"/>
        <v>1</v>
      </c>
      <c r="E19" s="73">
        <f t="shared" si="1"/>
        <v>0</v>
      </c>
      <c r="F19" s="72">
        <f t="shared" si="2"/>
        <v>1.273148148148148E-4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>
  <sheetPr codeName="Foglio72"/>
  <dimension ref="A1:G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7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7">
      <c r="A2" s="72" t="s">
        <v>37</v>
      </c>
      <c r="B2" s="72">
        <v>5.4861111111111117E-3</v>
      </c>
      <c r="C2" s="72">
        <v>0</v>
      </c>
      <c r="D2" s="73">
        <f>B2/G2</f>
        <v>1</v>
      </c>
      <c r="E2" s="73">
        <f>C2/G2</f>
        <v>0</v>
      </c>
      <c r="G2" s="72">
        <f>B2+C2</f>
        <v>5.4861111111111117E-3</v>
      </c>
    </row>
    <row r="3" spans="1:7">
      <c r="A3" s="72" t="s">
        <v>115</v>
      </c>
      <c r="B3" s="72">
        <v>1.1006944444444444E-2</v>
      </c>
      <c r="C3" s="72">
        <v>7.1759259259259259E-4</v>
      </c>
      <c r="D3" s="73">
        <f t="shared" ref="D3:D19" si="0">B3/G3</f>
        <v>0.93879565646594276</v>
      </c>
      <c r="E3" s="73">
        <f t="shared" ref="E3:E19" si="1">C3/G3</f>
        <v>6.1204343534057258E-2</v>
      </c>
      <c r="G3" s="72">
        <f t="shared" ref="G3:G19" si="2">B3+C3</f>
        <v>1.1724537037037037E-2</v>
      </c>
    </row>
    <row r="4" spans="1:7">
      <c r="A4" s="72" t="s">
        <v>51</v>
      </c>
      <c r="B4" s="72">
        <v>5.1620370370370362E-3</v>
      </c>
      <c r="D4" s="73">
        <f t="shared" si="0"/>
        <v>1</v>
      </c>
      <c r="E4" s="73">
        <f t="shared" si="1"/>
        <v>0</v>
      </c>
      <c r="G4" s="72">
        <f t="shared" si="2"/>
        <v>5.1620370370370362E-3</v>
      </c>
    </row>
    <row r="5" spans="1:7">
      <c r="A5" s="72" t="s">
        <v>11</v>
      </c>
      <c r="B5" s="72">
        <v>1.0243055555555556E-2</v>
      </c>
      <c r="C5" s="72">
        <v>0</v>
      </c>
      <c r="D5" s="73">
        <f t="shared" si="0"/>
        <v>1</v>
      </c>
      <c r="E5" s="73">
        <f t="shared" si="1"/>
        <v>0</v>
      </c>
      <c r="G5" s="72">
        <f t="shared" si="2"/>
        <v>1.0243055555555556E-2</v>
      </c>
    </row>
    <row r="6" spans="1:7">
      <c r="A6" s="72" t="s">
        <v>12</v>
      </c>
      <c r="B6" s="72">
        <v>4.7453703703703704E-4</v>
      </c>
      <c r="C6" s="72">
        <v>0</v>
      </c>
      <c r="D6" s="73">
        <f t="shared" si="0"/>
        <v>1</v>
      </c>
      <c r="E6" s="73">
        <f t="shared" si="1"/>
        <v>0</v>
      </c>
      <c r="G6" s="72">
        <f t="shared" si="2"/>
        <v>4.7453703703703704E-4</v>
      </c>
    </row>
    <row r="7" spans="1:7">
      <c r="A7" s="72" t="s">
        <v>176</v>
      </c>
      <c r="B7" s="72">
        <v>3.3564814814814811E-3</v>
      </c>
      <c r="C7" s="72">
        <v>9.7222222222222219E-4</v>
      </c>
      <c r="D7" s="73">
        <f t="shared" si="0"/>
        <v>0.77540106951871657</v>
      </c>
      <c r="E7" s="73">
        <f t="shared" si="1"/>
        <v>0.22459893048128343</v>
      </c>
      <c r="F7" s="72">
        <v>0</v>
      </c>
      <c r="G7" s="72">
        <f t="shared" si="2"/>
        <v>4.3287037037037035E-3</v>
      </c>
    </row>
    <row r="8" spans="1:7">
      <c r="A8" s="72" t="s">
        <v>122</v>
      </c>
      <c r="B8" s="72">
        <v>5.2083333333333333E-4</v>
      </c>
      <c r="D8" s="73">
        <f t="shared" si="0"/>
        <v>1</v>
      </c>
      <c r="E8" s="73">
        <f t="shared" si="1"/>
        <v>0</v>
      </c>
      <c r="F8" s="72">
        <v>0</v>
      </c>
      <c r="G8" s="72">
        <f t="shared" si="2"/>
        <v>5.2083333333333333E-4</v>
      </c>
    </row>
    <row r="9" spans="1:7">
      <c r="A9" s="72" t="s">
        <v>123</v>
      </c>
      <c r="B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</row>
    <row r="10" spans="1:7">
      <c r="A10" s="72" t="s">
        <v>196</v>
      </c>
      <c r="B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</row>
    <row r="11" spans="1:7">
      <c r="A11" s="72" t="s">
        <v>197</v>
      </c>
      <c r="B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</row>
    <row r="12" spans="1:7">
      <c r="A12" s="72" t="s">
        <v>177</v>
      </c>
      <c r="B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</row>
    <row r="13" spans="1:7">
      <c r="A13" s="72" t="s">
        <v>13</v>
      </c>
      <c r="B13" s="72">
        <v>4.6412037037037038E-3</v>
      </c>
      <c r="C13" s="72">
        <v>6.8287037037037036E-4</v>
      </c>
      <c r="D13" s="73">
        <f t="shared" si="0"/>
        <v>0.87173913043478268</v>
      </c>
      <c r="E13" s="73">
        <f t="shared" si="1"/>
        <v>0.1282608695652174</v>
      </c>
      <c r="F13" s="72">
        <v>0</v>
      </c>
      <c r="G13" s="72">
        <f t="shared" si="2"/>
        <v>5.324074074074074E-3</v>
      </c>
    </row>
    <row r="14" spans="1:7">
      <c r="A14" s="72" t="s">
        <v>15</v>
      </c>
      <c r="B14" s="72">
        <v>9.3749999999999997E-4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9.3749999999999997E-4</v>
      </c>
    </row>
    <row r="15" spans="1:7">
      <c r="A15" s="72" t="s">
        <v>16</v>
      </c>
      <c r="B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</row>
    <row r="16" spans="1:7">
      <c r="A16" s="72" t="s">
        <v>17</v>
      </c>
      <c r="B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</row>
    <row r="17" spans="1:7">
      <c r="A17" s="72" t="s">
        <v>18</v>
      </c>
      <c r="B17" s="72">
        <v>1.5046296296296297E-2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1.5046296296296297E-2</v>
      </c>
    </row>
    <row r="18" spans="1:7">
      <c r="A18" s="72" t="s">
        <v>19</v>
      </c>
      <c r="B18" s="72">
        <v>1.9131944444444438E-2</v>
      </c>
      <c r="C18" s="72">
        <v>3.9583333333333337E-3</v>
      </c>
      <c r="D18" s="73">
        <f t="shared" si="0"/>
        <v>0.82857142857142851</v>
      </c>
      <c r="E18" s="73">
        <f t="shared" si="1"/>
        <v>0.17142857142857149</v>
      </c>
      <c r="F18" s="72">
        <v>0</v>
      </c>
      <c r="G18" s="72">
        <f t="shared" si="2"/>
        <v>2.3090277777777772E-2</v>
      </c>
    </row>
    <row r="19" spans="1:7">
      <c r="A19" s="72" t="s">
        <v>20</v>
      </c>
      <c r="B19" s="72">
        <v>9.9537037037037042E-4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9.9537037037037042E-4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>
  <sheetPr codeName="Foglio73"/>
  <dimension ref="A1:J19"/>
  <sheetViews>
    <sheetView showZeros="0" workbookViewId="0">
      <selection activeCell="B2" sqref="B2:B12"/>
    </sheetView>
  </sheetViews>
  <sheetFormatPr defaultRowHeight="15"/>
  <cols>
    <col min="1" max="1" width="24.7109375" style="72" customWidth="1"/>
    <col min="2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4.0856481481481481E-3</v>
      </c>
      <c r="D2" s="73">
        <f>B2/F2</f>
        <v>1</v>
      </c>
      <c r="E2" s="73">
        <f>C2/F2</f>
        <v>0</v>
      </c>
      <c r="F2" s="72">
        <f>B2+C2</f>
        <v>4.0856481481481481E-3</v>
      </c>
    </row>
    <row r="3" spans="1:10">
      <c r="A3" s="72" t="s">
        <v>115</v>
      </c>
      <c r="B3" s="72">
        <v>2.5335648148148145E-2</v>
      </c>
      <c r="D3" s="73">
        <f t="shared" ref="D3:D19" si="0">B3/F3</f>
        <v>1</v>
      </c>
      <c r="E3" s="73">
        <f t="shared" ref="E3:E19" si="1">C3/F3</f>
        <v>0</v>
      </c>
      <c r="F3" s="72">
        <f t="shared" ref="F3:F19" si="2">B3+C3</f>
        <v>2.5335648148148145E-2</v>
      </c>
    </row>
    <row r="4" spans="1:10">
      <c r="A4" s="72" t="s">
        <v>51</v>
      </c>
      <c r="B4" s="72">
        <v>6.1689814814814828E-3</v>
      </c>
      <c r="D4" s="73">
        <f t="shared" si="0"/>
        <v>1</v>
      </c>
      <c r="E4" s="73">
        <f t="shared" si="1"/>
        <v>0</v>
      </c>
      <c r="F4" s="72">
        <f t="shared" si="2"/>
        <v>6.1689814814814828E-3</v>
      </c>
    </row>
    <row r="5" spans="1:10">
      <c r="A5" s="72" t="s">
        <v>11</v>
      </c>
      <c r="B5" s="72">
        <v>1.8587962962962959E-2</v>
      </c>
      <c r="C5" s="72">
        <v>0</v>
      </c>
      <c r="D5" s="73">
        <f t="shared" si="0"/>
        <v>1</v>
      </c>
      <c r="E5" s="73">
        <f t="shared" si="1"/>
        <v>0</v>
      </c>
      <c r="F5" s="72">
        <f t="shared" si="2"/>
        <v>1.8587962962962959E-2</v>
      </c>
    </row>
    <row r="6" spans="1:10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>
      <c r="A7" s="72" t="s">
        <v>176</v>
      </c>
      <c r="B7" s="72">
        <v>1.4189814814814822E-2</v>
      </c>
      <c r="C7" s="72">
        <v>2.2106481481481482E-3</v>
      </c>
      <c r="D7" s="73">
        <f t="shared" si="0"/>
        <v>0.86520818630910379</v>
      </c>
      <c r="E7" s="73">
        <f t="shared" si="1"/>
        <v>0.13479181369089621</v>
      </c>
      <c r="F7" s="72">
        <f t="shared" si="2"/>
        <v>1.6400462962962971E-2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B10" s="72">
        <v>6.4814814814814813E-4</v>
      </c>
      <c r="D10" s="73">
        <f t="shared" si="0"/>
        <v>1</v>
      </c>
      <c r="E10" s="73">
        <f t="shared" si="1"/>
        <v>0</v>
      </c>
      <c r="F10" s="72">
        <f t="shared" si="2"/>
        <v>6.4814814814814813E-4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B11" s="72">
        <v>0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B12" s="72">
        <v>1.3888888888888887E-3</v>
      </c>
      <c r="D12" s="73">
        <f t="shared" si="0"/>
        <v>1</v>
      </c>
      <c r="E12" s="73">
        <f t="shared" si="1"/>
        <v>0</v>
      </c>
      <c r="F12" s="72">
        <f t="shared" si="2"/>
        <v>1.3888888888888887E-3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2.1412037037037033E-3</v>
      </c>
      <c r="C13" s="72">
        <v>1.0763888888888889E-3</v>
      </c>
      <c r="D13" s="73">
        <f t="shared" si="0"/>
        <v>0.66546762589928055</v>
      </c>
      <c r="E13" s="73">
        <f t="shared" si="1"/>
        <v>0.33453237410071945</v>
      </c>
      <c r="F13" s="72">
        <f t="shared" si="2"/>
        <v>3.2175925925925922E-3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4.2476851851851859E-3</v>
      </c>
      <c r="D14" s="73">
        <f t="shared" si="0"/>
        <v>1</v>
      </c>
      <c r="E14" s="73">
        <f t="shared" si="1"/>
        <v>0</v>
      </c>
      <c r="F14" s="72">
        <f t="shared" si="2"/>
        <v>4.2476851851851859E-3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3.4768518518518518E-2</v>
      </c>
      <c r="D17" s="73">
        <f t="shared" si="0"/>
        <v>1</v>
      </c>
      <c r="E17" s="73">
        <f t="shared" si="1"/>
        <v>0</v>
      </c>
      <c r="F17" s="72">
        <f t="shared" si="2"/>
        <v>3.4768518518518518E-2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4.1030092592592562E-2</v>
      </c>
      <c r="C18" s="72">
        <v>4.3287037037037044E-3</v>
      </c>
      <c r="D18" s="73">
        <f t="shared" si="0"/>
        <v>0.90456749170706807</v>
      </c>
      <c r="E18" s="73">
        <f t="shared" si="1"/>
        <v>9.5432508292931956E-2</v>
      </c>
      <c r="F18" s="72">
        <f t="shared" si="2"/>
        <v>4.5358796296296265E-2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7.5462962962962992E-3</v>
      </c>
      <c r="D19" s="73">
        <f t="shared" si="0"/>
        <v>1</v>
      </c>
      <c r="E19" s="73">
        <f t="shared" si="1"/>
        <v>0</v>
      </c>
      <c r="F19" s="72">
        <f t="shared" si="2"/>
        <v>7.5462962962962992E-3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>
  <sheetPr codeName="Foglio75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6.9444444444444447E-4</v>
      </c>
      <c r="C2" s="72">
        <v>0</v>
      </c>
      <c r="D2" s="73">
        <f>B2/F2</f>
        <v>1</v>
      </c>
      <c r="E2" s="73">
        <f>C2/F2</f>
        <v>0</v>
      </c>
      <c r="F2" s="72">
        <f>B2+C2</f>
        <v>6.9444444444444447E-4</v>
      </c>
    </row>
    <row r="3" spans="1:10">
      <c r="A3" s="72" t="s">
        <v>115</v>
      </c>
      <c r="B3" s="72">
        <v>3.5879629629629629E-4</v>
      </c>
      <c r="C3" s="72">
        <v>0</v>
      </c>
      <c r="D3" s="73">
        <f t="shared" ref="D3:D19" si="0">B3/F3</f>
        <v>1</v>
      </c>
      <c r="E3" s="73">
        <f t="shared" ref="E3:E19" si="1">C3/F3</f>
        <v>0</v>
      </c>
      <c r="F3" s="72">
        <f t="shared" ref="F3:F19" si="2">B3+C3</f>
        <v>3.5879629629629629E-4</v>
      </c>
    </row>
    <row r="4" spans="1:10">
      <c r="A4" s="72" t="s">
        <v>51</v>
      </c>
      <c r="B4" s="72">
        <v>4.7453703703703704E-4</v>
      </c>
      <c r="C4" s="72">
        <v>0</v>
      </c>
      <c r="D4" s="73">
        <f t="shared" si="0"/>
        <v>1</v>
      </c>
      <c r="E4" s="73">
        <f t="shared" si="1"/>
        <v>0</v>
      </c>
      <c r="F4" s="72">
        <f t="shared" si="2"/>
        <v>4.7453703703703704E-4</v>
      </c>
    </row>
    <row r="5" spans="1:10">
      <c r="A5" s="72" t="s">
        <v>11</v>
      </c>
      <c r="B5" s="72">
        <v>5.2083333333333333E-4</v>
      </c>
      <c r="C5" s="72">
        <v>0</v>
      </c>
      <c r="D5" s="73">
        <f t="shared" si="0"/>
        <v>1</v>
      </c>
      <c r="E5" s="73">
        <f t="shared" si="1"/>
        <v>0</v>
      </c>
      <c r="F5" s="72">
        <f t="shared" si="2"/>
        <v>5.2083333333333333E-4</v>
      </c>
    </row>
    <row r="6" spans="1:10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>
      <c r="A7" s="72" t="s">
        <v>176</v>
      </c>
      <c r="B7" s="72">
        <v>6.018518518518519E-4</v>
      </c>
      <c r="C7" s="72">
        <v>0</v>
      </c>
      <c r="D7" s="73">
        <f t="shared" si="0"/>
        <v>1</v>
      </c>
      <c r="E7" s="73">
        <f t="shared" si="1"/>
        <v>0</v>
      </c>
      <c r="F7" s="72">
        <f t="shared" si="2"/>
        <v>6.018518518518519E-4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f t="shared" si="2"/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3.0092592592592595E-4</v>
      </c>
      <c r="C14" s="72">
        <v>0</v>
      </c>
      <c r="D14" s="73">
        <f t="shared" si="0"/>
        <v>1</v>
      </c>
      <c r="E14" s="73">
        <f t="shared" si="1"/>
        <v>0</v>
      </c>
      <c r="F14" s="72">
        <f t="shared" si="2"/>
        <v>3.0092592592592595E-4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5.4398148148148149E-3</v>
      </c>
      <c r="C17" s="72">
        <v>0</v>
      </c>
      <c r="D17" s="73">
        <f t="shared" si="0"/>
        <v>1</v>
      </c>
      <c r="E17" s="73">
        <f t="shared" si="1"/>
        <v>0</v>
      </c>
      <c r="F17" s="72">
        <f t="shared" si="2"/>
        <v>5.4398148148148149E-3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2.1759259259259258E-3</v>
      </c>
      <c r="C18" s="72">
        <v>0</v>
      </c>
      <c r="D18" s="73">
        <f t="shared" si="0"/>
        <v>1</v>
      </c>
      <c r="E18" s="73">
        <f t="shared" si="1"/>
        <v>0</v>
      </c>
      <c r="F18" s="72">
        <f t="shared" si="2"/>
        <v>2.1759259259259258E-3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f t="shared" si="2"/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>
  <sheetPr codeName="Foglio76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1.8402777777777779E-3</v>
      </c>
      <c r="C2" s="72">
        <v>0</v>
      </c>
      <c r="D2" s="73">
        <f>B2/G2</f>
        <v>1</v>
      </c>
      <c r="E2" s="73">
        <f>C2/G2</f>
        <v>0</v>
      </c>
      <c r="G2" s="72">
        <f>B2+C2</f>
        <v>1.8402777777777779E-3</v>
      </c>
    </row>
    <row r="3" spans="1:10">
      <c r="A3" s="72" t="s">
        <v>115</v>
      </c>
      <c r="B3" s="72">
        <v>1.1574074074074077E-2</v>
      </c>
      <c r="C3" s="72">
        <v>2.6620370370370372E-4</v>
      </c>
      <c r="D3" s="73">
        <f t="shared" ref="D3:D18" si="0">B3/G3</f>
        <v>0.97751710654936452</v>
      </c>
      <c r="E3" s="73">
        <f t="shared" ref="E3:E18" si="1">C3/G3</f>
        <v>2.248289345063538E-2</v>
      </c>
      <c r="G3" s="72">
        <f t="shared" ref="G3:G19" si="2">B3+C3</f>
        <v>1.1840277777777781E-2</v>
      </c>
    </row>
    <row r="4" spans="1:10">
      <c r="A4" s="72" t="s">
        <v>51</v>
      </c>
      <c r="B4" s="72">
        <v>2.2685185185185187E-3</v>
      </c>
      <c r="C4" s="72">
        <v>5.3240740740740744E-4</v>
      </c>
      <c r="D4" s="73">
        <f t="shared" si="0"/>
        <v>0.80991735537190079</v>
      </c>
      <c r="E4" s="73">
        <f t="shared" si="1"/>
        <v>0.19008264462809915</v>
      </c>
      <c r="G4" s="72">
        <f t="shared" si="2"/>
        <v>2.8009259259259263E-3</v>
      </c>
    </row>
    <row r="5" spans="1:10">
      <c r="A5" s="72" t="s">
        <v>11</v>
      </c>
      <c r="B5" s="72">
        <v>2.1064814814814809E-3</v>
      </c>
      <c r="D5" s="73">
        <f t="shared" si="0"/>
        <v>1</v>
      </c>
      <c r="E5" s="73">
        <f t="shared" si="1"/>
        <v>0</v>
      </c>
      <c r="G5" s="72">
        <f t="shared" si="2"/>
        <v>2.1064814814814809E-3</v>
      </c>
    </row>
    <row r="6" spans="1:10">
      <c r="A6" s="72" t="s">
        <v>12</v>
      </c>
      <c r="B6" s="72">
        <v>5.4398148148148144E-4</v>
      </c>
      <c r="C6" s="72">
        <v>9.6064814814814819E-4</v>
      </c>
      <c r="D6" s="73">
        <f t="shared" si="0"/>
        <v>0.36153846153846153</v>
      </c>
      <c r="E6" s="73">
        <f t="shared" si="1"/>
        <v>0.63846153846153852</v>
      </c>
      <c r="G6" s="72">
        <f t="shared" si="2"/>
        <v>1.5046296296296296E-3</v>
      </c>
    </row>
    <row r="7" spans="1:10">
      <c r="A7" s="72" t="s">
        <v>176</v>
      </c>
      <c r="B7" s="72">
        <v>1.3541666666666667E-3</v>
      </c>
      <c r="D7" s="73">
        <f t="shared" si="0"/>
        <v>1</v>
      </c>
      <c r="E7" s="73">
        <f t="shared" si="1"/>
        <v>0</v>
      </c>
      <c r="F7" s="72">
        <v>0</v>
      </c>
      <c r="G7" s="72">
        <f t="shared" si="2"/>
        <v>1.3541666666666667E-3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1.3888888888888889E-4</v>
      </c>
      <c r="D8" s="73">
        <f t="shared" si="0"/>
        <v>1</v>
      </c>
      <c r="E8" s="73">
        <f t="shared" si="1"/>
        <v>0</v>
      </c>
      <c r="F8" s="72">
        <v>0</v>
      </c>
      <c r="G8" s="72">
        <f t="shared" si="2"/>
        <v>1.3888888888888889E-4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B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f t="shared" si="2"/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7.291666666666667E-4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7.291666666666667E-4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C15" s="72">
        <v>4.0509259259259258E-4</v>
      </c>
      <c r="D15" s="73">
        <f t="shared" si="0"/>
        <v>0</v>
      </c>
      <c r="E15" s="73">
        <f t="shared" si="1"/>
        <v>1</v>
      </c>
      <c r="F15" s="72">
        <v>0</v>
      </c>
      <c r="G15" s="72">
        <f t="shared" si="2"/>
        <v>4.0509259259259258E-4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1.4502314814814817E-2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1.4502314814814817E-2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9.9537037037037042E-3</v>
      </c>
      <c r="C18" s="72">
        <v>7.0601851851851847E-4</v>
      </c>
      <c r="D18" s="73">
        <f t="shared" si="0"/>
        <v>0.93376764386536371</v>
      </c>
      <c r="E18" s="73">
        <f t="shared" si="1"/>
        <v>6.6232356134636253E-2</v>
      </c>
      <c r="F18" s="72">
        <v>0</v>
      </c>
      <c r="G18" s="72">
        <f t="shared" si="2"/>
        <v>1.0659722222222223E-2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D19" s="73" t="e">
        <f>B19/G19</f>
        <v>#DIV/0!</v>
      </c>
      <c r="E19" s="73" t="e">
        <f>C19/G19</f>
        <v>#DIV/0!</v>
      </c>
      <c r="G19" s="72">
        <f t="shared" si="2"/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/>
  <dimension ref="B1:K66"/>
  <sheetViews>
    <sheetView showGridLines="0" showZeros="0" zoomScaleSheetLayoutView="110" workbookViewId="0">
      <selection activeCell="D67" sqref="D67"/>
    </sheetView>
  </sheetViews>
  <sheetFormatPr defaultColWidth="8.85546875" defaultRowHeight="1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 ht="16.5" customHeight="1">
      <c r="B3" s="187" t="s">
        <v>38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s="5" customFormat="1" ht="15.75" thickBot="1">
      <c r="B4" s="190" t="s">
        <v>222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s="5" customFormat="1">
      <c r="B5" s="39"/>
      <c r="C5" s="193" t="s">
        <v>25</v>
      </c>
      <c r="D5" s="193"/>
      <c r="E5" s="193"/>
      <c r="F5" s="193" t="s">
        <v>26</v>
      </c>
      <c r="G5" s="193"/>
      <c r="H5" s="193"/>
      <c r="I5" s="193" t="s">
        <v>27</v>
      </c>
      <c r="J5" s="193"/>
      <c r="K5" s="194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1.8518518518518518E-4</v>
      </c>
      <c r="D7" s="12">
        <f t="shared" ref="D7:D18" si="0">IFERROR(C7/C$19,0)</f>
        <v>5.4794520547945189E-2</v>
      </c>
      <c r="E7" s="12">
        <f t="shared" ref="E7:E18" si="1">IFERROR(C7/C$30,0)</f>
        <v>1.8038331454340473E-2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1.8518518518518518E-4</v>
      </c>
      <c r="J7" s="12">
        <f t="shared" ref="J7:J18" si="4">IFERROR(I7/I$19,0)</f>
        <v>5.4794520547945189E-2</v>
      </c>
      <c r="K7" s="14">
        <f t="shared" ref="K7:K18" si="5">IFERROR(I7/I$30,0)</f>
        <v>1.8038331454340473E-2</v>
      </c>
    </row>
    <row r="8" spans="2:11" s="5" customFormat="1">
      <c r="B8" s="150" t="s">
        <v>115</v>
      </c>
      <c r="C8" s="11">
        <v>1.9560185185185188E-3</v>
      </c>
      <c r="D8" s="12">
        <f t="shared" si="0"/>
        <v>0.57876712328767121</v>
      </c>
      <c r="E8" s="12">
        <f t="shared" si="1"/>
        <v>0.19052987598647128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1.9560185185185188E-3</v>
      </c>
      <c r="J8" s="12">
        <f t="shared" si="4"/>
        <v>0.57876712328767121</v>
      </c>
      <c r="K8" s="14">
        <f t="shared" si="5"/>
        <v>0.19052987598647128</v>
      </c>
    </row>
    <row r="9" spans="2:11" s="5" customFormat="1">
      <c r="B9" s="10" t="s">
        <v>51</v>
      </c>
      <c r="C9" s="11">
        <v>5.7870370370370366E-5</v>
      </c>
      <c r="D9" s="12">
        <f t="shared" si="0"/>
        <v>1.7123287671232872E-2</v>
      </c>
      <c r="E9" s="12">
        <f t="shared" si="1"/>
        <v>5.6369785794813968E-3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5.7870370370370366E-5</v>
      </c>
      <c r="J9" s="12">
        <f t="shared" si="4"/>
        <v>1.7123287671232872E-2</v>
      </c>
      <c r="K9" s="14">
        <f t="shared" si="5"/>
        <v>5.6369785794813968E-3</v>
      </c>
    </row>
    <row r="10" spans="2:11" s="5" customFormat="1">
      <c r="B10" s="10" t="s">
        <v>11</v>
      </c>
      <c r="C10" s="11">
        <v>2.7777777777777778E-4</v>
      </c>
      <c r="D10" s="12">
        <f t="shared" si="0"/>
        <v>8.219178082191779E-2</v>
      </c>
      <c r="E10" s="12">
        <f t="shared" si="1"/>
        <v>2.7057497181510709E-2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2.7777777777777778E-4</v>
      </c>
      <c r="J10" s="12">
        <f t="shared" si="4"/>
        <v>8.219178082191779E-2</v>
      </c>
      <c r="K10" s="14">
        <f t="shared" si="5"/>
        <v>2.7057497181510709E-2</v>
      </c>
    </row>
    <row r="11" spans="2:11" s="5" customFormat="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 s="5" customFormat="1">
      <c r="B12" s="10" t="s">
        <v>176</v>
      </c>
      <c r="C12" s="11">
        <v>7.8703703703703705E-4</v>
      </c>
      <c r="D12" s="12">
        <f t="shared" si="0"/>
        <v>0.23287671232876708</v>
      </c>
      <c r="E12" s="12">
        <f t="shared" si="1"/>
        <v>7.6662908680947009E-2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7.8703703703703705E-4</v>
      </c>
      <c r="J12" s="12">
        <f t="shared" si="4"/>
        <v>0.23287671232876708</v>
      </c>
      <c r="K12" s="14">
        <f t="shared" si="5"/>
        <v>7.6662908680947009E-2</v>
      </c>
    </row>
    <row r="13" spans="2:11" s="5" customFormat="1">
      <c r="B13" s="10" t="s">
        <v>122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123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207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197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177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1.1574074074074073E-4</v>
      </c>
      <c r="D18" s="12">
        <f t="shared" si="0"/>
        <v>3.4246575342465745E-2</v>
      </c>
      <c r="E18" s="12">
        <f t="shared" si="1"/>
        <v>1.1273957158962794E-2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1.1574074074074073E-4</v>
      </c>
      <c r="J18" s="12">
        <f t="shared" si="4"/>
        <v>3.4246575342465745E-2</v>
      </c>
      <c r="K18" s="14">
        <f t="shared" si="5"/>
        <v>1.1273957158962794E-2</v>
      </c>
    </row>
    <row r="19" spans="2:11" s="5" customFormat="1" ht="16.5" thickTop="1" thickBot="1">
      <c r="B19" s="31" t="s">
        <v>3</v>
      </c>
      <c r="C19" s="32">
        <f>SUM(C7:C18)</f>
        <v>3.3796296296296304E-3</v>
      </c>
      <c r="D19" s="33">
        <f>IFERROR(SUM(D7:D18),0)</f>
        <v>0.99999999999999989</v>
      </c>
      <c r="E19" s="33">
        <f>IFERROR(SUM(E7:E18),0)</f>
        <v>0.32919954904171367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3.3796296296296304E-3</v>
      </c>
      <c r="J19" s="33">
        <f>IFERROR(SUM(J7:J18),0)</f>
        <v>0.99999999999999989</v>
      </c>
      <c r="K19" s="34">
        <f>IFERROR(SUM(K7:K18),0)</f>
        <v>0.32919954904171367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57</v>
      </c>
      <c r="D21" s="16" t="s">
        <v>5</v>
      </c>
      <c r="E21" s="16" t="s">
        <v>5</v>
      </c>
      <c r="F21" s="8" t="s">
        <v>57</v>
      </c>
      <c r="G21" s="16" t="s">
        <v>5</v>
      </c>
      <c r="H21" s="16" t="s">
        <v>5</v>
      </c>
      <c r="I21" s="8" t="s">
        <v>57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/>
      <c r="D22" s="19"/>
      <c r="E22" s="12">
        <f>IFERROR(C22/C$30,0)</f>
        <v>0</v>
      </c>
      <c r="F22" s="11">
        <v>0</v>
      </c>
      <c r="G22" s="19"/>
      <c r="H22" s="12">
        <f>IFERROR(F22/F$30,0)</f>
        <v>0</v>
      </c>
      <c r="I22" s="11">
        <f t="shared" ref="I22:I27" si="7">C22+F22</f>
        <v>0</v>
      </c>
      <c r="J22" s="19"/>
      <c r="K22" s="14">
        <f>IFERROR(I22/I$30,0)</f>
        <v>0</v>
      </c>
    </row>
    <row r="23" spans="2:11" s="5" customFormat="1">
      <c r="B23" s="18" t="s">
        <v>16</v>
      </c>
      <c r="C23" s="11"/>
      <c r="D23" s="19"/>
      <c r="E23" s="12">
        <f t="shared" ref="E23:E27" si="8">IFERROR(C23/C$30,0)</f>
        <v>0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1.4120370370370369E-3</v>
      </c>
      <c r="D25" s="19"/>
      <c r="E25" s="12">
        <f t="shared" si="8"/>
        <v>0.1375422773393461</v>
      </c>
      <c r="F25" s="11">
        <v>0</v>
      </c>
      <c r="G25" s="19"/>
      <c r="H25" s="12">
        <f t="shared" si="9"/>
        <v>0</v>
      </c>
      <c r="I25" s="11">
        <f t="shared" si="7"/>
        <v>1.4120370370370369E-3</v>
      </c>
      <c r="J25" s="19"/>
      <c r="K25" s="14">
        <f t="shared" si="10"/>
        <v>0.1375422773393461</v>
      </c>
    </row>
    <row r="26" spans="2:11" s="5" customFormat="1">
      <c r="B26" s="18" t="s">
        <v>19</v>
      </c>
      <c r="C26" s="11">
        <v>5.4745370370370364E-3</v>
      </c>
      <c r="D26" s="19"/>
      <c r="E26" s="12">
        <f t="shared" si="8"/>
        <v>0.53325817361894012</v>
      </c>
      <c r="F26" s="11">
        <v>0</v>
      </c>
      <c r="G26" s="19"/>
      <c r="H26" s="12">
        <f t="shared" si="9"/>
        <v>0</v>
      </c>
      <c r="I26" s="11">
        <f t="shared" si="7"/>
        <v>5.4745370370370364E-3</v>
      </c>
      <c r="J26" s="19"/>
      <c r="K26" s="14">
        <f t="shared" si="10"/>
        <v>0.53325817361894012</v>
      </c>
    </row>
    <row r="27" spans="2:11" s="5" customFormat="1" ht="15.75" thickBot="1">
      <c r="B27" s="23" t="s">
        <v>20</v>
      </c>
      <c r="C27" s="20"/>
      <c r="D27" s="24"/>
      <c r="E27" s="21">
        <f t="shared" si="8"/>
        <v>0</v>
      </c>
      <c r="F27" s="20">
        <v>0</v>
      </c>
      <c r="G27" s="24"/>
      <c r="H27" s="21">
        <f t="shared" si="9"/>
        <v>0</v>
      </c>
      <c r="I27" s="11">
        <f t="shared" si="7"/>
        <v>0</v>
      </c>
      <c r="J27" s="24"/>
      <c r="K27" s="22">
        <f t="shared" si="10"/>
        <v>0</v>
      </c>
    </row>
    <row r="28" spans="2:11" s="5" customFormat="1" ht="16.5" thickTop="1" thickBot="1">
      <c r="B28" s="31" t="s">
        <v>3</v>
      </c>
      <c r="C28" s="32">
        <f>SUM(C22:C27)</f>
        <v>6.8865740740740736E-3</v>
      </c>
      <c r="D28" s="33"/>
      <c r="E28" s="33">
        <f>IFERROR(SUM(E22:E27),0)</f>
        <v>0.67080045095828622</v>
      </c>
      <c r="F28" s="32">
        <f>SUM(F22:F27)</f>
        <v>0</v>
      </c>
      <c r="G28" s="33"/>
      <c r="H28" s="33">
        <f>IFERROR(SUM(H22:H27),0)</f>
        <v>0</v>
      </c>
      <c r="I28" s="32">
        <f>SUM(I22:I27)</f>
        <v>6.8865740740740736E-3</v>
      </c>
      <c r="J28" s="33"/>
      <c r="K28" s="34">
        <f>IFERROR(SUM(K22:K27),0)</f>
        <v>0.67080045095828622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1.0266203703703704E-2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1.0266203703703704E-2</v>
      </c>
      <c r="J30" s="35"/>
      <c r="K30" s="38">
        <f>IFERROR(SUM(K19,K28),0)</f>
        <v>0.99999999999999989</v>
      </c>
    </row>
    <row r="31" spans="2:11" s="5" customFormat="1" ht="66" customHeight="1" thickTop="1" thickBot="1">
      <c r="B31" s="184" t="s">
        <v>170</v>
      </c>
      <c r="C31" s="185"/>
      <c r="D31" s="185"/>
      <c r="E31" s="185"/>
      <c r="F31" s="185"/>
      <c r="G31" s="185"/>
      <c r="H31" s="185"/>
      <c r="I31" s="185"/>
      <c r="J31" s="185"/>
      <c r="K31" s="186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>
  <sheetPr codeName="Foglio77"/>
  <dimension ref="A1:J19"/>
  <sheetViews>
    <sheetView showZeros="0" workbookViewId="0">
      <selection activeCell="B2" sqref="B2:B12"/>
    </sheetView>
  </sheetViews>
  <sheetFormatPr defaultRowHeight="15"/>
  <cols>
    <col min="1" max="1" width="21" style="72" customWidth="1"/>
    <col min="2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1.4351851851851852E-3</v>
      </c>
      <c r="C2" s="72">
        <v>2.0833333333333335E-4</v>
      </c>
      <c r="D2" s="73">
        <f>B2/G2</f>
        <v>0.87323943661971826</v>
      </c>
      <c r="E2" s="73">
        <f>C2/G2</f>
        <v>0.12676056338028169</v>
      </c>
      <c r="G2" s="72">
        <f>B2+C2</f>
        <v>1.6435185185185185E-3</v>
      </c>
    </row>
    <row r="3" spans="1:10">
      <c r="A3" s="72" t="s">
        <v>115</v>
      </c>
      <c r="B3" s="72">
        <v>8.1365740740740738E-3</v>
      </c>
      <c r="C3" s="72">
        <v>2.0833333333333335E-4</v>
      </c>
      <c r="D3" s="73">
        <f t="shared" ref="D3:D19" si="0">B3/G3</f>
        <v>0.97503467406380029</v>
      </c>
      <c r="E3" s="73">
        <f t="shared" ref="E3:E19" si="1">C3/G3</f>
        <v>2.4965325936199725E-2</v>
      </c>
      <c r="G3" s="72">
        <f t="shared" ref="G3:G19" si="2">B3+C3</f>
        <v>8.3449074074074068E-3</v>
      </c>
    </row>
    <row r="4" spans="1:10">
      <c r="A4" s="72" t="s">
        <v>51</v>
      </c>
      <c r="B4" s="72">
        <v>2.5925925925925925E-3</v>
      </c>
      <c r="C4" s="72">
        <v>3.3564814814814818E-4</v>
      </c>
      <c r="D4" s="73">
        <f t="shared" si="0"/>
        <v>0.88537549407114624</v>
      </c>
      <c r="E4" s="73">
        <f t="shared" si="1"/>
        <v>0.11462450592885376</v>
      </c>
      <c r="G4" s="72">
        <f t="shared" si="2"/>
        <v>2.9282407407407408E-3</v>
      </c>
    </row>
    <row r="5" spans="1:10">
      <c r="A5" s="72" t="s">
        <v>11</v>
      </c>
      <c r="B5" s="72">
        <v>3.8078703703703703E-3</v>
      </c>
      <c r="C5" s="72">
        <v>0</v>
      </c>
      <c r="D5" s="73">
        <f t="shared" si="0"/>
        <v>1</v>
      </c>
      <c r="E5" s="73">
        <f t="shared" si="1"/>
        <v>0</v>
      </c>
      <c r="G5" s="72">
        <f t="shared" si="2"/>
        <v>3.8078703703703703E-3</v>
      </c>
    </row>
    <row r="6" spans="1:10">
      <c r="A6" s="72" t="s">
        <v>12</v>
      </c>
      <c r="C6" s="72">
        <v>2.3148148148148149E-4</v>
      </c>
      <c r="D6" s="73">
        <f t="shared" si="0"/>
        <v>0</v>
      </c>
      <c r="E6" s="73">
        <f t="shared" si="1"/>
        <v>1</v>
      </c>
      <c r="G6" s="72">
        <f t="shared" si="2"/>
        <v>2.3148148148148149E-4</v>
      </c>
    </row>
    <row r="7" spans="1:10">
      <c r="A7" s="72" t="s">
        <v>176</v>
      </c>
      <c r="B7" s="72">
        <v>2.7430555555555554E-3</v>
      </c>
      <c r="C7" s="72">
        <v>0</v>
      </c>
      <c r="D7" s="73">
        <f t="shared" si="0"/>
        <v>1</v>
      </c>
      <c r="E7" s="73">
        <f t="shared" si="1"/>
        <v>0</v>
      </c>
      <c r="F7" s="72">
        <v>0</v>
      </c>
      <c r="G7" s="72">
        <f t="shared" si="2"/>
        <v>2.7430555555555554E-3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1.7361111111111112E-4</v>
      </c>
      <c r="C8" s="72">
        <v>0</v>
      </c>
      <c r="D8" s="73">
        <f t="shared" si="0"/>
        <v>1</v>
      </c>
      <c r="E8" s="73">
        <f t="shared" si="1"/>
        <v>0</v>
      </c>
      <c r="F8" s="72">
        <v>0</v>
      </c>
      <c r="G8" s="72">
        <f t="shared" si="2"/>
        <v>1.7361111111111112E-4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5.4398148148148155E-4</v>
      </c>
      <c r="C13" s="72">
        <v>5.5555555555555556E-4</v>
      </c>
      <c r="D13" s="73">
        <f t="shared" si="0"/>
        <v>0.4947368421052632</v>
      </c>
      <c r="E13" s="73">
        <f t="shared" si="1"/>
        <v>0.50526315789473686</v>
      </c>
      <c r="F13" s="72">
        <v>0</v>
      </c>
      <c r="G13" s="72">
        <f t="shared" si="2"/>
        <v>1.0995370370370371E-3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1.0069444444444444E-3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1.0069444444444444E-3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7.8935185185185185E-3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7.8935185185185185E-3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1.3078703703703702E-2</v>
      </c>
      <c r="C18" s="72">
        <v>1.8171296296296299E-3</v>
      </c>
      <c r="D18" s="73">
        <f t="shared" si="0"/>
        <v>0.87801087801087796</v>
      </c>
      <c r="E18" s="73">
        <f t="shared" si="1"/>
        <v>0.12198912198912201</v>
      </c>
      <c r="F18" s="72">
        <v>0</v>
      </c>
      <c r="G18" s="72">
        <f t="shared" si="2"/>
        <v>1.4895833333333332E-2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1.2731481481481483E-3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1.2731481481481483E-3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>
  <sheetPr codeName="Foglio78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>
  <sheetPr codeName="Foglio79"/>
  <dimension ref="A1:J19"/>
  <sheetViews>
    <sheetView showZeros="0" workbookViewId="0">
      <selection activeCell="B2" sqref="B2:B12"/>
    </sheetView>
  </sheetViews>
  <sheetFormatPr defaultRowHeight="15"/>
  <cols>
    <col min="1" max="1" width="17.85546875" style="72" customWidth="1"/>
    <col min="2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4.3495370370370358E-2</v>
      </c>
      <c r="C2" s="72">
        <v>2.0393518518518519E-2</v>
      </c>
      <c r="D2" s="73">
        <f>B2/G2</f>
        <v>0.68079710144927519</v>
      </c>
      <c r="E2" s="73">
        <f>C2/G2</f>
        <v>0.31920289855072465</v>
      </c>
      <c r="G2" s="72">
        <f>B2+C2</f>
        <v>6.3888888888888884E-2</v>
      </c>
    </row>
    <row r="3" spans="1:10">
      <c r="A3" s="72" t="s">
        <v>115</v>
      </c>
      <c r="B3" s="72">
        <v>0.11266203703703709</v>
      </c>
      <c r="C3" s="72">
        <v>2.1759259259259259E-2</v>
      </c>
      <c r="D3" s="73">
        <f t="shared" ref="D3:D19" si="0">B3/G3</f>
        <v>0.83812639917341147</v>
      </c>
      <c r="E3" s="73">
        <f t="shared" ref="E3:E19" si="1">C3/G3</f>
        <v>0.16187360082658855</v>
      </c>
      <c r="G3" s="72">
        <f t="shared" ref="G3:G19" si="2">B3+C3</f>
        <v>0.13442129629629634</v>
      </c>
    </row>
    <row r="4" spans="1:10">
      <c r="A4" s="72" t="s">
        <v>51</v>
      </c>
      <c r="B4" s="72">
        <v>6.671296296296296E-2</v>
      </c>
      <c r="C4" s="72">
        <v>1.6469907407407405E-2</v>
      </c>
      <c r="D4" s="73">
        <f t="shared" si="0"/>
        <v>0.80200361764296646</v>
      </c>
      <c r="E4" s="73">
        <f t="shared" si="1"/>
        <v>0.19799638235703351</v>
      </c>
      <c r="G4" s="72">
        <f t="shared" si="2"/>
        <v>8.3182870370370365E-2</v>
      </c>
    </row>
    <row r="5" spans="1:10">
      <c r="A5" s="72" t="s">
        <v>11</v>
      </c>
      <c r="B5" s="72">
        <v>0.13236111111111107</v>
      </c>
      <c r="C5" s="72">
        <v>4.3425925925925923E-2</v>
      </c>
      <c r="D5" s="73">
        <f t="shared" si="0"/>
        <v>0.75296286542006841</v>
      </c>
      <c r="E5" s="73">
        <f t="shared" si="1"/>
        <v>0.24703713457993157</v>
      </c>
      <c r="G5" s="72">
        <f t="shared" si="2"/>
        <v>0.17578703703703699</v>
      </c>
    </row>
    <row r="6" spans="1:10">
      <c r="A6" s="72" t="s">
        <v>12</v>
      </c>
      <c r="B6" s="72">
        <v>7.0601851851851847E-4</v>
      </c>
      <c r="C6" s="72">
        <v>6.6435185185185191E-3</v>
      </c>
      <c r="D6" s="73">
        <f t="shared" si="0"/>
        <v>9.6062992125984237E-2</v>
      </c>
      <c r="E6" s="73">
        <f t="shared" si="1"/>
        <v>0.90393700787401576</v>
      </c>
      <c r="G6" s="72">
        <f t="shared" si="2"/>
        <v>7.3495370370370372E-3</v>
      </c>
    </row>
    <row r="7" spans="1:10">
      <c r="A7" s="72" t="s">
        <v>176</v>
      </c>
      <c r="B7" s="72">
        <v>6.2222222222222144E-2</v>
      </c>
      <c r="C7" s="72">
        <v>1.4212962962962962E-2</v>
      </c>
      <c r="D7" s="73">
        <f t="shared" si="0"/>
        <v>0.81405208964264064</v>
      </c>
      <c r="E7" s="73">
        <f t="shared" si="1"/>
        <v>0.18594791035735936</v>
      </c>
      <c r="F7" s="72">
        <v>0</v>
      </c>
      <c r="G7" s="72">
        <f t="shared" si="2"/>
        <v>7.6435185185185106E-2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5.8680555555555552E-3</v>
      </c>
      <c r="C8" s="72">
        <v>3.483796296296296E-3</v>
      </c>
      <c r="D8" s="73">
        <f t="shared" si="0"/>
        <v>0.62747524752475248</v>
      </c>
      <c r="E8" s="73">
        <f t="shared" si="1"/>
        <v>0.37252475247524752</v>
      </c>
      <c r="F8" s="72">
        <v>0</v>
      </c>
      <c r="G8" s="72">
        <f t="shared" si="2"/>
        <v>9.3518518518518508E-3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3.0092592592592588E-3</v>
      </c>
      <c r="C9" s="72">
        <v>0</v>
      </c>
      <c r="D9" s="73">
        <f t="shared" si="0"/>
        <v>1</v>
      </c>
      <c r="E9" s="73">
        <f t="shared" si="1"/>
        <v>0</v>
      </c>
      <c r="F9" s="72">
        <v>0</v>
      </c>
      <c r="G9" s="72">
        <f t="shared" si="2"/>
        <v>3.0092592592592588E-3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B10" s="72">
        <v>5.0462962962962961E-3</v>
      </c>
      <c r="C10" s="72">
        <v>0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5.0462962962962961E-3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B11" s="72">
        <v>2.3148148148148147E-5</v>
      </c>
      <c r="C11" s="72">
        <v>1.1921296296296296E-3</v>
      </c>
      <c r="D11" s="73">
        <f t="shared" si="0"/>
        <v>1.9047619047619046E-2</v>
      </c>
      <c r="E11" s="73">
        <f t="shared" si="1"/>
        <v>0.98095238095238091</v>
      </c>
      <c r="F11" s="72">
        <v>0</v>
      </c>
      <c r="G11" s="72">
        <f t="shared" si="2"/>
        <v>1.2152777777777778E-3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8.2951388888888908E-2</v>
      </c>
      <c r="C13" s="72">
        <v>1.9814814814814813E-2</v>
      </c>
      <c r="D13" s="73">
        <f t="shared" si="0"/>
        <v>0.8071854938619214</v>
      </c>
      <c r="E13" s="73">
        <f t="shared" si="1"/>
        <v>0.19281450613807857</v>
      </c>
      <c r="F13" s="72">
        <v>0</v>
      </c>
      <c r="G13" s="72">
        <f t="shared" si="2"/>
        <v>0.10276620370370372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1.7013888888888888E-3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1.7013888888888888E-3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1.5624999999999999E-3</v>
      </c>
      <c r="D15" s="73">
        <f t="shared" si="0"/>
        <v>0</v>
      </c>
      <c r="E15" s="73">
        <f t="shared" si="1"/>
        <v>1</v>
      </c>
      <c r="F15" s="72">
        <v>0</v>
      </c>
      <c r="G15" s="72">
        <f t="shared" si="2"/>
        <v>1.5624999999999999E-3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1.9675925925925926E-4</v>
      </c>
      <c r="C16" s="72">
        <v>0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1.9675925925925926E-4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1.4618055555555554E-2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1.4618055555555554E-2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0.11414351851851873</v>
      </c>
      <c r="C18" s="72">
        <v>4.0486111111111105E-2</v>
      </c>
      <c r="D18" s="73">
        <f t="shared" si="0"/>
        <v>0.7381736526946111</v>
      </c>
      <c r="E18" s="73">
        <f t="shared" si="1"/>
        <v>0.26182634730538884</v>
      </c>
      <c r="F18" s="72">
        <v>0</v>
      </c>
      <c r="G18" s="72">
        <f t="shared" si="2"/>
        <v>0.15462962962962984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1.5509259259259259E-3</v>
      </c>
      <c r="C19" s="72">
        <v>0</v>
      </c>
      <c r="D19" s="73">
        <f t="shared" si="0"/>
        <v>1</v>
      </c>
      <c r="E19" s="73">
        <f t="shared" si="1"/>
        <v>0</v>
      </c>
      <c r="G19" s="72">
        <f t="shared" si="2"/>
        <v>1.5509259259259259E-3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>
  <sheetPr codeName="Foglio80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C13" s="72">
        <v>0</v>
      </c>
      <c r="D13" s="73"/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C14" s="72">
        <v>0</v>
      </c>
      <c r="D14" s="73"/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>
  <sheetPr codeName="Foglio81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7.175925925925925E-3</v>
      </c>
      <c r="C2" s="72">
        <v>5.4050925925925924E-3</v>
      </c>
      <c r="D2" s="73">
        <f>B2/G2</f>
        <v>0.57037718491260347</v>
      </c>
      <c r="E2" s="73">
        <f>C2/G2</f>
        <v>0.42962281508739653</v>
      </c>
      <c r="G2" s="72">
        <f>B2+C2</f>
        <v>1.2581018518518517E-2</v>
      </c>
    </row>
    <row r="3" spans="1:10">
      <c r="A3" s="72" t="s">
        <v>115</v>
      </c>
      <c r="B3" s="72">
        <v>2.7175925925925923E-2</v>
      </c>
      <c r="C3" s="72">
        <v>3.8194444444444446E-4</v>
      </c>
      <c r="D3" s="73">
        <f t="shared" ref="D3:D19" si="0">B3/G3</f>
        <v>0.98614027719445607</v>
      </c>
      <c r="E3" s="73">
        <f t="shared" ref="E3:E19" si="1">C3/G3</f>
        <v>1.3859722805543892E-2</v>
      </c>
      <c r="G3" s="72">
        <f t="shared" ref="G3:G19" si="2">B3+C3</f>
        <v>2.7557870370370368E-2</v>
      </c>
    </row>
    <row r="4" spans="1:10">
      <c r="A4" s="72" t="s">
        <v>51</v>
      </c>
      <c r="B4" s="72">
        <v>1.712962962962963E-3</v>
      </c>
      <c r="D4" s="73">
        <f t="shared" si="0"/>
        <v>1</v>
      </c>
      <c r="E4" s="73">
        <f t="shared" si="1"/>
        <v>0</v>
      </c>
      <c r="G4" s="72">
        <f t="shared" si="2"/>
        <v>1.712962962962963E-3</v>
      </c>
    </row>
    <row r="5" spans="1:10">
      <c r="A5" s="72" t="s">
        <v>11</v>
      </c>
      <c r="B5" s="72">
        <v>2.9560185185185186E-2</v>
      </c>
      <c r="D5" s="73">
        <f t="shared" si="0"/>
        <v>1</v>
      </c>
      <c r="E5" s="73">
        <f t="shared" si="1"/>
        <v>0</v>
      </c>
      <c r="G5" s="72">
        <f t="shared" si="2"/>
        <v>2.9560185185185186E-2</v>
      </c>
    </row>
    <row r="6" spans="1:10">
      <c r="A6" s="72" t="s">
        <v>12</v>
      </c>
      <c r="C6" s="72">
        <v>2.3148148148148146E-4</v>
      </c>
      <c r="D6" s="73">
        <f t="shared" si="0"/>
        <v>0</v>
      </c>
      <c r="E6" s="73">
        <f t="shared" si="1"/>
        <v>1</v>
      </c>
      <c r="G6" s="72">
        <f t="shared" si="2"/>
        <v>2.3148148148148146E-4</v>
      </c>
    </row>
    <row r="7" spans="1:10">
      <c r="A7" s="72" t="s">
        <v>176</v>
      </c>
      <c r="B7" s="72">
        <v>1.8101851851851855E-2</v>
      </c>
      <c r="C7" s="72">
        <v>1.1666666666666667E-2</v>
      </c>
      <c r="D7" s="73">
        <f t="shared" si="0"/>
        <v>0.60808709175738729</v>
      </c>
      <c r="E7" s="73">
        <f t="shared" si="1"/>
        <v>0.39191290824261277</v>
      </c>
      <c r="F7" s="72">
        <v>0</v>
      </c>
      <c r="G7" s="72">
        <f t="shared" si="2"/>
        <v>2.9768518518518521E-2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3.1250000000000001E-4</v>
      </c>
      <c r="D8" s="73">
        <f t="shared" si="0"/>
        <v>1</v>
      </c>
      <c r="E8" s="73">
        <f t="shared" si="1"/>
        <v>0</v>
      </c>
      <c r="F8" s="72">
        <v>0</v>
      </c>
      <c r="G8" s="72">
        <f t="shared" si="2"/>
        <v>3.1250000000000001E-4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C11" s="72">
        <v>4.6296296296296293E-4</v>
      </c>
      <c r="D11" s="73">
        <f t="shared" si="0"/>
        <v>0</v>
      </c>
      <c r="E11" s="73">
        <f t="shared" si="1"/>
        <v>1</v>
      </c>
      <c r="F11" s="72">
        <v>0</v>
      </c>
      <c r="G11" s="72">
        <f t="shared" si="2"/>
        <v>4.6296296296296293E-4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2.9374999999999995E-2</v>
      </c>
      <c r="C13" s="72">
        <v>1.5983796296296295E-2</v>
      </c>
      <c r="D13" s="73">
        <f t="shared" si="0"/>
        <v>0.64761418729267672</v>
      </c>
      <c r="E13" s="73">
        <f t="shared" si="1"/>
        <v>0.35238581270732333</v>
      </c>
      <c r="F13" s="72">
        <v>0</v>
      </c>
      <c r="G13" s="72">
        <f t="shared" si="2"/>
        <v>4.5358796296296286E-2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3.4722222222222224E-4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3.4722222222222224E-4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7.9976851851851858E-3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7.9976851851851858E-3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6.8981481481481435E-2</v>
      </c>
      <c r="C18" s="72">
        <v>1.2766203703703705E-2</v>
      </c>
      <c r="D18" s="73">
        <f t="shared" si="0"/>
        <v>0.84383406484496659</v>
      </c>
      <c r="E18" s="73">
        <f t="shared" si="1"/>
        <v>0.15616593515503335</v>
      </c>
      <c r="F18" s="72">
        <v>0</v>
      </c>
      <c r="G18" s="72">
        <f t="shared" si="2"/>
        <v>8.1747685185185145E-2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5.5787037037037038E-3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5.5787037037037038E-3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>
  <sheetPr codeName="Foglio82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8.5763888888888886E-3</v>
      </c>
      <c r="C2" s="72">
        <v>2.4305555555555552E-4</v>
      </c>
      <c r="D2" s="73">
        <f>B2/G2</f>
        <v>0.97244094488188981</v>
      </c>
      <c r="E2" s="73">
        <f>C2/G2</f>
        <v>2.7559055118110232E-2</v>
      </c>
      <c r="G2" s="72">
        <f>B2+C2</f>
        <v>8.819444444444444E-3</v>
      </c>
    </row>
    <row r="3" spans="1:10">
      <c r="A3" s="72" t="s">
        <v>115</v>
      </c>
      <c r="B3" s="72">
        <v>6.4988425925925936E-2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6.4988425925925936E-2</v>
      </c>
    </row>
    <row r="4" spans="1:10">
      <c r="A4" s="72" t="s">
        <v>51</v>
      </c>
      <c r="B4" s="72">
        <v>7.6504629629629631E-3</v>
      </c>
      <c r="C4" s="72">
        <v>1.5046296296296297E-4</v>
      </c>
      <c r="D4" s="73">
        <f t="shared" si="0"/>
        <v>0.98071216617210677</v>
      </c>
      <c r="E4" s="73">
        <f t="shared" si="1"/>
        <v>1.9287833827893175E-2</v>
      </c>
      <c r="G4" s="72">
        <f t="shared" si="2"/>
        <v>7.8009259259259264E-3</v>
      </c>
    </row>
    <row r="5" spans="1:10">
      <c r="A5" s="72" t="s">
        <v>11</v>
      </c>
      <c r="B5" s="72">
        <v>3.5937500000000004E-2</v>
      </c>
      <c r="C5" s="72">
        <v>1.2766203703703703E-2</v>
      </c>
      <c r="D5" s="73">
        <f t="shared" si="0"/>
        <v>0.73788022813688214</v>
      </c>
      <c r="E5" s="73">
        <f t="shared" si="1"/>
        <v>0.26211977186311786</v>
      </c>
      <c r="G5" s="72">
        <f t="shared" si="2"/>
        <v>4.8703703703703707E-2</v>
      </c>
    </row>
    <row r="6" spans="1:10">
      <c r="A6" s="72" t="s">
        <v>12</v>
      </c>
      <c r="B6" s="72">
        <v>1.1805555555555555E-2</v>
      </c>
      <c r="C6" s="72">
        <v>1.0300925925925925E-2</v>
      </c>
      <c r="D6" s="73">
        <f t="shared" si="0"/>
        <v>0.53403141361256545</v>
      </c>
      <c r="E6" s="73">
        <f t="shared" si="1"/>
        <v>0.46596858638743455</v>
      </c>
      <c r="G6" s="72">
        <f t="shared" si="2"/>
        <v>2.210648148148148E-2</v>
      </c>
    </row>
    <row r="7" spans="1:10">
      <c r="A7" s="72" t="s">
        <v>176</v>
      </c>
      <c r="B7" s="72">
        <v>1.6053240740740746E-2</v>
      </c>
      <c r="C7" s="72">
        <v>1.1076388888888889E-2</v>
      </c>
      <c r="D7" s="73">
        <f t="shared" si="0"/>
        <v>0.59172354948805472</v>
      </c>
      <c r="E7" s="73">
        <f t="shared" si="1"/>
        <v>0.40827645051194533</v>
      </c>
      <c r="F7" s="72">
        <v>0</v>
      </c>
      <c r="G7" s="72">
        <f t="shared" si="2"/>
        <v>2.7129629629629635E-2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C9" s="72">
        <v>5.5671296296296302E-3</v>
      </c>
      <c r="D9" s="73">
        <f t="shared" si="0"/>
        <v>0</v>
      </c>
      <c r="E9" s="73">
        <f t="shared" si="1"/>
        <v>1</v>
      </c>
      <c r="F9" s="72">
        <v>0</v>
      </c>
      <c r="G9" s="72">
        <f t="shared" si="2"/>
        <v>5.5671296296296302E-3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B10" s="72">
        <v>3.9004629629629628E-3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3.9004629629629628E-3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C11" s="72">
        <v>2.6620370370370372E-4</v>
      </c>
      <c r="D11" s="73">
        <f t="shared" si="0"/>
        <v>0</v>
      </c>
      <c r="E11" s="73">
        <f t="shared" si="1"/>
        <v>1</v>
      </c>
      <c r="F11" s="72">
        <v>0</v>
      </c>
      <c r="G11" s="72">
        <f t="shared" si="2"/>
        <v>2.6620370370370372E-4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3.7928240740740742E-2</v>
      </c>
      <c r="C13" s="72">
        <v>5.6134259259259262E-3</v>
      </c>
      <c r="D13" s="73">
        <f t="shared" si="0"/>
        <v>0.87107921318447634</v>
      </c>
      <c r="E13" s="73">
        <f t="shared" si="1"/>
        <v>0.12892078681552366</v>
      </c>
      <c r="F13" s="72">
        <v>0</v>
      </c>
      <c r="G13" s="72">
        <f t="shared" si="2"/>
        <v>4.3541666666666666E-2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1.0995370370370371E-3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1.0995370370370371E-3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8.0787037037037043E-3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8.0787037037037043E-3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8.4525462962962941E-2</v>
      </c>
      <c r="C18" s="72">
        <v>3.8483796296296301E-2</v>
      </c>
      <c r="D18" s="73">
        <f t="shared" si="0"/>
        <v>0.6871471584493789</v>
      </c>
      <c r="E18" s="73">
        <f t="shared" si="1"/>
        <v>0.3128528415506211</v>
      </c>
      <c r="F18" s="72">
        <v>0</v>
      </c>
      <c r="G18" s="72">
        <f t="shared" si="2"/>
        <v>0.12300925925925923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1.6585648148148148E-2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1.6585648148148148E-2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>
  <sheetPr codeName="Foglio84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>
  <sheetPr codeName="Foglio85"/>
  <dimension ref="A1:J19"/>
  <sheetViews>
    <sheetView showZeros="0" workbookViewId="0">
      <selection activeCell="B2" sqref="B2:B12"/>
    </sheetView>
  </sheetViews>
  <sheetFormatPr defaultRowHeight="15"/>
  <cols>
    <col min="1" max="1" width="17.140625" style="72" customWidth="1"/>
    <col min="2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C2" s="72">
        <v>0</v>
      </c>
      <c r="D2" s="73" t="e">
        <f>B2/G2</f>
        <v>#DIV/0!</v>
      </c>
      <c r="E2" s="73" t="e">
        <f>C2/G2</f>
        <v>#DIV/0!</v>
      </c>
      <c r="G2" s="72">
        <f>B2+C2</f>
        <v>0</v>
      </c>
    </row>
    <row r="3" spans="1:10">
      <c r="A3" s="72" t="s">
        <v>115</v>
      </c>
      <c r="B3" s="72">
        <v>2.3611111111111111E-3</v>
      </c>
      <c r="C3" s="72">
        <v>0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2.3611111111111111E-3</v>
      </c>
    </row>
    <row r="4" spans="1:10">
      <c r="A4" s="72" t="s">
        <v>51</v>
      </c>
      <c r="C4" s="72">
        <v>0</v>
      </c>
      <c r="D4" s="73" t="e">
        <f t="shared" si="0"/>
        <v>#DIV/0!</v>
      </c>
      <c r="E4" s="73" t="e">
        <f t="shared" si="1"/>
        <v>#DIV/0!</v>
      </c>
      <c r="G4" s="72">
        <f t="shared" si="2"/>
        <v>0</v>
      </c>
    </row>
    <row r="5" spans="1:10">
      <c r="A5" s="72" t="s">
        <v>11</v>
      </c>
      <c r="C5" s="72">
        <v>0</v>
      </c>
      <c r="D5" s="73" t="e">
        <f t="shared" si="0"/>
        <v>#DIV/0!</v>
      </c>
      <c r="E5" s="73" t="e">
        <f t="shared" si="1"/>
        <v>#DIV/0!</v>
      </c>
      <c r="G5" s="72">
        <f t="shared" si="2"/>
        <v>0</v>
      </c>
    </row>
    <row r="6" spans="1:10">
      <c r="A6" s="72" t="s">
        <v>12</v>
      </c>
      <c r="D6" s="73" t="e">
        <f t="shared" si="0"/>
        <v>#DIV/0!</v>
      </c>
      <c r="E6" s="73" t="e">
        <f t="shared" si="1"/>
        <v>#DIV/0!</v>
      </c>
      <c r="G6" s="72">
        <f t="shared" si="2"/>
        <v>0</v>
      </c>
    </row>
    <row r="7" spans="1:10">
      <c r="A7" s="72" t="s">
        <v>176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f t="shared" si="2"/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f t="shared" si="2"/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C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f t="shared" si="2"/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3" t="e">
        <f t="shared" si="0"/>
        <v>#DIV/0!</v>
      </c>
      <c r="E18" s="73" t="e">
        <f t="shared" si="1"/>
        <v>#DIV/0!</v>
      </c>
      <c r="G18" s="72">
        <f t="shared" si="2"/>
        <v>0</v>
      </c>
    </row>
    <row r="19" spans="1:10">
      <c r="A19" s="72" t="s">
        <v>20</v>
      </c>
      <c r="B19" s="72">
        <v>0</v>
      </c>
      <c r="C19" s="72">
        <v>0</v>
      </c>
      <c r="D19" s="73" t="e">
        <f t="shared" si="0"/>
        <v>#DIV/0!</v>
      </c>
      <c r="E19" s="73" t="e">
        <f t="shared" si="1"/>
        <v>#DIV/0!</v>
      </c>
      <c r="G19" s="72">
        <f t="shared" si="2"/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>
  <sheetPr codeName="Foglio86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>
  <sheetPr codeName="Foglio87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C2" s="72">
        <v>0</v>
      </c>
      <c r="D2" s="73" t="e">
        <f>B2/G2</f>
        <v>#DIV/0!</v>
      </c>
      <c r="E2" s="73" t="e">
        <f>C2/G2</f>
        <v>#DIV/0!</v>
      </c>
      <c r="G2" s="72">
        <f>B2+C2</f>
        <v>0</v>
      </c>
    </row>
    <row r="3" spans="1:10">
      <c r="A3" s="72" t="s">
        <v>115</v>
      </c>
      <c r="C3" s="72">
        <v>0</v>
      </c>
      <c r="D3" s="73" t="e">
        <f t="shared" ref="D3:D19" si="0">B3/G3</f>
        <v>#DIV/0!</v>
      </c>
      <c r="E3" s="73" t="e">
        <f t="shared" ref="E3:E19" si="1">C3/G3</f>
        <v>#DIV/0!</v>
      </c>
      <c r="G3" s="72">
        <f t="shared" ref="G3:G19" si="2">B3+C3</f>
        <v>0</v>
      </c>
    </row>
    <row r="4" spans="1:10">
      <c r="A4" s="72" t="s">
        <v>51</v>
      </c>
      <c r="C4" s="72">
        <v>0</v>
      </c>
      <c r="D4" s="73" t="e">
        <f t="shared" si="0"/>
        <v>#DIV/0!</v>
      </c>
      <c r="E4" s="73" t="e">
        <f t="shared" si="1"/>
        <v>#DIV/0!</v>
      </c>
      <c r="G4" s="72">
        <f t="shared" si="2"/>
        <v>0</v>
      </c>
    </row>
    <row r="5" spans="1:10">
      <c r="A5" s="72" t="s">
        <v>11</v>
      </c>
      <c r="B5" s="72">
        <v>1.4004629629629629E-3</v>
      </c>
      <c r="C5" s="72">
        <v>0</v>
      </c>
      <c r="D5" s="73">
        <f t="shared" si="0"/>
        <v>1</v>
      </c>
      <c r="E5" s="73">
        <f t="shared" si="1"/>
        <v>0</v>
      </c>
      <c r="G5" s="72">
        <f t="shared" si="2"/>
        <v>1.4004629629629629E-3</v>
      </c>
    </row>
    <row r="6" spans="1:10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G6" s="72">
        <f t="shared" si="2"/>
        <v>0</v>
      </c>
    </row>
    <row r="7" spans="1:10">
      <c r="A7" s="72" t="s">
        <v>176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f t="shared" si="2"/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196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>
      <c r="A11" s="72" t="s">
        <v>197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177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f t="shared" si="2"/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f t="shared" si="2"/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3" t="e">
        <f t="shared" si="0"/>
        <v>#DIV/0!</v>
      </c>
      <c r="E18" s="73" t="e">
        <f t="shared" si="1"/>
        <v>#DIV/0!</v>
      </c>
      <c r="F18" s="72">
        <v>0</v>
      </c>
      <c r="G18" s="72">
        <f t="shared" si="2"/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f t="shared" si="2"/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2020-02-13T18:05:37Z</cp:lastPrinted>
  <dcterms:created xsi:type="dcterms:W3CDTF">2015-07-28T09:23:17Z</dcterms:created>
  <dcterms:modified xsi:type="dcterms:W3CDTF">2020-03-16T21:57:28Z</dcterms:modified>
</cp:coreProperties>
</file>