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3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 autoCompressPictures="0"/>
  <bookViews>
    <workbookView xWindow="0" yWindow="0" windowWidth="20490" windowHeight="7050" tabRatio="597"/>
  </bookViews>
  <sheets>
    <sheet name="Grafico 1" sheetId="261" r:id="rId1"/>
    <sheet name="A1" sheetId="237" r:id="rId2"/>
    <sheet name="A2" sheetId="238" r:id="rId3"/>
    <sheet name="A3" sheetId="239" r:id="rId4"/>
    <sheet name="Graf.2" sheetId="262" r:id="rId5"/>
    <sheet name="A4" sheetId="240" r:id="rId6"/>
    <sheet name="Graf.3" sheetId="263" r:id="rId7"/>
    <sheet name="A5" sheetId="243" r:id="rId8"/>
    <sheet name="A6" sheetId="247" r:id="rId9"/>
    <sheet name="A7" sheetId="250" r:id="rId10"/>
    <sheet name="A8" sheetId="248" r:id="rId11"/>
    <sheet name="Graf.4" sheetId="264" r:id="rId12"/>
    <sheet name="A9" sheetId="241" r:id="rId13"/>
    <sheet name="A10" sheetId="245" r:id="rId14"/>
    <sheet name="A11" sheetId="249" r:id="rId15"/>
    <sheet name="Graf.5" sheetId="266" r:id="rId16"/>
    <sheet name="A12" sheetId="242" r:id="rId17"/>
    <sheet name="Graf.6" sheetId="267" r:id="rId18"/>
    <sheet name="A13" sheetId="244" r:id="rId19"/>
    <sheet name="Graf.7" sheetId="268" r:id="rId20"/>
    <sheet name="A14" sheetId="246" r:id="rId21"/>
    <sheet name="Graf.8" sheetId="269" r:id="rId22"/>
    <sheet name="A15" sheetId="251" r:id="rId23"/>
    <sheet name="Graf.9" sheetId="270" r:id="rId24"/>
    <sheet name="A16" sheetId="252" r:id="rId25"/>
    <sheet name="A17" sheetId="253" r:id="rId26"/>
    <sheet name="A18" sheetId="254" r:id="rId27"/>
    <sheet name="A19" sheetId="255" r:id="rId28"/>
    <sheet name="A20" sheetId="256" r:id="rId29"/>
    <sheet name="A21" sheetId="257" r:id="rId30"/>
    <sheet name="A22" sheetId="259" r:id="rId31"/>
    <sheet name="A23" sheetId="260" r:id="rId32"/>
    <sheet name="B1" sheetId="171" r:id="rId33"/>
    <sheet name="B2" sheetId="362" r:id="rId34"/>
    <sheet name="Graf.10" sheetId="271" r:id="rId35"/>
    <sheet name="B3" sheetId="172" r:id="rId36"/>
    <sheet name="Graf.11" sheetId="272" r:id="rId37"/>
    <sheet name="B4" sheetId="175" r:id="rId38"/>
    <sheet name="B5" sheetId="179" r:id="rId39"/>
    <sheet name="B6" sheetId="182" r:id="rId40"/>
    <sheet name="B7" sheetId="180" r:id="rId41"/>
    <sheet name="Graf.12" sheetId="277" r:id="rId42"/>
    <sheet name="B8" sheetId="173" r:id="rId43"/>
    <sheet name="B9" sheetId="177" r:id="rId44"/>
    <sheet name="B10" sheetId="181" r:id="rId45"/>
    <sheet name="Graf.13" sheetId="279" r:id="rId46"/>
    <sheet name="B11" sheetId="174" r:id="rId47"/>
    <sheet name="Graf.14" sheetId="273" r:id="rId48"/>
    <sheet name="B12" sheetId="176" r:id="rId49"/>
    <sheet name="Graf.15" sheetId="274" r:id="rId50"/>
    <sheet name="B13" sheetId="178" r:id="rId51"/>
    <sheet name="Graf.16" sheetId="275" r:id="rId52"/>
    <sheet name="B14" sheetId="183" r:id="rId53"/>
    <sheet name="Graf.17" sheetId="276" r:id="rId54"/>
    <sheet name="C1" sheetId="363" r:id="rId55"/>
    <sheet name="C2" sheetId="364" r:id="rId56"/>
    <sheet name="C3" sheetId="365" r:id="rId57"/>
    <sheet name="C4" sheetId="366" r:id="rId58"/>
    <sheet name="C5" sheetId="367" r:id="rId59"/>
    <sheet name="C6" sheetId="368" r:id="rId60"/>
    <sheet name="C7" sheetId="369" r:id="rId61"/>
    <sheet name="C8" sheetId="370" r:id="rId62"/>
    <sheet name="C9" sheetId="371" r:id="rId63"/>
    <sheet name="C10" sheetId="372" r:id="rId64"/>
    <sheet name="C11" sheetId="373" r:id="rId65"/>
    <sheet name="C12" sheetId="374" r:id="rId66"/>
    <sheet name="C13" sheetId="375" r:id="rId67"/>
    <sheet name="C14" sheetId="376" r:id="rId68"/>
    <sheet name="C15" sheetId="377" r:id="rId69"/>
    <sheet name="Pagina 58" sheetId="185" state="hidden" r:id="rId70"/>
    <sheet name="Pagina 59" sheetId="332" state="hidden" r:id="rId71"/>
    <sheet name="Pagina 60" sheetId="333" state="hidden" r:id="rId72"/>
    <sheet name="Pagina 61" sheetId="334" state="hidden" r:id="rId73"/>
    <sheet name="Pagina 62" sheetId="335" state="hidden" r:id="rId74"/>
    <sheet name="Pagina 63" sheetId="336" state="hidden" r:id="rId75"/>
    <sheet name="Pagina 64" sheetId="337" state="hidden" r:id="rId76"/>
    <sheet name="Pagina 65" sheetId="338" state="hidden" r:id="rId77"/>
    <sheet name="Pagina 66" sheetId="339" state="hidden" r:id="rId78"/>
    <sheet name="Pagina 67" sheetId="340" state="hidden" r:id="rId79"/>
    <sheet name="Pagina 68" sheetId="341" state="hidden" r:id="rId80"/>
    <sheet name="Pagina 69" sheetId="342" state="hidden" r:id="rId81"/>
    <sheet name="Pagina 70" sheetId="343" state="hidden" r:id="rId82"/>
    <sheet name="Pagina 71" sheetId="344" state="hidden" r:id="rId83"/>
    <sheet name="Pagina 72" sheetId="345" state="hidden" r:id="rId84"/>
    <sheet name="Pagina 73" sheetId="346" state="hidden" r:id="rId85"/>
    <sheet name="Pagina 74" sheetId="347" state="hidden" r:id="rId86"/>
    <sheet name="Pagina 75" sheetId="348" state="hidden" r:id="rId87"/>
    <sheet name="Pagina 76" sheetId="349" state="hidden" r:id="rId88"/>
    <sheet name="Pagina 77" sheetId="350" state="hidden" r:id="rId89"/>
    <sheet name="Pagina 78" sheetId="351" state="hidden" r:id="rId90"/>
    <sheet name="Pagina 79" sheetId="352" state="hidden" r:id="rId91"/>
    <sheet name="Pagina 80" sheetId="353" state="hidden" r:id="rId92"/>
    <sheet name="Pagina 81" sheetId="354" state="hidden" r:id="rId93"/>
    <sheet name="Pagina 82" sheetId="355" state="hidden" r:id="rId94"/>
    <sheet name="Pagina 83" sheetId="356" state="hidden" r:id="rId95"/>
    <sheet name="Pagina 84" sheetId="357" state="hidden" r:id="rId96"/>
    <sheet name="Pagina 85" sheetId="358" state="hidden" r:id="rId97"/>
    <sheet name="Pagina 86" sheetId="359" state="hidden" r:id="rId98"/>
    <sheet name="Pagina 87" sheetId="360" state="hidden" r:id="rId99"/>
    <sheet name="grafico1" sheetId="361" state="hidden" r:id="rId100"/>
    <sheet name="gr1-RAI" sheetId="298" state="hidden" r:id="rId101"/>
    <sheet name="gr1-Mediaset" sheetId="299" state="hidden" r:id="rId102"/>
    <sheet name="gr1-Eleumedia" sheetId="300" state="hidden" r:id="rId103"/>
    <sheet name="gr1-Radio 24" sheetId="301" state="hidden" r:id="rId104"/>
    <sheet name="gr1-Radio Kiss Kiss" sheetId="303" state="hidden" r:id="rId105"/>
    <sheet name="gr1-RTL 102.5" sheetId="304" state="hidden" r:id="rId106"/>
    <sheet name="gr1-RDS" sheetId="305" state="hidden" r:id="rId107"/>
    <sheet name="gr1-Radio Italia" sheetId="306" state="hidden" r:id="rId108"/>
    <sheet name="gr2-RAI" sheetId="307" state="hidden" r:id="rId109"/>
    <sheet name="gr2-Mediaset" sheetId="308" state="hidden" r:id="rId110"/>
    <sheet name="gr2-Eleumedia" sheetId="309" state="hidden" r:id="rId111"/>
    <sheet name="gr2-Radio 24" sheetId="310" state="hidden" r:id="rId112"/>
    <sheet name="gr2-Radio Kiss Kiss" sheetId="312" state="hidden" r:id="rId113"/>
    <sheet name="gr2-RTL 102.5" sheetId="313" state="hidden" r:id="rId114"/>
    <sheet name="gr2-RDS" sheetId="314" state="hidden" r:id="rId115"/>
    <sheet name="gr2-Radio Italia" sheetId="315" state="hidden" r:id="rId116"/>
  </sheets>
  <definedNames>
    <definedName name="_xlnm.Print_Area" localSheetId="13">'A10'!$A$1:$K$31</definedName>
    <definedName name="_xlnm.Print_Area" localSheetId="14">'A11'!$A$1:$K$31</definedName>
    <definedName name="_xlnm.Print_Area" localSheetId="16">'A12'!$A$1:$K$31</definedName>
    <definedName name="_xlnm.Print_Area" localSheetId="18">'A13'!$A$1:$K$31</definedName>
    <definedName name="_xlnm.Print_Area" localSheetId="20">'A14'!$A$1:$K$31</definedName>
    <definedName name="_xlnm.Print_Area" localSheetId="22">'A15'!$A$1:$K$31</definedName>
    <definedName name="_xlnm.Print_Area" localSheetId="27">'A19'!$A$1:$K$31</definedName>
    <definedName name="_xlnm.Print_Area" localSheetId="28">'A20'!$A$1:$K$31</definedName>
    <definedName name="_xlnm.Print_Area" localSheetId="29">'A21'!$A$1:$K$31</definedName>
    <definedName name="_xlnm.Print_Area" localSheetId="30">'A22'!$A$1:$K$31</definedName>
    <definedName name="_xlnm.Print_Area" localSheetId="31">'A23'!$A$1:$K$31</definedName>
    <definedName name="_xlnm.Print_Area" localSheetId="7">'A5'!$A$1:$K$31</definedName>
    <definedName name="_xlnm.Print_Area" localSheetId="8">'A6'!$A$1:$K$31</definedName>
    <definedName name="_xlnm.Print_Area" localSheetId="9">'A7'!$A$1:$K$31</definedName>
    <definedName name="_xlnm.Print_Area" localSheetId="10">'A8'!$A$1:$K$31</definedName>
    <definedName name="_xlnm.Print_Area" localSheetId="12">'A9'!$A$1:$K$31</definedName>
    <definedName name="_xlnm.Print_Area" localSheetId="44">'B10'!#REF!</definedName>
    <definedName name="_xlnm.Print_Area" localSheetId="46">'B11'!#REF!</definedName>
    <definedName name="_xlnm.Print_Area" localSheetId="48">'B12'!#REF!</definedName>
    <definedName name="_xlnm.Print_Area" localSheetId="50">'B13'!#REF!</definedName>
    <definedName name="_xlnm.Print_Area" localSheetId="52">'B14'!#REF!</definedName>
    <definedName name="_xlnm.Print_Area" localSheetId="35">'B3'!$A$1:$K$31</definedName>
    <definedName name="_xlnm.Print_Area" localSheetId="37">'B4'!$A$1:$K$31</definedName>
    <definedName name="_xlnm.Print_Area" localSheetId="38">'B5'!#REF!</definedName>
    <definedName name="_xlnm.Print_Area" localSheetId="39">'B6'!#REF!</definedName>
    <definedName name="_xlnm.Print_Area" localSheetId="40">'B7'!#REF!</definedName>
    <definedName name="_xlnm.Print_Area" localSheetId="42">'B8'!#REF!</definedName>
    <definedName name="_xlnm.Print_Area" localSheetId="43">'B9'!#REF!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363" l="1"/>
  <c r="D19" i="363"/>
  <c r="E19" i="363"/>
  <c r="F19" i="363"/>
  <c r="G19" i="363"/>
  <c r="H19" i="363"/>
  <c r="E13" i="310"/>
  <c r="D13" i="310"/>
  <c r="G13" i="310"/>
  <c r="E13" i="307"/>
  <c r="D13" i="307"/>
  <c r="G13" i="307"/>
  <c r="I18" i="255"/>
  <c r="I8" i="255"/>
  <c r="I9" i="255"/>
  <c r="I10" i="255"/>
  <c r="I11" i="255"/>
  <c r="I12" i="255"/>
  <c r="I13" i="255"/>
  <c r="I14" i="255"/>
  <c r="I15" i="255"/>
  <c r="I7" i="255"/>
  <c r="G13" i="301"/>
  <c r="E13" i="301"/>
  <c r="D13" i="301"/>
  <c r="I18" i="240"/>
  <c r="I8" i="240"/>
  <c r="I9" i="240"/>
  <c r="I10" i="240"/>
  <c r="I11" i="240"/>
  <c r="I12" i="240"/>
  <c r="I13" i="240"/>
  <c r="I14" i="240"/>
  <c r="I15" i="240"/>
  <c r="I7" i="240"/>
  <c r="L17" i="362" l="1"/>
  <c r="D19" i="365" l="1"/>
  <c r="L13" i="254" l="1"/>
  <c r="L14" i="254"/>
  <c r="L13" i="253"/>
  <c r="L14" i="253"/>
  <c r="L13" i="252"/>
  <c r="L13" i="362" l="1"/>
  <c r="L14" i="362"/>
  <c r="L15" i="362"/>
  <c r="I19" i="240" l="1"/>
  <c r="I28" i="240"/>
  <c r="L23" i="239"/>
  <c r="L24" i="239"/>
  <c r="L25" i="239"/>
  <c r="L26" i="239"/>
  <c r="L27" i="239"/>
  <c r="L22" i="239"/>
  <c r="L18" i="239"/>
  <c r="L17" i="239"/>
  <c r="L15" i="239"/>
  <c r="L16" i="239"/>
  <c r="L13" i="239"/>
  <c r="L14" i="239"/>
  <c r="L8" i="239"/>
  <c r="L9" i="239"/>
  <c r="L10" i="239"/>
  <c r="L11" i="239"/>
  <c r="L12" i="239"/>
  <c r="L23" i="238"/>
  <c r="L24" i="238"/>
  <c r="L25" i="238"/>
  <c r="L26" i="238"/>
  <c r="L27" i="238"/>
  <c r="L8" i="238"/>
  <c r="L9" i="238"/>
  <c r="L10" i="238"/>
  <c r="L11" i="238"/>
  <c r="L12" i="238"/>
  <c r="L13" i="238"/>
  <c r="L14" i="238"/>
  <c r="L15" i="238"/>
  <c r="L16" i="238"/>
  <c r="L17" i="238"/>
  <c r="L18" i="238"/>
  <c r="L23" i="237"/>
  <c r="L24" i="237"/>
  <c r="L25" i="237"/>
  <c r="L26" i="237"/>
  <c r="L27" i="237"/>
  <c r="L13" i="237"/>
  <c r="L14" i="237"/>
  <c r="L15" i="237"/>
  <c r="L16" i="237"/>
  <c r="L17" i="237"/>
  <c r="L18" i="237"/>
  <c r="L8" i="237"/>
  <c r="L9" i="237"/>
  <c r="L10" i="237"/>
  <c r="L11" i="237"/>
  <c r="L12" i="237"/>
  <c r="K8" i="363" l="1"/>
  <c r="K9" i="363"/>
  <c r="K10" i="363"/>
  <c r="K11" i="363"/>
  <c r="K12" i="363"/>
  <c r="K13" i="363"/>
  <c r="K14" i="363"/>
  <c r="K15" i="363"/>
  <c r="K16" i="363"/>
  <c r="K17" i="363"/>
  <c r="K18" i="363"/>
  <c r="K8" i="364"/>
  <c r="K9" i="364"/>
  <c r="K10" i="364"/>
  <c r="K11" i="364"/>
  <c r="K12" i="364"/>
  <c r="K13" i="364"/>
  <c r="K14" i="364"/>
  <c r="K15" i="364"/>
  <c r="K16" i="364"/>
  <c r="K17" i="364"/>
  <c r="K18" i="364"/>
  <c r="K8" i="365"/>
  <c r="K9" i="365"/>
  <c r="K10" i="365"/>
  <c r="K11" i="365"/>
  <c r="K12" i="365"/>
  <c r="K13" i="365"/>
  <c r="K14" i="365"/>
  <c r="K15" i="365"/>
  <c r="K16" i="365"/>
  <c r="K17" i="365"/>
  <c r="K18" i="365"/>
  <c r="K8" i="366"/>
  <c r="K9" i="366"/>
  <c r="K10" i="366"/>
  <c r="K11" i="366"/>
  <c r="K12" i="366"/>
  <c r="K13" i="366"/>
  <c r="K14" i="366"/>
  <c r="K15" i="366"/>
  <c r="K16" i="366"/>
  <c r="K17" i="366"/>
  <c r="K18" i="366"/>
  <c r="K8" i="367"/>
  <c r="K9" i="367"/>
  <c r="K10" i="367"/>
  <c r="K11" i="367"/>
  <c r="K12" i="367"/>
  <c r="K13" i="367"/>
  <c r="K14" i="367"/>
  <c r="K15" i="367"/>
  <c r="K16" i="367"/>
  <c r="K17" i="367"/>
  <c r="K18" i="367"/>
  <c r="K8" i="368"/>
  <c r="K9" i="368"/>
  <c r="K10" i="368"/>
  <c r="K11" i="368"/>
  <c r="K12" i="368"/>
  <c r="K13" i="368"/>
  <c r="K14" i="368"/>
  <c r="K15" i="368"/>
  <c r="K16" i="368"/>
  <c r="K17" i="368"/>
  <c r="K18" i="368"/>
  <c r="K8" i="369"/>
  <c r="K9" i="369"/>
  <c r="K10" i="369"/>
  <c r="K11" i="369"/>
  <c r="K12" i="369"/>
  <c r="K13" i="369"/>
  <c r="K14" i="369"/>
  <c r="K15" i="369"/>
  <c r="K16" i="369"/>
  <c r="K17" i="369"/>
  <c r="K18" i="369"/>
  <c r="K8" i="370"/>
  <c r="K9" i="370"/>
  <c r="K10" i="370"/>
  <c r="K11" i="370"/>
  <c r="K12" i="370"/>
  <c r="K13" i="370"/>
  <c r="K14" i="370"/>
  <c r="K15" i="370"/>
  <c r="K16" i="370"/>
  <c r="K17" i="370"/>
  <c r="K18" i="370"/>
  <c r="K8" i="371"/>
  <c r="K9" i="371"/>
  <c r="K10" i="371"/>
  <c r="K11" i="371"/>
  <c r="K12" i="371"/>
  <c r="K13" i="371"/>
  <c r="K14" i="371"/>
  <c r="K15" i="371"/>
  <c r="K16" i="371"/>
  <c r="K17" i="371"/>
  <c r="K18" i="371"/>
  <c r="K8" i="372"/>
  <c r="K9" i="372"/>
  <c r="K10" i="372"/>
  <c r="K11" i="372"/>
  <c r="K12" i="372"/>
  <c r="K13" i="372"/>
  <c r="K14" i="372"/>
  <c r="K15" i="372"/>
  <c r="K16" i="372"/>
  <c r="K17" i="372"/>
  <c r="K18" i="372"/>
  <c r="K8" i="373"/>
  <c r="K9" i="373"/>
  <c r="K10" i="373"/>
  <c r="K11" i="373"/>
  <c r="K12" i="373"/>
  <c r="K13" i="373"/>
  <c r="K14" i="373"/>
  <c r="K15" i="373"/>
  <c r="K16" i="373"/>
  <c r="K17" i="373"/>
  <c r="K18" i="373"/>
  <c r="K8" i="374"/>
  <c r="K9" i="374"/>
  <c r="K10" i="374"/>
  <c r="K11" i="374"/>
  <c r="K12" i="374"/>
  <c r="K13" i="374"/>
  <c r="K14" i="374"/>
  <c r="K15" i="374"/>
  <c r="K16" i="374"/>
  <c r="K17" i="374"/>
  <c r="K18" i="374"/>
  <c r="K8" i="375"/>
  <c r="K9" i="375"/>
  <c r="K10" i="375"/>
  <c r="K11" i="375"/>
  <c r="K12" i="375"/>
  <c r="K13" i="375"/>
  <c r="K14" i="375"/>
  <c r="K15" i="375"/>
  <c r="K16" i="375"/>
  <c r="K17" i="375"/>
  <c r="K18" i="375"/>
  <c r="K8" i="376"/>
  <c r="K9" i="376"/>
  <c r="K10" i="376"/>
  <c r="K11" i="376"/>
  <c r="K12" i="376"/>
  <c r="K13" i="376"/>
  <c r="K14" i="376"/>
  <c r="K15" i="376"/>
  <c r="K16" i="376"/>
  <c r="K17" i="376"/>
  <c r="K18" i="376"/>
  <c r="K8" i="377"/>
  <c r="K9" i="377"/>
  <c r="K10" i="377"/>
  <c r="K11" i="377"/>
  <c r="K12" i="377"/>
  <c r="K13" i="377"/>
  <c r="K14" i="377"/>
  <c r="K15" i="377"/>
  <c r="K16" i="377"/>
  <c r="K17" i="377"/>
  <c r="K18" i="377"/>
  <c r="I8" i="175"/>
  <c r="I9" i="175"/>
  <c r="I10" i="175"/>
  <c r="I11" i="175"/>
  <c r="I12" i="175"/>
  <c r="I13" i="175"/>
  <c r="I14" i="175"/>
  <c r="I15" i="175"/>
  <c r="I16" i="175"/>
  <c r="I17" i="175"/>
  <c r="I18" i="175"/>
  <c r="I8" i="179"/>
  <c r="I9" i="179"/>
  <c r="I10" i="179"/>
  <c r="I11" i="179"/>
  <c r="I12" i="179"/>
  <c r="I13" i="179"/>
  <c r="I14" i="179"/>
  <c r="I15" i="179"/>
  <c r="I16" i="179"/>
  <c r="I17" i="179"/>
  <c r="I18" i="179"/>
  <c r="I8" i="182"/>
  <c r="I9" i="182"/>
  <c r="I10" i="182"/>
  <c r="I11" i="182"/>
  <c r="I12" i="182"/>
  <c r="I13" i="182"/>
  <c r="I14" i="182"/>
  <c r="I15" i="182"/>
  <c r="I16" i="182"/>
  <c r="I17" i="182"/>
  <c r="I18" i="182"/>
  <c r="I8" i="180"/>
  <c r="I9" i="180"/>
  <c r="I10" i="180"/>
  <c r="I11" i="180"/>
  <c r="I12" i="180"/>
  <c r="I13" i="180"/>
  <c r="I14" i="180"/>
  <c r="I15" i="180"/>
  <c r="I16" i="180"/>
  <c r="I17" i="180"/>
  <c r="I18" i="180"/>
  <c r="I8" i="173"/>
  <c r="I9" i="173"/>
  <c r="I10" i="173"/>
  <c r="I11" i="173"/>
  <c r="I12" i="173"/>
  <c r="I13" i="173"/>
  <c r="I14" i="173"/>
  <c r="I15" i="173"/>
  <c r="I16" i="173"/>
  <c r="I17" i="173"/>
  <c r="I18" i="173"/>
  <c r="I8" i="177"/>
  <c r="I9" i="177"/>
  <c r="I10" i="177"/>
  <c r="I11" i="177"/>
  <c r="I12" i="177"/>
  <c r="I13" i="177"/>
  <c r="I14" i="177"/>
  <c r="I15" i="177"/>
  <c r="I16" i="177"/>
  <c r="I17" i="177"/>
  <c r="I18" i="177"/>
  <c r="I8" i="181"/>
  <c r="I9" i="181"/>
  <c r="I10" i="181"/>
  <c r="I11" i="181"/>
  <c r="I12" i="181"/>
  <c r="I13" i="181"/>
  <c r="I14" i="181"/>
  <c r="I15" i="181"/>
  <c r="I16" i="181"/>
  <c r="I17" i="181"/>
  <c r="I18" i="181"/>
  <c r="I8" i="174"/>
  <c r="I9" i="174"/>
  <c r="I10" i="174"/>
  <c r="I11" i="174"/>
  <c r="I12" i="174"/>
  <c r="I13" i="174"/>
  <c r="I14" i="174"/>
  <c r="I15" i="174"/>
  <c r="I16" i="174"/>
  <c r="I17" i="174"/>
  <c r="I18" i="174"/>
  <c r="I8" i="176"/>
  <c r="I9" i="176"/>
  <c r="I10" i="176"/>
  <c r="I11" i="176"/>
  <c r="I12" i="176"/>
  <c r="I13" i="176"/>
  <c r="I14" i="176"/>
  <c r="I15" i="176"/>
  <c r="I16" i="176"/>
  <c r="I17" i="176"/>
  <c r="I18" i="176"/>
  <c r="I8" i="178"/>
  <c r="I9" i="178"/>
  <c r="I10" i="178"/>
  <c r="I11" i="178"/>
  <c r="I12" i="178"/>
  <c r="I13" i="178"/>
  <c r="I14" i="178"/>
  <c r="I15" i="178"/>
  <c r="I16" i="178"/>
  <c r="I17" i="178"/>
  <c r="I18" i="178"/>
  <c r="I8" i="183"/>
  <c r="I9" i="183"/>
  <c r="I10" i="183"/>
  <c r="I11" i="183"/>
  <c r="I12" i="183"/>
  <c r="I13" i="183"/>
  <c r="I14" i="183"/>
  <c r="I15" i="183"/>
  <c r="I16" i="183"/>
  <c r="I17" i="183"/>
  <c r="I18" i="183"/>
  <c r="I8" i="172"/>
  <c r="I9" i="172"/>
  <c r="I10" i="172"/>
  <c r="I11" i="172"/>
  <c r="I12" i="172"/>
  <c r="I13" i="172"/>
  <c r="I14" i="172"/>
  <c r="I15" i="172"/>
  <c r="I16" i="172"/>
  <c r="I17" i="172"/>
  <c r="I18" i="172"/>
  <c r="I23" i="183" l="1"/>
  <c r="I24" i="183"/>
  <c r="I25" i="183"/>
  <c r="I26" i="183"/>
  <c r="I27" i="183"/>
  <c r="I22" i="183"/>
  <c r="I7" i="183"/>
  <c r="I23" i="178"/>
  <c r="I24" i="178"/>
  <c r="I25" i="178"/>
  <c r="I26" i="178"/>
  <c r="I27" i="178"/>
  <c r="I22" i="178"/>
  <c r="I7" i="178"/>
  <c r="I23" i="176"/>
  <c r="I24" i="176"/>
  <c r="I25" i="176"/>
  <c r="I26" i="176"/>
  <c r="I27" i="176"/>
  <c r="I22" i="176"/>
  <c r="I7" i="176"/>
  <c r="I23" i="174"/>
  <c r="I24" i="174"/>
  <c r="I25" i="174"/>
  <c r="I26" i="174"/>
  <c r="I27" i="174"/>
  <c r="I22" i="174"/>
  <c r="I7" i="174"/>
  <c r="I23" i="181"/>
  <c r="I24" i="181"/>
  <c r="I25" i="181"/>
  <c r="I26" i="181"/>
  <c r="I27" i="181"/>
  <c r="I22" i="181"/>
  <c r="I7" i="181"/>
  <c r="I23" i="177"/>
  <c r="I24" i="177"/>
  <c r="I25" i="177"/>
  <c r="I26" i="177"/>
  <c r="I27" i="177"/>
  <c r="I22" i="177"/>
  <c r="I7" i="177"/>
  <c r="I23" i="173"/>
  <c r="I24" i="173"/>
  <c r="I25" i="173"/>
  <c r="I26" i="173"/>
  <c r="I27" i="173"/>
  <c r="I22" i="173"/>
  <c r="I7" i="173"/>
  <c r="I23" i="180"/>
  <c r="I24" i="180"/>
  <c r="I25" i="180"/>
  <c r="I26" i="180"/>
  <c r="I27" i="180"/>
  <c r="I22" i="180"/>
  <c r="I7" i="180"/>
  <c r="I23" i="182"/>
  <c r="I24" i="182"/>
  <c r="I25" i="182"/>
  <c r="I26" i="182"/>
  <c r="I27" i="182"/>
  <c r="I22" i="182"/>
  <c r="I7" i="182"/>
  <c r="I23" i="179"/>
  <c r="I24" i="179"/>
  <c r="I25" i="179"/>
  <c r="I26" i="179"/>
  <c r="I27" i="179"/>
  <c r="I22" i="179"/>
  <c r="I7" i="179"/>
  <c r="I23" i="175"/>
  <c r="I24" i="175"/>
  <c r="I25" i="175"/>
  <c r="I26" i="175"/>
  <c r="I27" i="175"/>
  <c r="I22" i="175"/>
  <c r="I7" i="175"/>
  <c r="I23" i="172"/>
  <c r="I24" i="172"/>
  <c r="I25" i="172"/>
  <c r="I26" i="172"/>
  <c r="I27" i="172"/>
  <c r="I22" i="172"/>
  <c r="I7" i="172"/>
  <c r="I19" i="175" l="1"/>
  <c r="J7" i="175" l="1"/>
  <c r="J12" i="175"/>
  <c r="J18" i="175"/>
  <c r="J15" i="175"/>
  <c r="J17" i="175"/>
  <c r="J13" i="175"/>
  <c r="J8" i="175"/>
  <c r="J10" i="175"/>
  <c r="J11" i="175"/>
  <c r="J14" i="175"/>
  <c r="J9" i="175"/>
  <c r="J16" i="175"/>
  <c r="I28" i="183"/>
  <c r="F28" i="183"/>
  <c r="C28" i="183"/>
  <c r="I19" i="183"/>
  <c r="F19" i="183"/>
  <c r="C19" i="183"/>
  <c r="I28" i="178"/>
  <c r="F28" i="178"/>
  <c r="C28" i="178"/>
  <c r="I19" i="178"/>
  <c r="F19" i="178"/>
  <c r="C19" i="178"/>
  <c r="I28" i="176"/>
  <c r="F28" i="176"/>
  <c r="C28" i="176"/>
  <c r="I19" i="176"/>
  <c r="F19" i="176"/>
  <c r="C19" i="176"/>
  <c r="I28" i="174"/>
  <c r="F28" i="174"/>
  <c r="C28" i="174"/>
  <c r="I19" i="174"/>
  <c r="F19" i="174"/>
  <c r="C19" i="174"/>
  <c r="I28" i="181"/>
  <c r="F28" i="181"/>
  <c r="C28" i="181"/>
  <c r="I19" i="181"/>
  <c r="F19" i="181"/>
  <c r="C19" i="181"/>
  <c r="C19" i="180"/>
  <c r="F19" i="180"/>
  <c r="I19" i="180"/>
  <c r="C28" i="180"/>
  <c r="F28" i="180"/>
  <c r="I28" i="180"/>
  <c r="I28" i="177"/>
  <c r="F28" i="177"/>
  <c r="C28" i="177"/>
  <c r="I19" i="177"/>
  <c r="F19" i="177"/>
  <c r="C19" i="177"/>
  <c r="I28" i="173"/>
  <c r="F28" i="173"/>
  <c r="C28" i="173"/>
  <c r="I19" i="173"/>
  <c r="F19" i="173"/>
  <c r="C19" i="173"/>
  <c r="I28" i="182"/>
  <c r="F28" i="182"/>
  <c r="C28" i="182"/>
  <c r="I19" i="182"/>
  <c r="F19" i="182"/>
  <c r="C19" i="182"/>
  <c r="K27" i="365"/>
  <c r="D28" i="365"/>
  <c r="D30" i="365" s="1"/>
  <c r="E28" i="365"/>
  <c r="E30" i="365" s="1"/>
  <c r="F28" i="365"/>
  <c r="F30" i="365" s="1"/>
  <c r="G28" i="365"/>
  <c r="G30" i="365" s="1"/>
  <c r="H28" i="365"/>
  <c r="H30" i="365" s="1"/>
  <c r="I28" i="365"/>
  <c r="I30" i="365" s="1"/>
  <c r="J28" i="365"/>
  <c r="J30" i="365" s="1"/>
  <c r="C28" i="365"/>
  <c r="C30" i="365" s="1"/>
  <c r="D28" i="364"/>
  <c r="E28" i="364"/>
  <c r="F28" i="364"/>
  <c r="G28" i="364"/>
  <c r="H28" i="364"/>
  <c r="I28" i="364"/>
  <c r="J28" i="364"/>
  <c r="C28" i="364"/>
  <c r="D19" i="364"/>
  <c r="E19" i="364"/>
  <c r="F19" i="364"/>
  <c r="G19" i="364"/>
  <c r="H19" i="364"/>
  <c r="I19" i="364"/>
  <c r="J19" i="364"/>
  <c r="C19" i="364"/>
  <c r="D28" i="363"/>
  <c r="E28" i="363"/>
  <c r="F28" i="363"/>
  <c r="G28" i="363"/>
  <c r="H28" i="363"/>
  <c r="I28" i="363"/>
  <c r="J28" i="363"/>
  <c r="C28" i="363"/>
  <c r="I19" i="363"/>
  <c r="J19" i="363"/>
  <c r="G8" i="183" l="1"/>
  <c r="G12" i="183"/>
  <c r="G16" i="183"/>
  <c r="G9" i="183"/>
  <c r="G13" i="183"/>
  <c r="G10" i="183"/>
  <c r="G14" i="183"/>
  <c r="G17" i="183"/>
  <c r="G11" i="183"/>
  <c r="G15" i="183"/>
  <c r="G18" i="183"/>
  <c r="D8" i="183"/>
  <c r="D12" i="183"/>
  <c r="D16" i="183"/>
  <c r="D13" i="183"/>
  <c r="D9" i="183"/>
  <c r="D10" i="183"/>
  <c r="D14" i="183"/>
  <c r="D17" i="183"/>
  <c r="D11" i="183"/>
  <c r="D15" i="183"/>
  <c r="D18" i="183"/>
  <c r="J18" i="183"/>
  <c r="J14" i="183"/>
  <c r="J9" i="183"/>
  <c r="J15" i="183"/>
  <c r="J10" i="183"/>
  <c r="J16" i="183"/>
  <c r="J11" i="183"/>
  <c r="J12" i="183"/>
  <c r="J17" i="183"/>
  <c r="J13" i="183"/>
  <c r="J8" i="183"/>
  <c r="G8" i="178"/>
  <c r="G12" i="178"/>
  <c r="G16" i="178"/>
  <c r="G9" i="178"/>
  <c r="G13" i="178"/>
  <c r="G10" i="178"/>
  <c r="G14" i="178"/>
  <c r="G17" i="178"/>
  <c r="G11" i="178"/>
  <c r="G15" i="178"/>
  <c r="G18" i="178"/>
  <c r="D9" i="178"/>
  <c r="D13" i="178"/>
  <c r="D12" i="178"/>
  <c r="D10" i="178"/>
  <c r="D14" i="178"/>
  <c r="D17" i="178"/>
  <c r="D16" i="178"/>
  <c r="D11" i="178"/>
  <c r="D15" i="178"/>
  <c r="D18" i="178"/>
  <c r="D8" i="178"/>
  <c r="J18" i="178"/>
  <c r="J8" i="178"/>
  <c r="J15" i="178"/>
  <c r="J17" i="178"/>
  <c r="J13" i="178"/>
  <c r="J16" i="178"/>
  <c r="J11" i="178"/>
  <c r="J14" i="178"/>
  <c r="J9" i="178"/>
  <c r="J12" i="178"/>
  <c r="J10" i="178"/>
  <c r="G8" i="176"/>
  <c r="G12" i="176"/>
  <c r="G16" i="176"/>
  <c r="G9" i="176"/>
  <c r="G10" i="176"/>
  <c r="G17" i="176"/>
  <c r="G11" i="176"/>
  <c r="G18" i="176"/>
  <c r="G13" i="176"/>
  <c r="G14" i="176"/>
  <c r="G15" i="176"/>
  <c r="D8" i="176"/>
  <c r="D12" i="176"/>
  <c r="D16" i="176"/>
  <c r="D17" i="176"/>
  <c r="D15" i="176"/>
  <c r="D9" i="176"/>
  <c r="D13" i="176"/>
  <c r="D14" i="176"/>
  <c r="D11" i="176"/>
  <c r="D10" i="176"/>
  <c r="D18" i="176"/>
  <c r="J11" i="176"/>
  <c r="J15" i="176"/>
  <c r="J18" i="176"/>
  <c r="J9" i="176"/>
  <c r="J17" i="176"/>
  <c r="J16" i="176"/>
  <c r="J12" i="176"/>
  <c r="J10" i="176"/>
  <c r="J8" i="176"/>
  <c r="J14" i="176"/>
  <c r="J13" i="176"/>
  <c r="G8" i="174"/>
  <c r="G12" i="174"/>
  <c r="G16" i="174"/>
  <c r="G9" i="174"/>
  <c r="G13" i="174"/>
  <c r="G10" i="174"/>
  <c r="G14" i="174"/>
  <c r="G17" i="174"/>
  <c r="G11" i="174"/>
  <c r="G15" i="174"/>
  <c r="G18" i="174"/>
  <c r="D16" i="174"/>
  <c r="D9" i="174"/>
  <c r="D13" i="174"/>
  <c r="D10" i="174"/>
  <c r="D14" i="174"/>
  <c r="D17" i="174"/>
  <c r="D8" i="174"/>
  <c r="D11" i="174"/>
  <c r="D15" i="174"/>
  <c r="D18" i="174"/>
  <c r="D12" i="174"/>
  <c r="J18" i="174"/>
  <c r="J15" i="174"/>
  <c r="J17" i="174"/>
  <c r="J13" i="174"/>
  <c r="J16" i="174"/>
  <c r="J12" i="174"/>
  <c r="J11" i="174"/>
  <c r="J14" i="174"/>
  <c r="J9" i="174"/>
  <c r="J8" i="174"/>
  <c r="J10" i="174"/>
  <c r="G9" i="181"/>
  <c r="G13" i="181"/>
  <c r="G16" i="181"/>
  <c r="G10" i="181"/>
  <c r="G14" i="181"/>
  <c r="G17" i="181"/>
  <c r="G12" i="181"/>
  <c r="G11" i="181"/>
  <c r="G15" i="181"/>
  <c r="G18" i="181"/>
  <c r="G8" i="181"/>
  <c r="D8" i="181"/>
  <c r="D12" i="181"/>
  <c r="D16" i="181"/>
  <c r="D9" i="181"/>
  <c r="D13" i="181"/>
  <c r="D10" i="181"/>
  <c r="D14" i="181"/>
  <c r="D17" i="181"/>
  <c r="D11" i="181"/>
  <c r="D15" i="181"/>
  <c r="D18" i="181"/>
  <c r="J18" i="181"/>
  <c r="J14" i="181"/>
  <c r="J9" i="181"/>
  <c r="J15" i="181"/>
  <c r="J10" i="181"/>
  <c r="J11" i="181"/>
  <c r="J12" i="181"/>
  <c r="J16" i="181"/>
  <c r="J17" i="181"/>
  <c r="J13" i="181"/>
  <c r="J8" i="181"/>
  <c r="G8" i="177"/>
  <c r="G12" i="177"/>
  <c r="G16" i="177"/>
  <c r="G9" i="177"/>
  <c r="G13" i="177"/>
  <c r="G10" i="177"/>
  <c r="G14" i="177"/>
  <c r="G17" i="177"/>
  <c r="G11" i="177"/>
  <c r="G15" i="177"/>
  <c r="G18" i="177"/>
  <c r="D8" i="177"/>
  <c r="D12" i="177"/>
  <c r="D16" i="177"/>
  <c r="D9" i="177"/>
  <c r="D13" i="177"/>
  <c r="D10" i="177"/>
  <c r="D14" i="177"/>
  <c r="D17" i="177"/>
  <c r="D11" i="177"/>
  <c r="D15" i="177"/>
  <c r="D18" i="177"/>
  <c r="J18" i="177"/>
  <c r="J14" i="177"/>
  <c r="J9" i="177"/>
  <c r="J15" i="177"/>
  <c r="J10" i="177"/>
  <c r="J16" i="177"/>
  <c r="J11" i="177"/>
  <c r="J12" i="177"/>
  <c r="J17" i="177"/>
  <c r="J13" i="177"/>
  <c r="J8" i="177"/>
  <c r="G16" i="173"/>
  <c r="G9" i="173"/>
  <c r="G13" i="173"/>
  <c r="G10" i="173"/>
  <c r="G14" i="173"/>
  <c r="G17" i="173"/>
  <c r="G12" i="173"/>
  <c r="G11" i="173"/>
  <c r="G15" i="173"/>
  <c r="G18" i="173"/>
  <c r="G8" i="173"/>
  <c r="D9" i="173"/>
  <c r="D13" i="173"/>
  <c r="D15" i="173"/>
  <c r="D12" i="173"/>
  <c r="D10" i="173"/>
  <c r="D14" i="173"/>
  <c r="D17" i="173"/>
  <c r="D11" i="173"/>
  <c r="D18" i="173"/>
  <c r="D8" i="173"/>
  <c r="D16" i="173"/>
  <c r="J18" i="173"/>
  <c r="J16" i="173"/>
  <c r="J15" i="173"/>
  <c r="J12" i="173"/>
  <c r="J14" i="173"/>
  <c r="J10" i="173"/>
  <c r="J17" i="173"/>
  <c r="J13" i="173"/>
  <c r="J8" i="173"/>
  <c r="J11" i="173"/>
  <c r="J9" i="173"/>
  <c r="G8" i="180"/>
  <c r="G12" i="180"/>
  <c r="G16" i="180"/>
  <c r="G9" i="180"/>
  <c r="G13" i="180"/>
  <c r="G10" i="180"/>
  <c r="G14" i="180"/>
  <c r="G17" i="180"/>
  <c r="G11" i="180"/>
  <c r="G15" i="180"/>
  <c r="G18" i="180"/>
  <c r="D7" i="180"/>
  <c r="D8" i="180"/>
  <c r="D12" i="180"/>
  <c r="D16" i="180"/>
  <c r="D9" i="180"/>
  <c r="D13" i="180"/>
  <c r="D10" i="180"/>
  <c r="D14" i="180"/>
  <c r="D17" i="180"/>
  <c r="D11" i="180"/>
  <c r="D15" i="180"/>
  <c r="D18" i="180"/>
  <c r="J7" i="180"/>
  <c r="J18" i="180"/>
  <c r="J14" i="180"/>
  <c r="J9" i="180"/>
  <c r="J15" i="180"/>
  <c r="J10" i="180"/>
  <c r="J16" i="180"/>
  <c r="J11" i="180"/>
  <c r="J12" i="180"/>
  <c r="J17" i="180"/>
  <c r="J13" i="180"/>
  <c r="J8" i="180"/>
  <c r="G9" i="182"/>
  <c r="G13" i="182"/>
  <c r="G16" i="182"/>
  <c r="G10" i="182"/>
  <c r="G14" i="182"/>
  <c r="G17" i="182"/>
  <c r="G12" i="182"/>
  <c r="G11" i="182"/>
  <c r="G15" i="182"/>
  <c r="G18" i="182"/>
  <c r="G8" i="182"/>
  <c r="J16" i="182"/>
  <c r="J11" i="182"/>
  <c r="J12" i="182"/>
  <c r="J18" i="182"/>
  <c r="J15" i="182"/>
  <c r="J17" i="182"/>
  <c r="J13" i="182"/>
  <c r="J8" i="182"/>
  <c r="J14" i="182"/>
  <c r="J9" i="182"/>
  <c r="J10" i="182"/>
  <c r="D9" i="182"/>
  <c r="D13" i="182"/>
  <c r="D16" i="182"/>
  <c r="D10" i="182"/>
  <c r="D14" i="182"/>
  <c r="D17" i="182"/>
  <c r="D12" i="182"/>
  <c r="D11" i="182"/>
  <c r="D15" i="182"/>
  <c r="D18" i="182"/>
  <c r="D8" i="182"/>
  <c r="I30" i="183"/>
  <c r="K25" i="183" s="1"/>
  <c r="I30" i="176"/>
  <c r="J7" i="183"/>
  <c r="J7" i="178"/>
  <c r="I30" i="181"/>
  <c r="J7" i="181"/>
  <c r="I30" i="182"/>
  <c r="C30" i="180"/>
  <c r="F30" i="180"/>
  <c r="H22" i="180" s="1"/>
  <c r="I30" i="174"/>
  <c r="K24" i="174" s="1"/>
  <c r="I30" i="178"/>
  <c r="K22" i="178" s="1"/>
  <c r="J7" i="182"/>
  <c r="I30" i="173"/>
  <c r="G7" i="176"/>
  <c r="D7" i="182"/>
  <c r="F30" i="183"/>
  <c r="C30" i="183"/>
  <c r="G7" i="183"/>
  <c r="D7" i="183"/>
  <c r="F30" i="178"/>
  <c r="G7" i="178"/>
  <c r="C30" i="178"/>
  <c r="D7" i="178"/>
  <c r="J7" i="176"/>
  <c r="D7" i="176"/>
  <c r="C30" i="176"/>
  <c r="F30" i="176"/>
  <c r="G7" i="174"/>
  <c r="J7" i="174"/>
  <c r="D7" i="174"/>
  <c r="F30" i="174"/>
  <c r="C30" i="174"/>
  <c r="F30" i="181"/>
  <c r="G7" i="181"/>
  <c r="C30" i="181"/>
  <c r="D7" i="181"/>
  <c r="I30" i="177"/>
  <c r="G7" i="177"/>
  <c r="J7" i="177"/>
  <c r="D7" i="177"/>
  <c r="G7" i="173"/>
  <c r="J7" i="173"/>
  <c r="D7" i="173"/>
  <c r="G7" i="180"/>
  <c r="I30" i="180"/>
  <c r="C30" i="182"/>
  <c r="F30" i="177"/>
  <c r="C30" i="177"/>
  <c r="F30" i="173"/>
  <c r="C30" i="173"/>
  <c r="G7" i="182"/>
  <c r="F30" i="182"/>
  <c r="J28" i="377"/>
  <c r="I28" i="377"/>
  <c r="H28" i="377"/>
  <c r="G28" i="377"/>
  <c r="F28" i="377"/>
  <c r="E28" i="377"/>
  <c r="D28" i="377"/>
  <c r="C28" i="377"/>
  <c r="K27" i="377"/>
  <c r="K26" i="377"/>
  <c r="K25" i="377"/>
  <c r="K24" i="377"/>
  <c r="K23" i="377"/>
  <c r="K22" i="377"/>
  <c r="J19" i="377"/>
  <c r="I19" i="377"/>
  <c r="H19" i="377"/>
  <c r="G19" i="377"/>
  <c r="F19" i="377"/>
  <c r="E19" i="377"/>
  <c r="D19" i="377"/>
  <c r="C19" i="377"/>
  <c r="K7" i="377"/>
  <c r="J28" i="376"/>
  <c r="I28" i="376"/>
  <c r="H28" i="376"/>
  <c r="G28" i="376"/>
  <c r="F28" i="376"/>
  <c r="E28" i="376"/>
  <c r="D28" i="376"/>
  <c r="C28" i="376"/>
  <c r="K27" i="376"/>
  <c r="K26" i="376"/>
  <c r="K25" i="376"/>
  <c r="K24" i="376"/>
  <c r="K23" i="376"/>
  <c r="K22" i="376"/>
  <c r="J19" i="376"/>
  <c r="I19" i="376"/>
  <c r="H19" i="376"/>
  <c r="G19" i="376"/>
  <c r="F19" i="376"/>
  <c r="E19" i="376"/>
  <c r="D19" i="376"/>
  <c r="C19" i="376"/>
  <c r="K7" i="376"/>
  <c r="J28" i="375"/>
  <c r="I28" i="375"/>
  <c r="H28" i="375"/>
  <c r="G28" i="375"/>
  <c r="F28" i="375"/>
  <c r="E28" i="375"/>
  <c r="D28" i="375"/>
  <c r="C28" i="375"/>
  <c r="K27" i="375"/>
  <c r="K26" i="375"/>
  <c r="K25" i="375"/>
  <c r="K24" i="375"/>
  <c r="K23" i="375"/>
  <c r="K22" i="375"/>
  <c r="J19" i="375"/>
  <c r="I19" i="375"/>
  <c r="H19" i="375"/>
  <c r="G19" i="375"/>
  <c r="F19" i="375"/>
  <c r="E19" i="375"/>
  <c r="D19" i="375"/>
  <c r="C19" i="375"/>
  <c r="K7" i="375"/>
  <c r="J28" i="374"/>
  <c r="I28" i="374"/>
  <c r="H28" i="374"/>
  <c r="G28" i="374"/>
  <c r="F28" i="374"/>
  <c r="E28" i="374"/>
  <c r="D28" i="374"/>
  <c r="C28" i="374"/>
  <c r="K27" i="374"/>
  <c r="K26" i="374"/>
  <c r="K25" i="374"/>
  <c r="K24" i="374"/>
  <c r="K23" i="374"/>
  <c r="K22" i="374"/>
  <c r="J19" i="374"/>
  <c r="I19" i="374"/>
  <c r="H19" i="374"/>
  <c r="G19" i="374"/>
  <c r="F19" i="374"/>
  <c r="E19" i="374"/>
  <c r="D19" i="374"/>
  <c r="C19" i="374"/>
  <c r="K7" i="374"/>
  <c r="J28" i="373"/>
  <c r="I28" i="373"/>
  <c r="H28" i="373"/>
  <c r="G28" i="373"/>
  <c r="F28" i="373"/>
  <c r="E28" i="373"/>
  <c r="D28" i="373"/>
  <c r="C28" i="373"/>
  <c r="K27" i="373"/>
  <c r="K26" i="373"/>
  <c r="K25" i="373"/>
  <c r="K24" i="373"/>
  <c r="K23" i="373"/>
  <c r="K22" i="373"/>
  <c r="J19" i="373"/>
  <c r="I19" i="373"/>
  <c r="H19" i="373"/>
  <c r="G19" i="373"/>
  <c r="F19" i="373"/>
  <c r="E19" i="373"/>
  <c r="D19" i="373"/>
  <c r="C19" i="373"/>
  <c r="K7" i="373"/>
  <c r="J28" i="372"/>
  <c r="I28" i="372"/>
  <c r="H28" i="372"/>
  <c r="G28" i="372"/>
  <c r="F28" i="372"/>
  <c r="E28" i="372"/>
  <c r="D28" i="372"/>
  <c r="C28" i="372"/>
  <c r="K27" i="372"/>
  <c r="K26" i="372"/>
  <c r="K25" i="372"/>
  <c r="K24" i="372"/>
  <c r="K23" i="372"/>
  <c r="K22" i="372"/>
  <c r="J19" i="372"/>
  <c r="I19" i="372"/>
  <c r="H19" i="372"/>
  <c r="G19" i="372"/>
  <c r="F19" i="372"/>
  <c r="E19" i="372"/>
  <c r="D19" i="372"/>
  <c r="C19" i="372"/>
  <c r="K7" i="372"/>
  <c r="J28" i="371"/>
  <c r="I28" i="371"/>
  <c r="H28" i="371"/>
  <c r="G28" i="371"/>
  <c r="F28" i="371"/>
  <c r="E28" i="371"/>
  <c r="D28" i="371"/>
  <c r="C28" i="371"/>
  <c r="K27" i="371"/>
  <c r="K26" i="371"/>
  <c r="K25" i="371"/>
  <c r="K24" i="371"/>
  <c r="K23" i="371"/>
  <c r="K22" i="371"/>
  <c r="J19" i="371"/>
  <c r="I19" i="371"/>
  <c r="H19" i="371"/>
  <c r="G19" i="371"/>
  <c r="F19" i="371"/>
  <c r="E19" i="371"/>
  <c r="D19" i="371"/>
  <c r="C19" i="371"/>
  <c r="K7" i="371"/>
  <c r="J28" i="370"/>
  <c r="I28" i="370"/>
  <c r="H28" i="370"/>
  <c r="G28" i="370"/>
  <c r="F28" i="370"/>
  <c r="E28" i="370"/>
  <c r="D28" i="370"/>
  <c r="C28" i="370"/>
  <c r="K27" i="370"/>
  <c r="K26" i="370"/>
  <c r="K25" i="370"/>
  <c r="K24" i="370"/>
  <c r="K23" i="370"/>
  <c r="K22" i="370"/>
  <c r="J19" i="370"/>
  <c r="I19" i="370"/>
  <c r="H19" i="370"/>
  <c r="G19" i="370"/>
  <c r="F19" i="370"/>
  <c r="E19" i="370"/>
  <c r="D19" i="370"/>
  <c r="C19" i="370"/>
  <c r="K7" i="370"/>
  <c r="J28" i="369"/>
  <c r="I28" i="369"/>
  <c r="H28" i="369"/>
  <c r="G28" i="369"/>
  <c r="F28" i="369"/>
  <c r="E28" i="369"/>
  <c r="D28" i="369"/>
  <c r="C28" i="369"/>
  <c r="K27" i="369"/>
  <c r="K26" i="369"/>
  <c r="K25" i="369"/>
  <c r="K24" i="369"/>
  <c r="K23" i="369"/>
  <c r="K22" i="369"/>
  <c r="J19" i="369"/>
  <c r="I19" i="369"/>
  <c r="H19" i="369"/>
  <c r="G19" i="369"/>
  <c r="F19" i="369"/>
  <c r="E19" i="369"/>
  <c r="D19" i="369"/>
  <c r="C19" i="369"/>
  <c r="K7" i="369"/>
  <c r="J28" i="368"/>
  <c r="I28" i="368"/>
  <c r="H28" i="368"/>
  <c r="G28" i="368"/>
  <c r="F28" i="368"/>
  <c r="E28" i="368"/>
  <c r="D28" i="368"/>
  <c r="C28" i="368"/>
  <c r="K27" i="368"/>
  <c r="K26" i="368"/>
  <c r="K25" i="368"/>
  <c r="K24" i="368"/>
  <c r="K23" i="368"/>
  <c r="K22" i="368"/>
  <c r="J19" i="368"/>
  <c r="I19" i="368"/>
  <c r="H19" i="368"/>
  <c r="G19" i="368"/>
  <c r="F19" i="368"/>
  <c r="E19" i="368"/>
  <c r="D19" i="368"/>
  <c r="C19" i="368"/>
  <c r="K7" i="368"/>
  <c r="J28" i="367"/>
  <c r="I28" i="367"/>
  <c r="H28" i="367"/>
  <c r="G28" i="367"/>
  <c r="F28" i="367"/>
  <c r="E28" i="367"/>
  <c r="D28" i="367"/>
  <c r="C28" i="367"/>
  <c r="K27" i="367"/>
  <c r="K26" i="367"/>
  <c r="K25" i="367"/>
  <c r="K24" i="367"/>
  <c r="K23" i="367"/>
  <c r="K22" i="367"/>
  <c r="J19" i="367"/>
  <c r="I19" i="367"/>
  <c r="H19" i="367"/>
  <c r="G19" i="367"/>
  <c r="F19" i="367"/>
  <c r="E19" i="367"/>
  <c r="D19" i="367"/>
  <c r="C19" i="367"/>
  <c r="K7" i="367"/>
  <c r="J28" i="366"/>
  <c r="I28" i="366"/>
  <c r="H28" i="366"/>
  <c r="G28" i="366"/>
  <c r="F28" i="366"/>
  <c r="E28" i="366"/>
  <c r="D28" i="366"/>
  <c r="C28" i="366"/>
  <c r="K27" i="366"/>
  <c r="K26" i="366"/>
  <c r="K25" i="366"/>
  <c r="K24" i="366"/>
  <c r="K23" i="366"/>
  <c r="K22" i="366"/>
  <c r="J19" i="366"/>
  <c r="I19" i="366"/>
  <c r="H19" i="366"/>
  <c r="G19" i="366"/>
  <c r="F19" i="366"/>
  <c r="E19" i="366"/>
  <c r="D19" i="366"/>
  <c r="C19" i="366"/>
  <c r="K7" i="366"/>
  <c r="K26" i="365"/>
  <c r="K25" i="365"/>
  <c r="K24" i="365"/>
  <c r="K23" i="365"/>
  <c r="K22" i="365"/>
  <c r="K7" i="365"/>
  <c r="H30" i="364"/>
  <c r="C30" i="364"/>
  <c r="K27" i="364"/>
  <c r="K26" i="364"/>
  <c r="K25" i="364"/>
  <c r="K24" i="364"/>
  <c r="K23" i="364"/>
  <c r="K22" i="364"/>
  <c r="J30" i="364"/>
  <c r="G30" i="364"/>
  <c r="F30" i="364"/>
  <c r="K7" i="364"/>
  <c r="J30" i="363"/>
  <c r="K7" i="363"/>
  <c r="F30" i="363"/>
  <c r="K27" i="363"/>
  <c r="K26" i="363"/>
  <c r="K25" i="363"/>
  <c r="K24" i="363"/>
  <c r="K23" i="363"/>
  <c r="K22" i="363"/>
  <c r="I28" i="179"/>
  <c r="F28" i="179"/>
  <c r="C28" i="179"/>
  <c r="I19" i="179"/>
  <c r="F19" i="179"/>
  <c r="C19" i="179"/>
  <c r="C28" i="175"/>
  <c r="C19" i="175"/>
  <c r="F28" i="175"/>
  <c r="F19" i="175"/>
  <c r="F19" i="172"/>
  <c r="I28" i="172"/>
  <c r="F28" i="172"/>
  <c r="C28" i="172"/>
  <c r="I19" i="172"/>
  <c r="C19" i="172"/>
  <c r="I28" i="362"/>
  <c r="F28" i="362"/>
  <c r="C28" i="362"/>
  <c r="L27" i="362"/>
  <c r="L26" i="362"/>
  <c r="L25" i="362"/>
  <c r="L24" i="362"/>
  <c r="L23" i="362"/>
  <c r="L22" i="362"/>
  <c r="I19" i="362"/>
  <c r="F19" i="362"/>
  <c r="C19" i="362"/>
  <c r="L18" i="362"/>
  <c r="L16" i="362"/>
  <c r="L12" i="362"/>
  <c r="L11" i="362"/>
  <c r="L10" i="362"/>
  <c r="L9" i="362"/>
  <c r="L8" i="362"/>
  <c r="L7" i="362"/>
  <c r="I28" i="260"/>
  <c r="F28" i="260"/>
  <c r="C28" i="260"/>
  <c r="I19" i="260"/>
  <c r="F19" i="260"/>
  <c r="C19" i="260"/>
  <c r="I28" i="259"/>
  <c r="F28" i="259"/>
  <c r="C28" i="259"/>
  <c r="I19" i="259"/>
  <c r="F19" i="259"/>
  <c r="C19" i="259"/>
  <c r="I28" i="257"/>
  <c r="F28" i="257"/>
  <c r="C28" i="257"/>
  <c r="I19" i="257"/>
  <c r="F19" i="257"/>
  <c r="C19" i="257"/>
  <c r="I28" i="256"/>
  <c r="F28" i="256"/>
  <c r="C28" i="256"/>
  <c r="I19" i="256"/>
  <c r="F19" i="256"/>
  <c r="C19" i="256"/>
  <c r="I28" i="255"/>
  <c r="F28" i="255"/>
  <c r="C28" i="255"/>
  <c r="I19" i="255"/>
  <c r="F19" i="255"/>
  <c r="C19" i="255"/>
  <c r="I28" i="254"/>
  <c r="F28" i="254"/>
  <c r="C28" i="254"/>
  <c r="L27" i="254"/>
  <c r="L26" i="254"/>
  <c r="L25" i="254"/>
  <c r="L24" i="254"/>
  <c r="L23" i="254"/>
  <c r="L22" i="254"/>
  <c r="I19" i="254"/>
  <c r="F19" i="254"/>
  <c r="C19" i="254"/>
  <c r="D7" i="254" s="1"/>
  <c r="L18" i="254"/>
  <c r="L16" i="254"/>
  <c r="L15" i="254"/>
  <c r="L12" i="254"/>
  <c r="L11" i="254"/>
  <c r="L10" i="254"/>
  <c r="L9" i="254"/>
  <c r="L8" i="254"/>
  <c r="L7" i="254"/>
  <c r="I28" i="253"/>
  <c r="F28" i="253"/>
  <c r="C28" i="253"/>
  <c r="L27" i="253"/>
  <c r="L26" i="253"/>
  <c r="L25" i="253"/>
  <c r="L24" i="253"/>
  <c r="L23" i="253"/>
  <c r="L22" i="253"/>
  <c r="I19" i="253"/>
  <c r="F19" i="253"/>
  <c r="C19" i="253"/>
  <c r="L18" i="253"/>
  <c r="L16" i="253"/>
  <c r="L15" i="253"/>
  <c r="L12" i="253"/>
  <c r="L11" i="253"/>
  <c r="L10" i="253"/>
  <c r="L9" i="253"/>
  <c r="L8" i="253"/>
  <c r="L7" i="253"/>
  <c r="I28" i="252"/>
  <c r="F28" i="252"/>
  <c r="C28" i="252"/>
  <c r="L27" i="252"/>
  <c r="L26" i="252"/>
  <c r="L25" i="252"/>
  <c r="L24" i="252"/>
  <c r="L23" i="252"/>
  <c r="L22" i="252"/>
  <c r="I19" i="252"/>
  <c r="F19" i="252"/>
  <c r="C19" i="252"/>
  <c r="L18" i="252"/>
  <c r="L16" i="252"/>
  <c r="L15" i="252"/>
  <c r="L12" i="252"/>
  <c r="L11" i="252"/>
  <c r="L10" i="252"/>
  <c r="L9" i="252"/>
  <c r="L8" i="252"/>
  <c r="L7" i="252"/>
  <c r="I28" i="251"/>
  <c r="F28" i="251"/>
  <c r="C28" i="251"/>
  <c r="I19" i="251"/>
  <c r="F19" i="251"/>
  <c r="C19" i="251"/>
  <c r="I28" i="246"/>
  <c r="F28" i="246"/>
  <c r="C28" i="246"/>
  <c r="I19" i="246"/>
  <c r="F19" i="246"/>
  <c r="C19" i="246"/>
  <c r="I28" i="244"/>
  <c r="F28" i="244"/>
  <c r="C28" i="244"/>
  <c r="I19" i="244"/>
  <c r="F19" i="244"/>
  <c r="C19" i="244"/>
  <c r="I28" i="242"/>
  <c r="F28" i="242"/>
  <c r="C28" i="242"/>
  <c r="I19" i="242"/>
  <c r="F19" i="242"/>
  <c r="C19" i="242"/>
  <c r="I28" i="249"/>
  <c r="F28" i="249"/>
  <c r="C28" i="249"/>
  <c r="I19" i="249"/>
  <c r="F19" i="249"/>
  <c r="C19" i="249"/>
  <c r="I28" i="245"/>
  <c r="F28" i="245"/>
  <c r="C28" i="245"/>
  <c r="I19" i="245"/>
  <c r="F19" i="245"/>
  <c r="C19" i="245"/>
  <c r="I28" i="241"/>
  <c r="F28" i="241"/>
  <c r="C28" i="241"/>
  <c r="I19" i="241"/>
  <c r="F19" i="241"/>
  <c r="C19" i="241"/>
  <c r="I28" i="248"/>
  <c r="F28" i="248"/>
  <c r="C28" i="248"/>
  <c r="I19" i="248"/>
  <c r="F19" i="248"/>
  <c r="C19" i="248"/>
  <c r="I28" i="250"/>
  <c r="F28" i="250"/>
  <c r="C28" i="250"/>
  <c r="I19" i="250"/>
  <c r="F19" i="250"/>
  <c r="C19" i="250"/>
  <c r="I28" i="247"/>
  <c r="F28" i="247"/>
  <c r="C28" i="247"/>
  <c r="I19" i="247"/>
  <c r="F19" i="247"/>
  <c r="C19" i="247"/>
  <c r="I28" i="243"/>
  <c r="F28" i="243"/>
  <c r="C28" i="243"/>
  <c r="I19" i="243"/>
  <c r="F19" i="243"/>
  <c r="C19" i="243"/>
  <c r="I28" i="239"/>
  <c r="F28" i="239"/>
  <c r="C28" i="239"/>
  <c r="I19" i="239"/>
  <c r="F19" i="239"/>
  <c r="C19" i="239"/>
  <c r="L7" i="239"/>
  <c r="I28" i="238"/>
  <c r="F28" i="238"/>
  <c r="C28" i="238"/>
  <c r="L22" i="238"/>
  <c r="L28" i="238" s="1"/>
  <c r="I19" i="238"/>
  <c r="F19" i="238"/>
  <c r="C19" i="238"/>
  <c r="L7" i="238"/>
  <c r="H7" i="180" l="1"/>
  <c r="K22" i="183"/>
  <c r="H23" i="180"/>
  <c r="H27" i="180"/>
  <c r="H26" i="180"/>
  <c r="K23" i="183"/>
  <c r="K26" i="183"/>
  <c r="H8" i="183"/>
  <c r="H12" i="183"/>
  <c r="H16" i="183"/>
  <c r="H9" i="183"/>
  <c r="H13" i="183"/>
  <c r="H10" i="183"/>
  <c r="H14" i="183"/>
  <c r="H17" i="183"/>
  <c r="H11" i="183"/>
  <c r="H15" i="183"/>
  <c r="H18" i="183"/>
  <c r="K15" i="183"/>
  <c r="K11" i="183"/>
  <c r="K13" i="183"/>
  <c r="K17" i="183"/>
  <c r="K16" i="183"/>
  <c r="K14" i="183"/>
  <c r="K9" i="183"/>
  <c r="K12" i="183"/>
  <c r="K10" i="183"/>
  <c r="K18" i="183"/>
  <c r="K8" i="183"/>
  <c r="E8" i="183"/>
  <c r="E12" i="183"/>
  <c r="E16" i="183"/>
  <c r="E9" i="183"/>
  <c r="E13" i="183"/>
  <c r="E10" i="183"/>
  <c r="E14" i="183"/>
  <c r="E17" i="183"/>
  <c r="E11" i="183"/>
  <c r="E15" i="183"/>
  <c r="E18" i="183"/>
  <c r="K24" i="183"/>
  <c r="K27" i="183"/>
  <c r="K7" i="183"/>
  <c r="H8" i="178"/>
  <c r="H12" i="178"/>
  <c r="H16" i="178"/>
  <c r="H9" i="178"/>
  <c r="H13" i="178"/>
  <c r="H10" i="178"/>
  <c r="H14" i="178"/>
  <c r="H17" i="178"/>
  <c r="H11" i="178"/>
  <c r="H15" i="178"/>
  <c r="H18" i="178"/>
  <c r="E9" i="178"/>
  <c r="E13" i="178"/>
  <c r="E12" i="178"/>
  <c r="E10" i="178"/>
  <c r="E14" i="178"/>
  <c r="E17" i="178"/>
  <c r="E8" i="178"/>
  <c r="E11" i="178"/>
  <c r="E15" i="178"/>
  <c r="E18" i="178"/>
  <c r="E16" i="178"/>
  <c r="K26" i="178"/>
  <c r="K18" i="178"/>
  <c r="K17" i="178"/>
  <c r="K15" i="178"/>
  <c r="K14" i="178"/>
  <c r="K13" i="178"/>
  <c r="K12" i="178"/>
  <c r="K16" i="178"/>
  <c r="K11" i="178"/>
  <c r="K10" i="178"/>
  <c r="K9" i="178"/>
  <c r="K8" i="178"/>
  <c r="H8" i="176"/>
  <c r="H12" i="176"/>
  <c r="H16" i="176"/>
  <c r="H13" i="176"/>
  <c r="H14" i="176"/>
  <c r="H15" i="176"/>
  <c r="H9" i="176"/>
  <c r="H10" i="176"/>
  <c r="H17" i="176"/>
  <c r="H11" i="176"/>
  <c r="H18" i="176"/>
  <c r="K7" i="176"/>
  <c r="K15" i="176"/>
  <c r="K18" i="176"/>
  <c r="K8" i="176"/>
  <c r="K17" i="176"/>
  <c r="K16" i="176"/>
  <c r="K11" i="176"/>
  <c r="K12" i="176"/>
  <c r="K10" i="176"/>
  <c r="K14" i="176"/>
  <c r="K13" i="176"/>
  <c r="K9" i="176"/>
  <c r="E8" i="176"/>
  <c r="E12" i="176"/>
  <c r="E16" i="176"/>
  <c r="E17" i="176"/>
  <c r="E15" i="176"/>
  <c r="E9" i="176"/>
  <c r="E13" i="176"/>
  <c r="E11" i="176"/>
  <c r="E10" i="176"/>
  <c r="E14" i="176"/>
  <c r="E18" i="176"/>
  <c r="H8" i="174"/>
  <c r="H12" i="174"/>
  <c r="H16" i="174"/>
  <c r="H9" i="174"/>
  <c r="H13" i="174"/>
  <c r="H10" i="174"/>
  <c r="H14" i="174"/>
  <c r="H17" i="174"/>
  <c r="H11" i="174"/>
  <c r="H15" i="174"/>
  <c r="H18" i="174"/>
  <c r="K15" i="174"/>
  <c r="K10" i="174"/>
  <c r="K16" i="174"/>
  <c r="K11" i="174"/>
  <c r="K12" i="174"/>
  <c r="K18" i="174"/>
  <c r="K9" i="174"/>
  <c r="K17" i="174"/>
  <c r="K13" i="174"/>
  <c r="K8" i="174"/>
  <c r="K14" i="174"/>
  <c r="E8" i="174"/>
  <c r="E9" i="174"/>
  <c r="E13" i="174"/>
  <c r="E12" i="174"/>
  <c r="E10" i="174"/>
  <c r="E14" i="174"/>
  <c r="E17" i="174"/>
  <c r="E11" i="174"/>
  <c r="E15" i="174"/>
  <c r="E18" i="174"/>
  <c r="E16" i="174"/>
  <c r="H9" i="181"/>
  <c r="H13" i="181"/>
  <c r="H8" i="181"/>
  <c r="H10" i="181"/>
  <c r="H14" i="181"/>
  <c r="H17" i="181"/>
  <c r="H16" i="181"/>
  <c r="H11" i="181"/>
  <c r="H15" i="181"/>
  <c r="H18" i="181"/>
  <c r="H12" i="181"/>
  <c r="K27" i="181"/>
  <c r="K18" i="181"/>
  <c r="K14" i="181"/>
  <c r="K9" i="181"/>
  <c r="K10" i="181"/>
  <c r="K15" i="181"/>
  <c r="K16" i="181"/>
  <c r="K11" i="181"/>
  <c r="K12" i="181"/>
  <c r="K17" i="181"/>
  <c r="K13" i="181"/>
  <c r="K8" i="181"/>
  <c r="E8" i="181"/>
  <c r="E12" i="181"/>
  <c r="E16" i="181"/>
  <c r="E9" i="181"/>
  <c r="E13" i="181"/>
  <c r="E10" i="181"/>
  <c r="E14" i="181"/>
  <c r="E17" i="181"/>
  <c r="E11" i="181"/>
  <c r="E15" i="181"/>
  <c r="E18" i="181"/>
  <c r="H8" i="177"/>
  <c r="H12" i="177"/>
  <c r="H16" i="177"/>
  <c r="H9" i="177"/>
  <c r="H13" i="177"/>
  <c r="H10" i="177"/>
  <c r="H14" i="177"/>
  <c r="H17" i="177"/>
  <c r="H11" i="177"/>
  <c r="H15" i="177"/>
  <c r="H18" i="177"/>
  <c r="K25" i="177"/>
  <c r="K18" i="177"/>
  <c r="K14" i="177"/>
  <c r="K9" i="177"/>
  <c r="K15" i="177"/>
  <c r="K10" i="177"/>
  <c r="K16" i="177"/>
  <c r="K11" i="177"/>
  <c r="K12" i="177"/>
  <c r="K17" i="177"/>
  <c r="K13" i="177"/>
  <c r="K8" i="177"/>
  <c r="E8" i="177"/>
  <c r="E12" i="177"/>
  <c r="E16" i="177"/>
  <c r="E9" i="177"/>
  <c r="E13" i="177"/>
  <c r="E10" i="177"/>
  <c r="E14" i="177"/>
  <c r="E17" i="177"/>
  <c r="E11" i="177"/>
  <c r="E15" i="177"/>
  <c r="E18" i="177"/>
  <c r="H9" i="173"/>
  <c r="H13" i="173"/>
  <c r="H10" i="173"/>
  <c r="H14" i="173"/>
  <c r="H17" i="173"/>
  <c r="H12" i="173"/>
  <c r="H11" i="173"/>
  <c r="H15" i="173"/>
  <c r="H18" i="173"/>
  <c r="H8" i="173"/>
  <c r="H16" i="173"/>
  <c r="E9" i="173"/>
  <c r="E13" i="173"/>
  <c r="E15" i="173"/>
  <c r="E18" i="173"/>
  <c r="E12" i="173"/>
  <c r="E16" i="173"/>
  <c r="E10" i="173"/>
  <c r="E14" i="173"/>
  <c r="E17" i="173"/>
  <c r="E11" i="173"/>
  <c r="E8" i="173"/>
  <c r="K23" i="173"/>
  <c r="K8" i="173"/>
  <c r="K18" i="173"/>
  <c r="K17" i="173"/>
  <c r="K13" i="173"/>
  <c r="K15" i="173"/>
  <c r="K16" i="173"/>
  <c r="K10" i="173"/>
  <c r="K11" i="173"/>
  <c r="K14" i="173"/>
  <c r="K9" i="173"/>
  <c r="K12" i="173"/>
  <c r="H24" i="180"/>
  <c r="H8" i="180"/>
  <c r="H12" i="180"/>
  <c r="H16" i="180"/>
  <c r="H9" i="180"/>
  <c r="H13" i="180"/>
  <c r="H10" i="180"/>
  <c r="H14" i="180"/>
  <c r="H17" i="180"/>
  <c r="H11" i="180"/>
  <c r="H15" i="180"/>
  <c r="H18" i="180"/>
  <c r="E27" i="180"/>
  <c r="E8" i="180"/>
  <c r="E12" i="180"/>
  <c r="E16" i="180"/>
  <c r="E9" i="180"/>
  <c r="E13" i="180"/>
  <c r="E10" i="180"/>
  <c r="E14" i="180"/>
  <c r="E17" i="180"/>
  <c r="E11" i="180"/>
  <c r="E15" i="180"/>
  <c r="E18" i="180"/>
  <c r="K18" i="180"/>
  <c r="K14" i="180"/>
  <c r="K9" i="180"/>
  <c r="K15" i="180"/>
  <c r="K10" i="180"/>
  <c r="K16" i="180"/>
  <c r="K11" i="180"/>
  <c r="K12" i="180"/>
  <c r="K17" i="180"/>
  <c r="K13" i="180"/>
  <c r="K8" i="180"/>
  <c r="H8" i="182"/>
  <c r="H12" i="182"/>
  <c r="H16" i="182"/>
  <c r="H9" i="182"/>
  <c r="H13" i="182"/>
  <c r="H10" i="182"/>
  <c r="H14" i="182"/>
  <c r="H17" i="182"/>
  <c r="H11" i="182"/>
  <c r="H15" i="182"/>
  <c r="H18" i="182"/>
  <c r="E9" i="182"/>
  <c r="E13" i="182"/>
  <c r="E8" i="182"/>
  <c r="E10" i="182"/>
  <c r="E14" i="182"/>
  <c r="E17" i="182"/>
  <c r="E16" i="182"/>
  <c r="E11" i="182"/>
  <c r="E15" i="182"/>
  <c r="E18" i="182"/>
  <c r="E12" i="182"/>
  <c r="K23" i="182"/>
  <c r="K18" i="182"/>
  <c r="K8" i="182"/>
  <c r="K15" i="182"/>
  <c r="K17" i="182"/>
  <c r="K13" i="182"/>
  <c r="K11" i="182"/>
  <c r="K14" i="182"/>
  <c r="K9" i="182"/>
  <c r="K12" i="182"/>
  <c r="K16" i="182"/>
  <c r="K10" i="182"/>
  <c r="G8" i="179"/>
  <c r="G12" i="179"/>
  <c r="G16" i="179"/>
  <c r="G9" i="179"/>
  <c r="G13" i="179"/>
  <c r="G10" i="179"/>
  <c r="G14" i="179"/>
  <c r="G17" i="179"/>
  <c r="G11" i="179"/>
  <c r="G15" i="179"/>
  <c r="G18" i="179"/>
  <c r="D8" i="179"/>
  <c r="D12" i="179"/>
  <c r="D16" i="179"/>
  <c r="D9" i="179"/>
  <c r="D13" i="179"/>
  <c r="D10" i="179"/>
  <c r="D14" i="179"/>
  <c r="D17" i="179"/>
  <c r="D11" i="179"/>
  <c r="D15" i="179"/>
  <c r="D18" i="179"/>
  <c r="J18" i="179"/>
  <c r="J14" i="179"/>
  <c r="J9" i="179"/>
  <c r="J10" i="179"/>
  <c r="J12" i="179"/>
  <c r="J15" i="179"/>
  <c r="J16" i="179"/>
  <c r="J11" i="179"/>
  <c r="J17" i="179"/>
  <c r="J13" i="179"/>
  <c r="J8" i="179"/>
  <c r="G8" i="175"/>
  <c r="G12" i="175"/>
  <c r="G16" i="175"/>
  <c r="G9" i="175"/>
  <c r="G13" i="175"/>
  <c r="G10" i="175"/>
  <c r="G14" i="175"/>
  <c r="G17" i="175"/>
  <c r="G11" i="175"/>
  <c r="G15" i="175"/>
  <c r="G18" i="175"/>
  <c r="D9" i="175"/>
  <c r="D13" i="175"/>
  <c r="D16" i="175"/>
  <c r="D10" i="175"/>
  <c r="D14" i="175"/>
  <c r="D17" i="175"/>
  <c r="D12" i="175"/>
  <c r="D11" i="175"/>
  <c r="D15" i="175"/>
  <c r="D18" i="175"/>
  <c r="D8" i="175"/>
  <c r="G8" i="172"/>
  <c r="G12" i="172"/>
  <c r="G16" i="172"/>
  <c r="G18" i="172"/>
  <c r="G9" i="172"/>
  <c r="G13" i="172"/>
  <c r="G11" i="172"/>
  <c r="G10" i="172"/>
  <c r="G14" i="172"/>
  <c r="G17" i="172"/>
  <c r="G15" i="172"/>
  <c r="J18" i="172"/>
  <c r="J14" i="172"/>
  <c r="J9" i="172"/>
  <c r="J15" i="172"/>
  <c r="J10" i="172"/>
  <c r="J16" i="172"/>
  <c r="J11" i="172"/>
  <c r="J12" i="172"/>
  <c r="J13" i="172"/>
  <c r="J17" i="172"/>
  <c r="J8" i="172"/>
  <c r="D8" i="172"/>
  <c r="D12" i="172"/>
  <c r="D16" i="172"/>
  <c r="D9" i="172"/>
  <c r="D13" i="172"/>
  <c r="D10" i="172"/>
  <c r="D14" i="172"/>
  <c r="D17" i="172"/>
  <c r="D11" i="172"/>
  <c r="D15" i="172"/>
  <c r="D18" i="172"/>
  <c r="J8" i="362"/>
  <c r="J12" i="362"/>
  <c r="J16" i="362"/>
  <c r="J9" i="362"/>
  <c r="J13" i="362"/>
  <c r="J10" i="362"/>
  <c r="J14" i="362"/>
  <c r="J17" i="362"/>
  <c r="J11" i="362"/>
  <c r="J15" i="362"/>
  <c r="J18" i="362"/>
  <c r="G9" i="362"/>
  <c r="G13" i="362"/>
  <c r="G8" i="362"/>
  <c r="G16" i="362"/>
  <c r="G10" i="362"/>
  <c r="G14" i="362"/>
  <c r="G17" i="362"/>
  <c r="G11" i="362"/>
  <c r="G15" i="362"/>
  <c r="G18" i="362"/>
  <c r="G12" i="362"/>
  <c r="D8" i="362"/>
  <c r="D12" i="362"/>
  <c r="D16" i="362"/>
  <c r="D17" i="362"/>
  <c r="D18" i="362"/>
  <c r="D9" i="362"/>
  <c r="D13" i="362"/>
  <c r="D14" i="362"/>
  <c r="D15" i="362"/>
  <c r="D10" i="362"/>
  <c r="D11" i="362"/>
  <c r="J8" i="260"/>
  <c r="J12" i="260"/>
  <c r="J16" i="260"/>
  <c r="J9" i="260"/>
  <c r="J13" i="260"/>
  <c r="J15" i="260"/>
  <c r="J10" i="260"/>
  <c r="J14" i="260"/>
  <c r="J17" i="260"/>
  <c r="J11" i="260"/>
  <c r="J18" i="260"/>
  <c r="D8" i="260"/>
  <c r="D12" i="260"/>
  <c r="D16" i="260"/>
  <c r="D9" i="260"/>
  <c r="D13" i="260"/>
  <c r="D10" i="260"/>
  <c r="D14" i="260"/>
  <c r="D17" i="260"/>
  <c r="D11" i="260"/>
  <c r="D15" i="260"/>
  <c r="D18" i="260"/>
  <c r="G8" i="260"/>
  <c r="G12" i="260"/>
  <c r="G16" i="260"/>
  <c r="G9" i="260"/>
  <c r="G13" i="260"/>
  <c r="G10" i="260"/>
  <c r="G14" i="260"/>
  <c r="G17" i="260"/>
  <c r="G11" i="260"/>
  <c r="G15" i="260"/>
  <c r="G18" i="260"/>
  <c r="J8" i="259"/>
  <c r="J12" i="259"/>
  <c r="J16" i="259"/>
  <c r="J9" i="259"/>
  <c r="J13" i="259"/>
  <c r="J10" i="259"/>
  <c r="J14" i="259"/>
  <c r="J17" i="259"/>
  <c r="J11" i="259"/>
  <c r="J15" i="259"/>
  <c r="J18" i="259"/>
  <c r="D8" i="259"/>
  <c r="D12" i="259"/>
  <c r="D16" i="259"/>
  <c r="D10" i="259"/>
  <c r="D15" i="259"/>
  <c r="D9" i="259"/>
  <c r="D13" i="259"/>
  <c r="D14" i="259"/>
  <c r="D18" i="259"/>
  <c r="D17" i="259"/>
  <c r="D11" i="259"/>
  <c r="G9" i="259"/>
  <c r="G13" i="259"/>
  <c r="G16" i="259"/>
  <c r="G10" i="259"/>
  <c r="G14" i="259"/>
  <c r="G17" i="259"/>
  <c r="G12" i="259"/>
  <c r="G11" i="259"/>
  <c r="G15" i="259"/>
  <c r="G18" i="259"/>
  <c r="G8" i="259"/>
  <c r="J8" i="257"/>
  <c r="J12" i="257"/>
  <c r="J16" i="257"/>
  <c r="J9" i="257"/>
  <c r="J13" i="257"/>
  <c r="J10" i="257"/>
  <c r="J14" i="257"/>
  <c r="J17" i="257"/>
  <c r="J11" i="257"/>
  <c r="J15" i="257"/>
  <c r="J18" i="257"/>
  <c r="D8" i="257"/>
  <c r="D12" i="257"/>
  <c r="D16" i="257"/>
  <c r="D9" i="257"/>
  <c r="D13" i="257"/>
  <c r="D10" i="257"/>
  <c r="D14" i="257"/>
  <c r="D17" i="257"/>
  <c r="D11" i="257"/>
  <c r="D15" i="257"/>
  <c r="D18" i="257"/>
  <c r="G8" i="257"/>
  <c r="G12" i="257"/>
  <c r="G16" i="257"/>
  <c r="G11" i="257"/>
  <c r="G9" i="257"/>
  <c r="G13" i="257"/>
  <c r="G18" i="257"/>
  <c r="G10" i="257"/>
  <c r="G14" i="257"/>
  <c r="G17" i="257"/>
  <c r="G15" i="257"/>
  <c r="J8" i="256"/>
  <c r="J12" i="256"/>
  <c r="J16" i="256"/>
  <c r="J15" i="256"/>
  <c r="J9" i="256"/>
  <c r="J13" i="256"/>
  <c r="J11" i="256"/>
  <c r="J10" i="256"/>
  <c r="J14" i="256"/>
  <c r="J17" i="256"/>
  <c r="J18" i="256"/>
  <c r="D8" i="256"/>
  <c r="D12" i="256"/>
  <c r="D16" i="256"/>
  <c r="D9" i="256"/>
  <c r="D13" i="256"/>
  <c r="D10" i="256"/>
  <c r="D14" i="256"/>
  <c r="D17" i="256"/>
  <c r="D11" i="256"/>
  <c r="D15" i="256"/>
  <c r="D18" i="256"/>
  <c r="G8" i="256"/>
  <c r="G12" i="256"/>
  <c r="G16" i="256"/>
  <c r="G9" i="256"/>
  <c r="G13" i="256"/>
  <c r="G10" i="256"/>
  <c r="G14" i="256"/>
  <c r="G17" i="256"/>
  <c r="G11" i="256"/>
  <c r="G15" i="256"/>
  <c r="G18" i="256"/>
  <c r="J8" i="255"/>
  <c r="J12" i="255"/>
  <c r="J16" i="255"/>
  <c r="J9" i="255"/>
  <c r="J13" i="255"/>
  <c r="J10" i="255"/>
  <c r="J14" i="255"/>
  <c r="J17" i="255"/>
  <c r="J11" i="255"/>
  <c r="J15" i="255"/>
  <c r="J18" i="255"/>
  <c r="D8" i="255"/>
  <c r="D12" i="255"/>
  <c r="D16" i="255"/>
  <c r="D18" i="255"/>
  <c r="D9" i="255"/>
  <c r="D13" i="255"/>
  <c r="D15" i="255"/>
  <c r="D10" i="255"/>
  <c r="D14" i="255"/>
  <c r="D17" i="255"/>
  <c r="D11" i="255"/>
  <c r="G8" i="255"/>
  <c r="G12" i="255"/>
  <c r="G16" i="255"/>
  <c r="G9" i="255"/>
  <c r="G13" i="255"/>
  <c r="G10" i="255"/>
  <c r="G14" i="255"/>
  <c r="G17" i="255"/>
  <c r="G11" i="255"/>
  <c r="G15" i="255"/>
  <c r="G18" i="255"/>
  <c r="J8" i="254"/>
  <c r="J12" i="254"/>
  <c r="J16" i="254"/>
  <c r="J9" i="254"/>
  <c r="J13" i="254"/>
  <c r="J10" i="254"/>
  <c r="J14" i="254"/>
  <c r="J17" i="254"/>
  <c r="J11" i="254"/>
  <c r="J15" i="254"/>
  <c r="J18" i="254"/>
  <c r="G8" i="254"/>
  <c r="G12" i="254"/>
  <c r="G16" i="254"/>
  <c r="G9" i="254"/>
  <c r="G13" i="254"/>
  <c r="G10" i="254"/>
  <c r="G14" i="254"/>
  <c r="G17" i="254"/>
  <c r="G11" i="254"/>
  <c r="G15" i="254"/>
  <c r="G18" i="254"/>
  <c r="D8" i="254"/>
  <c r="D12" i="254"/>
  <c r="D16" i="254"/>
  <c r="D18" i="254"/>
  <c r="D9" i="254"/>
  <c r="D13" i="254"/>
  <c r="D15" i="254"/>
  <c r="D10" i="254"/>
  <c r="D14" i="254"/>
  <c r="D17" i="254"/>
  <c r="D11" i="254"/>
  <c r="J8" i="253"/>
  <c r="J12" i="253"/>
  <c r="J16" i="253"/>
  <c r="J9" i="253"/>
  <c r="J13" i="253"/>
  <c r="J10" i="253"/>
  <c r="J14" i="253"/>
  <c r="J17" i="253"/>
  <c r="J11" i="253"/>
  <c r="J15" i="253"/>
  <c r="J18" i="253"/>
  <c r="G8" i="253"/>
  <c r="G12" i="253"/>
  <c r="G16" i="253"/>
  <c r="G9" i="253"/>
  <c r="G13" i="253"/>
  <c r="G10" i="253"/>
  <c r="G14" i="253"/>
  <c r="G17" i="253"/>
  <c r="G11" i="253"/>
  <c r="G15" i="253"/>
  <c r="G18" i="253"/>
  <c r="D8" i="253"/>
  <c r="D12" i="253"/>
  <c r="D16" i="253"/>
  <c r="D9" i="253"/>
  <c r="D13" i="253"/>
  <c r="D10" i="253"/>
  <c r="D14" i="253"/>
  <c r="D17" i="253"/>
  <c r="D11" i="253"/>
  <c r="D15" i="253"/>
  <c r="D18" i="253"/>
  <c r="J8" i="252"/>
  <c r="J12" i="252"/>
  <c r="J16" i="252"/>
  <c r="J9" i="252"/>
  <c r="J13" i="252"/>
  <c r="J10" i="252"/>
  <c r="J14" i="252"/>
  <c r="J17" i="252"/>
  <c r="J11" i="252"/>
  <c r="J15" i="252"/>
  <c r="J18" i="252"/>
  <c r="G8" i="252"/>
  <c r="G12" i="252"/>
  <c r="G16" i="252"/>
  <c r="G9" i="252"/>
  <c r="G13" i="252"/>
  <c r="G15" i="252"/>
  <c r="G10" i="252"/>
  <c r="G14" i="252"/>
  <c r="G17" i="252"/>
  <c r="G11" i="252"/>
  <c r="G18" i="252"/>
  <c r="D8" i="252"/>
  <c r="D12" i="252"/>
  <c r="D16" i="252"/>
  <c r="D9" i="252"/>
  <c r="D13" i="252"/>
  <c r="D10" i="252"/>
  <c r="D14" i="252"/>
  <c r="D17" i="252"/>
  <c r="D11" i="252"/>
  <c r="D15" i="252"/>
  <c r="D18" i="252"/>
  <c r="J7" i="251"/>
  <c r="J8" i="251"/>
  <c r="J12" i="251"/>
  <c r="J16" i="251"/>
  <c r="J9" i="251"/>
  <c r="J13" i="251"/>
  <c r="J10" i="251"/>
  <c r="J14" i="251"/>
  <c r="J17" i="251"/>
  <c r="J11" i="251"/>
  <c r="J15" i="251"/>
  <c r="J18" i="251"/>
  <c r="G8" i="251"/>
  <c r="G12" i="251"/>
  <c r="G16" i="251"/>
  <c r="G9" i="251"/>
  <c r="G13" i="251"/>
  <c r="G15" i="251"/>
  <c r="G18" i="251"/>
  <c r="G10" i="251"/>
  <c r="G14" i="251"/>
  <c r="G17" i="251"/>
  <c r="G11" i="251"/>
  <c r="D9" i="251"/>
  <c r="D13" i="251"/>
  <c r="D12" i="251"/>
  <c r="D10" i="251"/>
  <c r="D14" i="251"/>
  <c r="D17" i="251"/>
  <c r="D16" i="251"/>
  <c r="D11" i="251"/>
  <c r="D15" i="251"/>
  <c r="D18" i="251"/>
  <c r="D8" i="251"/>
  <c r="J8" i="246"/>
  <c r="J12" i="246"/>
  <c r="J16" i="246"/>
  <c r="J9" i="246"/>
  <c r="J13" i="246"/>
  <c r="J10" i="246"/>
  <c r="J14" i="246"/>
  <c r="J17" i="246"/>
  <c r="J11" i="246"/>
  <c r="J15" i="246"/>
  <c r="J18" i="246"/>
  <c r="G8" i="246"/>
  <c r="G12" i="246"/>
  <c r="G16" i="246"/>
  <c r="G9" i="246"/>
  <c r="G13" i="246"/>
  <c r="G10" i="246"/>
  <c r="G14" i="246"/>
  <c r="G17" i="246"/>
  <c r="G11" i="246"/>
  <c r="G15" i="246"/>
  <c r="G18" i="246"/>
  <c r="D9" i="246"/>
  <c r="D13" i="246"/>
  <c r="D12" i="246"/>
  <c r="D10" i="246"/>
  <c r="D14" i="246"/>
  <c r="D17" i="246"/>
  <c r="D8" i="246"/>
  <c r="D11" i="246"/>
  <c r="D15" i="246"/>
  <c r="D18" i="246"/>
  <c r="D16" i="246"/>
  <c r="J8" i="244"/>
  <c r="J12" i="244"/>
  <c r="J16" i="244"/>
  <c r="J9" i="244"/>
  <c r="J13" i="244"/>
  <c r="J10" i="244"/>
  <c r="J14" i="244"/>
  <c r="J17" i="244"/>
  <c r="J11" i="244"/>
  <c r="J15" i="244"/>
  <c r="J18" i="244"/>
  <c r="G8" i="244"/>
  <c r="G12" i="244"/>
  <c r="G16" i="244"/>
  <c r="G9" i="244"/>
  <c r="G13" i="244"/>
  <c r="G10" i="244"/>
  <c r="G14" i="244"/>
  <c r="G17" i="244"/>
  <c r="G11" i="244"/>
  <c r="G15" i="244"/>
  <c r="G18" i="244"/>
  <c r="D8" i="244"/>
  <c r="D12" i="244"/>
  <c r="D16" i="244"/>
  <c r="D9" i="244"/>
  <c r="D13" i="244"/>
  <c r="D10" i="244"/>
  <c r="D14" i="244"/>
  <c r="D17" i="244"/>
  <c r="D11" i="244"/>
  <c r="D15" i="244"/>
  <c r="D18" i="244"/>
  <c r="J8" i="242"/>
  <c r="J12" i="242"/>
  <c r="J16" i="242"/>
  <c r="J9" i="242"/>
  <c r="J13" i="242"/>
  <c r="J10" i="242"/>
  <c r="J14" i="242"/>
  <c r="J17" i="242"/>
  <c r="J11" i="242"/>
  <c r="J15" i="242"/>
  <c r="J18" i="242"/>
  <c r="G8" i="242"/>
  <c r="G12" i="242"/>
  <c r="G16" i="242"/>
  <c r="G9" i="242"/>
  <c r="G13" i="242"/>
  <c r="G10" i="242"/>
  <c r="G14" i="242"/>
  <c r="G17" i="242"/>
  <c r="G11" i="242"/>
  <c r="G15" i="242"/>
  <c r="G18" i="242"/>
  <c r="D8" i="242"/>
  <c r="D12" i="242"/>
  <c r="D16" i="242"/>
  <c r="D9" i="242"/>
  <c r="D13" i="242"/>
  <c r="D10" i="242"/>
  <c r="D14" i="242"/>
  <c r="D17" i="242"/>
  <c r="D11" i="242"/>
  <c r="D15" i="242"/>
  <c r="D18" i="242"/>
  <c r="J8" i="249"/>
  <c r="J12" i="249"/>
  <c r="J16" i="249"/>
  <c r="J9" i="249"/>
  <c r="J13" i="249"/>
  <c r="J10" i="249"/>
  <c r="J14" i="249"/>
  <c r="J17" i="249"/>
  <c r="J11" i="249"/>
  <c r="J15" i="249"/>
  <c r="J18" i="249"/>
  <c r="G8" i="249"/>
  <c r="G12" i="249"/>
  <c r="G16" i="249"/>
  <c r="G9" i="249"/>
  <c r="G13" i="249"/>
  <c r="G10" i="249"/>
  <c r="G14" i="249"/>
  <c r="G17" i="249"/>
  <c r="G11" i="249"/>
  <c r="G15" i="249"/>
  <c r="G18" i="249"/>
  <c r="D9" i="249"/>
  <c r="D13" i="249"/>
  <c r="D10" i="249"/>
  <c r="D14" i="249"/>
  <c r="D17" i="249"/>
  <c r="D8" i="249"/>
  <c r="D11" i="249"/>
  <c r="D15" i="249"/>
  <c r="D18" i="249"/>
  <c r="D12" i="249"/>
  <c r="D16" i="249"/>
  <c r="J8" i="245"/>
  <c r="J9" i="245"/>
  <c r="J13" i="245"/>
  <c r="J10" i="245"/>
  <c r="J14" i="245"/>
  <c r="J17" i="245"/>
  <c r="J16" i="245"/>
  <c r="J11" i="245"/>
  <c r="J15" i="245"/>
  <c r="J18" i="245"/>
  <c r="J12" i="245"/>
  <c r="G8" i="245"/>
  <c r="G12" i="245"/>
  <c r="G16" i="245"/>
  <c r="G9" i="245"/>
  <c r="G13" i="245"/>
  <c r="G10" i="245"/>
  <c r="G14" i="245"/>
  <c r="G17" i="245"/>
  <c r="G11" i="245"/>
  <c r="G15" i="245"/>
  <c r="G18" i="245"/>
  <c r="D8" i="245"/>
  <c r="D12" i="245"/>
  <c r="D16" i="245"/>
  <c r="D9" i="245"/>
  <c r="D13" i="245"/>
  <c r="D10" i="245"/>
  <c r="D14" i="245"/>
  <c r="D17" i="245"/>
  <c r="D11" i="245"/>
  <c r="D15" i="245"/>
  <c r="D18" i="245"/>
  <c r="J8" i="241"/>
  <c r="J12" i="241"/>
  <c r="J16" i="241"/>
  <c r="J9" i="241"/>
  <c r="J13" i="241"/>
  <c r="J10" i="241"/>
  <c r="J14" i="241"/>
  <c r="J17" i="241"/>
  <c r="J11" i="241"/>
  <c r="J15" i="241"/>
  <c r="J18" i="241"/>
  <c r="G8" i="241"/>
  <c r="G9" i="241"/>
  <c r="G13" i="241"/>
  <c r="G10" i="241"/>
  <c r="G14" i="241"/>
  <c r="G17" i="241"/>
  <c r="G16" i="241"/>
  <c r="G11" i="241"/>
  <c r="G15" i="241"/>
  <c r="G18" i="241"/>
  <c r="G12" i="241"/>
  <c r="D8" i="241"/>
  <c r="D12" i="241"/>
  <c r="D16" i="241"/>
  <c r="D9" i="241"/>
  <c r="D13" i="241"/>
  <c r="D15" i="241"/>
  <c r="D10" i="241"/>
  <c r="D14" i="241"/>
  <c r="D17" i="241"/>
  <c r="D11" i="241"/>
  <c r="D18" i="241"/>
  <c r="J8" i="248"/>
  <c r="J12" i="248"/>
  <c r="J16" i="248"/>
  <c r="J9" i="248"/>
  <c r="J13" i="248"/>
  <c r="J10" i="248"/>
  <c r="J14" i="248"/>
  <c r="J17" i="248"/>
  <c r="J11" i="248"/>
  <c r="J15" i="248"/>
  <c r="J18" i="248"/>
  <c r="G8" i="248"/>
  <c r="G12" i="248"/>
  <c r="G16" i="248"/>
  <c r="G9" i="248"/>
  <c r="G13" i="248"/>
  <c r="G10" i="248"/>
  <c r="G14" i="248"/>
  <c r="G17" i="248"/>
  <c r="G11" i="248"/>
  <c r="G15" i="248"/>
  <c r="G18" i="248"/>
  <c r="D8" i="248"/>
  <c r="D12" i="248"/>
  <c r="D16" i="248"/>
  <c r="D18" i="248"/>
  <c r="D9" i="248"/>
  <c r="D13" i="248"/>
  <c r="D15" i="248"/>
  <c r="D10" i="248"/>
  <c r="D14" i="248"/>
  <c r="D17" i="248"/>
  <c r="D11" i="248"/>
  <c r="J8" i="250"/>
  <c r="J12" i="250"/>
  <c r="J16" i="250"/>
  <c r="J9" i="250"/>
  <c r="J13" i="250"/>
  <c r="J10" i="250"/>
  <c r="J14" i="250"/>
  <c r="J17" i="250"/>
  <c r="J11" i="250"/>
  <c r="J15" i="250"/>
  <c r="J18" i="250"/>
  <c r="G8" i="250"/>
  <c r="G12" i="250"/>
  <c r="G16" i="250"/>
  <c r="G9" i="250"/>
  <c r="G13" i="250"/>
  <c r="G10" i="250"/>
  <c r="G14" i="250"/>
  <c r="G17" i="250"/>
  <c r="G11" i="250"/>
  <c r="G15" i="250"/>
  <c r="G18" i="250"/>
  <c r="D8" i="250"/>
  <c r="D12" i="250"/>
  <c r="D16" i="250"/>
  <c r="D9" i="250"/>
  <c r="D13" i="250"/>
  <c r="D10" i="250"/>
  <c r="D14" i="250"/>
  <c r="D17" i="250"/>
  <c r="D11" i="250"/>
  <c r="D15" i="250"/>
  <c r="D18" i="250"/>
  <c r="J8" i="247"/>
  <c r="J12" i="247"/>
  <c r="J16" i="247"/>
  <c r="J9" i="247"/>
  <c r="J13" i="247"/>
  <c r="J10" i="247"/>
  <c r="J14" i="247"/>
  <c r="J17" i="247"/>
  <c r="J11" i="247"/>
  <c r="J15" i="247"/>
  <c r="J18" i="247"/>
  <c r="G9" i="247"/>
  <c r="G13" i="247"/>
  <c r="G12" i="247"/>
  <c r="G10" i="247"/>
  <c r="G14" i="247"/>
  <c r="G17" i="247"/>
  <c r="G8" i="247"/>
  <c r="G16" i="247"/>
  <c r="G11" i="247"/>
  <c r="G15" i="247"/>
  <c r="G18" i="247"/>
  <c r="D9" i="247"/>
  <c r="D13" i="247"/>
  <c r="D8" i="247"/>
  <c r="D10" i="247"/>
  <c r="D14" i="247"/>
  <c r="D17" i="247"/>
  <c r="D12" i="247"/>
  <c r="D11" i="247"/>
  <c r="D15" i="247"/>
  <c r="D18" i="247"/>
  <c r="D16" i="247"/>
  <c r="J8" i="243"/>
  <c r="J12" i="243"/>
  <c r="J16" i="243"/>
  <c r="J9" i="243"/>
  <c r="J13" i="243"/>
  <c r="J10" i="243"/>
  <c r="J14" i="243"/>
  <c r="J17" i="243"/>
  <c r="J11" i="243"/>
  <c r="J15" i="243"/>
  <c r="J18" i="243"/>
  <c r="G8" i="243"/>
  <c r="G12" i="243"/>
  <c r="G16" i="243"/>
  <c r="G11" i="243"/>
  <c r="G18" i="243"/>
  <c r="G9" i="243"/>
  <c r="G13" i="243"/>
  <c r="G10" i="243"/>
  <c r="G14" i="243"/>
  <c r="G17" i="243"/>
  <c r="G15" i="243"/>
  <c r="D8" i="243"/>
  <c r="D12" i="243"/>
  <c r="D16" i="243"/>
  <c r="D18" i="243"/>
  <c r="D9" i="243"/>
  <c r="D13" i="243"/>
  <c r="D11" i="243"/>
  <c r="D10" i="243"/>
  <c r="D14" i="243"/>
  <c r="D17" i="243"/>
  <c r="D15" i="243"/>
  <c r="J7" i="239"/>
  <c r="J8" i="239"/>
  <c r="J12" i="239"/>
  <c r="J16" i="239"/>
  <c r="J13" i="239"/>
  <c r="J10" i="239"/>
  <c r="J14" i="239"/>
  <c r="J17" i="239"/>
  <c r="J9" i="239"/>
  <c r="J11" i="239"/>
  <c r="J15" i="239"/>
  <c r="J18" i="239"/>
  <c r="G8" i="239"/>
  <c r="G12" i="239"/>
  <c r="G16" i="239"/>
  <c r="G9" i="239"/>
  <c r="G13" i="239"/>
  <c r="G10" i="239"/>
  <c r="G14" i="239"/>
  <c r="G17" i="239"/>
  <c r="G11" i="239"/>
  <c r="G15" i="239"/>
  <c r="G18" i="239"/>
  <c r="D8" i="239"/>
  <c r="D12" i="239"/>
  <c r="D16" i="239"/>
  <c r="D9" i="239"/>
  <c r="D13" i="239"/>
  <c r="D10" i="239"/>
  <c r="D14" i="239"/>
  <c r="D17" i="239"/>
  <c r="D11" i="239"/>
  <c r="D15" i="239"/>
  <c r="D18" i="239"/>
  <c r="J8" i="238"/>
  <c r="J12" i="238"/>
  <c r="J16" i="238"/>
  <c r="J9" i="238"/>
  <c r="J13" i="238"/>
  <c r="J10" i="238"/>
  <c r="J14" i="238"/>
  <c r="J17" i="238"/>
  <c r="J11" i="238"/>
  <c r="J15" i="238"/>
  <c r="J18" i="238"/>
  <c r="G9" i="238"/>
  <c r="G13" i="238"/>
  <c r="G12" i="238"/>
  <c r="G16" i="238"/>
  <c r="G10" i="238"/>
  <c r="G14" i="238"/>
  <c r="G17" i="238"/>
  <c r="G8" i="238"/>
  <c r="G11" i="238"/>
  <c r="G15" i="238"/>
  <c r="G18" i="238"/>
  <c r="D8" i="238"/>
  <c r="D12" i="238"/>
  <c r="D16" i="238"/>
  <c r="D9" i="238"/>
  <c r="D13" i="238"/>
  <c r="D10" i="238"/>
  <c r="D14" i="238"/>
  <c r="D17" i="238"/>
  <c r="D11" i="238"/>
  <c r="D15" i="238"/>
  <c r="D18" i="238"/>
  <c r="D7" i="238"/>
  <c r="K23" i="174"/>
  <c r="K22" i="174"/>
  <c r="K25" i="174"/>
  <c r="K27" i="176"/>
  <c r="C30" i="250"/>
  <c r="E22" i="250" s="1"/>
  <c r="K22" i="176"/>
  <c r="E22" i="180"/>
  <c r="K26" i="176"/>
  <c r="K24" i="181"/>
  <c r="K24" i="176"/>
  <c r="K25" i="176"/>
  <c r="K26" i="181"/>
  <c r="K23" i="176"/>
  <c r="K25" i="181"/>
  <c r="K23" i="181"/>
  <c r="K7" i="181"/>
  <c r="K22" i="181"/>
  <c r="K27" i="177"/>
  <c r="H25" i="180"/>
  <c r="K27" i="182"/>
  <c r="K25" i="182"/>
  <c r="K7" i="182"/>
  <c r="K26" i="182"/>
  <c r="D7" i="362"/>
  <c r="G7" i="239"/>
  <c r="G7" i="238"/>
  <c r="J19" i="182"/>
  <c r="K24" i="182"/>
  <c r="K22" i="182"/>
  <c r="J19" i="183"/>
  <c r="K25" i="178"/>
  <c r="K24" i="178"/>
  <c r="K23" i="178"/>
  <c r="K7" i="178"/>
  <c r="K27" i="178"/>
  <c r="J19" i="178"/>
  <c r="K26" i="174"/>
  <c r="K27" i="174"/>
  <c r="J19" i="181"/>
  <c r="K23" i="177"/>
  <c r="K24" i="177"/>
  <c r="K26" i="177"/>
  <c r="K22" i="177"/>
  <c r="J7" i="172"/>
  <c r="I30" i="249"/>
  <c r="E25" i="180"/>
  <c r="E24" i="180"/>
  <c r="E7" i="180"/>
  <c r="E23" i="180"/>
  <c r="E26" i="180"/>
  <c r="C30" i="251"/>
  <c r="C30" i="242"/>
  <c r="E22" i="242" s="1"/>
  <c r="J7" i="250"/>
  <c r="J7" i="247"/>
  <c r="D7" i="243"/>
  <c r="G7" i="175"/>
  <c r="J7" i="260"/>
  <c r="J7" i="244"/>
  <c r="J7" i="243"/>
  <c r="K7" i="173"/>
  <c r="D7" i="239"/>
  <c r="D7" i="250"/>
  <c r="I30" i="242"/>
  <c r="K7" i="242" s="1"/>
  <c r="I30" i="255"/>
  <c r="K27" i="255" s="1"/>
  <c r="K24" i="173"/>
  <c r="K27" i="173"/>
  <c r="J19" i="173"/>
  <c r="I30" i="179"/>
  <c r="J7" i="179"/>
  <c r="C30" i="243"/>
  <c r="J7" i="245"/>
  <c r="K22" i="173"/>
  <c r="J19" i="177"/>
  <c r="K7" i="174"/>
  <c r="D7" i="246"/>
  <c r="C30" i="254"/>
  <c r="E22" i="254" s="1"/>
  <c r="K26" i="173"/>
  <c r="K25" i="173"/>
  <c r="J19" i="180"/>
  <c r="I30" i="260"/>
  <c r="J7" i="257"/>
  <c r="I30" i="256"/>
  <c r="K26" i="256" s="1"/>
  <c r="J7" i="256"/>
  <c r="G7" i="253"/>
  <c r="D7" i="253"/>
  <c r="E30" i="377"/>
  <c r="I30" i="377"/>
  <c r="F30" i="376"/>
  <c r="J30" i="376"/>
  <c r="F30" i="373"/>
  <c r="J30" i="373"/>
  <c r="E30" i="373"/>
  <c r="I30" i="373"/>
  <c r="F30" i="372"/>
  <c r="J30" i="372"/>
  <c r="E30" i="369"/>
  <c r="I30" i="369"/>
  <c r="F30" i="368"/>
  <c r="J30" i="368"/>
  <c r="C30" i="367"/>
  <c r="G30" i="367"/>
  <c r="D19" i="180"/>
  <c r="E23" i="182"/>
  <c r="E22" i="182"/>
  <c r="D19" i="182"/>
  <c r="E26" i="182"/>
  <c r="G7" i="179"/>
  <c r="D7" i="179"/>
  <c r="G7" i="172"/>
  <c r="C30" i="257"/>
  <c r="E26" i="257" s="1"/>
  <c r="I30" i="246"/>
  <c r="K23" i="246" s="1"/>
  <c r="J7" i="242"/>
  <c r="J7" i="248"/>
  <c r="F30" i="238"/>
  <c r="H27" i="238" s="1"/>
  <c r="C30" i="238"/>
  <c r="D19" i="183"/>
  <c r="H26" i="183"/>
  <c r="H22" i="183"/>
  <c r="H27" i="183"/>
  <c r="H23" i="183"/>
  <c r="H7" i="183"/>
  <c r="H24" i="183"/>
  <c r="H25" i="183"/>
  <c r="E25" i="183"/>
  <c r="E23" i="183"/>
  <c r="E24" i="183"/>
  <c r="E26" i="183"/>
  <c r="E22" i="183"/>
  <c r="E27" i="183"/>
  <c r="E7" i="183"/>
  <c r="G19" i="183"/>
  <c r="G19" i="178"/>
  <c r="E25" i="178"/>
  <c r="E26" i="178"/>
  <c r="E22" i="178"/>
  <c r="E24" i="178"/>
  <c r="E7" i="178"/>
  <c r="E27" i="178"/>
  <c r="E23" i="178"/>
  <c r="D19" i="178"/>
  <c r="H26" i="178"/>
  <c r="H22" i="178"/>
  <c r="H25" i="178"/>
  <c r="H27" i="178"/>
  <c r="H23" i="178"/>
  <c r="H7" i="178"/>
  <c r="H24" i="178"/>
  <c r="H7" i="176"/>
  <c r="J19" i="176"/>
  <c r="E7" i="176"/>
  <c r="H26" i="176"/>
  <c r="H22" i="176"/>
  <c r="H24" i="176"/>
  <c r="H25" i="176"/>
  <c r="H27" i="176"/>
  <c r="H23" i="176"/>
  <c r="G19" i="176"/>
  <c r="D19" i="176"/>
  <c r="E25" i="176"/>
  <c r="E23" i="176"/>
  <c r="E26" i="176"/>
  <c r="E22" i="176"/>
  <c r="E27" i="176"/>
  <c r="E24" i="176"/>
  <c r="E7" i="174"/>
  <c r="J19" i="174"/>
  <c r="H7" i="174"/>
  <c r="G19" i="174"/>
  <c r="D19" i="174"/>
  <c r="E25" i="174"/>
  <c r="E27" i="174"/>
  <c r="E24" i="174"/>
  <c r="E26" i="174"/>
  <c r="E22" i="174"/>
  <c r="E23" i="174"/>
  <c r="H26" i="174"/>
  <c r="H22" i="174"/>
  <c r="H24" i="174"/>
  <c r="H27" i="174"/>
  <c r="H23" i="174"/>
  <c r="H25" i="174"/>
  <c r="G19" i="181"/>
  <c r="D19" i="181"/>
  <c r="H26" i="181"/>
  <c r="H22" i="181"/>
  <c r="H27" i="181"/>
  <c r="H23" i="181"/>
  <c r="H7" i="181"/>
  <c r="H24" i="181"/>
  <c r="H25" i="181"/>
  <c r="E25" i="181"/>
  <c r="E23" i="181"/>
  <c r="E24" i="181"/>
  <c r="E7" i="181"/>
  <c r="E26" i="181"/>
  <c r="E22" i="181"/>
  <c r="E27" i="181"/>
  <c r="H7" i="177"/>
  <c r="E7" i="177"/>
  <c r="K7" i="177"/>
  <c r="E7" i="173"/>
  <c r="H7" i="173"/>
  <c r="K25" i="180"/>
  <c r="K22" i="180"/>
  <c r="K26" i="180"/>
  <c r="K7" i="180"/>
  <c r="K24" i="180"/>
  <c r="K23" i="180"/>
  <c r="K27" i="180"/>
  <c r="G19" i="180"/>
  <c r="E7" i="182"/>
  <c r="E27" i="182"/>
  <c r="E24" i="182"/>
  <c r="E25" i="182"/>
  <c r="D19" i="177"/>
  <c r="H26" i="177"/>
  <c r="H22" i="177"/>
  <c r="H25" i="177"/>
  <c r="H27" i="177"/>
  <c r="H23" i="177"/>
  <c r="H24" i="177"/>
  <c r="G19" i="177"/>
  <c r="E25" i="177"/>
  <c r="E23" i="177"/>
  <c r="E26" i="177"/>
  <c r="E22" i="177"/>
  <c r="E27" i="177"/>
  <c r="E24" i="177"/>
  <c r="D19" i="173"/>
  <c r="H26" i="173"/>
  <c r="H22" i="173"/>
  <c r="H25" i="173"/>
  <c r="H27" i="173"/>
  <c r="H23" i="173"/>
  <c r="H24" i="173"/>
  <c r="G19" i="173"/>
  <c r="E25" i="173"/>
  <c r="E23" i="173"/>
  <c r="E26" i="173"/>
  <c r="E22" i="173"/>
  <c r="E27" i="173"/>
  <c r="E24" i="173"/>
  <c r="G19" i="182"/>
  <c r="H26" i="182"/>
  <c r="H22" i="182"/>
  <c r="H27" i="182"/>
  <c r="H23" i="182"/>
  <c r="H7" i="182"/>
  <c r="H24" i="182"/>
  <c r="H25" i="182"/>
  <c r="E30" i="374"/>
  <c r="I30" i="374"/>
  <c r="C30" i="376"/>
  <c r="G30" i="376"/>
  <c r="F30" i="377"/>
  <c r="J30" i="377"/>
  <c r="E30" i="366"/>
  <c r="I30" i="366"/>
  <c r="D30" i="367"/>
  <c r="F30" i="369"/>
  <c r="J30" i="369"/>
  <c r="E30" i="370"/>
  <c r="I30" i="370"/>
  <c r="K28" i="364"/>
  <c r="K28" i="363"/>
  <c r="K28" i="365"/>
  <c r="F30" i="366"/>
  <c r="J30" i="366"/>
  <c r="D30" i="368"/>
  <c r="H30" i="368"/>
  <c r="F30" i="370"/>
  <c r="J30" i="370"/>
  <c r="E30" i="371"/>
  <c r="I30" i="371"/>
  <c r="F30" i="374"/>
  <c r="J30" i="374"/>
  <c r="E30" i="375"/>
  <c r="I30" i="375"/>
  <c r="H30" i="376"/>
  <c r="F30" i="367"/>
  <c r="J30" i="367"/>
  <c r="E30" i="368"/>
  <c r="I30" i="368"/>
  <c r="F30" i="371"/>
  <c r="J30" i="371"/>
  <c r="I30" i="372"/>
  <c r="F30" i="375"/>
  <c r="J30" i="375"/>
  <c r="K19" i="363"/>
  <c r="K19" i="364"/>
  <c r="F30" i="179"/>
  <c r="F30" i="362"/>
  <c r="H25" i="362" s="1"/>
  <c r="I30" i="257"/>
  <c r="J7" i="255"/>
  <c r="I30" i="248"/>
  <c r="K27" i="248" s="1"/>
  <c r="I30" i="250"/>
  <c r="D7" i="247"/>
  <c r="C30" i="239"/>
  <c r="C30" i="179"/>
  <c r="C30" i="175"/>
  <c r="E23" i="175" s="1"/>
  <c r="G7" i="362"/>
  <c r="L19" i="254"/>
  <c r="G7" i="254"/>
  <c r="F30" i="253"/>
  <c r="L19" i="252"/>
  <c r="I30" i="251"/>
  <c r="K26" i="251" s="1"/>
  <c r="J7" i="246"/>
  <c r="I30" i="244"/>
  <c r="J7" i="249"/>
  <c r="I30" i="241"/>
  <c r="D7" i="241"/>
  <c r="C30" i="241"/>
  <c r="E26" i="241" s="1"/>
  <c r="I30" i="247"/>
  <c r="I30" i="243"/>
  <c r="L28" i="239"/>
  <c r="F30" i="239"/>
  <c r="L19" i="238"/>
  <c r="C30" i="377"/>
  <c r="G30" i="377"/>
  <c r="K28" i="377"/>
  <c r="K19" i="377"/>
  <c r="D30" i="377"/>
  <c r="H30" i="377"/>
  <c r="K19" i="376"/>
  <c r="D30" i="376"/>
  <c r="K28" i="376"/>
  <c r="E30" i="376"/>
  <c r="I30" i="376"/>
  <c r="C30" i="375"/>
  <c r="G30" i="375"/>
  <c r="K28" i="375"/>
  <c r="K19" i="375"/>
  <c r="D30" i="375"/>
  <c r="H30" i="375"/>
  <c r="C30" i="374"/>
  <c r="G30" i="374"/>
  <c r="K28" i="374"/>
  <c r="K19" i="374"/>
  <c r="D30" i="374"/>
  <c r="H30" i="374"/>
  <c r="C30" i="373"/>
  <c r="G30" i="373"/>
  <c r="K28" i="373"/>
  <c r="K19" i="373"/>
  <c r="D30" i="373"/>
  <c r="H30" i="373"/>
  <c r="C30" i="372"/>
  <c r="G30" i="372"/>
  <c r="K28" i="372"/>
  <c r="E30" i="372"/>
  <c r="K19" i="372"/>
  <c r="D30" i="372"/>
  <c r="H30" i="372"/>
  <c r="C30" i="371"/>
  <c r="G30" i="371"/>
  <c r="K28" i="371"/>
  <c r="K19" i="371"/>
  <c r="D30" i="371"/>
  <c r="H30" i="371"/>
  <c r="C30" i="370"/>
  <c r="G30" i="370"/>
  <c r="K28" i="370"/>
  <c r="K19" i="370"/>
  <c r="D30" i="370"/>
  <c r="H30" i="370"/>
  <c r="C30" i="369"/>
  <c r="G30" i="369"/>
  <c r="K28" i="369"/>
  <c r="K19" i="369"/>
  <c r="D30" i="369"/>
  <c r="H30" i="369"/>
  <c r="C30" i="368"/>
  <c r="G30" i="368"/>
  <c r="K28" i="368"/>
  <c r="K19" i="368"/>
  <c r="K28" i="367"/>
  <c r="K19" i="367"/>
  <c r="H30" i="367"/>
  <c r="E30" i="367"/>
  <c r="I30" i="367"/>
  <c r="C30" i="366"/>
  <c r="G30" i="366"/>
  <c r="K28" i="366"/>
  <c r="K19" i="366"/>
  <c r="D30" i="366"/>
  <c r="H30" i="366"/>
  <c r="K19" i="365"/>
  <c r="D30" i="364"/>
  <c r="E30" i="364"/>
  <c r="I30" i="364"/>
  <c r="E30" i="363"/>
  <c r="I30" i="363"/>
  <c r="C30" i="363"/>
  <c r="G30" i="363"/>
  <c r="D30" i="363"/>
  <c r="H30" i="363"/>
  <c r="D7" i="175"/>
  <c r="F30" i="175"/>
  <c r="I28" i="175"/>
  <c r="I30" i="175" s="1"/>
  <c r="I30" i="172"/>
  <c r="C30" i="172"/>
  <c r="F30" i="172"/>
  <c r="D7" i="172"/>
  <c r="C30" i="362"/>
  <c r="L19" i="362"/>
  <c r="M17" i="362" s="1"/>
  <c r="L28" i="362"/>
  <c r="I30" i="362"/>
  <c r="J7" i="362"/>
  <c r="C30" i="260"/>
  <c r="D7" i="260"/>
  <c r="K27" i="260"/>
  <c r="K22" i="260"/>
  <c r="F30" i="260"/>
  <c r="G7" i="260"/>
  <c r="J7" i="259"/>
  <c r="I30" i="259"/>
  <c r="F30" i="259"/>
  <c r="G7" i="259"/>
  <c r="C30" i="259"/>
  <c r="D7" i="259"/>
  <c r="D7" i="257"/>
  <c r="F30" i="257"/>
  <c r="G7" i="257"/>
  <c r="C30" i="256"/>
  <c r="F30" i="256"/>
  <c r="G7" i="256"/>
  <c r="D7" i="256"/>
  <c r="F30" i="255"/>
  <c r="G7" i="255"/>
  <c r="C30" i="255"/>
  <c r="D7" i="255"/>
  <c r="L28" i="254"/>
  <c r="F30" i="254"/>
  <c r="I30" i="254"/>
  <c r="J7" i="254"/>
  <c r="C30" i="253"/>
  <c r="L19" i="253"/>
  <c r="L28" i="253"/>
  <c r="I30" i="253"/>
  <c r="J7" i="253"/>
  <c r="F30" i="252"/>
  <c r="G7" i="252"/>
  <c r="C30" i="252"/>
  <c r="I30" i="252"/>
  <c r="L28" i="252"/>
  <c r="D7" i="252"/>
  <c r="J7" i="252"/>
  <c r="D7" i="251"/>
  <c r="G7" i="251"/>
  <c r="F30" i="251"/>
  <c r="C30" i="246"/>
  <c r="F30" i="246"/>
  <c r="K27" i="246"/>
  <c r="K26" i="246"/>
  <c r="K7" i="246"/>
  <c r="K25" i="246"/>
  <c r="G7" i="246"/>
  <c r="C30" i="244"/>
  <c r="F30" i="244"/>
  <c r="G7" i="244"/>
  <c r="D7" i="244"/>
  <c r="D7" i="242"/>
  <c r="F30" i="242"/>
  <c r="G7" i="242"/>
  <c r="F30" i="249"/>
  <c r="G7" i="249"/>
  <c r="C30" i="249"/>
  <c r="D7" i="249"/>
  <c r="I30" i="245"/>
  <c r="C30" i="245"/>
  <c r="F30" i="245"/>
  <c r="G7" i="245"/>
  <c r="D7" i="245"/>
  <c r="J7" i="241"/>
  <c r="F30" i="241"/>
  <c r="G7" i="241"/>
  <c r="K23" i="248"/>
  <c r="K25" i="248"/>
  <c r="K26" i="248"/>
  <c r="K22" i="248"/>
  <c r="K7" i="248"/>
  <c r="K24" i="248"/>
  <c r="F30" i="248"/>
  <c r="C30" i="248"/>
  <c r="G7" i="248"/>
  <c r="D7" i="248"/>
  <c r="E25" i="250"/>
  <c r="E27" i="250"/>
  <c r="F30" i="250"/>
  <c r="G7" i="250"/>
  <c r="G7" i="247"/>
  <c r="F30" i="247"/>
  <c r="C30" i="247"/>
  <c r="F30" i="243"/>
  <c r="G7" i="243"/>
  <c r="L19" i="239"/>
  <c r="I30" i="239"/>
  <c r="I30" i="238"/>
  <c r="J7" i="238"/>
  <c r="C19" i="171"/>
  <c r="L8" i="171"/>
  <c r="L9" i="171"/>
  <c r="L10" i="171"/>
  <c r="L11" i="171"/>
  <c r="L12" i="171"/>
  <c r="L15" i="171"/>
  <c r="L16" i="171"/>
  <c r="L18" i="171"/>
  <c r="E25" i="254" l="1"/>
  <c r="E23" i="254"/>
  <c r="E24" i="254"/>
  <c r="E7" i="254"/>
  <c r="E27" i="254"/>
  <c r="E26" i="254"/>
  <c r="K24" i="246"/>
  <c r="K22" i="246"/>
  <c r="E24" i="242"/>
  <c r="E23" i="250"/>
  <c r="E26" i="250"/>
  <c r="E7" i="250"/>
  <c r="E24" i="250"/>
  <c r="H28" i="180"/>
  <c r="K24" i="251"/>
  <c r="K27" i="251"/>
  <c r="K28" i="174"/>
  <c r="M12" i="254"/>
  <c r="M13" i="254"/>
  <c r="M14" i="254"/>
  <c r="M7" i="253"/>
  <c r="M14" i="253"/>
  <c r="M13" i="253"/>
  <c r="M16" i="252"/>
  <c r="M13" i="252"/>
  <c r="M18" i="362"/>
  <c r="M13" i="362"/>
  <c r="M15" i="362"/>
  <c r="M14" i="362"/>
  <c r="K28" i="183"/>
  <c r="D19" i="254"/>
  <c r="M17" i="239"/>
  <c r="M10" i="239"/>
  <c r="M16" i="239"/>
  <c r="M14" i="239"/>
  <c r="M8" i="239"/>
  <c r="M12" i="239"/>
  <c r="M15" i="239"/>
  <c r="M13" i="239"/>
  <c r="M11" i="239"/>
  <c r="M9" i="239"/>
  <c r="M18" i="239"/>
  <c r="M10" i="238"/>
  <c r="M9" i="238"/>
  <c r="M12" i="238"/>
  <c r="M17" i="238"/>
  <c r="M15" i="238"/>
  <c r="M18" i="238"/>
  <c r="M14" i="238"/>
  <c r="M13" i="238"/>
  <c r="M16" i="238"/>
  <c r="M8" i="238"/>
  <c r="M11" i="238"/>
  <c r="H19" i="180"/>
  <c r="D19" i="238"/>
  <c r="L30" i="238"/>
  <c r="N24" i="238" s="1"/>
  <c r="K19" i="183"/>
  <c r="K25" i="255"/>
  <c r="K24" i="255"/>
  <c r="E26" i="242"/>
  <c r="E23" i="242"/>
  <c r="E27" i="242"/>
  <c r="E25" i="242"/>
  <c r="E7" i="242"/>
  <c r="H23" i="238"/>
  <c r="H22" i="238"/>
  <c r="H8" i="179"/>
  <c r="H12" i="179"/>
  <c r="H16" i="179"/>
  <c r="H9" i="179"/>
  <c r="H13" i="179"/>
  <c r="H10" i="179"/>
  <c r="H14" i="179"/>
  <c r="H17" i="179"/>
  <c r="H11" i="179"/>
  <c r="H15" i="179"/>
  <c r="H18" i="179"/>
  <c r="K18" i="179"/>
  <c r="K14" i="179"/>
  <c r="K9" i="179"/>
  <c r="K16" i="179"/>
  <c r="K15" i="179"/>
  <c r="K10" i="179"/>
  <c r="K11" i="179"/>
  <c r="K12" i="179"/>
  <c r="K17" i="179"/>
  <c r="K13" i="179"/>
  <c r="K8" i="179"/>
  <c r="E8" i="179"/>
  <c r="E12" i="179"/>
  <c r="E16" i="179"/>
  <c r="E9" i="179"/>
  <c r="E13" i="179"/>
  <c r="E10" i="179"/>
  <c r="E14" i="179"/>
  <c r="E17" i="179"/>
  <c r="E11" i="179"/>
  <c r="E15" i="179"/>
  <c r="E18" i="179"/>
  <c r="H23" i="175"/>
  <c r="H8" i="175"/>
  <c r="H12" i="175"/>
  <c r="H16" i="175"/>
  <c r="H9" i="175"/>
  <c r="H13" i="175"/>
  <c r="H10" i="175"/>
  <c r="H14" i="175"/>
  <c r="H17" i="175"/>
  <c r="H11" i="175"/>
  <c r="H15" i="175"/>
  <c r="H18" i="175"/>
  <c r="K18" i="175"/>
  <c r="K15" i="175"/>
  <c r="K17" i="175"/>
  <c r="K13" i="175"/>
  <c r="K16" i="175"/>
  <c r="K11" i="175"/>
  <c r="K14" i="175"/>
  <c r="K9" i="175"/>
  <c r="K8" i="175"/>
  <c r="K10" i="175"/>
  <c r="K12" i="175"/>
  <c r="E25" i="175"/>
  <c r="E9" i="175"/>
  <c r="E13" i="175"/>
  <c r="E8" i="175"/>
  <c r="E10" i="175"/>
  <c r="E14" i="175"/>
  <c r="E17" i="175"/>
  <c r="E12" i="175"/>
  <c r="E11" i="175"/>
  <c r="E15" i="175"/>
  <c r="E18" i="175"/>
  <c r="E16" i="175"/>
  <c r="H8" i="172"/>
  <c r="H12" i="172"/>
  <c r="H16" i="172"/>
  <c r="H18" i="172"/>
  <c r="H9" i="172"/>
  <c r="H13" i="172"/>
  <c r="H11" i="172"/>
  <c r="H10" i="172"/>
  <c r="H14" i="172"/>
  <c r="H17" i="172"/>
  <c r="H15" i="172"/>
  <c r="E8" i="172"/>
  <c r="E12" i="172"/>
  <c r="E16" i="172"/>
  <c r="E9" i="172"/>
  <c r="E13" i="172"/>
  <c r="E10" i="172"/>
  <c r="E14" i="172"/>
  <c r="E17" i="172"/>
  <c r="E11" i="172"/>
  <c r="E15" i="172"/>
  <c r="E18" i="172"/>
  <c r="K23" i="172"/>
  <c r="K18" i="172"/>
  <c r="K14" i="172"/>
  <c r="K9" i="172"/>
  <c r="K15" i="172"/>
  <c r="K10" i="172"/>
  <c r="K16" i="172"/>
  <c r="K11" i="172"/>
  <c r="K12" i="172"/>
  <c r="K17" i="172"/>
  <c r="K13" i="172"/>
  <c r="K8" i="172"/>
  <c r="K8" i="362"/>
  <c r="K12" i="362"/>
  <c r="K16" i="362"/>
  <c r="K9" i="362"/>
  <c r="K13" i="362"/>
  <c r="K10" i="362"/>
  <c r="K14" i="362"/>
  <c r="K17" i="362"/>
  <c r="K11" i="362"/>
  <c r="K15" i="362"/>
  <c r="K18" i="362"/>
  <c r="H7" i="362"/>
  <c r="H24" i="362"/>
  <c r="H8" i="362"/>
  <c r="H9" i="362"/>
  <c r="H13" i="362"/>
  <c r="H12" i="362"/>
  <c r="H10" i="362"/>
  <c r="H14" i="362"/>
  <c r="H17" i="362"/>
  <c r="H11" i="362"/>
  <c r="H15" i="362"/>
  <c r="H18" i="362"/>
  <c r="H16" i="362"/>
  <c r="H23" i="362"/>
  <c r="H22" i="362"/>
  <c r="H27" i="362"/>
  <c r="H26" i="362"/>
  <c r="E23" i="362"/>
  <c r="E8" i="362"/>
  <c r="E12" i="362"/>
  <c r="E16" i="362"/>
  <c r="E17" i="362"/>
  <c r="E15" i="362"/>
  <c r="E9" i="362"/>
  <c r="E13" i="362"/>
  <c r="E14" i="362"/>
  <c r="E18" i="362"/>
  <c r="E10" i="362"/>
  <c r="E11" i="362"/>
  <c r="D8" i="171"/>
  <c r="D12" i="171"/>
  <c r="D16" i="171"/>
  <c r="D10" i="171"/>
  <c r="D14" i="171"/>
  <c r="D17" i="171"/>
  <c r="D13" i="171"/>
  <c r="D11" i="171"/>
  <c r="D15" i="171"/>
  <c r="D18" i="171"/>
  <c r="D9" i="171"/>
  <c r="K23" i="260"/>
  <c r="K8" i="260"/>
  <c r="K12" i="260"/>
  <c r="K16" i="260"/>
  <c r="K18" i="260"/>
  <c r="K9" i="260"/>
  <c r="K13" i="260"/>
  <c r="K15" i="260"/>
  <c r="K10" i="260"/>
  <c r="K14" i="260"/>
  <c r="K17" i="260"/>
  <c r="K11" i="260"/>
  <c r="E26" i="260"/>
  <c r="E8" i="260"/>
  <c r="E12" i="260"/>
  <c r="E16" i="260"/>
  <c r="E9" i="260"/>
  <c r="E13" i="260"/>
  <c r="E10" i="260"/>
  <c r="E14" i="260"/>
  <c r="E17" i="260"/>
  <c r="E11" i="260"/>
  <c r="E15" i="260"/>
  <c r="E18" i="260"/>
  <c r="H8" i="260"/>
  <c r="H12" i="260"/>
  <c r="H16" i="260"/>
  <c r="H9" i="260"/>
  <c r="H13" i="260"/>
  <c r="H10" i="260"/>
  <c r="H14" i="260"/>
  <c r="H17" i="260"/>
  <c r="H11" i="260"/>
  <c r="H15" i="260"/>
  <c r="H18" i="260"/>
  <c r="K8" i="259"/>
  <c r="K12" i="259"/>
  <c r="K16" i="259"/>
  <c r="K9" i="259"/>
  <c r="K13" i="259"/>
  <c r="K10" i="259"/>
  <c r="K14" i="259"/>
  <c r="K17" i="259"/>
  <c r="K11" i="259"/>
  <c r="K15" i="259"/>
  <c r="K18" i="259"/>
  <c r="E8" i="259"/>
  <c r="E12" i="259"/>
  <c r="E16" i="259"/>
  <c r="E15" i="259"/>
  <c r="E9" i="259"/>
  <c r="E13" i="259"/>
  <c r="E18" i="259"/>
  <c r="E10" i="259"/>
  <c r="E14" i="259"/>
  <c r="E17" i="259"/>
  <c r="E11" i="259"/>
  <c r="H9" i="259"/>
  <c r="H13" i="259"/>
  <c r="H12" i="259"/>
  <c r="H10" i="259"/>
  <c r="H14" i="259"/>
  <c r="H17" i="259"/>
  <c r="H16" i="259"/>
  <c r="H11" i="259"/>
  <c r="H15" i="259"/>
  <c r="H18" i="259"/>
  <c r="H8" i="259"/>
  <c r="K8" i="257"/>
  <c r="K12" i="257"/>
  <c r="K16" i="257"/>
  <c r="K9" i="257"/>
  <c r="K13" i="257"/>
  <c r="K10" i="257"/>
  <c r="K14" i="257"/>
  <c r="K17" i="257"/>
  <c r="K11" i="257"/>
  <c r="K15" i="257"/>
  <c r="K18" i="257"/>
  <c r="E22" i="257"/>
  <c r="E8" i="257"/>
  <c r="E12" i="257"/>
  <c r="E16" i="257"/>
  <c r="E9" i="257"/>
  <c r="E13" i="257"/>
  <c r="E10" i="257"/>
  <c r="E14" i="257"/>
  <c r="E17" i="257"/>
  <c r="E11" i="257"/>
  <c r="E15" i="257"/>
  <c r="E18" i="257"/>
  <c r="H8" i="257"/>
  <c r="H12" i="257"/>
  <c r="H16" i="257"/>
  <c r="H15" i="257"/>
  <c r="H9" i="257"/>
  <c r="H13" i="257"/>
  <c r="H18" i="257"/>
  <c r="H10" i="257"/>
  <c r="H14" i="257"/>
  <c r="H17" i="257"/>
  <c r="H11" i="257"/>
  <c r="K7" i="256"/>
  <c r="K23" i="256"/>
  <c r="K8" i="256"/>
  <c r="K12" i="256"/>
  <c r="K16" i="256"/>
  <c r="K9" i="256"/>
  <c r="K13" i="256"/>
  <c r="K10" i="256"/>
  <c r="K14" i="256"/>
  <c r="K17" i="256"/>
  <c r="K11" i="256"/>
  <c r="K15" i="256"/>
  <c r="K18" i="256"/>
  <c r="E8" i="256"/>
  <c r="E12" i="256"/>
  <c r="E16" i="256"/>
  <c r="E9" i="256"/>
  <c r="E13" i="256"/>
  <c r="E10" i="256"/>
  <c r="E14" i="256"/>
  <c r="E17" i="256"/>
  <c r="E11" i="256"/>
  <c r="E15" i="256"/>
  <c r="E18" i="256"/>
  <c r="H8" i="256"/>
  <c r="H12" i="256"/>
  <c r="H16" i="256"/>
  <c r="H9" i="256"/>
  <c r="H13" i="256"/>
  <c r="H10" i="256"/>
  <c r="H14" i="256"/>
  <c r="H17" i="256"/>
  <c r="H11" i="256"/>
  <c r="H15" i="256"/>
  <c r="H18" i="256"/>
  <c r="K23" i="255"/>
  <c r="K8" i="255"/>
  <c r="K12" i="255"/>
  <c r="K16" i="255"/>
  <c r="K9" i="255"/>
  <c r="K13" i="255"/>
  <c r="K10" i="255"/>
  <c r="K14" i="255"/>
  <c r="K17" i="255"/>
  <c r="K11" i="255"/>
  <c r="K15" i="255"/>
  <c r="K18" i="255"/>
  <c r="E8" i="255"/>
  <c r="E12" i="255"/>
  <c r="E16" i="255"/>
  <c r="E18" i="255"/>
  <c r="E9" i="255"/>
  <c r="E13" i="255"/>
  <c r="E15" i="255"/>
  <c r="E10" i="255"/>
  <c r="E14" i="255"/>
  <c r="E17" i="255"/>
  <c r="E11" i="255"/>
  <c r="H8" i="255"/>
  <c r="H12" i="255"/>
  <c r="H16" i="255"/>
  <c r="H9" i="255"/>
  <c r="H13" i="255"/>
  <c r="H10" i="255"/>
  <c r="H14" i="255"/>
  <c r="H17" i="255"/>
  <c r="H11" i="255"/>
  <c r="H15" i="255"/>
  <c r="H18" i="255"/>
  <c r="K8" i="254"/>
  <c r="K12" i="254"/>
  <c r="K16" i="254"/>
  <c r="K9" i="254"/>
  <c r="K13" i="254"/>
  <c r="K10" i="254"/>
  <c r="K14" i="254"/>
  <c r="K17" i="254"/>
  <c r="K11" i="254"/>
  <c r="K15" i="254"/>
  <c r="K18" i="254"/>
  <c r="H8" i="254"/>
  <c r="H12" i="254"/>
  <c r="H16" i="254"/>
  <c r="H9" i="254"/>
  <c r="H13" i="254"/>
  <c r="H10" i="254"/>
  <c r="H14" i="254"/>
  <c r="H17" i="254"/>
  <c r="H11" i="254"/>
  <c r="H15" i="254"/>
  <c r="H18" i="254"/>
  <c r="E8" i="254"/>
  <c r="E12" i="254"/>
  <c r="E16" i="254"/>
  <c r="E11" i="254"/>
  <c r="E9" i="254"/>
  <c r="E13" i="254"/>
  <c r="E15" i="254"/>
  <c r="E10" i="254"/>
  <c r="E14" i="254"/>
  <c r="E17" i="254"/>
  <c r="E18" i="254"/>
  <c r="K8" i="253"/>
  <c r="K12" i="253"/>
  <c r="K16" i="253"/>
  <c r="K9" i="253"/>
  <c r="K13" i="253"/>
  <c r="K10" i="253"/>
  <c r="K14" i="253"/>
  <c r="K17" i="253"/>
  <c r="K11" i="253"/>
  <c r="K15" i="253"/>
  <c r="K18" i="253"/>
  <c r="H22" i="253"/>
  <c r="H8" i="253"/>
  <c r="H12" i="253"/>
  <c r="H16" i="253"/>
  <c r="H9" i="253"/>
  <c r="H13" i="253"/>
  <c r="H10" i="253"/>
  <c r="H14" i="253"/>
  <c r="H17" i="253"/>
  <c r="H11" i="253"/>
  <c r="H15" i="253"/>
  <c r="H18" i="253"/>
  <c r="E8" i="253"/>
  <c r="E12" i="253"/>
  <c r="E16" i="253"/>
  <c r="E9" i="253"/>
  <c r="E13" i="253"/>
  <c r="E10" i="253"/>
  <c r="E14" i="253"/>
  <c r="E17" i="253"/>
  <c r="E11" i="253"/>
  <c r="E15" i="253"/>
  <c r="E18" i="253"/>
  <c r="K8" i="252"/>
  <c r="K12" i="252"/>
  <c r="K16" i="252"/>
  <c r="K9" i="252"/>
  <c r="K13" i="252"/>
  <c r="K10" i="252"/>
  <c r="K14" i="252"/>
  <c r="K17" i="252"/>
  <c r="K11" i="252"/>
  <c r="K15" i="252"/>
  <c r="K18" i="252"/>
  <c r="H22" i="252"/>
  <c r="H8" i="252"/>
  <c r="H12" i="252"/>
  <c r="H16" i="252"/>
  <c r="H9" i="252"/>
  <c r="H13" i="252"/>
  <c r="H11" i="252"/>
  <c r="H10" i="252"/>
  <c r="H14" i="252"/>
  <c r="H17" i="252"/>
  <c r="H15" i="252"/>
  <c r="H18" i="252"/>
  <c r="E8" i="252"/>
  <c r="E12" i="252"/>
  <c r="E16" i="252"/>
  <c r="E9" i="252"/>
  <c r="E13" i="252"/>
  <c r="E10" i="252"/>
  <c r="E14" i="252"/>
  <c r="E17" i="252"/>
  <c r="E11" i="252"/>
  <c r="E15" i="252"/>
  <c r="E18" i="252"/>
  <c r="K25" i="251"/>
  <c r="K8" i="251"/>
  <c r="K12" i="251"/>
  <c r="K16" i="251"/>
  <c r="K9" i="251"/>
  <c r="K13" i="251"/>
  <c r="K10" i="251"/>
  <c r="K14" i="251"/>
  <c r="K17" i="251"/>
  <c r="K11" i="251"/>
  <c r="K15" i="251"/>
  <c r="K18" i="251"/>
  <c r="K22" i="251"/>
  <c r="K7" i="251"/>
  <c r="K23" i="251"/>
  <c r="H8" i="251"/>
  <c r="H12" i="251"/>
  <c r="H16" i="251"/>
  <c r="H9" i="251"/>
  <c r="H13" i="251"/>
  <c r="H10" i="251"/>
  <c r="H14" i="251"/>
  <c r="H17" i="251"/>
  <c r="H11" i="251"/>
  <c r="H15" i="251"/>
  <c r="H18" i="251"/>
  <c r="E9" i="251"/>
  <c r="E13" i="251"/>
  <c r="E16" i="251"/>
  <c r="E10" i="251"/>
  <c r="E14" i="251"/>
  <c r="E17" i="251"/>
  <c r="E12" i="251"/>
  <c r="E11" i="251"/>
  <c r="E15" i="251"/>
  <c r="E18" i="251"/>
  <c r="E8" i="251"/>
  <c r="E22" i="251"/>
  <c r="E25" i="251"/>
  <c r="K8" i="246"/>
  <c r="K12" i="246"/>
  <c r="K16" i="246"/>
  <c r="K9" i="246"/>
  <c r="K13" i="246"/>
  <c r="K10" i="246"/>
  <c r="K14" i="246"/>
  <c r="K17" i="246"/>
  <c r="K11" i="246"/>
  <c r="K15" i="246"/>
  <c r="K18" i="246"/>
  <c r="H7" i="246"/>
  <c r="H8" i="246"/>
  <c r="H12" i="246"/>
  <c r="H16" i="246"/>
  <c r="H9" i="246"/>
  <c r="H13" i="246"/>
  <c r="H10" i="246"/>
  <c r="H14" i="246"/>
  <c r="H17" i="246"/>
  <c r="H11" i="246"/>
  <c r="H15" i="246"/>
  <c r="H18" i="246"/>
  <c r="E25" i="246"/>
  <c r="E8" i="246"/>
  <c r="E9" i="246"/>
  <c r="E13" i="246"/>
  <c r="E16" i="246"/>
  <c r="E10" i="246"/>
  <c r="E14" i="246"/>
  <c r="E17" i="246"/>
  <c r="E11" i="246"/>
  <c r="E15" i="246"/>
  <c r="E18" i="246"/>
  <c r="E12" i="246"/>
  <c r="K26" i="244"/>
  <c r="K8" i="244"/>
  <c r="K12" i="244"/>
  <c r="K16" i="244"/>
  <c r="K9" i="244"/>
  <c r="K13" i="244"/>
  <c r="K10" i="244"/>
  <c r="K14" i="244"/>
  <c r="K17" i="244"/>
  <c r="K11" i="244"/>
  <c r="K15" i="244"/>
  <c r="K18" i="244"/>
  <c r="H8" i="244"/>
  <c r="H12" i="244"/>
  <c r="H16" i="244"/>
  <c r="H9" i="244"/>
  <c r="H13" i="244"/>
  <c r="H10" i="244"/>
  <c r="H14" i="244"/>
  <c r="H17" i="244"/>
  <c r="H11" i="244"/>
  <c r="H15" i="244"/>
  <c r="H18" i="244"/>
  <c r="E8" i="244"/>
  <c r="E12" i="244"/>
  <c r="E16" i="244"/>
  <c r="E9" i="244"/>
  <c r="E13" i="244"/>
  <c r="E10" i="244"/>
  <c r="E14" i="244"/>
  <c r="E17" i="244"/>
  <c r="E11" i="244"/>
  <c r="E15" i="244"/>
  <c r="E18" i="244"/>
  <c r="K22" i="242"/>
  <c r="K8" i="242"/>
  <c r="K12" i="242"/>
  <c r="K16" i="242"/>
  <c r="K9" i="242"/>
  <c r="K13" i="242"/>
  <c r="K10" i="242"/>
  <c r="K14" i="242"/>
  <c r="K17" i="242"/>
  <c r="K11" i="242"/>
  <c r="K15" i="242"/>
  <c r="K18" i="242"/>
  <c r="H8" i="242"/>
  <c r="H12" i="242"/>
  <c r="H16" i="242"/>
  <c r="H9" i="242"/>
  <c r="H13" i="242"/>
  <c r="H10" i="242"/>
  <c r="H14" i="242"/>
  <c r="H17" i="242"/>
  <c r="H11" i="242"/>
  <c r="H15" i="242"/>
  <c r="H18" i="242"/>
  <c r="E8" i="242"/>
  <c r="E12" i="242"/>
  <c r="E16" i="242"/>
  <c r="E9" i="242"/>
  <c r="E13" i="242"/>
  <c r="E10" i="242"/>
  <c r="E14" i="242"/>
  <c r="E17" i="242"/>
  <c r="E11" i="242"/>
  <c r="E15" i="242"/>
  <c r="E18" i="242"/>
  <c r="K8" i="249"/>
  <c r="K12" i="249"/>
  <c r="K16" i="249"/>
  <c r="K9" i="249"/>
  <c r="K13" i="249"/>
  <c r="K10" i="249"/>
  <c r="K14" i="249"/>
  <c r="K17" i="249"/>
  <c r="K11" i="249"/>
  <c r="K15" i="249"/>
  <c r="K18" i="249"/>
  <c r="H8" i="249"/>
  <c r="H12" i="249"/>
  <c r="H16" i="249"/>
  <c r="H9" i="249"/>
  <c r="H13" i="249"/>
  <c r="H10" i="249"/>
  <c r="H14" i="249"/>
  <c r="H17" i="249"/>
  <c r="H11" i="249"/>
  <c r="H15" i="249"/>
  <c r="H18" i="249"/>
  <c r="E9" i="249"/>
  <c r="E13" i="249"/>
  <c r="E10" i="249"/>
  <c r="E14" i="249"/>
  <c r="E17" i="249"/>
  <c r="E12" i="249"/>
  <c r="E16" i="249"/>
  <c r="E11" i="249"/>
  <c r="E15" i="249"/>
  <c r="E18" i="249"/>
  <c r="E8" i="249"/>
  <c r="K27" i="245"/>
  <c r="K8" i="245"/>
  <c r="K12" i="245"/>
  <c r="K16" i="245"/>
  <c r="K9" i="245"/>
  <c r="K13" i="245"/>
  <c r="K10" i="245"/>
  <c r="K14" i="245"/>
  <c r="K17" i="245"/>
  <c r="K11" i="245"/>
  <c r="K15" i="245"/>
  <c r="K18" i="245"/>
  <c r="H8" i="245"/>
  <c r="H12" i="245"/>
  <c r="H16" i="245"/>
  <c r="H9" i="245"/>
  <c r="H13" i="245"/>
  <c r="H10" i="245"/>
  <c r="H14" i="245"/>
  <c r="H17" i="245"/>
  <c r="H11" i="245"/>
  <c r="H15" i="245"/>
  <c r="H18" i="245"/>
  <c r="E8" i="245"/>
  <c r="E12" i="245"/>
  <c r="E16" i="245"/>
  <c r="E9" i="245"/>
  <c r="E13" i="245"/>
  <c r="E10" i="245"/>
  <c r="E14" i="245"/>
  <c r="E17" i="245"/>
  <c r="E11" i="245"/>
  <c r="E15" i="245"/>
  <c r="E18" i="245"/>
  <c r="K23" i="241"/>
  <c r="K8" i="241"/>
  <c r="K12" i="241"/>
  <c r="K16" i="241"/>
  <c r="K9" i="241"/>
  <c r="K13" i="241"/>
  <c r="K10" i="241"/>
  <c r="K14" i="241"/>
  <c r="K17" i="241"/>
  <c r="K11" i="241"/>
  <c r="K15" i="241"/>
  <c r="K18" i="241"/>
  <c r="H8" i="241"/>
  <c r="H12" i="241"/>
  <c r="H16" i="241"/>
  <c r="H9" i="241"/>
  <c r="H13" i="241"/>
  <c r="H10" i="241"/>
  <c r="H14" i="241"/>
  <c r="H17" i="241"/>
  <c r="H11" i="241"/>
  <c r="H15" i="241"/>
  <c r="H18" i="241"/>
  <c r="E25" i="241"/>
  <c r="E24" i="241"/>
  <c r="E7" i="241"/>
  <c r="E22" i="241"/>
  <c r="E27" i="241"/>
  <c r="E23" i="241"/>
  <c r="E8" i="241"/>
  <c r="E12" i="241"/>
  <c r="E16" i="241"/>
  <c r="E18" i="241"/>
  <c r="E9" i="241"/>
  <c r="E13" i="241"/>
  <c r="E11" i="241"/>
  <c r="E10" i="241"/>
  <c r="E14" i="241"/>
  <c r="E17" i="241"/>
  <c r="E15" i="241"/>
  <c r="K8" i="248"/>
  <c r="K12" i="248"/>
  <c r="K16" i="248"/>
  <c r="K9" i="248"/>
  <c r="K13" i="248"/>
  <c r="K10" i="248"/>
  <c r="K14" i="248"/>
  <c r="K17" i="248"/>
  <c r="K11" i="248"/>
  <c r="K15" i="248"/>
  <c r="K18" i="248"/>
  <c r="H8" i="248"/>
  <c r="H12" i="248"/>
  <c r="H16" i="248"/>
  <c r="H9" i="248"/>
  <c r="H13" i="248"/>
  <c r="H10" i="248"/>
  <c r="H14" i="248"/>
  <c r="H17" i="248"/>
  <c r="H11" i="248"/>
  <c r="H15" i="248"/>
  <c r="H18" i="248"/>
  <c r="E8" i="248"/>
  <c r="E12" i="248"/>
  <c r="E16" i="248"/>
  <c r="E9" i="248"/>
  <c r="E13" i="248"/>
  <c r="E15" i="248"/>
  <c r="E10" i="248"/>
  <c r="E14" i="248"/>
  <c r="E17" i="248"/>
  <c r="E11" i="248"/>
  <c r="E18" i="248"/>
  <c r="K8" i="250"/>
  <c r="K12" i="250"/>
  <c r="K16" i="250"/>
  <c r="K9" i="250"/>
  <c r="K13" i="250"/>
  <c r="K10" i="250"/>
  <c r="K14" i="250"/>
  <c r="K17" i="250"/>
  <c r="K11" i="250"/>
  <c r="K15" i="250"/>
  <c r="K18" i="250"/>
  <c r="H8" i="250"/>
  <c r="H12" i="250"/>
  <c r="H16" i="250"/>
  <c r="H9" i="250"/>
  <c r="H13" i="250"/>
  <c r="H10" i="250"/>
  <c r="H14" i="250"/>
  <c r="H17" i="250"/>
  <c r="H11" i="250"/>
  <c r="H15" i="250"/>
  <c r="H18" i="250"/>
  <c r="E8" i="250"/>
  <c r="E12" i="250"/>
  <c r="E16" i="250"/>
  <c r="E9" i="250"/>
  <c r="E13" i="250"/>
  <c r="E10" i="250"/>
  <c r="E14" i="250"/>
  <c r="E17" i="250"/>
  <c r="E11" i="250"/>
  <c r="E15" i="250"/>
  <c r="E18" i="250"/>
  <c r="K8" i="247"/>
  <c r="K12" i="247"/>
  <c r="K16" i="247"/>
  <c r="K9" i="247"/>
  <c r="K13" i="247"/>
  <c r="K10" i="247"/>
  <c r="K14" i="247"/>
  <c r="K17" i="247"/>
  <c r="K11" i="247"/>
  <c r="K15" i="247"/>
  <c r="K18" i="247"/>
  <c r="H8" i="247"/>
  <c r="H9" i="247"/>
  <c r="H13" i="247"/>
  <c r="H10" i="247"/>
  <c r="H14" i="247"/>
  <c r="H17" i="247"/>
  <c r="H16" i="247"/>
  <c r="H11" i="247"/>
  <c r="H15" i="247"/>
  <c r="H18" i="247"/>
  <c r="H12" i="247"/>
  <c r="E8" i="247"/>
  <c r="E9" i="247"/>
  <c r="E13" i="247"/>
  <c r="E10" i="247"/>
  <c r="E14" i="247"/>
  <c r="E17" i="247"/>
  <c r="E12" i="247"/>
  <c r="E11" i="247"/>
  <c r="E15" i="247"/>
  <c r="E18" i="247"/>
  <c r="E16" i="247"/>
  <c r="K23" i="243"/>
  <c r="K8" i="243"/>
  <c r="K12" i="243"/>
  <c r="K16" i="243"/>
  <c r="K9" i="243"/>
  <c r="K13" i="243"/>
  <c r="K10" i="243"/>
  <c r="K14" i="243"/>
  <c r="K17" i="243"/>
  <c r="K11" i="243"/>
  <c r="K15" i="243"/>
  <c r="K18" i="243"/>
  <c r="H8" i="243"/>
  <c r="H12" i="243"/>
  <c r="H16" i="243"/>
  <c r="H15" i="243"/>
  <c r="H9" i="243"/>
  <c r="H13" i="243"/>
  <c r="H10" i="243"/>
  <c r="H14" i="243"/>
  <c r="H17" i="243"/>
  <c r="H11" i="243"/>
  <c r="H18" i="243"/>
  <c r="E8" i="243"/>
  <c r="E12" i="243"/>
  <c r="E16" i="243"/>
  <c r="E9" i="243"/>
  <c r="E13" i="243"/>
  <c r="E10" i="243"/>
  <c r="E14" i="243"/>
  <c r="E17" i="243"/>
  <c r="E11" i="243"/>
  <c r="E15" i="243"/>
  <c r="E18" i="243"/>
  <c r="K8" i="239"/>
  <c r="K12" i="239"/>
  <c r="K16" i="239"/>
  <c r="K9" i="239"/>
  <c r="K10" i="239"/>
  <c r="K14" i="239"/>
  <c r="K17" i="239"/>
  <c r="K13" i="239"/>
  <c r="K11" i="239"/>
  <c r="K15" i="239"/>
  <c r="K18" i="239"/>
  <c r="H8" i="239"/>
  <c r="H12" i="239"/>
  <c r="H16" i="239"/>
  <c r="H9" i="239"/>
  <c r="H13" i="239"/>
  <c r="H10" i="239"/>
  <c r="H14" i="239"/>
  <c r="H17" i="239"/>
  <c r="H11" i="239"/>
  <c r="H15" i="239"/>
  <c r="H18" i="239"/>
  <c r="E26" i="239"/>
  <c r="E8" i="239"/>
  <c r="E12" i="239"/>
  <c r="E16" i="239"/>
  <c r="E9" i="239"/>
  <c r="E13" i="239"/>
  <c r="E10" i="239"/>
  <c r="E14" i="239"/>
  <c r="E17" i="239"/>
  <c r="E11" i="239"/>
  <c r="E15" i="239"/>
  <c r="E18" i="239"/>
  <c r="K8" i="238"/>
  <c r="K12" i="238"/>
  <c r="K16" i="238"/>
  <c r="K9" i="238"/>
  <c r="K13" i="238"/>
  <c r="K10" i="238"/>
  <c r="K14" i="238"/>
  <c r="K17" i="238"/>
  <c r="K11" i="238"/>
  <c r="K15" i="238"/>
  <c r="K18" i="238"/>
  <c r="H7" i="238"/>
  <c r="H25" i="238"/>
  <c r="H26" i="238"/>
  <c r="H24" i="238"/>
  <c r="H8" i="238"/>
  <c r="H12" i="238"/>
  <c r="H16" i="238"/>
  <c r="H9" i="238"/>
  <c r="H13" i="238"/>
  <c r="H10" i="238"/>
  <c r="H14" i="238"/>
  <c r="H17" i="238"/>
  <c r="H11" i="238"/>
  <c r="H15" i="238"/>
  <c r="H18" i="238"/>
  <c r="E8" i="238"/>
  <c r="E12" i="238"/>
  <c r="E16" i="238"/>
  <c r="E9" i="238"/>
  <c r="E13" i="238"/>
  <c r="E10" i="238"/>
  <c r="E14" i="238"/>
  <c r="E17" i="238"/>
  <c r="E11" i="238"/>
  <c r="E15" i="238"/>
  <c r="E18" i="238"/>
  <c r="K26" i="242"/>
  <c r="K23" i="242"/>
  <c r="K23" i="257"/>
  <c r="E23" i="239"/>
  <c r="K7" i="243"/>
  <c r="K27" i="242"/>
  <c r="H26" i="253"/>
  <c r="K28" i="176"/>
  <c r="E23" i="251"/>
  <c r="E23" i="257"/>
  <c r="K27" i="243"/>
  <c r="K25" i="250"/>
  <c r="K25" i="242"/>
  <c r="E27" i="251"/>
  <c r="E7" i="251"/>
  <c r="K27" i="257"/>
  <c r="E27" i="257"/>
  <c r="E25" i="257"/>
  <c r="K26" i="260"/>
  <c r="K24" i="260"/>
  <c r="E26" i="251"/>
  <c r="E24" i="257"/>
  <c r="K27" i="241"/>
  <c r="K24" i="242"/>
  <c r="E24" i="251"/>
  <c r="E7" i="257"/>
  <c r="K7" i="260"/>
  <c r="M7" i="362"/>
  <c r="H30" i="180"/>
  <c r="K19" i="176"/>
  <c r="K28" i="181"/>
  <c r="K19" i="181"/>
  <c r="D19" i="243"/>
  <c r="G19" i="238"/>
  <c r="K28" i="178"/>
  <c r="K28" i="177"/>
  <c r="K19" i="182"/>
  <c r="K28" i="182"/>
  <c r="J19" i="179"/>
  <c r="G19" i="179"/>
  <c r="J19" i="172"/>
  <c r="K26" i="257"/>
  <c r="H23" i="253"/>
  <c r="H27" i="253"/>
  <c r="H25" i="253"/>
  <c r="H24" i="253"/>
  <c r="H7" i="253"/>
  <c r="M10" i="252"/>
  <c r="L30" i="252"/>
  <c r="M11" i="252"/>
  <c r="M15" i="252"/>
  <c r="M9" i="252"/>
  <c r="M18" i="252"/>
  <c r="M12" i="252"/>
  <c r="M7" i="252"/>
  <c r="K24" i="244"/>
  <c r="K25" i="244"/>
  <c r="K7" i="244"/>
  <c r="K22" i="244"/>
  <c r="K27" i="244"/>
  <c r="K23" i="244"/>
  <c r="K23" i="249"/>
  <c r="K26" i="249"/>
  <c r="K7" i="249"/>
  <c r="K27" i="249"/>
  <c r="K22" i="249"/>
  <c r="K24" i="249"/>
  <c r="K25" i="249"/>
  <c r="K24" i="241"/>
  <c r="K24" i="250"/>
  <c r="K22" i="247"/>
  <c r="K26" i="247"/>
  <c r="K23" i="247"/>
  <c r="K24" i="247"/>
  <c r="K27" i="247"/>
  <c r="K25" i="247"/>
  <c r="K7" i="247"/>
  <c r="K25" i="243"/>
  <c r="K22" i="243"/>
  <c r="K24" i="243"/>
  <c r="K26" i="243"/>
  <c r="E24" i="243"/>
  <c r="E22" i="243"/>
  <c r="E23" i="243"/>
  <c r="E26" i="243"/>
  <c r="E7" i="243"/>
  <c r="E27" i="243"/>
  <c r="E25" i="243"/>
  <c r="H23" i="239"/>
  <c r="H25" i="239"/>
  <c r="H24" i="239"/>
  <c r="E25" i="239"/>
  <c r="E24" i="239"/>
  <c r="E7" i="239"/>
  <c r="E27" i="239"/>
  <c r="E22" i="239"/>
  <c r="K19" i="178"/>
  <c r="K19" i="174"/>
  <c r="K19" i="173"/>
  <c r="K28" i="173"/>
  <c r="K7" i="172"/>
  <c r="K25" i="172"/>
  <c r="K24" i="172"/>
  <c r="K26" i="172"/>
  <c r="K27" i="172"/>
  <c r="E28" i="180"/>
  <c r="E19" i="180"/>
  <c r="J19" i="245"/>
  <c r="D19" i="179"/>
  <c r="H26" i="252"/>
  <c r="G19" i="239"/>
  <c r="E25" i="238"/>
  <c r="M7" i="238"/>
  <c r="K22" i="250"/>
  <c r="K23" i="250"/>
  <c r="K22" i="255"/>
  <c r="K7" i="255"/>
  <c r="K25" i="256"/>
  <c r="E26" i="362"/>
  <c r="E22" i="175"/>
  <c r="E27" i="175"/>
  <c r="J19" i="244"/>
  <c r="J19" i="251"/>
  <c r="G19" i="175"/>
  <c r="J19" i="256"/>
  <c r="K19" i="177"/>
  <c r="J19" i="175"/>
  <c r="E22" i="238"/>
  <c r="E23" i="238"/>
  <c r="H26" i="239"/>
  <c r="H7" i="239"/>
  <c r="E26" i="238"/>
  <c r="E24" i="238"/>
  <c r="E27" i="238"/>
  <c r="J19" i="250"/>
  <c r="K7" i="250"/>
  <c r="K26" i="250"/>
  <c r="K27" i="250"/>
  <c r="J19" i="246"/>
  <c r="K26" i="255"/>
  <c r="K27" i="256"/>
  <c r="D19" i="362"/>
  <c r="E26" i="175"/>
  <c r="E24" i="175"/>
  <c r="D19" i="250"/>
  <c r="E28" i="178"/>
  <c r="K26" i="179"/>
  <c r="K25" i="179"/>
  <c r="K23" i="179"/>
  <c r="K27" i="179"/>
  <c r="K7" i="179"/>
  <c r="K24" i="179"/>
  <c r="K22" i="179"/>
  <c r="H27" i="239"/>
  <c r="E7" i="238"/>
  <c r="D19" i="239"/>
  <c r="H22" i="239"/>
  <c r="D19" i="247"/>
  <c r="E23" i="252"/>
  <c r="K22" i="256"/>
  <c r="K22" i="172"/>
  <c r="E7" i="175"/>
  <c r="J19" i="248"/>
  <c r="K25" i="260"/>
  <c r="E27" i="260"/>
  <c r="K24" i="257"/>
  <c r="K22" i="257"/>
  <c r="K7" i="257"/>
  <c r="K25" i="257"/>
  <c r="K24" i="256"/>
  <c r="J19" i="255"/>
  <c r="M15" i="254"/>
  <c r="M18" i="254"/>
  <c r="M16" i="254"/>
  <c r="M11" i="254"/>
  <c r="M7" i="254"/>
  <c r="M8" i="254"/>
  <c r="M10" i="254"/>
  <c r="M9" i="254"/>
  <c r="L30" i="254"/>
  <c r="M8" i="252"/>
  <c r="K30" i="365"/>
  <c r="E28" i="183"/>
  <c r="E19" i="182"/>
  <c r="E28" i="182"/>
  <c r="H25" i="179"/>
  <c r="H7" i="179"/>
  <c r="H26" i="179"/>
  <c r="H27" i="179"/>
  <c r="H23" i="179"/>
  <c r="H24" i="179"/>
  <c r="H22" i="179"/>
  <c r="E25" i="179"/>
  <c r="E26" i="179"/>
  <c r="E27" i="179"/>
  <c r="E7" i="179"/>
  <c r="E23" i="179"/>
  <c r="E24" i="179"/>
  <c r="E22" i="179"/>
  <c r="G19" i="362"/>
  <c r="J19" i="260"/>
  <c r="E25" i="253"/>
  <c r="E26" i="252"/>
  <c r="J19" i="242"/>
  <c r="K25" i="241"/>
  <c r="K7" i="241"/>
  <c r="K26" i="241"/>
  <c r="K22" i="241"/>
  <c r="H28" i="183"/>
  <c r="E19" i="183"/>
  <c r="H19" i="183"/>
  <c r="E19" i="178"/>
  <c r="H19" i="178"/>
  <c r="H28" i="178"/>
  <c r="H19" i="176"/>
  <c r="E28" i="176"/>
  <c r="H28" i="176"/>
  <c r="E19" i="176"/>
  <c r="E19" i="174"/>
  <c r="E28" i="174"/>
  <c r="H19" i="174"/>
  <c r="H28" i="174"/>
  <c r="E19" i="181"/>
  <c r="H28" i="181"/>
  <c r="H19" i="181"/>
  <c r="E28" i="181"/>
  <c r="E28" i="177"/>
  <c r="E28" i="173"/>
  <c r="K19" i="180"/>
  <c r="K28" i="180"/>
  <c r="H28" i="177"/>
  <c r="H19" i="177"/>
  <c r="E19" i="177"/>
  <c r="H28" i="173"/>
  <c r="E19" i="173"/>
  <c r="H19" i="173"/>
  <c r="H19" i="182"/>
  <c r="H28" i="182"/>
  <c r="K30" i="367"/>
  <c r="K30" i="371"/>
  <c r="K30" i="368"/>
  <c r="K30" i="370"/>
  <c r="K30" i="372"/>
  <c r="K30" i="374"/>
  <c r="K30" i="369"/>
  <c r="K30" i="377"/>
  <c r="K30" i="366"/>
  <c r="K30" i="373"/>
  <c r="K30" i="375"/>
  <c r="K30" i="376"/>
  <c r="H24" i="175"/>
  <c r="H7" i="175"/>
  <c r="M11" i="362"/>
  <c r="E24" i="362"/>
  <c r="K22" i="259"/>
  <c r="K7" i="259"/>
  <c r="K27" i="259"/>
  <c r="K26" i="259"/>
  <c r="J19" i="257"/>
  <c r="E7" i="253"/>
  <c r="E22" i="253"/>
  <c r="D19" i="253"/>
  <c r="H25" i="252"/>
  <c r="E22" i="252"/>
  <c r="E25" i="252"/>
  <c r="E24" i="252"/>
  <c r="K28" i="246"/>
  <c r="J19" i="247"/>
  <c r="K30" i="363"/>
  <c r="H26" i="175"/>
  <c r="H27" i="175"/>
  <c r="H22" i="175"/>
  <c r="H25" i="175"/>
  <c r="M12" i="362"/>
  <c r="M10" i="362"/>
  <c r="M8" i="362"/>
  <c r="E7" i="362"/>
  <c r="E25" i="362"/>
  <c r="E27" i="362"/>
  <c r="E23" i="260"/>
  <c r="E25" i="260"/>
  <c r="E7" i="260"/>
  <c r="E22" i="260"/>
  <c r="E24" i="260"/>
  <c r="K25" i="259"/>
  <c r="K24" i="259"/>
  <c r="K23" i="259"/>
  <c r="M8" i="253"/>
  <c r="L30" i="253"/>
  <c r="M9" i="253"/>
  <c r="M16" i="253"/>
  <c r="M15" i="253"/>
  <c r="G19" i="253"/>
  <c r="E23" i="253"/>
  <c r="E27" i="253"/>
  <c r="E24" i="253"/>
  <c r="E26" i="253"/>
  <c r="H24" i="252"/>
  <c r="H7" i="252"/>
  <c r="D19" i="246"/>
  <c r="E26" i="246"/>
  <c r="J19" i="249"/>
  <c r="K24" i="245"/>
  <c r="K26" i="245"/>
  <c r="D19" i="241"/>
  <c r="E28" i="250"/>
  <c r="J19" i="243"/>
  <c r="J19" i="239"/>
  <c r="K30" i="364"/>
  <c r="D19" i="175"/>
  <c r="K23" i="175"/>
  <c r="K7" i="175"/>
  <c r="K22" i="175"/>
  <c r="K26" i="175"/>
  <c r="K25" i="175"/>
  <c r="K27" i="175"/>
  <c r="K24" i="175"/>
  <c r="H26" i="172"/>
  <c r="H22" i="172"/>
  <c r="H7" i="172"/>
  <c r="H24" i="172"/>
  <c r="H25" i="172"/>
  <c r="H27" i="172"/>
  <c r="H23" i="172"/>
  <c r="D19" i="172"/>
  <c r="E25" i="172"/>
  <c r="E27" i="172"/>
  <c r="E23" i="172"/>
  <c r="E24" i="172"/>
  <c r="E7" i="172"/>
  <c r="E26" i="172"/>
  <c r="E22" i="172"/>
  <c r="G19" i="172"/>
  <c r="M16" i="362"/>
  <c r="L30" i="362"/>
  <c r="N17" i="362" s="1"/>
  <c r="E22" i="362"/>
  <c r="M9" i="362"/>
  <c r="K25" i="362"/>
  <c r="K22" i="362"/>
  <c r="K24" i="362"/>
  <c r="K26" i="362"/>
  <c r="K27" i="362"/>
  <c r="K23" i="362"/>
  <c r="K7" i="362"/>
  <c r="J19" i="362"/>
  <c r="D19" i="260"/>
  <c r="H26" i="260"/>
  <c r="H22" i="260"/>
  <c r="H27" i="260"/>
  <c r="H23" i="260"/>
  <c r="H7" i="260"/>
  <c r="H25" i="260"/>
  <c r="H24" i="260"/>
  <c r="G19" i="260"/>
  <c r="G19" i="259"/>
  <c r="J19" i="259"/>
  <c r="H26" i="259"/>
  <c r="H22" i="259"/>
  <c r="H24" i="259"/>
  <c r="H25" i="259"/>
  <c r="H27" i="259"/>
  <c r="H23" i="259"/>
  <c r="H7" i="259"/>
  <c r="D19" i="259"/>
  <c r="E25" i="259"/>
  <c r="E27" i="259"/>
  <c r="E23" i="259"/>
  <c r="E24" i="259"/>
  <c r="E26" i="259"/>
  <c r="E22" i="259"/>
  <c r="E7" i="259"/>
  <c r="E28" i="257"/>
  <c r="D19" i="257"/>
  <c r="H26" i="257"/>
  <c r="H22" i="257"/>
  <c r="H27" i="257"/>
  <c r="H23" i="257"/>
  <c r="H7" i="257"/>
  <c r="H25" i="257"/>
  <c r="H24" i="257"/>
  <c r="G19" i="257"/>
  <c r="E25" i="256"/>
  <c r="E23" i="256"/>
  <c r="E26" i="256"/>
  <c r="E22" i="256"/>
  <c r="E27" i="256"/>
  <c r="E24" i="256"/>
  <c r="E7" i="256"/>
  <c r="D19" i="256"/>
  <c r="G19" i="256"/>
  <c r="H26" i="256"/>
  <c r="H22" i="256"/>
  <c r="H25" i="256"/>
  <c r="H27" i="256"/>
  <c r="H23" i="256"/>
  <c r="H7" i="256"/>
  <c r="H24" i="256"/>
  <c r="E25" i="255"/>
  <c r="E23" i="255"/>
  <c r="E24" i="255"/>
  <c r="E26" i="255"/>
  <c r="E22" i="255"/>
  <c r="E7" i="255"/>
  <c r="E27" i="255"/>
  <c r="G19" i="255"/>
  <c r="D19" i="255"/>
  <c r="H26" i="255"/>
  <c r="H22" i="255"/>
  <c r="H27" i="255"/>
  <c r="H23" i="255"/>
  <c r="H7" i="255"/>
  <c r="H24" i="255"/>
  <c r="H25" i="255"/>
  <c r="G19" i="254"/>
  <c r="J19" i="254"/>
  <c r="K25" i="254"/>
  <c r="K26" i="254"/>
  <c r="K22" i="254"/>
  <c r="K7" i="254"/>
  <c r="K24" i="254"/>
  <c r="K27" i="254"/>
  <c r="K23" i="254"/>
  <c r="E28" i="254"/>
  <c r="H26" i="254"/>
  <c r="H22" i="254"/>
  <c r="H27" i="254"/>
  <c r="H23" i="254"/>
  <c r="H25" i="254"/>
  <c r="H7" i="254"/>
  <c r="H24" i="254"/>
  <c r="M11" i="253"/>
  <c r="M18" i="253"/>
  <c r="M10" i="253"/>
  <c r="M12" i="253"/>
  <c r="J19" i="253"/>
  <c r="K25" i="253"/>
  <c r="K7" i="253"/>
  <c r="K24" i="253"/>
  <c r="K27" i="253"/>
  <c r="K23" i="253"/>
  <c r="K26" i="253"/>
  <c r="K22" i="253"/>
  <c r="G19" i="252"/>
  <c r="H23" i="252"/>
  <c r="H27" i="252"/>
  <c r="E27" i="252"/>
  <c r="E7" i="252"/>
  <c r="K25" i="252"/>
  <c r="K24" i="252"/>
  <c r="K7" i="252"/>
  <c r="K27" i="252"/>
  <c r="K23" i="252"/>
  <c r="K26" i="252"/>
  <c r="K22" i="252"/>
  <c r="J19" i="252"/>
  <c r="D19" i="252"/>
  <c r="D19" i="251"/>
  <c r="G19" i="251"/>
  <c r="H26" i="251"/>
  <c r="H22" i="251"/>
  <c r="H25" i="251"/>
  <c r="H27" i="251"/>
  <c r="H23" i="251"/>
  <c r="H7" i="251"/>
  <c r="H24" i="251"/>
  <c r="H26" i="246"/>
  <c r="H27" i="246"/>
  <c r="E23" i="246"/>
  <c r="E24" i="246"/>
  <c r="H22" i="246"/>
  <c r="H23" i="246"/>
  <c r="H24" i="246"/>
  <c r="E27" i="246"/>
  <c r="H25" i="246"/>
  <c r="E7" i="246"/>
  <c r="E22" i="246"/>
  <c r="G19" i="246"/>
  <c r="E25" i="244"/>
  <c r="E23" i="244"/>
  <c r="E24" i="244"/>
  <c r="E7" i="244"/>
  <c r="E26" i="244"/>
  <c r="E22" i="244"/>
  <c r="E27" i="244"/>
  <c r="D19" i="244"/>
  <c r="G19" i="244"/>
  <c r="H26" i="244"/>
  <c r="H22" i="244"/>
  <c r="H27" i="244"/>
  <c r="H23" i="244"/>
  <c r="H7" i="244"/>
  <c r="H24" i="244"/>
  <c r="H25" i="244"/>
  <c r="D19" i="242"/>
  <c r="G19" i="242"/>
  <c r="H26" i="242"/>
  <c r="H22" i="242"/>
  <c r="H27" i="242"/>
  <c r="H23" i="242"/>
  <c r="H7" i="242"/>
  <c r="H24" i="242"/>
  <c r="H25" i="242"/>
  <c r="D19" i="249"/>
  <c r="H26" i="249"/>
  <c r="H22" i="249"/>
  <c r="H24" i="249"/>
  <c r="H27" i="249"/>
  <c r="H23" i="249"/>
  <c r="H7" i="249"/>
  <c r="H25" i="249"/>
  <c r="G19" i="249"/>
  <c r="E25" i="249"/>
  <c r="E27" i="249"/>
  <c r="E24" i="249"/>
  <c r="E26" i="249"/>
  <c r="E22" i="249"/>
  <c r="E23" i="249"/>
  <c r="E7" i="249"/>
  <c r="K25" i="245"/>
  <c r="K22" i="245"/>
  <c r="K23" i="245"/>
  <c r="K7" i="245"/>
  <c r="E25" i="245"/>
  <c r="E23" i="245"/>
  <c r="E24" i="245"/>
  <c r="E7" i="245"/>
  <c r="E26" i="245"/>
  <c r="E22" i="245"/>
  <c r="E27" i="245"/>
  <c r="D19" i="245"/>
  <c r="G19" i="245"/>
  <c r="H26" i="245"/>
  <c r="H22" i="245"/>
  <c r="H27" i="245"/>
  <c r="H23" i="245"/>
  <c r="H7" i="245"/>
  <c r="H24" i="245"/>
  <c r="H25" i="245"/>
  <c r="G19" i="241"/>
  <c r="H26" i="241"/>
  <c r="H22" i="241"/>
  <c r="H25" i="241"/>
  <c r="H27" i="241"/>
  <c r="H23" i="241"/>
  <c r="H7" i="241"/>
  <c r="H24" i="241"/>
  <c r="J19" i="241"/>
  <c r="G19" i="248"/>
  <c r="E25" i="248"/>
  <c r="E27" i="248"/>
  <c r="E23" i="248"/>
  <c r="E7" i="248"/>
  <c r="E26" i="248"/>
  <c r="E22" i="248"/>
  <c r="E24" i="248"/>
  <c r="D19" i="248"/>
  <c r="H26" i="248"/>
  <c r="H22" i="248"/>
  <c r="H24" i="248"/>
  <c r="H25" i="248"/>
  <c r="H27" i="248"/>
  <c r="H23" i="248"/>
  <c r="H7" i="248"/>
  <c r="K28" i="248"/>
  <c r="G19" i="250"/>
  <c r="H26" i="250"/>
  <c r="H22" i="250"/>
  <c r="H27" i="250"/>
  <c r="H23" i="250"/>
  <c r="H7" i="250"/>
  <c r="H25" i="250"/>
  <c r="H24" i="250"/>
  <c r="E25" i="247"/>
  <c r="E26" i="247"/>
  <c r="E22" i="247"/>
  <c r="E24" i="247"/>
  <c r="E27" i="247"/>
  <c r="E23" i="247"/>
  <c r="E7" i="247"/>
  <c r="G19" i="247"/>
  <c r="H26" i="247"/>
  <c r="H22" i="247"/>
  <c r="H25" i="247"/>
  <c r="H27" i="247"/>
  <c r="H23" i="247"/>
  <c r="H7" i="247"/>
  <c r="H24" i="247"/>
  <c r="H26" i="243"/>
  <c r="H22" i="243"/>
  <c r="H27" i="243"/>
  <c r="H23" i="243"/>
  <c r="H7" i="243"/>
  <c r="H24" i="243"/>
  <c r="H25" i="243"/>
  <c r="G19" i="243"/>
  <c r="K24" i="239"/>
  <c r="K7" i="239"/>
  <c r="K25" i="239"/>
  <c r="K27" i="239"/>
  <c r="K23" i="239"/>
  <c r="K26" i="239"/>
  <c r="K22" i="239"/>
  <c r="L30" i="239"/>
  <c r="M7" i="239"/>
  <c r="K25" i="238"/>
  <c r="K26" i="238"/>
  <c r="K24" i="238"/>
  <c r="K27" i="238"/>
  <c r="K23" i="238"/>
  <c r="K22" i="238"/>
  <c r="K7" i="238"/>
  <c r="J19" i="238"/>
  <c r="K30" i="174" l="1"/>
  <c r="E19" i="254"/>
  <c r="K28" i="251"/>
  <c r="K30" i="183"/>
  <c r="K19" i="251"/>
  <c r="K19" i="248"/>
  <c r="K30" i="248" s="1"/>
  <c r="E19" i="250"/>
  <c r="E30" i="250" s="1"/>
  <c r="N11" i="254"/>
  <c r="N14" i="254"/>
  <c r="N13" i="254"/>
  <c r="N11" i="253"/>
  <c r="N14" i="253"/>
  <c r="N13" i="253"/>
  <c r="N9" i="252"/>
  <c r="N13" i="252"/>
  <c r="N8" i="362"/>
  <c r="N13" i="362"/>
  <c r="N15" i="362"/>
  <c r="N14" i="362"/>
  <c r="H28" i="362"/>
  <c r="N16" i="239"/>
  <c r="N14" i="239"/>
  <c r="N8" i="239"/>
  <c r="N17" i="239"/>
  <c r="N10" i="239"/>
  <c r="N12" i="239"/>
  <c r="N15" i="239"/>
  <c r="N13" i="239"/>
  <c r="N11" i="239"/>
  <c r="N9" i="239"/>
  <c r="N18" i="239"/>
  <c r="N10" i="238"/>
  <c r="N9" i="238"/>
  <c r="N12" i="238"/>
  <c r="N17" i="238"/>
  <c r="N15" i="238"/>
  <c r="N14" i="238"/>
  <c r="N13" i="238"/>
  <c r="N16" i="238"/>
  <c r="N8" i="238"/>
  <c r="N11" i="238"/>
  <c r="N18" i="238"/>
  <c r="N26" i="254"/>
  <c r="K19" i="246"/>
  <c r="K30" i="246" s="1"/>
  <c r="E28" i="242"/>
  <c r="E28" i="241"/>
  <c r="H28" i="238"/>
  <c r="E30" i="178"/>
  <c r="H19" i="362"/>
  <c r="K28" i="242"/>
  <c r="H19" i="238"/>
  <c r="K30" i="177"/>
  <c r="N10" i="252"/>
  <c r="N18" i="252"/>
  <c r="E28" i="251"/>
  <c r="E19" i="242"/>
  <c r="E19" i="241"/>
  <c r="K30" i="176"/>
  <c r="K28" i="260"/>
  <c r="E28" i="175"/>
  <c r="K28" i="250"/>
  <c r="E28" i="239"/>
  <c r="K30" i="181"/>
  <c r="E19" i="257"/>
  <c r="E30" i="257" s="1"/>
  <c r="K19" i="242"/>
  <c r="E19" i="251"/>
  <c r="N23" i="252"/>
  <c r="M19" i="252"/>
  <c r="K30" i="182"/>
  <c r="K19" i="255"/>
  <c r="N12" i="252"/>
  <c r="N15" i="252"/>
  <c r="N24" i="252"/>
  <c r="N10" i="253"/>
  <c r="N26" i="253"/>
  <c r="E30" i="180"/>
  <c r="K19" i="250"/>
  <c r="N7" i="252"/>
  <c r="N22" i="252"/>
  <c r="N16" i="252"/>
  <c r="N11" i="252"/>
  <c r="N25" i="252"/>
  <c r="H28" i="253"/>
  <c r="N8" i="252"/>
  <c r="N26" i="252"/>
  <c r="N27" i="252"/>
  <c r="K30" i="178"/>
  <c r="K28" i="243"/>
  <c r="K28" i="244"/>
  <c r="K30" i="173"/>
  <c r="K19" i="256"/>
  <c r="K28" i="255"/>
  <c r="N15" i="253"/>
  <c r="N8" i="253"/>
  <c r="N9" i="253"/>
  <c r="H19" i="253"/>
  <c r="N12" i="253"/>
  <c r="N22" i="253"/>
  <c r="E28" i="252"/>
  <c r="K19" i="244"/>
  <c r="K19" i="249"/>
  <c r="K28" i="249"/>
  <c r="K19" i="247"/>
  <c r="K28" i="247"/>
  <c r="K19" i="243"/>
  <c r="E19" i="243"/>
  <c r="E28" i="243"/>
  <c r="H19" i="239"/>
  <c r="E19" i="239"/>
  <c r="N22" i="238"/>
  <c r="E19" i="175"/>
  <c r="K19" i="172"/>
  <c r="K28" i="172"/>
  <c r="K19" i="241"/>
  <c r="H28" i="239"/>
  <c r="N18" i="253"/>
  <c r="N7" i="253"/>
  <c r="M19" i="238"/>
  <c r="E28" i="238"/>
  <c r="E19" i="238"/>
  <c r="K28" i="259"/>
  <c r="K28" i="245"/>
  <c r="K28" i="241"/>
  <c r="N26" i="238"/>
  <c r="N7" i="238"/>
  <c r="N23" i="238"/>
  <c r="N25" i="238"/>
  <c r="N27" i="238"/>
  <c r="E28" i="253"/>
  <c r="K19" i="260"/>
  <c r="K30" i="260" s="1"/>
  <c r="E28" i="362"/>
  <c r="E30" i="177"/>
  <c r="K30" i="180"/>
  <c r="H30" i="183"/>
  <c r="K28" i="256"/>
  <c r="H30" i="177"/>
  <c r="H30" i="181"/>
  <c r="E30" i="183"/>
  <c r="H28" i="179"/>
  <c r="E30" i="182"/>
  <c r="K28" i="179"/>
  <c r="K19" i="179"/>
  <c r="E19" i="260"/>
  <c r="E28" i="260"/>
  <c r="K19" i="257"/>
  <c r="K28" i="257"/>
  <c r="N18" i="254"/>
  <c r="M19" i="254"/>
  <c r="N8" i="254"/>
  <c r="N24" i="254"/>
  <c r="N25" i="254"/>
  <c r="N7" i="254"/>
  <c r="N12" i="254"/>
  <c r="N9" i="254"/>
  <c r="N16" i="254"/>
  <c r="N27" i="254"/>
  <c r="N22" i="254"/>
  <c r="N10" i="254"/>
  <c r="N15" i="254"/>
  <c r="N23" i="254"/>
  <c r="N24" i="253"/>
  <c r="N25" i="253"/>
  <c r="N23" i="253"/>
  <c r="N27" i="253"/>
  <c r="E30" i="173"/>
  <c r="E28" i="179"/>
  <c r="E19" i="179"/>
  <c r="H19" i="175"/>
  <c r="H30" i="178"/>
  <c r="H30" i="176"/>
  <c r="E30" i="176"/>
  <c r="H30" i="174"/>
  <c r="E30" i="174"/>
  <c r="E30" i="181"/>
  <c r="H30" i="173"/>
  <c r="H30" i="182"/>
  <c r="N23" i="362"/>
  <c r="E30" i="254"/>
  <c r="N16" i="253"/>
  <c r="E28" i="246"/>
  <c r="E28" i="245"/>
  <c r="H28" i="175"/>
  <c r="N27" i="362"/>
  <c r="N10" i="362"/>
  <c r="N16" i="362"/>
  <c r="N18" i="362"/>
  <c r="M19" i="362"/>
  <c r="N7" i="362"/>
  <c r="N11" i="362"/>
  <c r="N26" i="362"/>
  <c r="N9" i="362"/>
  <c r="E19" i="362"/>
  <c r="K19" i="259"/>
  <c r="E28" i="255"/>
  <c r="M19" i="253"/>
  <c r="E19" i="253"/>
  <c r="H19" i="252"/>
  <c r="H28" i="252"/>
  <c r="E19" i="252"/>
  <c r="K30" i="251"/>
  <c r="H19" i="246"/>
  <c r="H28" i="246"/>
  <c r="E19" i="246"/>
  <c r="E28" i="249"/>
  <c r="K19" i="245"/>
  <c r="K30" i="245" s="1"/>
  <c r="H19" i="241"/>
  <c r="H28" i="241"/>
  <c r="H30" i="238"/>
  <c r="K19" i="175"/>
  <c r="K28" i="175"/>
  <c r="E19" i="172"/>
  <c r="H19" i="172"/>
  <c r="E28" i="172"/>
  <c r="H28" i="172"/>
  <c r="N25" i="362"/>
  <c r="N22" i="362"/>
  <c r="N12" i="362"/>
  <c r="N24" i="362"/>
  <c r="K28" i="362"/>
  <c r="K19" i="362"/>
  <c r="H19" i="260"/>
  <c r="H28" i="260"/>
  <c r="H28" i="259"/>
  <c r="E19" i="259"/>
  <c r="E28" i="259"/>
  <c r="H19" i="259"/>
  <c r="H28" i="257"/>
  <c r="H19" i="257"/>
  <c r="E28" i="256"/>
  <c r="H19" i="256"/>
  <c r="H28" i="256"/>
  <c r="E19" i="256"/>
  <c r="H19" i="255"/>
  <c r="E19" i="255"/>
  <c r="H28" i="255"/>
  <c r="K28" i="254"/>
  <c r="H28" i="254"/>
  <c r="K19" i="254"/>
  <c r="H19" i="254"/>
  <c r="K28" i="253"/>
  <c r="K19" i="253"/>
  <c r="K28" i="252"/>
  <c r="K19" i="252"/>
  <c r="H19" i="251"/>
  <c r="H28" i="251"/>
  <c r="H19" i="244"/>
  <c r="E19" i="244"/>
  <c r="H28" i="244"/>
  <c r="E28" i="244"/>
  <c r="H28" i="242"/>
  <c r="H19" i="242"/>
  <c r="H19" i="249"/>
  <c r="H28" i="249"/>
  <c r="E19" i="249"/>
  <c r="H28" i="245"/>
  <c r="E19" i="245"/>
  <c r="H19" i="245"/>
  <c r="E19" i="248"/>
  <c r="H19" i="248"/>
  <c r="H28" i="248"/>
  <c r="E28" i="248"/>
  <c r="H19" i="250"/>
  <c r="H28" i="250"/>
  <c r="H19" i="247"/>
  <c r="E28" i="247"/>
  <c r="H28" i="247"/>
  <c r="E19" i="247"/>
  <c r="H19" i="243"/>
  <c r="H28" i="243"/>
  <c r="N26" i="239"/>
  <c r="N22" i="239"/>
  <c r="N23" i="239"/>
  <c r="N27" i="239"/>
  <c r="N7" i="239"/>
  <c r="N25" i="239"/>
  <c r="N24" i="239"/>
  <c r="M19" i="239"/>
  <c r="K19" i="239"/>
  <c r="K28" i="239"/>
  <c r="K19" i="238"/>
  <c r="K28" i="238"/>
  <c r="H30" i="362" l="1"/>
  <c r="E30" i="251"/>
  <c r="K30" i="242"/>
  <c r="E30" i="242"/>
  <c r="E30" i="249"/>
  <c r="E30" i="241"/>
  <c r="H30" i="253"/>
  <c r="E30" i="239"/>
  <c r="K30" i="250"/>
  <c r="K30" i="247"/>
  <c r="E30" i="252"/>
  <c r="K30" i="256"/>
  <c r="E30" i="175"/>
  <c r="K30" i="249"/>
  <c r="E30" i="243"/>
  <c r="K30" i="244"/>
  <c r="K30" i="255"/>
  <c r="N19" i="252"/>
  <c r="N28" i="252"/>
  <c r="E30" i="362"/>
  <c r="K30" i="243"/>
  <c r="H30" i="239"/>
  <c r="K30" i="172"/>
  <c r="K30" i="241"/>
  <c r="E30" i="238"/>
  <c r="E30" i="179"/>
  <c r="K30" i="179"/>
  <c r="E30" i="260"/>
  <c r="E30" i="253"/>
  <c r="H30" i="175"/>
  <c r="K30" i="257"/>
  <c r="K30" i="259"/>
  <c r="H30" i="252"/>
  <c r="E30" i="244"/>
  <c r="E30" i="245"/>
  <c r="N28" i="238"/>
  <c r="N19" i="238"/>
  <c r="H30" i="246"/>
  <c r="N28" i="253"/>
  <c r="N28" i="254"/>
  <c r="N19" i="254"/>
  <c r="N19" i="253"/>
  <c r="E30" i="246"/>
  <c r="E30" i="255"/>
  <c r="K30" i="254"/>
  <c r="H30" i="245"/>
  <c r="N19" i="362"/>
  <c r="N28" i="362"/>
  <c r="H30" i="259"/>
  <c r="H30" i="257"/>
  <c r="K30" i="253"/>
  <c r="H30" i="242"/>
  <c r="H30" i="241"/>
  <c r="E30" i="247"/>
  <c r="H30" i="172"/>
  <c r="E30" i="172"/>
  <c r="K30" i="362"/>
  <c r="H30" i="260"/>
  <c r="E30" i="259"/>
  <c r="E30" i="256"/>
  <c r="H30" i="256"/>
  <c r="H30" i="255"/>
  <c r="H30" i="254"/>
  <c r="K30" i="252"/>
  <c r="H30" i="251"/>
  <c r="H30" i="244"/>
  <c r="H30" i="249"/>
  <c r="H30" i="248"/>
  <c r="E30" i="248"/>
  <c r="H30" i="250"/>
  <c r="H30" i="247"/>
  <c r="H30" i="243"/>
  <c r="K30" i="239"/>
  <c r="N19" i="239"/>
  <c r="N28" i="239"/>
  <c r="K30" i="238"/>
  <c r="N30" i="252" l="1"/>
  <c r="N30" i="253"/>
  <c r="N30" i="238"/>
  <c r="N30" i="254"/>
  <c r="N30" i="362"/>
  <c r="N30" i="239"/>
  <c r="I28" i="171"/>
  <c r="F28" i="171"/>
  <c r="C28" i="171"/>
  <c r="L27" i="171"/>
  <c r="L26" i="171"/>
  <c r="L25" i="171"/>
  <c r="L24" i="171"/>
  <c r="L23" i="171"/>
  <c r="L22" i="171"/>
  <c r="I19" i="171"/>
  <c r="F19" i="171"/>
  <c r="L7" i="171"/>
  <c r="L22" i="237"/>
  <c r="L28" i="237" s="1"/>
  <c r="L7" i="237"/>
  <c r="I19" i="237"/>
  <c r="J8" i="171" l="1"/>
  <c r="J12" i="171"/>
  <c r="J16" i="171"/>
  <c r="J9" i="171"/>
  <c r="J13" i="171"/>
  <c r="J10" i="171"/>
  <c r="J14" i="171"/>
  <c r="J17" i="171"/>
  <c r="J11" i="171"/>
  <c r="J15" i="171"/>
  <c r="J18" i="171"/>
  <c r="G8" i="171"/>
  <c r="G12" i="171"/>
  <c r="G16" i="171"/>
  <c r="G9" i="171"/>
  <c r="G13" i="171"/>
  <c r="G10" i="171"/>
  <c r="G14" i="171"/>
  <c r="G17" i="171"/>
  <c r="G11" i="171"/>
  <c r="G15" i="171"/>
  <c r="G18" i="171"/>
  <c r="J8" i="237"/>
  <c r="J12" i="237"/>
  <c r="J16" i="237"/>
  <c r="J9" i="237"/>
  <c r="J13" i="237"/>
  <c r="J10" i="237"/>
  <c r="J14" i="237"/>
  <c r="J17" i="237"/>
  <c r="J11" i="237"/>
  <c r="J15" i="237"/>
  <c r="J18" i="237"/>
  <c r="G7" i="171"/>
  <c r="D7" i="171"/>
  <c r="L19" i="171"/>
  <c r="L28" i="171"/>
  <c r="J7" i="237"/>
  <c r="I30" i="171"/>
  <c r="J7" i="171"/>
  <c r="F30" i="171"/>
  <c r="C30" i="171"/>
  <c r="K8" i="171" l="1"/>
  <c r="K12" i="171"/>
  <c r="K16" i="171"/>
  <c r="K9" i="171"/>
  <c r="K13" i="171"/>
  <c r="K10" i="171"/>
  <c r="K14" i="171"/>
  <c r="K17" i="171"/>
  <c r="K11" i="171"/>
  <c r="K15" i="171"/>
  <c r="K18" i="171"/>
  <c r="H8" i="171"/>
  <c r="H12" i="171"/>
  <c r="H16" i="171"/>
  <c r="H9" i="171"/>
  <c r="H13" i="171"/>
  <c r="H10" i="171"/>
  <c r="H14" i="171"/>
  <c r="H17" i="171"/>
  <c r="H11" i="171"/>
  <c r="H15" i="171"/>
  <c r="H18" i="171"/>
  <c r="E8" i="171"/>
  <c r="E12" i="171"/>
  <c r="E16" i="171"/>
  <c r="E10" i="171"/>
  <c r="E14" i="171"/>
  <c r="E17" i="171"/>
  <c r="E9" i="171"/>
  <c r="E11" i="171"/>
  <c r="E15" i="171"/>
  <c r="E18" i="171"/>
  <c r="E13" i="171"/>
  <c r="M8" i="171"/>
  <c r="M12" i="171"/>
  <c r="M18" i="171"/>
  <c r="M15" i="171"/>
  <c r="M16" i="171"/>
  <c r="M10" i="171"/>
  <c r="M9" i="171"/>
  <c r="M11" i="171"/>
  <c r="D19" i="171"/>
  <c r="G19" i="171"/>
  <c r="L30" i="171"/>
  <c r="M7" i="171"/>
  <c r="J19" i="237"/>
  <c r="H24" i="171"/>
  <c r="H7" i="171"/>
  <c r="H27" i="171"/>
  <c r="H23" i="171"/>
  <c r="H26" i="171"/>
  <c r="H22" i="171"/>
  <c r="H25" i="171"/>
  <c r="J19" i="171"/>
  <c r="E26" i="171"/>
  <c r="E22" i="171"/>
  <c r="E7" i="171"/>
  <c r="E24" i="171"/>
  <c r="E25" i="171"/>
  <c r="E27" i="171"/>
  <c r="E23" i="171"/>
  <c r="K26" i="171"/>
  <c r="K22" i="171"/>
  <c r="K7" i="171"/>
  <c r="K27" i="171"/>
  <c r="K25" i="171"/>
  <c r="K24" i="171"/>
  <c r="K23" i="171"/>
  <c r="N12" i="171" l="1"/>
  <c r="N9" i="171"/>
  <c r="N15" i="171"/>
  <c r="N18" i="171"/>
  <c r="N8" i="171"/>
  <c r="N10" i="171"/>
  <c r="N16" i="171"/>
  <c r="N11" i="171"/>
  <c r="N27" i="171"/>
  <c r="N23" i="171"/>
  <c r="N24" i="171"/>
  <c r="M19" i="171"/>
  <c r="N26" i="171"/>
  <c r="N22" i="171"/>
  <c r="N7" i="171"/>
  <c r="N25" i="171"/>
  <c r="K30" i="175"/>
  <c r="H28" i="171"/>
  <c r="K19" i="171"/>
  <c r="E19" i="171"/>
  <c r="H19" i="171"/>
  <c r="K28" i="171"/>
  <c r="E28" i="171"/>
  <c r="H30" i="171" l="1"/>
  <c r="N19" i="171"/>
  <c r="N28" i="171"/>
  <c r="E30" i="171"/>
  <c r="K30" i="171"/>
  <c r="N30" i="171" l="1"/>
  <c r="F28" i="240" l="1"/>
  <c r="F19" i="240"/>
  <c r="C28" i="240"/>
  <c r="C19" i="240"/>
  <c r="I28" i="237"/>
  <c r="F28" i="237"/>
  <c r="F19" i="237"/>
  <c r="C28" i="237"/>
  <c r="C19" i="237"/>
  <c r="J8" i="240" l="1"/>
  <c r="J12" i="240"/>
  <c r="J16" i="240"/>
  <c r="J9" i="240"/>
  <c r="J13" i="240"/>
  <c r="J10" i="240"/>
  <c r="J14" i="240"/>
  <c r="J17" i="240"/>
  <c r="J11" i="240"/>
  <c r="J15" i="240"/>
  <c r="J18" i="240"/>
  <c r="G8" i="240"/>
  <c r="G12" i="240"/>
  <c r="G16" i="240"/>
  <c r="G9" i="240"/>
  <c r="G13" i="240"/>
  <c r="G10" i="240"/>
  <c r="G14" i="240"/>
  <c r="G17" i="240"/>
  <c r="G11" i="240"/>
  <c r="G15" i="240"/>
  <c r="G18" i="240"/>
  <c r="D8" i="240"/>
  <c r="D12" i="240"/>
  <c r="D16" i="240"/>
  <c r="D9" i="240"/>
  <c r="D13" i="240"/>
  <c r="D10" i="240"/>
  <c r="D14" i="240"/>
  <c r="D17" i="240"/>
  <c r="D11" i="240"/>
  <c r="D15" i="240"/>
  <c r="D18" i="240"/>
  <c r="G8" i="237"/>
  <c r="G12" i="237"/>
  <c r="G16" i="237"/>
  <c r="G9" i="237"/>
  <c r="G13" i="237"/>
  <c r="G11" i="237"/>
  <c r="G10" i="237"/>
  <c r="G14" i="237"/>
  <c r="G17" i="237"/>
  <c r="G15" i="237"/>
  <c r="G18" i="237"/>
  <c r="D9" i="237"/>
  <c r="D13" i="237"/>
  <c r="D16" i="237"/>
  <c r="D10" i="237"/>
  <c r="D14" i="237"/>
  <c r="D17" i="237"/>
  <c r="D8" i="237"/>
  <c r="D11" i="237"/>
  <c r="D15" i="237"/>
  <c r="D18" i="237"/>
  <c r="D12" i="237"/>
  <c r="D7" i="240"/>
  <c r="G7" i="240"/>
  <c r="J7" i="240"/>
  <c r="G7" i="237"/>
  <c r="D7" i="237"/>
  <c r="I30" i="240"/>
  <c r="C30" i="237"/>
  <c r="I30" i="237"/>
  <c r="F30" i="237"/>
  <c r="F30" i="240"/>
  <c r="C30" i="240"/>
  <c r="K8" i="240" l="1"/>
  <c r="K12" i="240"/>
  <c r="K16" i="240"/>
  <c r="K9" i="240"/>
  <c r="K13" i="240"/>
  <c r="K10" i="240"/>
  <c r="K14" i="240"/>
  <c r="K17" i="240"/>
  <c r="K11" i="240"/>
  <c r="K15" i="240"/>
  <c r="K18" i="240"/>
  <c r="H8" i="240"/>
  <c r="H12" i="240"/>
  <c r="H16" i="240"/>
  <c r="H9" i="240"/>
  <c r="H13" i="240"/>
  <c r="H10" i="240"/>
  <c r="H14" i="240"/>
  <c r="H17" i="240"/>
  <c r="H11" i="240"/>
  <c r="H15" i="240"/>
  <c r="H18" i="240"/>
  <c r="E8" i="240"/>
  <c r="E12" i="240"/>
  <c r="E16" i="240"/>
  <c r="E9" i="240"/>
  <c r="E13" i="240"/>
  <c r="E10" i="240"/>
  <c r="E14" i="240"/>
  <c r="E17" i="240"/>
  <c r="E11" i="240"/>
  <c r="E15" i="240"/>
  <c r="E18" i="240"/>
  <c r="K8" i="237"/>
  <c r="K12" i="237"/>
  <c r="K16" i="237"/>
  <c r="K9" i="237"/>
  <c r="K13" i="237"/>
  <c r="K10" i="237"/>
  <c r="K14" i="237"/>
  <c r="K17" i="237"/>
  <c r="K11" i="237"/>
  <c r="K15" i="237"/>
  <c r="K18" i="237"/>
  <c r="H8" i="237"/>
  <c r="H12" i="237"/>
  <c r="H16" i="237"/>
  <c r="H9" i="237"/>
  <c r="H13" i="237"/>
  <c r="H11" i="237"/>
  <c r="H10" i="237"/>
  <c r="H14" i="237"/>
  <c r="H17" i="237"/>
  <c r="H15" i="237"/>
  <c r="H18" i="237"/>
  <c r="E8" i="237"/>
  <c r="E9" i="237"/>
  <c r="E13" i="237"/>
  <c r="E10" i="237"/>
  <c r="E14" i="237"/>
  <c r="E17" i="237"/>
  <c r="E16" i="237"/>
  <c r="E11" i="237"/>
  <c r="E15" i="237"/>
  <c r="E18" i="237"/>
  <c r="E12" i="237"/>
  <c r="E7" i="240"/>
  <c r="H7" i="240"/>
  <c r="K7" i="240"/>
  <c r="J19" i="240"/>
  <c r="K24" i="240"/>
  <c r="K27" i="240"/>
  <c r="K23" i="240"/>
  <c r="K26" i="240"/>
  <c r="K22" i="240"/>
  <c r="K25" i="240"/>
  <c r="G19" i="240"/>
  <c r="H26" i="240"/>
  <c r="H22" i="240"/>
  <c r="H25" i="240"/>
  <c r="H24" i="240"/>
  <c r="H27" i="240"/>
  <c r="H23" i="240"/>
  <c r="D19" i="240"/>
  <c r="E24" i="240"/>
  <c r="E27" i="240"/>
  <c r="E23" i="240"/>
  <c r="E26" i="240"/>
  <c r="E22" i="240"/>
  <c r="E25" i="240"/>
  <c r="K22" i="237"/>
  <c r="K7" i="237"/>
  <c r="H27" i="237"/>
  <c r="H23" i="237"/>
  <c r="H26" i="237"/>
  <c r="H22" i="237"/>
  <c r="H25" i="237"/>
  <c r="H24" i="237"/>
  <c r="H7" i="237"/>
  <c r="G19" i="237"/>
  <c r="E27" i="237"/>
  <c r="E23" i="237"/>
  <c r="E26" i="237"/>
  <c r="E22" i="237"/>
  <c r="E7" i="237"/>
  <c r="E25" i="237"/>
  <c r="E24" i="237"/>
  <c r="D19" i="237"/>
  <c r="L19" i="237"/>
  <c r="K23" i="237"/>
  <c r="K27" i="237"/>
  <c r="K24" i="237"/>
  <c r="K26" i="237"/>
  <c r="K25" i="237"/>
  <c r="L30" i="237" l="1"/>
  <c r="M13" i="237"/>
  <c r="M12" i="237"/>
  <c r="M14" i="237"/>
  <c r="M16" i="237"/>
  <c r="M18" i="237"/>
  <c r="M10" i="237"/>
  <c r="M15" i="237"/>
  <c r="M17" i="237"/>
  <c r="M8" i="237"/>
  <c r="M11" i="237"/>
  <c r="M9" i="237"/>
  <c r="K28" i="240"/>
  <c r="K19" i="240"/>
  <c r="H19" i="240"/>
  <c r="H28" i="240"/>
  <c r="E28" i="240"/>
  <c r="E19" i="240"/>
  <c r="K19" i="237"/>
  <c r="H19" i="237"/>
  <c r="H28" i="237"/>
  <c r="E28" i="237"/>
  <c r="M7" i="237"/>
  <c r="E19" i="237"/>
  <c r="K28" i="237"/>
  <c r="N9" i="237" l="1"/>
  <c r="N16" i="237"/>
  <c r="N15" i="237"/>
  <c r="N13" i="237"/>
  <c r="N8" i="237"/>
  <c r="N11" i="237"/>
  <c r="N12" i="237"/>
  <c r="N10" i="237"/>
  <c r="N14" i="237"/>
  <c r="N18" i="237"/>
  <c r="H30" i="237"/>
  <c r="H30" i="240"/>
  <c r="N23" i="237"/>
  <c r="N25" i="237"/>
  <c r="N24" i="237"/>
  <c r="N27" i="237"/>
  <c r="N26" i="237"/>
  <c r="N22" i="237"/>
  <c r="N7" i="237"/>
  <c r="E30" i="237"/>
  <c r="K30" i="240"/>
  <c r="K30" i="237"/>
  <c r="M19" i="237"/>
  <c r="E30" i="240"/>
  <c r="N28" i="237" l="1"/>
  <c r="N19" i="237"/>
  <c r="N30" i="237" l="1"/>
  <c r="H19" i="179"/>
  <c r="H30" i="179" s="1"/>
</calcChain>
</file>

<file path=xl/sharedStrings.xml><?xml version="1.0" encoding="utf-8"?>
<sst xmlns="http://schemas.openxmlformats.org/spreadsheetml/2006/main" count="3364" uniqueCount="278">
  <si>
    <t>GR1</t>
  </si>
  <si>
    <t>GR2</t>
  </si>
  <si>
    <t>GR3</t>
  </si>
  <si>
    <t>Totale</t>
  </si>
  <si>
    <t>V.A</t>
  </si>
  <si>
    <t>%</t>
  </si>
  <si>
    <t>TOTALE</t>
  </si>
  <si>
    <t>Radio Uno</t>
  </si>
  <si>
    <t>Radio Due</t>
  </si>
  <si>
    <t>Radio Tre</t>
  </si>
  <si>
    <t>Soggetti politici</t>
  </si>
  <si>
    <t>Partito Democratico</t>
  </si>
  <si>
    <t>Fratelli d'Italia</t>
  </si>
  <si>
    <t>Altro</t>
  </si>
  <si>
    <t>Soggetti istituzionali</t>
  </si>
  <si>
    <t>Presidente della Repubblica</t>
  </si>
  <si>
    <t>Presidente del Senato</t>
  </si>
  <si>
    <t>Presidente della Camera</t>
  </si>
  <si>
    <t>Presidente del Consiglio</t>
  </si>
  <si>
    <t>Governo/Ministri/Sottosegretari</t>
  </si>
  <si>
    <t>Unione Europea</t>
  </si>
  <si>
    <t>Testata m2o</t>
  </si>
  <si>
    <t>Testata RTL 102.5</t>
  </si>
  <si>
    <t>Testata Radio Deejay</t>
  </si>
  <si>
    <t>Testata Radio Capital</t>
  </si>
  <si>
    <t>Tempo di notizia</t>
  </si>
  <si>
    <t>Tempo di parola</t>
  </si>
  <si>
    <t>Tempo di antenna</t>
  </si>
  <si>
    <t>Tab. A1 - Tempo di parola dei soggetti politici ed istituzionali nei Radiogiornali RAI - tutte le edizioni</t>
  </si>
  <si>
    <t>Tab. A2 - Tempo di notizia dei soggetti politici ed istituzionali nei Radiogiornali RAI - tutte le edizioni</t>
  </si>
  <si>
    <t>Tab. A3 - Tempo di antenna dei soggetti politici ed istituzionali nei Radiogiornali RAI - tutte le edizioni</t>
  </si>
  <si>
    <t>Tab. A4 - Tempo di notizia, parola e antenna  dei soggetti politici ed istituzionali nei Radiogiornali di Radio 24 Il Sole 24 ore - tutte le edizioni</t>
  </si>
  <si>
    <t>Tab. A15 - Tempo di notizia, parola e antenna dei soggetti politici ed istituzionali nei Radiogiornali di Radio Italia - tutte le edizioni</t>
  </si>
  <si>
    <t>Tab. A16 - Tempo di parola dei soggetti politici ed istituzionali nei Radiogiornali RAI - edizioni principali</t>
  </si>
  <si>
    <t>Tab. A17 - Tempo di notizia dei soggetti politici ed istituzionali nei Radiogiornali RAI -  edizioni principali</t>
  </si>
  <si>
    <t>Tab. A18 - Tempo di antenna dei soggetti politici ed istituzionali nei Radiogiornali RAI - edizioni principali</t>
  </si>
  <si>
    <t>Tab. A19 - Tempo di notizia, parola e antenna  dei soggetti politici ed istituzionali nei Radiogiornali di Radio 24 Il Sole 24 ore - edizioni principali</t>
  </si>
  <si>
    <t>MoVimento 5 Stelle</t>
  </si>
  <si>
    <t>Tab. A9 - Tempo di notizia, parola e antenna  dei soggetti politici ed istituzionali nei Radiogiornali di m2o - tutte le edizioni</t>
  </si>
  <si>
    <t>Tab. A12 - Tempo di notizia, parola e antenna  dei soggetti politici ed istituzionali nei Radiogiornali di Radio Kiss Kiss - tutte le edizioni</t>
  </si>
  <si>
    <t>Tab. A5 - Tempo di notizia, parola e antenna  dei soggetti politici ed istituzionali nei Radiogiornali di Radio 101 - tutte le edizioni</t>
  </si>
  <si>
    <t>Tab. A13 - Tempo di notizia, parola e antenna dei soggetti politici ed istituzionali nei Radiogiornali di RTL 102.5 - tutte le edizioni</t>
  </si>
  <si>
    <t>Tab. A10 - Tempo di notizia, parola e antenna  dei soggetti politici ed istituzionali nei Radiogiornali di Radio Deejay - tutte le edizioni</t>
  </si>
  <si>
    <t>Tab. A14 - Tempo di notizia, parola e antenna dei soggetti politici ed istituzionali nei Radiogiornali di Radio Dimensione Suono - tutte le edizioni</t>
  </si>
  <si>
    <t>Tab. A6 - Tempo di notizia, parola e antenna dei soggetti politici ed istituzionali nei Radiogiornali di Virgin Radio - tutte le edizioni</t>
  </si>
  <si>
    <t>Tab. A11 - Tempo di notizia, parola e antenna  dei soggetti politici ed istituzionali nei Radiogiornali di Radio Capital - tutte le edizioni</t>
  </si>
  <si>
    <t xml:space="preserve">Tempo di Parola: indica il tempo in cui il soggetto politico/istituzionale parla direttamente in voce
Rete Kiss Kiss:
Testata Kiss Kiss:  </t>
  </si>
  <si>
    <t xml:space="preserve">Tempo di Parola: indica il tempo in cui il soggetto politico/istituzionale parla direttamente in voce
Rete RDS: 
Testata RDS: </t>
  </si>
  <si>
    <t>Tab. A8 - Tempo di notizia, parola e antenna  dei soggetti politici ed istituzionali nei Radiogiornali di Radio Monte Carlo - tutte le edizioni</t>
  </si>
  <si>
    <t>Tab. A7 - Tempo di notizia, parola e antenna dei soggetti politici ed istituzionali nei Radiogiornali di Radio Studio 105 - tutte le edizioni</t>
  </si>
  <si>
    <t xml:space="preserve">Tempo di Parola: indica il tempo in cui il soggetto politico/istituzionale parla direttamente in voce
Rete m2o: 
Testata m2o: </t>
  </si>
  <si>
    <t>Forza Italia</t>
  </si>
  <si>
    <t>Tab. A20 - Tempo di notizia, parola e antenna  dei soggetti politici ed istituzionali nei Radiogiornali di Radio Kiss Kiss - edizioni principali</t>
  </si>
  <si>
    <t>Tab. A21 - Tempo di notizia, parola e antenna dei soggetti politici ed istituzionali nei Radiogiornali di RTL 102.5 - edizioni principali</t>
  </si>
  <si>
    <t>Tab. A23 - Tempo di notizia, parola e antenna dei soggetti politici ed istituzionali nei Radiogiornali di Radio Italia - edizioni principali</t>
  </si>
  <si>
    <t>Tab. A22 - Tempo di notizia, parola e antenna dei soggetti politici ed istituzionali nei Radiogiornali di Radio Dimensione Suono - edizioni principali</t>
  </si>
  <si>
    <t xml:space="preserve">Tempo di Parola: indica il tempo in cui il soggetto politico/istituzionale parla direttamente in voce
Rete Radio Deejay: 
Testata Radio Deejay: </t>
  </si>
  <si>
    <t xml:space="preserve">Tempo di Parola: indica il tempo in cui il soggetto politico/istituzionale parla direttamente in voce
Rete Radio Italia: 
Testata Radio Italia Notizie: </t>
  </si>
  <si>
    <t>V.A.</t>
  </si>
  <si>
    <t>Partito</t>
  </si>
  <si>
    <t>M</t>
  </si>
  <si>
    <t>F</t>
  </si>
  <si>
    <t>Parola</t>
  </si>
  <si>
    <t>Rai RadioUno: i 20 soggetti politici e istituzionali che parlano di più - Notiziari radiofonici</t>
  </si>
  <si>
    <t>Radio 105: i 20 soggetti politici e istituzionali che parlano di più - Notiziari radiofonici</t>
  </si>
  <si>
    <t>Radio Monte Carlo: i 20 soggetti politici e istituzionali che parlano di più - Notiziari radiofonici</t>
  </si>
  <si>
    <t>M2O: i 20 soggetti politici e istituzionali che parlano di più - Notiziari radiofonici</t>
  </si>
  <si>
    <t>Radio Deejay: i 20 soggetti politici e istituzionali che parlano di più - Notiziari radiofonici</t>
  </si>
  <si>
    <t>Radio Capital: i 20 soggetti politici e istituzionali che parlano di più - Notiziari radiofonici</t>
  </si>
  <si>
    <t>Radio Kiss Kiss: i 20 soggetti politici e istituzionali che parlano di più - Notiziari radiofonici</t>
  </si>
  <si>
    <t>RTL 102.5: i 20 soggetti politici e istituzionali che parlano di più - Notiziari radiofonici</t>
  </si>
  <si>
    <t>Radio Dimensione Suono: i 20 soggetti politici e istituzionali che parlano di più - Notiziari radiofonici</t>
  </si>
  <si>
    <t>Radio Italia: i 20 soggetti politici e istituzionali che parlano di più - Notiziari radiofonici</t>
  </si>
  <si>
    <t>Rai RadioDue: i 20 soggetti politici e istituzionali che parlano di più - Notiziari radiofonici</t>
  </si>
  <si>
    <t>Rai RadioTre: i 20 soggetti politici e istituzionali che parlano di più - Notiziari radiofonici</t>
  </si>
  <si>
    <t>Radio 24: i 20 soggetti politici e istituzionali che parlano di più - Notiziari radiofonici</t>
  </si>
  <si>
    <t>Giuseppe Conte (Presidente del Consiglio)</t>
  </si>
  <si>
    <t>Luigi Di Maio (Governo/Ministri/Sottosegretari)</t>
  </si>
  <si>
    <t>Radio 101: i 20 soggetti politici e istituzionali che parlano di più - Notiziari radiofonici</t>
  </si>
  <si>
    <t>Virgin Radio: i 20 soggetti politici e istituzionali che parlano di più - Notiziari radiofonici</t>
  </si>
  <si>
    <t>Luigi Di Maio (MoVimento 5 Stelle)</t>
  </si>
  <si>
    <t>Giorgia Meloni (Fratelli d'Italia)</t>
  </si>
  <si>
    <t>Uomini</t>
  </si>
  <si>
    <t>Donne</t>
  </si>
  <si>
    <t>Partito politico</t>
  </si>
  <si>
    <t>Radio Italia</t>
  </si>
  <si>
    <t>RDS</t>
  </si>
  <si>
    <t>RTL 102.5</t>
  </si>
  <si>
    <t>Radio Kiss Kiss</t>
  </si>
  <si>
    <t>Radio Capital</t>
  </si>
  <si>
    <t>Radio Deejay</t>
  </si>
  <si>
    <t>M2O</t>
  </si>
  <si>
    <t>RMC Radio Montecarlo</t>
  </si>
  <si>
    <t>Radio 105</t>
  </si>
  <si>
    <t>Virgin Radio</t>
  </si>
  <si>
    <t>Radio 101</t>
  </si>
  <si>
    <t>Radio 24</t>
  </si>
  <si>
    <t>RAI Radiotre</t>
  </si>
  <si>
    <t>RAI Radiodue</t>
  </si>
  <si>
    <t>RAI Radiouno</t>
  </si>
  <si>
    <t>Testata Radio 24 Il sole 24 ore</t>
  </si>
  <si>
    <t>Lega Salvini Premier</t>
  </si>
  <si>
    <t xml:space="preserve"> </t>
  </si>
  <si>
    <t>Sergio Mattarella (Presidente della Repubblica)</t>
  </si>
  <si>
    <t>Matteo Salvini (Lega Salvini Premier)</t>
  </si>
  <si>
    <t>Nicola Zingaretti (Partito Democratico)</t>
  </si>
  <si>
    <t>Maurizio Gasparri (Forza Italia)</t>
  </si>
  <si>
    <t>Mariastella Gelmini (Forza Italia)</t>
  </si>
  <si>
    <t>Liberi e Uguali</t>
  </si>
  <si>
    <t>Per le autonomie - Minoranze Linguistiche</t>
  </si>
  <si>
    <t>Rete Radio 24 Il sole 24 ore</t>
  </si>
  <si>
    <t>Rete Pagina 101</t>
  </si>
  <si>
    <t>Rete Virgin Radio</t>
  </si>
  <si>
    <t>Rete Radio 105 network</t>
  </si>
  <si>
    <t>Rete Radio Monte Carlo</t>
  </si>
  <si>
    <t>Rete m2o</t>
  </si>
  <si>
    <t>Rete Radio Deejay</t>
  </si>
  <si>
    <t>Rete Radio Capital</t>
  </si>
  <si>
    <t>Rete Radio Kiss Kiss</t>
  </si>
  <si>
    <t>Testata Radio Kiss Kiss</t>
  </si>
  <si>
    <t>Rete RTL 102.5</t>
  </si>
  <si>
    <t>Rete Radio Italia</t>
  </si>
  <si>
    <t>Testata Radio Italia</t>
  </si>
  <si>
    <t>Tab. C1 - Tempo di parola dei soggetti del pluralismo politico nei programmi extra-gr fasce di programmazione. Radio Uno</t>
  </si>
  <si>
    <t>06:00 - 08:59</t>
  </si>
  <si>
    <t>09:00 - 11:59</t>
  </si>
  <si>
    <t>12:00 - 14:59</t>
  </si>
  <si>
    <t>15:00 - 17:59</t>
  </si>
  <si>
    <t>18:00 - 20:59</t>
  </si>
  <si>
    <t>21:00 - 23:59</t>
  </si>
  <si>
    <t>00:00 - 02:59</t>
  </si>
  <si>
    <t>03:00 - 05:59</t>
  </si>
  <si>
    <t>Tab. C2 - Tempo di parola dei soggetti del pluralismo politico nei programmi extra-gr fasce di programmazione. Radio Due</t>
  </si>
  <si>
    <t>Tab. C3 - Tempo di parola dei soggetti del pluralismo politico nei programmi extra-gr fasce di programmazione. Radio Tre</t>
  </si>
  <si>
    <t>Tab. C4 - Tempo di parola dei soggetti del pluralismo politico nei programmi extra-gr fasce di programmazione. Radio 24 ore Il Sole 24 ore</t>
  </si>
  <si>
    <t>Tab. C5 - Tempo di parola dei soggetti del pluralismo politico nei programmi extra-gr fasce di programmazione. Radio 101</t>
  </si>
  <si>
    <t>Tab. C6 - Tempo di parola dei soggetti del pluralismo politico nei programmi extra-gr fasce di programmazione. Virgin Radio</t>
  </si>
  <si>
    <t>Tab. C7 - Tempo di parola dei soggetti del pluralismo politico nei programmi extra-gr fasce di programmazione. Radio 105</t>
  </si>
  <si>
    <t>Tab. C8 - Tempo di parola dei soggetti del pluralismo politico nei programmi extra-gr fasce di programmazione. Radio Monte Carlo</t>
  </si>
  <si>
    <t>Tab. C9 - Tempo di parola dei soggetti del pluralismo politico nei programmi extra-gr fasce di programmazione. Radio m2o</t>
  </si>
  <si>
    <t>Tab. C10 - Tempo di parola dei soggetti del pluralismo politico nei programmi extra-gr fasce di programmazione. Radio Deejay</t>
  </si>
  <si>
    <t>Tab. C11 - Tempo di parola dei soggetti del pluralismo politico nei programmi extra-gr fasce di programmazione. Radio Capital</t>
  </si>
  <si>
    <t>Tab. C12 - Tempo di parola dei soggetti del pluralismo politico nei programmi extra-gr fasce di programmazione. Radio Kiss Kiss</t>
  </si>
  <si>
    <t>Tab. C13 - Tempo di parola dei soggetti del pluralismo politico nei programmi extra-gr fasce di programmazione. Radio RTL 102.5</t>
  </si>
  <si>
    <t>Tab. C14 - Tempo di parola dei soggetti del pluralismo politico nei programmi extra-gr fasce di programmazione. Radio Dimensione Suono</t>
  </si>
  <si>
    <t>Tab. C15 - Tempo di parola dei soggetti del pluralismo politico nei programmi extra-gr fasce di programmazione. Radio Italia</t>
  </si>
  <si>
    <t>Tab. B3 - Tempo di parola dei soggetti politici ed istituzionali nei programmi extra-gr di rete e di testata. Rete Radio 24 Il sole 24 ore - Testata Radio 24 Il sole 24 ore</t>
  </si>
  <si>
    <t>Tab. B8 - Tempo di parola dei soggetti politici ed istituzionali nei programmi extra-gr di rete e di testata. Rete m2o - Testata m2o</t>
  </si>
  <si>
    <t>Tab. B9 - Tempo di parola dei soggetti politici ed istituzionali nei programmi extra-gr di rete e di testata. Rete Radio Deejay - Testata Radio Deejay</t>
  </si>
  <si>
    <t>Tab. B10 - Tempo di parola dei soggetti politici ed istituzionali nei programmi extra-gr di rete e di testata. Rete Radio Capital - Testata Radio Capital</t>
  </si>
  <si>
    <t>Tab. B11 - Tempo di parola dei soggetti politici ed istituzionali nei programmi extra-gr di rete e di testata. Rete Kiss Kiss - Testata Kiss Kiss</t>
  </si>
  <si>
    <t>Tab. B12 - Tempo di parola dei soggetti politici ed istituzionali nei programmi extra-gr di rete e di testata. Rete RTL 102.5 - Testata RTL 102.5</t>
  </si>
  <si>
    <t>Tab. B13 - Tempo di parola dei soggetti politici ed istituzionali nei programmi extra-gr di rete e di testata. Rete RDS - Testata RDS</t>
  </si>
  <si>
    <t>Tab. B14 - Tempo di parola dei soggetti politici ed istituzionali nei programmi extra-gr di rete e di testata. Rete Radio Italia - Testata Radio Italia Notizie</t>
  </si>
  <si>
    <t>Anna Maria Bernini (Forza Italia)</t>
  </si>
  <si>
    <t>Stefano Bonaccini (Partito Democratico)</t>
  </si>
  <si>
    <t>Sergio Costa (Governo/Ministri/Sottosegretari)</t>
  </si>
  <si>
    <t>Maria Elisabetta Casellati (Presidente del Senato)</t>
  </si>
  <si>
    <t>Tempo di parola: indica il tempo in cui il soggetto politico/istituzionale parla direttamente in voce.
Tempo di notizia: indica il tempo dedicato dal giornalista all'illustrazione di un argomento/evento  in relazione ad un soggetto politico/istituzionale.
Tempo di antenna: indica il tempo complessivamente dedicato al soggetto politico/istituzionale ed è dato dalla somma del tempo di notizia e del tempo di parola del soggetto.</t>
  </si>
  <si>
    <t>Tempo di parola: indica il tempo in cui il soggetto politico/istituzionale parla direttamente in voce.</t>
  </si>
  <si>
    <t>Tempo di notizia: indica il tempo dedicato dal giornalista all'illustrazione di un argomento/evento  in relazione ad un soggetto politico/istituzionale.</t>
  </si>
  <si>
    <t>Tempo di antenna: indica il tempo complessivamente dedicato al soggetto politico/istituzionale ed è dato dalla somma del tempo di notizia e del tempo di parola del soggetto.</t>
  </si>
  <si>
    <t>Tempo di notizia: indica il tempo dedicato dal giornalista all'illustrazione di un argomento/evento in relazione ad un soggetto politico/istituzionale.</t>
  </si>
  <si>
    <t xml:space="preserve">Tempo di Parola: indica il tempo in cui il soggetto politico/istituzionale parla direttamente in voce.
</t>
  </si>
  <si>
    <t>Italia Viva - PSI</t>
  </si>
  <si>
    <t>Maie</t>
  </si>
  <si>
    <t>Roberto Gualtieri (Governo/Ministri/Sottosegretari)</t>
  </si>
  <si>
    <t>Stefano Patuanelli (Governo/Ministri/Sottosegretari)</t>
  </si>
  <si>
    <t>Dario Franceschini (Governo/Ministri/Sottosegretari)</t>
  </si>
  <si>
    <t>Antonio Misiani (Governo/Ministri/Sottosegretari)</t>
  </si>
  <si>
    <t>Antonio Decaro (Partito Democratico)</t>
  </si>
  <si>
    <t>Antonio Tajani (Forza Italia)</t>
  </si>
  <si>
    <t>Paola De Micheli (Governo/Ministri/Sottosegretari)</t>
  </si>
  <si>
    <t>Francesco Boccia (Governo/Ministri/Sottosegretari)</t>
  </si>
  <si>
    <t>Fabiana Dadone (Governo/Ministri/Sottosegretari)</t>
  </si>
  <si>
    <t>Tab. B4 - Tempo di parola dei soggetti politici ed istituzionali nei programmi extra-gr di rete e di testata. Rete Radio 101 - Testata News Mediaset</t>
  </si>
  <si>
    <t>Testata News Mediaset</t>
  </si>
  <si>
    <t xml:space="preserve">Tempo di Parola: indica il tempo in cui il soggetto politico/istituzionale parla direttamente in voce
Rete Radio 101: 
Testata News Mediaset: </t>
  </si>
  <si>
    <t>Tab. B5 - Tempo di parola dei soggetti politici ed istituzionali nei programmi extra-gr di rete e di testata. Rete Virgin Radio - Testata News Mediaset</t>
  </si>
  <si>
    <t xml:space="preserve">Tempo di Parola: indica il tempo in cui il soggetto politico/istituzionale parla direttamente in voce
Rete Virgin Radio:
Testata News Mediaset: </t>
  </si>
  <si>
    <t>Tab. B6 - Tempo di parola dei soggetti politici ed istituzionali nei programmi extra-gr di rete e di testata. Rete Radio 105 network - Testata News Mediaset</t>
  </si>
  <si>
    <t xml:space="preserve">Tempo di Parola: indica il tempo in cui il soggetto politico/istituzionale parla direttamente in voce
Rete Radio 105 network: 
Testata News Mediaset: </t>
  </si>
  <si>
    <t>Tab. B7 - Tempo di parola dei soggetti politici ed istituzionali nei programmi extra-gr di rete e di testata. Rete Radio Monte Carlo - Testata News Mediaset</t>
  </si>
  <si>
    <t>Rete RDS</t>
  </si>
  <si>
    <t>Testata RDS</t>
  </si>
  <si>
    <t>Centro Democratico - Radicali Italiani - +Europa</t>
  </si>
  <si>
    <t>Roberto Speranza (Governo/Ministri/Sottosegretari)</t>
  </si>
  <si>
    <t>Massimiliano Romeo (Lega Salvini Premier)</t>
  </si>
  <si>
    <t>Giuseppe Sala (Partito Democratico)</t>
  </si>
  <si>
    <t>Gaetano Manfredi (Governo/Ministri/Sottosegretari)</t>
  </si>
  <si>
    <t>Paolo Tiramani (Altro)</t>
  </si>
  <si>
    <t>Andrea Marcucci (Partito Democratico)</t>
  </si>
  <si>
    <t>David Sassoli (Unione Europea)</t>
  </si>
  <si>
    <t>Dario Nardella (Partito Democratico)</t>
  </si>
  <si>
    <t>Lucia Azzolina (Governo/Ministri/Sottosegretari)</t>
  </si>
  <si>
    <t>Luigi De Magistris (Altro)</t>
  </si>
  <si>
    <t>Noi con l'Italia - Usei - Cambiamo! - Alleanza di Centro</t>
  </si>
  <si>
    <t>Tab. B1 - Tempo di parola dei soggetti politici ed istituzionali nei programmi extra-gr di rete. Radio Uno, Radio Due, Radio Tre</t>
  </si>
  <si>
    <t>Tab. B2 - Tempo di parola dei soggetti politici ed istituzionali nei programmi extra-gr di testata. Radio Uno, Radio Due, Radio Tre</t>
  </si>
  <si>
    <t>Periodo dal 01.10.2020 al 31.10.2020</t>
  </si>
  <si>
    <t>Tempo di Parola: indica il tempo in cui il soggetto politico/istituzionale parla direttamente in voce.
Radio Uno:
Radio Due: Caterpillar.
Radio Tre: Tutta la città ne parla.</t>
  </si>
  <si>
    <r>
      <t xml:space="preserve">Tempo di Parola: indica il tempo in cui il soggetto politico/istituzionale parla direttamente in voce
</t>
    </r>
    <r>
      <rPr>
        <sz val="11"/>
        <rFont val="Calibri"/>
        <family val="2"/>
      </rPr>
      <t xml:space="preserve">Radio Uno: Caffè Europa; Che giorno è; Forrest; I viaggi di Radio1; Il mix delle cinque; Inviato speciale; Italia sotto inchiesta; La finestra su San Pietro; Moka; Radio anch'io; Radio1 in vivavoce; Speciale GR 1; Tra poco in edicola; Tutti in classe; Un giorno da pecora; Zapping Radio1.
Radio Due: 
Radio Tre: </t>
    </r>
  </si>
  <si>
    <t xml:space="preserve">Tempo di Parola: indica il tempo in cui il soggetto politico/istituzionale parla direttamente in voce
Rete Radio Monte Carlo: 
Testata News Mediaset: </t>
  </si>
  <si>
    <t>Tempo di Parola: indica il tempo in cui il soggetto politico/istituzionale parla direttamente in voce
Rete Radio 24: 
Testata Radio 24: 24 Mattino; 24 Mattino - le interviste; 24 Mattino - rassegna stampa; Container; Effetto giorno; Effetto notte; Europa Europa; Focus economia; La zanzara; Si può fare; Uno, nessuno, 100Milan.</t>
  </si>
  <si>
    <t>Tempo di Parola: indica il tempo in cui il soggetto politico/istituzionale parla direttamente in voce
Rete Radio Capital: 
Testata Radio Capital: Tg zero; The brakfast club; The brakfast club weekend.</t>
  </si>
  <si>
    <t>Tempo di Parola: indica il tempo in cui il soggetto politico/istituzionale parla direttamente in voce
Rete RTL 102.5: 
Testata RTL 102.5: Non stop news.</t>
  </si>
  <si>
    <t>Luciana Lamorgese (Governo/Ministri/Sottosegretari)</t>
  </si>
  <si>
    <t>Vincenzo De Luca (Partito Democratico)</t>
  </si>
  <si>
    <t>Pierpaolo Sileri (Governo/Ministri/Sottosegretari)</t>
  </si>
  <si>
    <t>Giulio Gallera (Forza Italia)</t>
  </si>
  <si>
    <t>Attilio Fontana (Lega Salvini Premier)</t>
  </si>
  <si>
    <t>Angela Salafia (MoVimento 5 Stelle)</t>
  </si>
  <si>
    <t>Francesco Persico (Altro)</t>
  </si>
  <si>
    <t>Laura Castelli (Governo/Ministri/Sottosegretari)</t>
  </si>
  <si>
    <t>Sandra Zampa (Governo/Ministri/Sottosegretari)</t>
  </si>
  <si>
    <t>Emanuela Del Re (Governo/Ministri/Sottosegretari)</t>
  </si>
  <si>
    <t>Enzo Bianco (Partito Democratico)</t>
  </si>
  <si>
    <t>Vincenzo Spadafora (Governo/Ministri/Sottosegretari)</t>
  </si>
  <si>
    <t>Michele Emiliano (Partito Democratico)</t>
  </si>
  <si>
    <t>Alessandro Di Battista (MoVimento 5 Stelle)</t>
  </si>
  <si>
    <t>Salvatore Martello (Altro)</t>
  </si>
  <si>
    <t>Lisa Noja (Italia Viva - PSI)</t>
  </si>
  <si>
    <t>Alberto Cirio (Forza Italia)</t>
  </si>
  <si>
    <t>Luigi Brugnaro (Forza Italia)</t>
  </si>
  <si>
    <t>Nello Musumeci (Altro)</t>
  </si>
  <si>
    <t>Luca Zaia (Lega Salvini Premier)</t>
  </si>
  <si>
    <t>No Mask (Altro)</t>
  </si>
  <si>
    <t>Mario Pupillo (Partito Democratico)</t>
  </si>
  <si>
    <t>Antonio Terra (Altro)</t>
  </si>
  <si>
    <t>Mario Occhiuto (Forza Italia)</t>
  </si>
  <si>
    <t>Daniele Baglione (Altro)</t>
  </si>
  <si>
    <t>Michele Maria Longo (Altro)</t>
  </si>
  <si>
    <t>Giovanni Toti (Noi con l'Italia - Usei - Cambiamo! - Alleanza di Centro)</t>
  </si>
  <si>
    <t>Marco Marsilio (Fratelli d'Italia)</t>
  </si>
  <si>
    <t>Achille Variati (Partito Democratico)</t>
  </si>
  <si>
    <t>Carlo Sibilia (MoVimento 5 Stelle)</t>
  </si>
  <si>
    <t>Francesco Acquaroli (Fratelli d'Italia)</t>
  </si>
  <si>
    <t>Simona Malpezzi (Governo/Ministri/Sottosegretari)</t>
  </si>
  <si>
    <t>Salvatore Margiotta (Governo/Ministri/Sottosegretari)</t>
  </si>
  <si>
    <t>Pierpaolo Sileri (MoVimento 5 Stelle)</t>
  </si>
  <si>
    <t>Monica Cirinnà (Partito Democratico)</t>
  </si>
  <si>
    <t>Davide Galimberti (Partito Democratico)</t>
  </si>
  <si>
    <t>Sandro Fallani (Partito Democratico)</t>
  </si>
  <si>
    <t>Luca Menesini (Partito Democratico)</t>
  </si>
  <si>
    <t>Federico Balocchi (Altro)</t>
  </si>
  <si>
    <t>Michel Marchi (Altro)</t>
  </si>
  <si>
    <t>Eleonora Ducci (Altro)</t>
  </si>
  <si>
    <t>Achille Variati (Governo/Ministri/Sottosegretari)</t>
  </si>
  <si>
    <t>Giuseppe Falcomatà (Partito Democratico)</t>
  </si>
  <si>
    <t>Pier Luigi Lopalco (Altro)</t>
  </si>
  <si>
    <t>Marco Granelli (Partito Democratico)</t>
  </si>
  <si>
    <t>Teresa Bellanova (Italia Viva - PSI)</t>
  </si>
  <si>
    <t>Maurizio Acerbo (Altro)</t>
  </si>
  <si>
    <t>Laura Boldrini (Partito Democratico)</t>
  </si>
  <si>
    <t>Pier Paolo Baretta (Governo/Ministri/Sottosegretari)</t>
  </si>
  <si>
    <t>Sumaya Abdel Qader (Partito Democratico)</t>
  </si>
  <si>
    <t>Rai RadioUno: i 20 soggetti politici e istituzionali che parlano di più - Programmi extraGr</t>
  </si>
  <si>
    <t>Rai RadioDue: i 20 soggetti politici e istituzionali che parlano di più - Programmi extraGr</t>
  </si>
  <si>
    <t>Rai RadioTre: i 20 soggetti politici e istituzionali che parlano di più - Programmi extraGr</t>
  </si>
  <si>
    <t>Radio 24: i 20 soggetti politici e istituzionali che parlano di più - Programmi extraGr</t>
  </si>
  <si>
    <t>Radio 101: i 20 soggetti politici e istituzionali che parlano di più - Programmi extraGr</t>
  </si>
  <si>
    <t>Virgin Radio: i 20 soggetti politici e istituzionali che parlano di più - Programmi extraGr</t>
  </si>
  <si>
    <t>Radio 105: i 20 soggetti politici e istituzionali che parlano di più - Programmi extraGr</t>
  </si>
  <si>
    <t>Radio Monte Carlo: i 20 soggetti politici e istituzionali che parlano di più - Programmi extraGr</t>
  </si>
  <si>
    <t>M2O: i 20 soggetti politici e istituzionali che parlano di più - Programmi extraGr</t>
  </si>
  <si>
    <t>Radio Deejay: i 20 soggetti politici e istituzionali che parlano di più - Programmi extraGr</t>
  </si>
  <si>
    <t>Radio Capital: i 20 soggetti politici e istituzionali che parlano di più - Programmi extraGr</t>
  </si>
  <si>
    <t>Enrico Panini (Altro)</t>
  </si>
  <si>
    <t>Matteo Mauri (Governo/Ministri/Sottosegretari)</t>
  </si>
  <si>
    <t>Gianluca Vurchio (Altro)</t>
  </si>
  <si>
    <t>Enrico Rossi (Partito Democratico)</t>
  </si>
  <si>
    <t>Isabella Conti (Partito Democratico)</t>
  </si>
  <si>
    <t>Radio Kiss Kiss: i 20 soggetti politici e istituzionali che parlano di più - Programmi extraGr</t>
  </si>
  <si>
    <t>Radio Dimensione Suono: i 20 soggetti politici e istituzionali che parlano di più - Programmi extraGr</t>
  </si>
  <si>
    <t>Radio Italia: i 20 soggetti politici e istituzionali che parlano di più - Programmi extraGr</t>
  </si>
  <si>
    <t>RTL 102.5: i 20 soggetti politici e istituzionali che parlano di più - Programmi extraGr</t>
  </si>
  <si>
    <t>Giorgio Gori (Partito Democratico)</t>
  </si>
  <si>
    <t>Federico Sboarina (Altro)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</si>
</sst>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43" x14ac:knownFonts="1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medium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172EF"/>
      </left>
      <right/>
      <top style="medium">
        <color rgb="FF0172EF"/>
      </top>
      <bottom/>
      <diagonal/>
    </border>
    <border>
      <left/>
      <right/>
      <top style="medium">
        <color rgb="FF0172EF"/>
      </top>
      <bottom/>
      <diagonal/>
    </border>
    <border>
      <left/>
      <right style="medium">
        <color rgb="FF0172EF"/>
      </right>
      <top style="medium">
        <color rgb="FF0172EF"/>
      </top>
      <bottom/>
      <diagonal/>
    </border>
    <border>
      <left/>
      <right style="medium">
        <color rgb="FF0172EF"/>
      </right>
      <top/>
      <bottom style="thin">
        <color rgb="FF0070C0"/>
      </bottom>
      <diagonal/>
    </border>
    <border>
      <left/>
      <right style="medium">
        <color rgb="FF0172EF"/>
      </right>
      <top style="thin">
        <color rgb="FF0070C0"/>
      </top>
      <bottom style="thin">
        <color rgb="FF0070C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0172EF"/>
      </left>
      <right/>
      <top style="thin">
        <color rgb="FF0172EF"/>
      </top>
      <bottom style="thin">
        <color rgb="FF0172EF"/>
      </bottom>
      <diagonal/>
    </border>
    <border>
      <left/>
      <right/>
      <top style="thin">
        <color rgb="FF0172EF"/>
      </top>
      <bottom style="thin">
        <color rgb="FF0172EF"/>
      </bottom>
      <diagonal/>
    </border>
    <border>
      <left/>
      <right style="medium">
        <color rgb="FF0172EF"/>
      </right>
      <top style="thin">
        <color rgb="FF0172EF"/>
      </top>
      <bottom style="thin">
        <color rgb="FF0172EF"/>
      </bottom>
      <diagonal/>
    </border>
    <border>
      <left style="medium">
        <color rgb="FF0172EF"/>
      </left>
      <right/>
      <top style="thin">
        <color rgb="FF0172EF"/>
      </top>
      <bottom style="medium">
        <color rgb="FF0172EF"/>
      </bottom>
      <diagonal/>
    </border>
    <border>
      <left/>
      <right/>
      <top style="thin">
        <color rgb="FF0172EF"/>
      </top>
      <bottom style="medium">
        <color rgb="FF0172EF"/>
      </bottom>
      <diagonal/>
    </border>
    <border>
      <left/>
      <right style="medium">
        <color rgb="FF0172EF"/>
      </right>
      <top style="thin">
        <color rgb="FF0172EF"/>
      </top>
      <bottom style="medium">
        <color rgb="FF0172EF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172EF"/>
      </left>
      <right/>
      <top/>
      <bottom style="thin">
        <color rgb="FF0070C0"/>
      </bottom>
      <diagonal/>
    </border>
    <border>
      <left style="medium">
        <color rgb="FF0172EF"/>
      </left>
      <right/>
      <top style="thin">
        <color rgb="FF0070C0"/>
      </top>
      <bottom style="thin">
        <color rgb="FF0070C0"/>
      </bottom>
      <diagonal/>
    </border>
    <border>
      <left style="medium">
        <color rgb="FF0172EF"/>
      </left>
      <right/>
      <top style="thin">
        <color rgb="FF0070C0"/>
      </top>
      <bottom style="medium">
        <color rgb="FF0172EF"/>
      </bottom>
      <diagonal/>
    </border>
    <border>
      <left/>
      <right/>
      <top style="thin">
        <color rgb="FF0070C0"/>
      </top>
      <bottom style="medium">
        <color rgb="FF0172EF"/>
      </bottom>
      <diagonal/>
    </border>
    <border>
      <left/>
      <right style="medium">
        <color rgb="FF0172EF"/>
      </right>
      <top style="thin">
        <color rgb="FF0070C0"/>
      </top>
      <bottom style="medium">
        <color rgb="FF0172EF"/>
      </bottom>
      <diagonal/>
    </border>
    <border>
      <left style="medium">
        <color rgb="FF0172EF"/>
      </left>
      <right/>
      <top/>
      <bottom style="thin">
        <color rgb="FF0172EF"/>
      </bottom>
      <diagonal/>
    </border>
    <border>
      <left/>
      <right/>
      <top/>
      <bottom style="thin">
        <color rgb="FF0172EF"/>
      </bottom>
      <diagonal/>
    </border>
    <border>
      <left/>
      <right style="medium">
        <color rgb="FF0172EF"/>
      </right>
      <top/>
      <bottom style="thin">
        <color rgb="FF0172EF"/>
      </bottom>
      <diagonal/>
    </border>
  </borders>
  <cellStyleXfs count="162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/>
    <xf numFmtId="0" fontId="30" fillId="0" borderId="0"/>
    <xf numFmtId="9" fontId="24" fillId="0" borderId="0" applyFont="0" applyFill="0" applyBorder="0" applyAlignment="0" applyProtection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/>
    <xf numFmtId="0" fontId="21" fillId="0" borderId="0"/>
    <xf numFmtId="0" fontId="31" fillId="0" borderId="0"/>
    <xf numFmtId="0" fontId="20" fillId="0" borderId="0"/>
    <xf numFmtId="9" fontId="31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4" fillId="0" borderId="0"/>
    <xf numFmtId="0" fontId="17" fillId="0" borderId="0"/>
    <xf numFmtId="0" fontId="32" fillId="0" borderId="0"/>
    <xf numFmtId="0" fontId="16" fillId="0" borderId="0"/>
    <xf numFmtId="9" fontId="3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24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3" fillId="0" borderId="0"/>
    <xf numFmtId="0" fontId="36" fillId="0" borderId="0"/>
    <xf numFmtId="9" fontId="37" fillId="0" borderId="0" applyFont="0" applyFill="0" applyBorder="0" applyAlignment="0" applyProtection="0"/>
    <xf numFmtId="0" fontId="3" fillId="0" borderId="0"/>
  </cellStyleXfs>
  <cellXfs count="232">
    <xf numFmtId="0" fontId="0" fillId="0" borderId="0" xfId="0"/>
    <xf numFmtId="0" fontId="24" fillId="0" borderId="0" xfId="97"/>
    <xf numFmtId="0" fontId="23" fillId="0" borderId="0" xfId="97" applyFont="1"/>
    <xf numFmtId="0" fontId="24" fillId="0" borderId="0" xfId="97" applyFont="1"/>
    <xf numFmtId="0" fontId="24" fillId="0" borderId="0" xfId="97" applyAlignment="1">
      <alignment horizontal="right"/>
    </xf>
    <xf numFmtId="0" fontId="24" fillId="0" borderId="0" xfId="97" applyFill="1"/>
    <xf numFmtId="0" fontId="24" fillId="0" borderId="0" xfId="97" applyFill="1" applyAlignment="1">
      <alignment horizontal="right"/>
    </xf>
    <xf numFmtId="0" fontId="29" fillId="0" borderId="4" xfId="97" applyFont="1" applyFill="1" applyBorder="1"/>
    <xf numFmtId="0" fontId="23" fillId="0" borderId="5" xfId="97" applyFont="1" applyFill="1" applyBorder="1" applyAlignment="1">
      <alignment horizontal="center"/>
    </xf>
    <xf numFmtId="0" fontId="23" fillId="0" borderId="6" xfId="97" applyFont="1" applyFill="1" applyBorder="1" applyAlignment="1">
      <alignment horizontal="center"/>
    </xf>
    <xf numFmtId="0" fontId="0" fillId="0" borderId="4" xfId="0" applyBorder="1"/>
    <xf numFmtId="46" fontId="14" fillId="0" borderId="5" xfId="145" applyNumberFormat="1" applyFill="1" applyBorder="1" applyAlignment="1">
      <alignment horizontal="center"/>
    </xf>
    <xf numFmtId="10" fontId="27" fillId="0" borderId="5" xfId="99" applyNumberFormat="1" applyFont="1" applyBorder="1" applyAlignment="1">
      <alignment horizontal="center"/>
    </xf>
    <xf numFmtId="46" fontId="27" fillId="0" borderId="5" xfId="97" applyNumberFormat="1" applyFont="1" applyBorder="1" applyAlignment="1">
      <alignment horizontal="center"/>
    </xf>
    <xf numFmtId="10" fontId="27" fillId="0" borderId="6" xfId="99" applyNumberFormat="1" applyFont="1" applyBorder="1" applyAlignment="1">
      <alignment horizontal="center"/>
    </xf>
    <xf numFmtId="46" fontId="14" fillId="2" borderId="5" xfId="145" applyNumberFormat="1" applyFill="1" applyBorder="1" applyAlignment="1">
      <alignment horizontal="center"/>
    </xf>
    <xf numFmtId="0" fontId="23" fillId="0" borderId="5" xfId="97" applyFont="1" applyBorder="1" applyAlignment="1">
      <alignment horizontal="center"/>
    </xf>
    <xf numFmtId="0" fontId="23" fillId="0" borderId="6" xfId="97" applyFont="1" applyBorder="1" applyAlignment="1">
      <alignment horizontal="center"/>
    </xf>
    <xf numFmtId="0" fontId="27" fillId="0" borderId="4" xfId="97" applyFont="1" applyFill="1" applyBorder="1" applyAlignment="1">
      <alignment horizontal="left"/>
    </xf>
    <xf numFmtId="10" fontId="27" fillId="0" borderId="5" xfId="97" applyNumberFormat="1" applyFont="1" applyBorder="1" applyAlignment="1">
      <alignment horizontal="center"/>
    </xf>
    <xf numFmtId="46" fontId="14" fillId="0" borderId="11" xfId="145" applyNumberFormat="1" applyFill="1" applyBorder="1" applyAlignment="1">
      <alignment horizontal="center"/>
    </xf>
    <xf numFmtId="10" fontId="27" fillId="0" borderId="11" xfId="99" applyNumberFormat="1" applyFont="1" applyBorder="1" applyAlignment="1">
      <alignment horizontal="center"/>
    </xf>
    <xf numFmtId="10" fontId="27" fillId="0" borderId="12" xfId="99" applyNumberFormat="1" applyFont="1" applyBorder="1" applyAlignment="1">
      <alignment horizontal="center"/>
    </xf>
    <xf numFmtId="0" fontId="27" fillId="0" borderId="10" xfId="97" applyFont="1" applyFill="1" applyBorder="1" applyAlignment="1">
      <alignment horizontal="left"/>
    </xf>
    <xf numFmtId="10" fontId="27" fillId="0" borderId="11" xfId="97" applyNumberFormat="1" applyFont="1" applyBorder="1" applyAlignment="1">
      <alignment horizontal="center"/>
    </xf>
    <xf numFmtId="0" fontId="24" fillId="0" borderId="13" xfId="97" applyFill="1" applyBorder="1" applyAlignment="1"/>
    <xf numFmtId="0" fontId="24" fillId="0" borderId="14" xfId="97" applyFill="1" applyBorder="1" applyAlignment="1"/>
    <xf numFmtId="0" fontId="24" fillId="0" borderId="15" xfId="97" applyFill="1" applyBorder="1" applyAlignment="1"/>
    <xf numFmtId="0" fontId="27" fillId="0" borderId="16" xfId="97" applyFont="1" applyFill="1" applyBorder="1" applyAlignment="1"/>
    <xf numFmtId="0" fontId="27" fillId="0" borderId="0" xfId="97" applyFont="1" applyFill="1" applyBorder="1" applyAlignment="1"/>
    <xf numFmtId="0" fontId="27" fillId="0" borderId="17" xfId="97" applyFont="1" applyFill="1" applyBorder="1" applyAlignment="1"/>
    <xf numFmtId="0" fontId="28" fillId="0" borderId="21" xfId="97" applyFont="1" applyFill="1" applyBorder="1" applyAlignment="1">
      <alignment horizontal="left"/>
    </xf>
    <xf numFmtId="46" fontId="28" fillId="0" borderId="22" xfId="97" applyNumberFormat="1" applyFont="1" applyFill="1" applyBorder="1" applyAlignment="1">
      <alignment horizontal="center"/>
    </xf>
    <xf numFmtId="10" fontId="28" fillId="0" borderId="22" xfId="97" applyNumberFormat="1" applyFont="1" applyFill="1" applyBorder="1" applyAlignment="1">
      <alignment horizontal="center"/>
    </xf>
    <xf numFmtId="10" fontId="28" fillId="0" borderId="23" xfId="97" applyNumberFormat="1" applyFont="1" applyFill="1" applyBorder="1" applyAlignment="1">
      <alignment horizontal="center"/>
    </xf>
    <xf numFmtId="46" fontId="28" fillId="0" borderId="22" xfId="97" applyNumberFormat="1" applyFont="1" applyBorder="1" applyAlignment="1">
      <alignment horizontal="center"/>
    </xf>
    <xf numFmtId="10" fontId="28" fillId="0" borderId="22" xfId="99" applyNumberFormat="1" applyFont="1" applyBorder="1" applyAlignment="1">
      <alignment horizontal="center"/>
    </xf>
    <xf numFmtId="164" fontId="28" fillId="0" borderId="22" xfId="99" applyNumberFormat="1" applyFont="1" applyBorder="1" applyAlignment="1">
      <alignment horizontal="center"/>
    </xf>
    <xf numFmtId="10" fontId="28" fillId="0" borderId="23" xfId="99" applyNumberFormat="1" applyFont="1" applyBorder="1" applyAlignment="1">
      <alignment horizontal="center"/>
    </xf>
    <xf numFmtId="0" fontId="35" fillId="3" borderId="13" xfId="97" applyFont="1" applyFill="1" applyBorder="1"/>
    <xf numFmtId="0" fontId="29" fillId="0" borderId="27" xfId="97" applyFont="1" applyFill="1" applyBorder="1"/>
    <xf numFmtId="0" fontId="23" fillId="0" borderId="28" xfId="97" applyFont="1" applyFill="1" applyBorder="1" applyAlignment="1">
      <alignment horizontal="center"/>
    </xf>
    <xf numFmtId="0" fontId="23" fillId="0" borderId="29" xfId="97" applyFont="1" applyFill="1" applyBorder="1" applyAlignment="1">
      <alignment horizontal="center"/>
    </xf>
    <xf numFmtId="0" fontId="0" fillId="0" borderId="27" xfId="0" applyBorder="1"/>
    <xf numFmtId="46" fontId="14" fillId="0" borderId="28" xfId="145" applyNumberFormat="1" applyFill="1" applyBorder="1" applyAlignment="1">
      <alignment horizontal="center"/>
    </xf>
    <xf numFmtId="10" fontId="27" fillId="0" borderId="28" xfId="99" applyNumberFormat="1" applyFont="1" applyBorder="1" applyAlignment="1">
      <alignment horizontal="center"/>
    </xf>
    <xf numFmtId="46" fontId="27" fillId="0" borderId="28" xfId="97" applyNumberFormat="1" applyFont="1" applyBorder="1" applyAlignment="1">
      <alignment horizontal="center"/>
    </xf>
    <xf numFmtId="10" fontId="27" fillId="0" borderId="29" xfId="99" applyNumberFormat="1" applyFont="1" applyBorder="1" applyAlignment="1">
      <alignment horizontal="center"/>
    </xf>
    <xf numFmtId="0" fontId="23" fillId="0" borderId="28" xfId="97" applyFont="1" applyBorder="1" applyAlignment="1">
      <alignment horizontal="center"/>
    </xf>
    <xf numFmtId="0" fontId="23" fillId="0" borderId="29" xfId="97" applyFont="1" applyBorder="1" applyAlignment="1">
      <alignment horizontal="center"/>
    </xf>
    <xf numFmtId="0" fontId="27" fillId="0" borderId="27" xfId="97" applyFont="1" applyFill="1" applyBorder="1" applyAlignment="1">
      <alignment horizontal="left"/>
    </xf>
    <xf numFmtId="10" fontId="27" fillId="0" borderId="28" xfId="97" applyNumberFormat="1" applyFont="1" applyBorder="1" applyAlignment="1">
      <alignment horizontal="center"/>
    </xf>
    <xf numFmtId="0" fontId="35" fillId="4" borderId="27" xfId="97" applyFont="1" applyFill="1" applyBorder="1"/>
    <xf numFmtId="46" fontId="14" fillId="0" borderId="31" xfId="145" applyNumberFormat="1" applyFill="1" applyBorder="1" applyAlignment="1">
      <alignment horizontal="center"/>
    </xf>
    <xf numFmtId="10" fontId="27" fillId="0" borderId="31" xfId="99" applyNumberFormat="1" applyFont="1" applyBorder="1" applyAlignment="1">
      <alignment horizontal="center"/>
    </xf>
    <xf numFmtId="0" fontId="27" fillId="0" borderId="30" xfId="97" applyFont="1" applyFill="1" applyBorder="1" applyAlignment="1">
      <alignment horizontal="left"/>
    </xf>
    <xf numFmtId="10" fontId="27" fillId="0" borderId="31" xfId="97" applyNumberFormat="1" applyFont="1" applyBorder="1" applyAlignment="1">
      <alignment horizontal="center"/>
    </xf>
    <xf numFmtId="0" fontId="24" fillId="0" borderId="32" xfId="97" applyFill="1" applyBorder="1" applyAlignment="1"/>
    <xf numFmtId="0" fontId="24" fillId="0" borderId="33" xfId="97" applyFill="1" applyBorder="1" applyAlignment="1"/>
    <xf numFmtId="0" fontId="27" fillId="0" borderId="34" xfId="97" applyFont="1" applyFill="1" applyBorder="1" applyAlignment="1"/>
    <xf numFmtId="0" fontId="28" fillId="0" borderId="37" xfId="97" applyFont="1" applyFill="1" applyBorder="1" applyAlignment="1">
      <alignment horizontal="left"/>
    </xf>
    <xf numFmtId="46" fontId="28" fillId="0" borderId="38" xfId="97" applyNumberFormat="1" applyFont="1" applyFill="1" applyBorder="1" applyAlignment="1">
      <alignment horizontal="center"/>
    </xf>
    <xf numFmtId="10" fontId="28" fillId="0" borderId="38" xfId="97" applyNumberFormat="1" applyFont="1" applyFill="1" applyBorder="1" applyAlignment="1">
      <alignment horizontal="center"/>
    </xf>
    <xf numFmtId="10" fontId="28" fillId="0" borderId="39" xfId="97" applyNumberFormat="1" applyFont="1" applyFill="1" applyBorder="1" applyAlignment="1">
      <alignment horizontal="center"/>
    </xf>
    <xf numFmtId="46" fontId="28" fillId="0" borderId="38" xfId="97" applyNumberFormat="1" applyFont="1" applyBorder="1" applyAlignment="1">
      <alignment horizontal="center"/>
    </xf>
    <xf numFmtId="10" fontId="28" fillId="0" borderId="38" xfId="99" applyNumberFormat="1" applyFont="1" applyBorder="1" applyAlignment="1">
      <alignment horizontal="center"/>
    </xf>
    <xf numFmtId="10" fontId="28" fillId="0" borderId="39" xfId="99" applyNumberFormat="1" applyFont="1" applyBorder="1" applyAlignment="1">
      <alignment horizontal="center"/>
    </xf>
    <xf numFmtId="10" fontId="27" fillId="0" borderId="40" xfId="99" applyNumberFormat="1" applyFont="1" applyBorder="1" applyAlignment="1">
      <alignment horizontal="center"/>
    </xf>
    <xf numFmtId="0" fontId="24" fillId="0" borderId="41" xfId="97" applyFill="1" applyBorder="1" applyAlignment="1"/>
    <xf numFmtId="0" fontId="27" fillId="0" borderId="42" xfId="97" applyFont="1" applyFill="1" applyBorder="1" applyAlignment="1"/>
    <xf numFmtId="46" fontId="27" fillId="0" borderId="31" xfId="97" applyNumberFormat="1" applyFont="1" applyBorder="1" applyAlignment="1">
      <alignment horizontal="center"/>
    </xf>
    <xf numFmtId="164" fontId="28" fillId="0" borderId="38" xfId="99" applyNumberFormat="1" applyFont="1" applyBorder="1" applyAlignment="1">
      <alignment horizontal="center"/>
    </xf>
    <xf numFmtId="0" fontId="36" fillId="0" borderId="0" xfId="159"/>
    <xf numFmtId="10" fontId="36" fillId="0" borderId="0" xfId="159" applyNumberFormat="1"/>
    <xf numFmtId="0" fontId="23" fillId="0" borderId="48" xfId="97" applyFont="1" applyFill="1" applyBorder="1" applyAlignment="1">
      <alignment horizontal="center"/>
    </xf>
    <xf numFmtId="0" fontId="24" fillId="0" borderId="0" xfId="97" applyAlignment="1">
      <alignment vertical="center"/>
    </xf>
    <xf numFmtId="0" fontId="39" fillId="0" borderId="0" xfId="97" applyFont="1" applyAlignment="1">
      <alignment vertical="center"/>
    </xf>
    <xf numFmtId="0" fontId="40" fillId="0" borderId="4" xfId="97" applyFont="1" applyFill="1" applyBorder="1" applyAlignment="1">
      <alignment vertical="center"/>
    </xf>
    <xf numFmtId="0" fontId="41" fillId="0" borderId="5" xfId="97" applyFont="1" applyFill="1" applyBorder="1" applyAlignment="1">
      <alignment horizontal="center" vertical="center"/>
    </xf>
    <xf numFmtId="0" fontId="41" fillId="0" borderId="48" xfId="97" applyFont="1" applyFill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164" fontId="39" fillId="0" borderId="5" xfId="0" applyNumberFormat="1" applyFont="1" applyBorder="1" applyAlignment="1">
      <alignment horizontal="center" vertical="center"/>
    </xf>
    <xf numFmtId="10" fontId="39" fillId="0" borderId="6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vertical="center"/>
    </xf>
    <xf numFmtId="164" fontId="39" fillId="0" borderId="8" xfId="0" applyNumberFormat="1" applyFont="1" applyBorder="1" applyAlignment="1">
      <alignment horizontal="center" vertical="center"/>
    </xf>
    <xf numFmtId="10" fontId="39" fillId="0" borderId="9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164" fontId="41" fillId="0" borderId="5" xfId="0" applyNumberFormat="1" applyFont="1" applyBorder="1" applyAlignment="1">
      <alignment horizontal="center" vertical="center"/>
    </xf>
    <xf numFmtId="10" fontId="41" fillId="0" borderId="6" xfId="0" applyNumberFormat="1" applyFont="1" applyBorder="1" applyAlignment="1">
      <alignment horizontal="center" vertical="center"/>
    </xf>
    <xf numFmtId="0" fontId="0" fillId="0" borderId="49" xfId="0" applyBorder="1"/>
    <xf numFmtId="164" fontId="0" fillId="0" borderId="50" xfId="0" applyNumberFormat="1" applyBorder="1" applyAlignment="1">
      <alignment horizontal="center"/>
    </xf>
    <xf numFmtId="10" fontId="0" fillId="0" borderId="51" xfId="160" applyNumberFormat="1" applyFont="1" applyBorder="1" applyAlignment="1">
      <alignment horizontal="center"/>
    </xf>
    <xf numFmtId="0" fontId="29" fillId="0" borderId="27" xfId="97" applyFont="1" applyFill="1" applyBorder="1" applyAlignment="1">
      <alignment vertical="center"/>
    </xf>
    <xf numFmtId="0" fontId="23" fillId="0" borderId="28" xfId="97" applyFont="1" applyFill="1" applyBorder="1" applyAlignment="1">
      <alignment horizontal="center" vertical="center"/>
    </xf>
    <xf numFmtId="0" fontId="23" fillId="0" borderId="29" xfId="97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40" fillId="0" borderId="27" xfId="97" applyFont="1" applyFill="1" applyBorder="1" applyAlignment="1">
      <alignment vertical="center"/>
    </xf>
    <xf numFmtId="0" fontId="41" fillId="0" borderId="28" xfId="97" applyFont="1" applyFill="1" applyBorder="1" applyAlignment="1">
      <alignment horizontal="center" vertical="center"/>
    </xf>
    <xf numFmtId="0" fontId="41" fillId="0" borderId="29" xfId="97" applyFont="1" applyFill="1" applyBorder="1" applyAlignment="1">
      <alignment horizontal="center" vertical="center"/>
    </xf>
    <xf numFmtId="0" fontId="39" fillId="0" borderId="27" xfId="0" applyFont="1" applyBorder="1" applyAlignment="1">
      <alignment vertical="center"/>
    </xf>
    <xf numFmtId="164" fontId="39" fillId="0" borderId="28" xfId="0" applyNumberFormat="1" applyFont="1" applyBorder="1" applyAlignment="1">
      <alignment horizontal="center" vertical="center"/>
    </xf>
    <xf numFmtId="10" fontId="39" fillId="0" borderId="29" xfId="160" applyNumberFormat="1" applyFont="1" applyBorder="1" applyAlignment="1">
      <alignment horizontal="center" vertical="center"/>
    </xf>
    <xf numFmtId="0" fontId="39" fillId="0" borderId="49" xfId="0" applyFont="1" applyBorder="1" applyAlignment="1">
      <alignment vertical="center"/>
    </xf>
    <xf numFmtId="164" fontId="39" fillId="0" borderId="50" xfId="0" applyNumberFormat="1" applyFont="1" applyBorder="1" applyAlignment="1">
      <alignment horizontal="center" vertical="center"/>
    </xf>
    <xf numFmtId="10" fontId="39" fillId="0" borderId="51" xfId="160" applyNumberFormat="1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39" fillId="0" borderId="50" xfId="0" applyFont="1" applyBorder="1" applyAlignment="1">
      <alignment vertical="center"/>
    </xf>
    <xf numFmtId="0" fontId="39" fillId="0" borderId="51" xfId="0" applyFont="1" applyBorder="1" applyAlignment="1">
      <alignment vertical="center"/>
    </xf>
    <xf numFmtId="10" fontId="39" fillId="0" borderId="6" xfId="160" applyNumberFormat="1" applyFont="1" applyBorder="1" applyAlignment="1">
      <alignment horizontal="center" vertical="center"/>
    </xf>
    <xf numFmtId="10" fontId="39" fillId="0" borderId="9" xfId="160" applyNumberFormat="1" applyFont="1" applyBorder="1" applyAlignment="1">
      <alignment horizontal="center" vertical="center"/>
    </xf>
    <xf numFmtId="0" fontId="40" fillId="0" borderId="4" xfId="97" applyFont="1" applyFill="1" applyBorder="1"/>
    <xf numFmtId="0" fontId="41" fillId="0" borderId="5" xfId="97" applyFont="1" applyFill="1" applyBorder="1" applyAlignment="1">
      <alignment horizontal="center"/>
    </xf>
    <xf numFmtId="0" fontId="41" fillId="0" borderId="48" xfId="97" applyFont="1" applyFill="1" applyBorder="1" applyAlignment="1">
      <alignment horizontal="center"/>
    </xf>
    <xf numFmtId="0" fontId="39" fillId="0" borderId="7" xfId="97" applyFont="1" applyBorder="1" applyAlignment="1">
      <alignment vertical="center"/>
    </xf>
    <xf numFmtId="164" fontId="39" fillId="0" borderId="8" xfId="97" applyNumberFormat="1" applyFont="1" applyBorder="1" applyAlignment="1">
      <alignment horizontal="center" vertical="center"/>
    </xf>
    <xf numFmtId="0" fontId="40" fillId="0" borderId="52" xfId="97" applyFont="1" applyFill="1" applyBorder="1" applyAlignment="1">
      <alignment vertical="center"/>
    </xf>
    <xf numFmtId="0" fontId="41" fillId="0" borderId="53" xfId="97" applyFont="1" applyFill="1" applyBorder="1" applyAlignment="1">
      <alignment horizontal="center" vertical="center"/>
    </xf>
    <xf numFmtId="0" fontId="41" fillId="0" borderId="54" xfId="97" applyFont="1" applyFill="1" applyBorder="1" applyAlignment="1">
      <alignment horizontal="center" vertical="center"/>
    </xf>
    <xf numFmtId="0" fontId="39" fillId="0" borderId="52" xfId="0" applyFont="1" applyBorder="1" applyAlignment="1">
      <alignment vertical="center"/>
    </xf>
    <xf numFmtId="164" fontId="39" fillId="0" borderId="53" xfId="0" applyNumberFormat="1" applyFont="1" applyBorder="1" applyAlignment="1">
      <alignment horizontal="center" vertical="center"/>
    </xf>
    <xf numFmtId="10" fontId="39" fillId="0" borderId="54" xfId="160" applyNumberFormat="1" applyFont="1" applyBorder="1" applyAlignment="1">
      <alignment horizontal="center" vertical="center"/>
    </xf>
    <xf numFmtId="10" fontId="39" fillId="0" borderId="57" xfId="160" applyNumberFormat="1" applyFont="1" applyBorder="1" applyAlignment="1">
      <alignment horizontal="center" vertical="center"/>
    </xf>
    <xf numFmtId="0" fontId="39" fillId="0" borderId="55" xfId="0" applyFont="1" applyBorder="1" applyAlignment="1">
      <alignment vertical="center"/>
    </xf>
    <xf numFmtId="164" fontId="39" fillId="0" borderId="56" xfId="0" applyNumberFormat="1" applyFont="1" applyBorder="1" applyAlignment="1">
      <alignment horizontal="center" vertical="center"/>
    </xf>
    <xf numFmtId="0" fontId="39" fillId="0" borderId="35" xfId="0" applyFont="1" applyBorder="1" applyAlignment="1">
      <alignment vertical="center"/>
    </xf>
    <xf numFmtId="164" fontId="39" fillId="0" borderId="36" xfId="0" applyNumberFormat="1" applyFont="1" applyBorder="1" applyAlignment="1">
      <alignment horizontal="center" vertical="center"/>
    </xf>
    <xf numFmtId="10" fontId="39" fillId="0" borderId="43" xfId="160" applyNumberFormat="1" applyFont="1" applyBorder="1" applyAlignment="1">
      <alignment horizontal="center" vertical="center"/>
    </xf>
    <xf numFmtId="0" fontId="29" fillId="0" borderId="28" xfId="97" applyFont="1" applyFill="1" applyBorder="1" applyAlignment="1">
      <alignment horizontal="center"/>
    </xf>
    <xf numFmtId="0" fontId="24" fillId="0" borderId="0" xfId="97" applyAlignment="1">
      <alignment horizontal="center"/>
    </xf>
    <xf numFmtId="164" fontId="0" fillId="0" borderId="28" xfId="0" applyNumberFormat="1" applyBorder="1" applyAlignment="1">
      <alignment horizontal="center"/>
    </xf>
    <xf numFmtId="164" fontId="28" fillId="0" borderId="38" xfId="97" applyNumberFormat="1" applyFont="1" applyFill="1" applyBorder="1" applyAlignment="1">
      <alignment horizontal="center"/>
    </xf>
    <xf numFmtId="164" fontId="27" fillId="0" borderId="28" xfId="97" applyNumberFormat="1" applyFont="1" applyFill="1" applyBorder="1" applyAlignment="1">
      <alignment horizontal="center"/>
    </xf>
    <xf numFmtId="164" fontId="14" fillId="0" borderId="28" xfId="145" applyNumberFormat="1" applyFill="1" applyBorder="1" applyAlignment="1">
      <alignment horizontal="center"/>
    </xf>
    <xf numFmtId="164" fontId="27" fillId="0" borderId="28" xfId="97" applyNumberFormat="1" applyFont="1" applyBorder="1" applyAlignment="1">
      <alignment horizontal="center"/>
    </xf>
    <xf numFmtId="164" fontId="27" fillId="0" borderId="29" xfId="99" applyNumberFormat="1" applyFont="1" applyBorder="1" applyAlignment="1">
      <alignment horizontal="center"/>
    </xf>
    <xf numFmtId="164" fontId="27" fillId="0" borderId="31" xfId="97" applyNumberFormat="1" applyFont="1" applyFill="1" applyBorder="1" applyAlignment="1">
      <alignment horizontal="center"/>
    </xf>
    <xf numFmtId="164" fontId="14" fillId="0" borderId="31" xfId="145" applyNumberFormat="1" applyFill="1" applyBorder="1" applyAlignment="1">
      <alignment horizontal="center"/>
    </xf>
    <xf numFmtId="164" fontId="27" fillId="0" borderId="31" xfId="97" applyNumberFormat="1" applyFont="1" applyBorder="1" applyAlignment="1">
      <alignment horizontal="center"/>
    </xf>
    <xf numFmtId="164" fontId="27" fillId="0" borderId="40" xfId="99" applyNumberFormat="1" applyFont="1" applyBorder="1" applyAlignment="1">
      <alignment horizontal="center"/>
    </xf>
    <xf numFmtId="164" fontId="28" fillId="0" borderId="39" xfId="97" applyNumberFormat="1" applyFont="1" applyFill="1" applyBorder="1" applyAlignment="1">
      <alignment horizontal="center"/>
    </xf>
    <xf numFmtId="164" fontId="28" fillId="0" borderId="38" xfId="97" applyNumberFormat="1" applyFont="1" applyBorder="1" applyAlignment="1">
      <alignment horizontal="center"/>
    </xf>
    <xf numFmtId="164" fontId="28" fillId="0" borderId="39" xfId="99" applyNumberFormat="1" applyFont="1" applyBorder="1" applyAlignment="1">
      <alignment horizontal="center"/>
    </xf>
    <xf numFmtId="0" fontId="29" fillId="0" borderId="27" xfId="97" applyFont="1" applyFill="1" applyBorder="1" applyAlignment="1"/>
    <xf numFmtId="164" fontId="27" fillId="0" borderId="28" xfId="99" applyNumberFormat="1" applyFont="1" applyBorder="1" applyAlignment="1">
      <alignment horizontal="center"/>
    </xf>
    <xf numFmtId="0" fontId="24" fillId="0" borderId="27" xfId="0" applyFont="1" applyBorder="1"/>
    <xf numFmtId="0" fontId="0" fillId="0" borderId="0" xfId="97" applyFont="1" applyBorder="1" applyAlignment="1">
      <alignment horizontal="left" vertical="top" wrapText="1"/>
    </xf>
    <xf numFmtId="0" fontId="24" fillId="0" borderId="0" xfId="97" applyBorder="1" applyAlignment="1">
      <alignment horizontal="left" vertical="top" wrapText="1"/>
    </xf>
    <xf numFmtId="0" fontId="24" fillId="0" borderId="4" xfId="0" applyFont="1" applyBorder="1"/>
    <xf numFmtId="164" fontId="27" fillId="0" borderId="0" xfId="97" applyNumberFormat="1" applyFont="1" applyFill="1" applyBorder="1" applyAlignment="1"/>
    <xf numFmtId="0" fontId="28" fillId="0" borderId="38" xfId="97" applyFont="1" applyFill="1" applyBorder="1" applyAlignment="1">
      <alignment horizontal="center"/>
    </xf>
    <xf numFmtId="0" fontId="27" fillId="0" borderId="28" xfId="97" applyFont="1" applyFill="1" applyBorder="1" applyAlignment="1">
      <alignment horizontal="center"/>
    </xf>
    <xf numFmtId="0" fontId="27" fillId="0" borderId="31" xfId="97" applyFont="1" applyFill="1" applyBorder="1" applyAlignment="1">
      <alignment horizontal="center"/>
    </xf>
    <xf numFmtId="0" fontId="27" fillId="0" borderId="0" xfId="97" applyFont="1" applyFill="1" applyBorder="1" applyAlignment="1">
      <alignment horizontal="center"/>
    </xf>
    <xf numFmtId="164" fontId="27" fillId="0" borderId="0" xfId="97" applyNumberFormat="1" applyFont="1" applyFill="1" applyBorder="1" applyAlignment="1">
      <alignment horizontal="center"/>
    </xf>
    <xf numFmtId="9" fontId="28" fillId="0" borderId="38" xfId="97" applyNumberFormat="1" applyFont="1" applyFill="1" applyBorder="1" applyAlignment="1">
      <alignment horizontal="center"/>
    </xf>
    <xf numFmtId="9" fontId="27" fillId="0" borderId="28" xfId="99" applyNumberFormat="1" applyFont="1" applyBorder="1" applyAlignment="1">
      <alignment horizontal="center"/>
    </xf>
    <xf numFmtId="9" fontId="27" fillId="0" borderId="29" xfId="99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8" xfId="0" applyNumberFormat="1" applyBorder="1" applyAlignment="1">
      <alignment horizontal="center"/>
    </xf>
    <xf numFmtId="10" fontId="0" fillId="0" borderId="28" xfId="0" applyNumberFormat="1" applyBorder="1" applyAlignment="1">
      <alignment horizontal="center"/>
    </xf>
    <xf numFmtId="10" fontId="27" fillId="0" borderId="28" xfId="97" applyNumberFormat="1" applyFont="1" applyFill="1" applyBorder="1" applyAlignment="1">
      <alignment horizontal="center"/>
    </xf>
    <xf numFmtId="10" fontId="27" fillId="0" borderId="0" xfId="97" applyNumberFormat="1" applyFont="1" applyFill="1" applyBorder="1" applyAlignment="1">
      <alignment horizontal="center"/>
    </xf>
    <xf numFmtId="0" fontId="27" fillId="0" borderId="42" xfId="97" applyFont="1" applyFill="1" applyBorder="1" applyAlignment="1">
      <alignment horizontal="center"/>
    </xf>
    <xf numFmtId="10" fontId="27" fillId="0" borderId="0" xfId="97" applyNumberFormat="1" applyFont="1" applyFill="1" applyBorder="1" applyAlignment="1"/>
    <xf numFmtId="10" fontId="0" fillId="0" borderId="28" xfId="160" applyNumberFormat="1" applyFont="1" applyBorder="1" applyAlignment="1">
      <alignment horizontal="center"/>
    </xf>
    <xf numFmtId="10" fontId="28" fillId="0" borderId="38" xfId="160" applyNumberFormat="1" applyFont="1" applyFill="1" applyBorder="1" applyAlignment="1">
      <alignment horizontal="center"/>
    </xf>
    <xf numFmtId="10" fontId="27" fillId="0" borderId="28" xfId="160" applyNumberFormat="1" applyFont="1" applyFill="1" applyBorder="1" applyAlignment="1">
      <alignment horizontal="center"/>
    </xf>
    <xf numFmtId="10" fontId="27" fillId="0" borderId="0" xfId="160" applyNumberFormat="1" applyFont="1" applyFill="1" applyBorder="1" applyAlignment="1">
      <alignment horizontal="center"/>
    </xf>
    <xf numFmtId="10" fontId="29" fillId="0" borderId="28" xfId="160" applyNumberFormat="1" applyFont="1" applyFill="1" applyBorder="1" applyAlignment="1">
      <alignment horizontal="center"/>
    </xf>
    <xf numFmtId="10" fontId="27" fillId="0" borderId="31" xfId="97" applyNumberFormat="1" applyFont="1" applyFill="1" applyBorder="1" applyAlignment="1">
      <alignment horizontal="center"/>
    </xf>
    <xf numFmtId="10" fontId="27" fillId="0" borderId="42" xfId="97" applyNumberFormat="1" applyFont="1" applyFill="1" applyBorder="1" applyAlignment="1">
      <alignment horizontal="center"/>
    </xf>
    <xf numFmtId="164" fontId="24" fillId="0" borderId="28" xfId="0" applyNumberFormat="1" applyFont="1" applyBorder="1" applyAlignment="1">
      <alignment horizontal="center"/>
    </xf>
    <xf numFmtId="0" fontId="34" fillId="4" borderId="28" xfId="97" applyFont="1" applyFill="1" applyBorder="1" applyAlignment="1">
      <alignment horizontal="center"/>
    </xf>
    <xf numFmtId="0" fontId="34" fillId="4" borderId="29" xfId="97" applyFont="1" applyFill="1" applyBorder="1" applyAlignment="1">
      <alignment horizontal="center"/>
    </xf>
    <xf numFmtId="0" fontId="40" fillId="0" borderId="65" xfId="97" applyFont="1" applyFill="1" applyBorder="1" applyAlignment="1">
      <alignment vertical="center"/>
    </xf>
    <xf numFmtId="0" fontId="39" fillId="0" borderId="66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8" xfId="0" applyFont="1" applyBorder="1" applyAlignment="1">
      <alignment vertical="center"/>
    </xf>
    <xf numFmtId="0" fontId="42" fillId="0" borderId="49" xfId="97" applyFont="1" applyFill="1" applyBorder="1" applyAlignment="1">
      <alignment vertical="center"/>
    </xf>
    <xf numFmtId="164" fontId="39" fillId="0" borderId="50" xfId="97" applyNumberFormat="1" applyFont="1" applyFill="1" applyBorder="1" applyAlignment="1">
      <alignment horizontal="center" vertical="center"/>
    </xf>
    <xf numFmtId="10" fontId="39" fillId="0" borderId="51" xfId="97" applyNumberFormat="1" applyFont="1" applyFill="1" applyBorder="1" applyAlignment="1">
      <alignment horizontal="center" vertical="center"/>
    </xf>
    <xf numFmtId="164" fontId="24" fillId="0" borderId="0" xfId="97" applyNumberFormat="1"/>
    <xf numFmtId="0" fontId="24" fillId="0" borderId="18" xfId="97" applyFont="1" applyFill="1" applyBorder="1" applyAlignment="1">
      <alignment horizontal="left" vertical="top" wrapText="1"/>
    </xf>
    <xf numFmtId="0" fontId="24" fillId="0" borderId="19" xfId="97" applyFont="1" applyFill="1" applyBorder="1" applyAlignment="1">
      <alignment horizontal="left" vertical="top" wrapText="1"/>
    </xf>
    <xf numFmtId="0" fontId="24" fillId="0" borderId="20" xfId="97" applyFont="1" applyFill="1" applyBorder="1" applyAlignment="1">
      <alignment horizontal="left" vertical="top" wrapText="1"/>
    </xf>
    <xf numFmtId="0" fontId="34" fillId="3" borderId="1" xfId="97" applyFont="1" applyFill="1" applyBorder="1" applyAlignment="1">
      <alignment horizontal="center"/>
    </xf>
    <xf numFmtId="0" fontId="34" fillId="3" borderId="2" xfId="97" applyFont="1" applyFill="1" applyBorder="1" applyAlignment="1">
      <alignment horizontal="center"/>
    </xf>
    <xf numFmtId="0" fontId="34" fillId="3" borderId="3" xfId="97" applyFont="1" applyFill="1" applyBorder="1" applyAlignment="1">
      <alignment horizontal="center"/>
    </xf>
    <xf numFmtId="0" fontId="34" fillId="3" borderId="7" xfId="97" applyFont="1" applyFill="1" applyBorder="1" applyAlignment="1">
      <alignment horizontal="center"/>
    </xf>
    <xf numFmtId="0" fontId="34" fillId="3" borderId="8" xfId="97" applyFont="1" applyFill="1" applyBorder="1" applyAlignment="1">
      <alignment horizontal="center"/>
    </xf>
    <xf numFmtId="0" fontId="34" fillId="3" borderId="9" xfId="97" applyFont="1" applyFill="1" applyBorder="1" applyAlignment="1">
      <alignment horizontal="center"/>
    </xf>
    <xf numFmtId="0" fontId="34" fillId="3" borderId="14" xfId="97" applyFont="1" applyFill="1" applyBorder="1" applyAlignment="1">
      <alignment horizontal="center"/>
    </xf>
    <xf numFmtId="0" fontId="34" fillId="3" borderId="15" xfId="97" applyFont="1" applyFill="1" applyBorder="1" applyAlignment="1">
      <alignment horizontal="center"/>
    </xf>
    <xf numFmtId="0" fontId="24" fillId="0" borderId="35" xfId="97" applyFont="1" applyFill="1" applyBorder="1" applyAlignment="1">
      <alignment horizontal="left" vertical="top" wrapText="1"/>
    </xf>
    <xf numFmtId="0" fontId="24" fillId="0" borderId="36" xfId="97" applyFont="1" applyFill="1" applyBorder="1" applyAlignment="1">
      <alignment horizontal="left" vertical="top" wrapText="1"/>
    </xf>
    <xf numFmtId="0" fontId="24" fillId="0" borderId="43" xfId="97" applyFont="1" applyFill="1" applyBorder="1" applyAlignment="1">
      <alignment horizontal="left" vertical="top" wrapText="1"/>
    </xf>
    <xf numFmtId="0" fontId="34" fillId="4" borderId="24" xfId="97" applyFont="1" applyFill="1" applyBorder="1" applyAlignment="1">
      <alignment horizontal="center"/>
    </xf>
    <xf numFmtId="0" fontId="34" fillId="4" borderId="25" xfId="97" applyFont="1" applyFill="1" applyBorder="1" applyAlignment="1">
      <alignment horizontal="center"/>
    </xf>
    <xf numFmtId="0" fontId="34" fillId="4" borderId="26" xfId="97" applyFont="1" applyFill="1" applyBorder="1" applyAlignment="1">
      <alignment horizontal="center"/>
    </xf>
    <xf numFmtId="0" fontId="34" fillId="4" borderId="27" xfId="97" applyFont="1" applyFill="1" applyBorder="1" applyAlignment="1">
      <alignment horizontal="center"/>
    </xf>
    <xf numFmtId="0" fontId="34" fillId="4" borderId="28" xfId="97" applyFont="1" applyFill="1" applyBorder="1" applyAlignment="1">
      <alignment horizontal="center"/>
    </xf>
    <xf numFmtId="0" fontId="34" fillId="4" borderId="29" xfId="97" applyFont="1" applyFill="1" applyBorder="1" applyAlignment="1">
      <alignment horizontal="center"/>
    </xf>
    <xf numFmtId="0" fontId="24" fillId="0" borderId="58" xfId="97" applyFont="1" applyFill="1" applyBorder="1" applyAlignment="1">
      <alignment horizontal="left" vertical="top" wrapText="1"/>
    </xf>
    <xf numFmtId="0" fontId="24" fillId="0" borderId="59" xfId="97" applyFont="1" applyFill="1" applyBorder="1" applyAlignment="1">
      <alignment horizontal="left" vertical="top" wrapText="1"/>
    </xf>
    <xf numFmtId="0" fontId="24" fillId="0" borderId="60" xfId="97" applyFont="1" applyFill="1" applyBorder="1" applyAlignment="1">
      <alignment horizontal="left" vertical="top" wrapText="1"/>
    </xf>
    <xf numFmtId="0" fontId="23" fillId="0" borderId="28" xfId="0" applyFont="1" applyBorder="1" applyAlignment="1">
      <alignment horizontal="center"/>
    </xf>
    <xf numFmtId="0" fontId="2" fillId="0" borderId="61" xfId="97" applyFont="1" applyFill="1" applyBorder="1" applyAlignment="1">
      <alignment vertical="top" wrapText="1"/>
    </xf>
    <xf numFmtId="0" fontId="24" fillId="0" borderId="62" xfId="0" applyFont="1" applyBorder="1" applyAlignment="1">
      <alignment vertical="top"/>
    </xf>
    <xf numFmtId="0" fontId="24" fillId="0" borderId="63" xfId="0" applyFont="1" applyBorder="1" applyAlignment="1">
      <alignment vertical="top"/>
    </xf>
    <xf numFmtId="0" fontId="38" fillId="3" borderId="44" xfId="97" applyFont="1" applyFill="1" applyBorder="1" applyAlignment="1">
      <alignment horizontal="center" vertical="center"/>
    </xf>
    <xf numFmtId="0" fontId="38" fillId="3" borderId="45" xfId="97" applyFont="1" applyFill="1" applyBorder="1" applyAlignment="1">
      <alignment horizontal="center" vertical="center"/>
    </xf>
    <xf numFmtId="0" fontId="38" fillId="3" borderId="46" xfId="97" applyFont="1" applyFill="1" applyBorder="1" applyAlignment="1">
      <alignment horizontal="center" vertical="center"/>
    </xf>
    <xf numFmtId="0" fontId="38" fillId="3" borderId="13" xfId="97" applyFont="1" applyFill="1" applyBorder="1" applyAlignment="1">
      <alignment horizontal="center" vertical="center"/>
    </xf>
    <xf numFmtId="0" fontId="38" fillId="3" borderId="14" xfId="97" applyFont="1" applyFill="1" applyBorder="1" applyAlignment="1">
      <alignment horizontal="center" vertical="center"/>
    </xf>
    <xf numFmtId="0" fontId="38" fillId="3" borderId="47" xfId="97" applyFont="1" applyFill="1" applyBorder="1" applyAlignment="1">
      <alignment horizontal="center" vertical="center"/>
    </xf>
    <xf numFmtId="0" fontId="38" fillId="3" borderId="64" xfId="97" applyFont="1" applyFill="1" applyBorder="1" applyAlignment="1">
      <alignment horizontal="center" vertical="center"/>
    </xf>
    <xf numFmtId="0" fontId="38" fillId="3" borderId="69" xfId="97" applyFont="1" applyFill="1" applyBorder="1" applyAlignment="1">
      <alignment horizontal="center" vertical="center"/>
    </xf>
    <xf numFmtId="0" fontId="38" fillId="3" borderId="70" xfId="97" applyFont="1" applyFill="1" applyBorder="1" applyAlignment="1">
      <alignment horizontal="center" vertical="center"/>
    </xf>
    <xf numFmtId="0" fontId="38" fillId="3" borderId="71" xfId="97" applyFont="1" applyFill="1" applyBorder="1" applyAlignment="1">
      <alignment horizontal="center" vertical="center"/>
    </xf>
    <xf numFmtId="0" fontId="38" fillId="4" borderId="24" xfId="97" applyFont="1" applyFill="1" applyBorder="1" applyAlignment="1">
      <alignment horizontal="center" vertical="center"/>
    </xf>
    <xf numFmtId="0" fontId="38" fillId="4" borderId="25" xfId="97" applyFont="1" applyFill="1" applyBorder="1" applyAlignment="1">
      <alignment horizontal="center" vertical="center"/>
    </xf>
    <xf numFmtId="0" fontId="38" fillId="4" borderId="26" xfId="97" applyFont="1" applyFill="1" applyBorder="1" applyAlignment="1">
      <alignment horizontal="center" vertical="center"/>
    </xf>
    <xf numFmtId="0" fontId="38" fillId="4" borderId="27" xfId="97" applyFont="1" applyFill="1" applyBorder="1" applyAlignment="1">
      <alignment horizontal="center" vertical="center"/>
    </xf>
    <xf numFmtId="0" fontId="38" fillId="4" borderId="28" xfId="97" applyFont="1" applyFill="1" applyBorder="1" applyAlignment="1">
      <alignment horizontal="center" vertical="center"/>
    </xf>
    <xf numFmtId="0" fontId="38" fillId="4" borderId="29" xfId="97" applyFont="1" applyFill="1" applyBorder="1" applyAlignment="1">
      <alignment horizontal="center" vertical="center"/>
    </xf>
    <xf numFmtId="0" fontId="34" fillId="4" borderId="24" xfId="97" applyFont="1" applyFill="1" applyBorder="1" applyAlignment="1">
      <alignment horizontal="center" vertical="center"/>
    </xf>
    <xf numFmtId="0" fontId="34" fillId="4" borderId="25" xfId="97" applyFont="1" applyFill="1" applyBorder="1" applyAlignment="1">
      <alignment horizontal="center" vertical="center"/>
    </xf>
    <xf numFmtId="0" fontId="34" fillId="4" borderId="26" xfId="97" applyFont="1" applyFill="1" applyBorder="1" applyAlignment="1">
      <alignment horizontal="center" vertical="center"/>
    </xf>
    <xf numFmtId="0" fontId="34" fillId="4" borderId="27" xfId="97" applyFont="1" applyFill="1" applyBorder="1" applyAlignment="1">
      <alignment horizontal="center" vertical="center"/>
    </xf>
    <xf numFmtId="0" fontId="34" fillId="4" borderId="28" xfId="97" applyFont="1" applyFill="1" applyBorder="1" applyAlignment="1">
      <alignment horizontal="center" vertical="center"/>
    </xf>
    <xf numFmtId="0" fontId="34" fillId="4" borderId="29" xfId="97" applyFont="1" applyFill="1" applyBorder="1" applyAlignment="1">
      <alignment horizontal="center" vertical="center"/>
    </xf>
  </cellXfs>
  <cellStyles count="162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Normale" xfId="0" builtinId="0"/>
    <cellStyle name="Normale 10" xfId="148"/>
    <cellStyle name="Normale 11" xfId="158"/>
    <cellStyle name="Normale 12" xfId="159"/>
    <cellStyle name="Normale 2" xfId="100"/>
    <cellStyle name="Normale 2 2" xfId="97"/>
    <cellStyle name="Normale 2 2 2" xfId="132"/>
    <cellStyle name="Normale 2 2 3" xfId="140"/>
    <cellStyle name="Normale 2 3" xfId="149"/>
    <cellStyle name="Normale 3" xfId="98"/>
    <cellStyle name="Normale 3 10" xfId="144"/>
    <cellStyle name="Normale 3 10 2" xfId="147"/>
    <cellStyle name="Normale 3 10 3" xfId="150"/>
    <cellStyle name="Normale 3 10 3 2" xfId="151"/>
    <cellStyle name="Normale 3 10 3 2 2" xfId="152"/>
    <cellStyle name="Normale 3 10 3 2 2 2" xfId="153"/>
    <cellStyle name="Normale 3 10 3 2 2 2 2" xfId="154"/>
    <cellStyle name="Normale 3 10 3 2 2 2 2 2" xfId="155"/>
    <cellStyle name="Normale 3 10 3 2 2 2 2 3" xfId="156"/>
    <cellStyle name="Normale 3 10 3 2 2 2 2 4" xfId="157"/>
    <cellStyle name="Normale 3 11" xfId="145"/>
    <cellStyle name="Normale 3 12" xfId="146"/>
    <cellStyle name="Normale 3 2" xfId="130"/>
    <cellStyle name="Normale 3 3" xfId="131"/>
    <cellStyle name="Normale 3 4" xfId="133"/>
    <cellStyle name="Normale 3 5" xfId="135"/>
    <cellStyle name="Normale 3 6" xfId="136"/>
    <cellStyle name="Normale 3 7" xfId="137"/>
    <cellStyle name="Normale 3 7 2" xfId="143"/>
    <cellStyle name="Normale 3 7 2 2" xfId="161"/>
    <cellStyle name="Normale 3 8" xfId="138"/>
    <cellStyle name="Normale 3 9" xfId="141"/>
    <cellStyle name="Normale 4" xfId="101"/>
    <cellStyle name="Normale 4 2" xfId="102"/>
    <cellStyle name="Normale 4 2 2" xfId="103"/>
    <cellStyle name="Normale 4 3" xfId="104"/>
    <cellStyle name="Normale 4 4" xfId="139"/>
    <cellStyle name="Normale 5" xfId="105"/>
    <cellStyle name="Normale 5 2" xfId="106"/>
    <cellStyle name="Normale 6" xfId="107"/>
    <cellStyle name="Normale 6 2" xfId="108"/>
    <cellStyle name="Normale 7" xfId="109"/>
    <cellStyle name="Normale 7 2" xfId="110"/>
    <cellStyle name="Normale 8" xfId="111"/>
    <cellStyle name="Normale 9" xfId="112"/>
    <cellStyle name="Percentuale" xfId="160" builtinId="5"/>
    <cellStyle name="Percentuale 2" xfId="99"/>
    <cellStyle name="Percentuale 2 2" xfId="134"/>
    <cellStyle name="Percentuale 2 3" xfId="142"/>
    <cellStyle name="Percentuale 3" xfId="113"/>
  </cellStyles>
  <dxfs count="0"/>
  <tableStyles count="0" defaultTableStyle="TableStyleMedium9" defaultPivotStyle="PivotStyleMedium4"/>
  <colors>
    <mruColors>
      <color rgb="FFF698F2"/>
      <color rgb="FF017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7.xml"/><Relationship Id="rId117" Type="http://schemas.openxmlformats.org/officeDocument/2006/relationships/theme" Target="theme/theme1.xml"/><Relationship Id="rId21" Type="http://schemas.openxmlformats.org/officeDocument/2006/relationships/worksheet" Target="worksheets/sheet14.xml"/><Relationship Id="rId42" Type="http://schemas.openxmlformats.org/officeDocument/2006/relationships/chartsheet" Target="chartsheets/sheet12.xml"/><Relationship Id="rId47" Type="http://schemas.openxmlformats.org/officeDocument/2006/relationships/worksheet" Target="worksheets/sheet34.xml"/><Relationship Id="rId63" Type="http://schemas.openxmlformats.org/officeDocument/2006/relationships/worksheet" Target="worksheets/sheet46.xml"/><Relationship Id="rId68" Type="http://schemas.openxmlformats.org/officeDocument/2006/relationships/worksheet" Target="worksheets/sheet51.xml"/><Relationship Id="rId84" Type="http://schemas.openxmlformats.org/officeDocument/2006/relationships/worksheet" Target="worksheets/sheet67.xml"/><Relationship Id="rId89" Type="http://schemas.openxmlformats.org/officeDocument/2006/relationships/worksheet" Target="worksheets/sheet72.xml"/><Relationship Id="rId112" Type="http://schemas.openxmlformats.org/officeDocument/2006/relationships/worksheet" Target="worksheets/sheet95.xml"/><Relationship Id="rId16" Type="http://schemas.openxmlformats.org/officeDocument/2006/relationships/chartsheet" Target="chartsheets/sheet5.xml"/><Relationship Id="rId107" Type="http://schemas.openxmlformats.org/officeDocument/2006/relationships/worksheet" Target="worksheets/sheet90.xml"/><Relationship Id="rId11" Type="http://schemas.openxmlformats.org/officeDocument/2006/relationships/worksheet" Target="worksheets/sheet8.xml"/><Relationship Id="rId32" Type="http://schemas.openxmlformats.org/officeDocument/2006/relationships/worksheet" Target="worksheets/sheet23.xml"/><Relationship Id="rId37" Type="http://schemas.openxmlformats.org/officeDocument/2006/relationships/chartsheet" Target="chartsheets/sheet11.xml"/><Relationship Id="rId53" Type="http://schemas.openxmlformats.org/officeDocument/2006/relationships/worksheet" Target="worksheets/sheet37.xml"/><Relationship Id="rId58" Type="http://schemas.openxmlformats.org/officeDocument/2006/relationships/worksheet" Target="worksheets/sheet41.xml"/><Relationship Id="rId74" Type="http://schemas.openxmlformats.org/officeDocument/2006/relationships/worksheet" Target="worksheets/sheet57.xml"/><Relationship Id="rId79" Type="http://schemas.openxmlformats.org/officeDocument/2006/relationships/worksheet" Target="worksheets/sheet62.xml"/><Relationship Id="rId102" Type="http://schemas.openxmlformats.org/officeDocument/2006/relationships/worksheet" Target="worksheets/sheet85.xml"/><Relationship Id="rId5" Type="http://schemas.openxmlformats.org/officeDocument/2006/relationships/chartsheet" Target="chartsheets/sheet2.xml"/><Relationship Id="rId90" Type="http://schemas.openxmlformats.org/officeDocument/2006/relationships/worksheet" Target="worksheets/sheet73.xml"/><Relationship Id="rId95" Type="http://schemas.openxmlformats.org/officeDocument/2006/relationships/worksheet" Target="worksheets/sheet78.xml"/><Relationship Id="rId22" Type="http://schemas.openxmlformats.org/officeDocument/2006/relationships/chartsheet" Target="chartsheets/sheet8.xml"/><Relationship Id="rId27" Type="http://schemas.openxmlformats.org/officeDocument/2006/relationships/worksheet" Target="worksheets/sheet18.xml"/><Relationship Id="rId43" Type="http://schemas.openxmlformats.org/officeDocument/2006/relationships/worksheet" Target="worksheets/sheet31.xml"/><Relationship Id="rId48" Type="http://schemas.openxmlformats.org/officeDocument/2006/relationships/chartsheet" Target="chartsheets/sheet14.xml"/><Relationship Id="rId64" Type="http://schemas.openxmlformats.org/officeDocument/2006/relationships/worksheet" Target="worksheets/sheet47.xml"/><Relationship Id="rId69" Type="http://schemas.openxmlformats.org/officeDocument/2006/relationships/worksheet" Target="worksheets/sheet52.xml"/><Relationship Id="rId113" Type="http://schemas.openxmlformats.org/officeDocument/2006/relationships/worksheet" Target="worksheets/sheet96.xml"/><Relationship Id="rId118" Type="http://schemas.openxmlformats.org/officeDocument/2006/relationships/styles" Target="styles.xml"/><Relationship Id="rId80" Type="http://schemas.openxmlformats.org/officeDocument/2006/relationships/worksheet" Target="worksheets/sheet63.xml"/><Relationship Id="rId85" Type="http://schemas.openxmlformats.org/officeDocument/2006/relationships/worksheet" Target="worksheets/sheet68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2.xml"/><Relationship Id="rId33" Type="http://schemas.openxmlformats.org/officeDocument/2006/relationships/worksheet" Target="worksheets/sheet24.xml"/><Relationship Id="rId38" Type="http://schemas.openxmlformats.org/officeDocument/2006/relationships/worksheet" Target="worksheets/sheet27.xml"/><Relationship Id="rId59" Type="http://schemas.openxmlformats.org/officeDocument/2006/relationships/worksheet" Target="worksheets/sheet42.xml"/><Relationship Id="rId103" Type="http://schemas.openxmlformats.org/officeDocument/2006/relationships/worksheet" Target="worksheets/sheet86.xml"/><Relationship Id="rId108" Type="http://schemas.openxmlformats.org/officeDocument/2006/relationships/worksheet" Target="worksheets/sheet91.xml"/><Relationship Id="rId54" Type="http://schemas.openxmlformats.org/officeDocument/2006/relationships/chartsheet" Target="chartsheets/sheet17.xml"/><Relationship Id="rId70" Type="http://schemas.openxmlformats.org/officeDocument/2006/relationships/worksheet" Target="worksheets/sheet53.xml"/><Relationship Id="rId75" Type="http://schemas.openxmlformats.org/officeDocument/2006/relationships/worksheet" Target="worksheets/sheet58.xml"/><Relationship Id="rId91" Type="http://schemas.openxmlformats.org/officeDocument/2006/relationships/worksheet" Target="worksheets/sheet74.xml"/><Relationship Id="rId96" Type="http://schemas.openxmlformats.org/officeDocument/2006/relationships/worksheet" Target="worksheets/sheet7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23" Type="http://schemas.openxmlformats.org/officeDocument/2006/relationships/worksheet" Target="worksheets/sheet15.xml"/><Relationship Id="rId28" Type="http://schemas.openxmlformats.org/officeDocument/2006/relationships/worksheet" Target="worksheets/sheet19.xml"/><Relationship Id="rId49" Type="http://schemas.openxmlformats.org/officeDocument/2006/relationships/worksheet" Target="worksheets/sheet35.xml"/><Relationship Id="rId114" Type="http://schemas.openxmlformats.org/officeDocument/2006/relationships/worksheet" Target="worksheets/sheet97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31" Type="http://schemas.openxmlformats.org/officeDocument/2006/relationships/worksheet" Target="worksheets/sheet22.xml"/><Relationship Id="rId44" Type="http://schemas.openxmlformats.org/officeDocument/2006/relationships/worksheet" Target="worksheets/sheet32.xml"/><Relationship Id="rId52" Type="http://schemas.openxmlformats.org/officeDocument/2006/relationships/chartsheet" Target="chartsheets/sheet16.xml"/><Relationship Id="rId60" Type="http://schemas.openxmlformats.org/officeDocument/2006/relationships/worksheet" Target="worksheets/sheet43.xml"/><Relationship Id="rId65" Type="http://schemas.openxmlformats.org/officeDocument/2006/relationships/worksheet" Target="worksheets/sheet48.xml"/><Relationship Id="rId73" Type="http://schemas.openxmlformats.org/officeDocument/2006/relationships/worksheet" Target="worksheets/sheet56.xml"/><Relationship Id="rId78" Type="http://schemas.openxmlformats.org/officeDocument/2006/relationships/worksheet" Target="worksheets/sheet61.xml"/><Relationship Id="rId81" Type="http://schemas.openxmlformats.org/officeDocument/2006/relationships/worksheet" Target="worksheets/sheet64.xml"/><Relationship Id="rId86" Type="http://schemas.openxmlformats.org/officeDocument/2006/relationships/worksheet" Target="worksheets/sheet69.xml"/><Relationship Id="rId94" Type="http://schemas.openxmlformats.org/officeDocument/2006/relationships/worksheet" Target="worksheets/sheet77.xml"/><Relationship Id="rId99" Type="http://schemas.openxmlformats.org/officeDocument/2006/relationships/worksheet" Target="worksheets/sheet82.xml"/><Relationship Id="rId101" Type="http://schemas.openxmlformats.org/officeDocument/2006/relationships/worksheet" Target="worksheets/sheet8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8" Type="http://schemas.openxmlformats.org/officeDocument/2006/relationships/chartsheet" Target="chartsheets/sheet6.xml"/><Relationship Id="rId39" Type="http://schemas.openxmlformats.org/officeDocument/2006/relationships/worksheet" Target="worksheets/sheet28.xml"/><Relationship Id="rId109" Type="http://schemas.openxmlformats.org/officeDocument/2006/relationships/worksheet" Target="worksheets/sheet92.xml"/><Relationship Id="rId34" Type="http://schemas.openxmlformats.org/officeDocument/2006/relationships/worksheet" Target="worksheets/sheet25.xml"/><Relationship Id="rId50" Type="http://schemas.openxmlformats.org/officeDocument/2006/relationships/chartsheet" Target="chartsheets/sheet15.xml"/><Relationship Id="rId55" Type="http://schemas.openxmlformats.org/officeDocument/2006/relationships/worksheet" Target="worksheets/sheet38.xml"/><Relationship Id="rId76" Type="http://schemas.openxmlformats.org/officeDocument/2006/relationships/worksheet" Target="worksheets/sheet59.xml"/><Relationship Id="rId97" Type="http://schemas.openxmlformats.org/officeDocument/2006/relationships/worksheet" Target="worksheets/sheet80.xml"/><Relationship Id="rId104" Type="http://schemas.openxmlformats.org/officeDocument/2006/relationships/worksheet" Target="worksheets/sheet87.xml"/><Relationship Id="rId120" Type="http://schemas.openxmlformats.org/officeDocument/2006/relationships/calcChain" Target="calcChain.xml"/><Relationship Id="rId7" Type="http://schemas.openxmlformats.org/officeDocument/2006/relationships/chartsheet" Target="chartsheets/sheet3.xml"/><Relationship Id="rId71" Type="http://schemas.openxmlformats.org/officeDocument/2006/relationships/worksheet" Target="worksheets/sheet54.xml"/><Relationship Id="rId92" Type="http://schemas.openxmlformats.org/officeDocument/2006/relationships/worksheet" Target="worksheets/sheet75.xml"/><Relationship Id="rId2" Type="http://schemas.openxmlformats.org/officeDocument/2006/relationships/worksheet" Target="worksheets/sheet1.xml"/><Relationship Id="rId29" Type="http://schemas.openxmlformats.org/officeDocument/2006/relationships/worksheet" Target="worksheets/sheet20.xml"/><Relationship Id="rId24" Type="http://schemas.openxmlformats.org/officeDocument/2006/relationships/chartsheet" Target="chartsheets/sheet9.xml"/><Relationship Id="rId40" Type="http://schemas.openxmlformats.org/officeDocument/2006/relationships/worksheet" Target="worksheets/sheet29.xml"/><Relationship Id="rId45" Type="http://schemas.openxmlformats.org/officeDocument/2006/relationships/worksheet" Target="worksheets/sheet33.xml"/><Relationship Id="rId66" Type="http://schemas.openxmlformats.org/officeDocument/2006/relationships/worksheet" Target="worksheets/sheet49.xml"/><Relationship Id="rId87" Type="http://schemas.openxmlformats.org/officeDocument/2006/relationships/worksheet" Target="worksheets/sheet70.xml"/><Relationship Id="rId110" Type="http://schemas.openxmlformats.org/officeDocument/2006/relationships/worksheet" Target="worksheets/sheet93.xml"/><Relationship Id="rId115" Type="http://schemas.openxmlformats.org/officeDocument/2006/relationships/worksheet" Target="worksheets/sheet98.xml"/><Relationship Id="rId61" Type="http://schemas.openxmlformats.org/officeDocument/2006/relationships/worksheet" Target="worksheets/sheet44.xml"/><Relationship Id="rId82" Type="http://schemas.openxmlformats.org/officeDocument/2006/relationships/worksheet" Target="worksheets/sheet65.xml"/><Relationship Id="rId19" Type="http://schemas.openxmlformats.org/officeDocument/2006/relationships/worksheet" Target="worksheets/sheet13.xml"/><Relationship Id="rId14" Type="http://schemas.openxmlformats.org/officeDocument/2006/relationships/worksheet" Target="worksheets/sheet10.xml"/><Relationship Id="rId30" Type="http://schemas.openxmlformats.org/officeDocument/2006/relationships/worksheet" Target="worksheets/sheet21.xml"/><Relationship Id="rId35" Type="http://schemas.openxmlformats.org/officeDocument/2006/relationships/chartsheet" Target="chartsheets/sheet10.xml"/><Relationship Id="rId56" Type="http://schemas.openxmlformats.org/officeDocument/2006/relationships/worksheet" Target="worksheets/sheet39.xml"/><Relationship Id="rId77" Type="http://schemas.openxmlformats.org/officeDocument/2006/relationships/worksheet" Target="worksheets/sheet60.xml"/><Relationship Id="rId100" Type="http://schemas.openxmlformats.org/officeDocument/2006/relationships/worksheet" Target="worksheets/sheet83.xml"/><Relationship Id="rId105" Type="http://schemas.openxmlformats.org/officeDocument/2006/relationships/worksheet" Target="worksheets/sheet88.xml"/><Relationship Id="rId8" Type="http://schemas.openxmlformats.org/officeDocument/2006/relationships/worksheet" Target="worksheets/sheet5.xml"/><Relationship Id="rId51" Type="http://schemas.openxmlformats.org/officeDocument/2006/relationships/worksheet" Target="worksheets/sheet36.xml"/><Relationship Id="rId72" Type="http://schemas.openxmlformats.org/officeDocument/2006/relationships/worksheet" Target="worksheets/sheet55.xml"/><Relationship Id="rId93" Type="http://schemas.openxmlformats.org/officeDocument/2006/relationships/worksheet" Target="worksheets/sheet76.xml"/><Relationship Id="rId98" Type="http://schemas.openxmlformats.org/officeDocument/2006/relationships/worksheet" Target="worksheets/sheet81.xml"/><Relationship Id="rId3" Type="http://schemas.openxmlformats.org/officeDocument/2006/relationships/worksheet" Target="worksheets/sheet2.xml"/><Relationship Id="rId25" Type="http://schemas.openxmlformats.org/officeDocument/2006/relationships/worksheet" Target="worksheets/sheet16.xml"/><Relationship Id="rId46" Type="http://schemas.openxmlformats.org/officeDocument/2006/relationships/chartsheet" Target="chartsheets/sheet13.xml"/><Relationship Id="rId67" Type="http://schemas.openxmlformats.org/officeDocument/2006/relationships/worksheet" Target="worksheets/sheet50.xml"/><Relationship Id="rId116" Type="http://schemas.openxmlformats.org/officeDocument/2006/relationships/worksheet" Target="worksheets/sheet99.xml"/><Relationship Id="rId20" Type="http://schemas.openxmlformats.org/officeDocument/2006/relationships/chartsheet" Target="chartsheets/sheet7.xml"/><Relationship Id="rId41" Type="http://schemas.openxmlformats.org/officeDocument/2006/relationships/worksheet" Target="worksheets/sheet30.xml"/><Relationship Id="rId62" Type="http://schemas.openxmlformats.org/officeDocument/2006/relationships/worksheet" Target="worksheets/sheet45.xml"/><Relationship Id="rId83" Type="http://schemas.openxmlformats.org/officeDocument/2006/relationships/worksheet" Target="worksheets/sheet66.xml"/><Relationship Id="rId88" Type="http://schemas.openxmlformats.org/officeDocument/2006/relationships/worksheet" Target="worksheets/sheet71.xml"/><Relationship Id="rId111" Type="http://schemas.openxmlformats.org/officeDocument/2006/relationships/worksheet" Target="worksheets/sheet94.xml"/><Relationship Id="rId15" Type="http://schemas.openxmlformats.org/officeDocument/2006/relationships/worksheet" Target="worksheets/sheet11.xml"/><Relationship Id="rId36" Type="http://schemas.openxmlformats.org/officeDocument/2006/relationships/worksheet" Target="worksheets/sheet26.xml"/><Relationship Id="rId57" Type="http://schemas.openxmlformats.org/officeDocument/2006/relationships/worksheet" Target="worksheets/sheet40.xml"/><Relationship Id="rId106" Type="http://schemas.openxmlformats.org/officeDocument/2006/relationships/worksheet" Target="worksheets/sheet8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1 - Tempo di parola dei soggetti politici e istituzionali nei Gr (Tutte le edizioni)</a:t>
            </a:r>
            <a:endParaRPr lang="it-IT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690607821667173"/>
          <c:y val="9.5424118755380122E-2"/>
          <c:w val="0.54808673139098718"/>
          <c:h val="0.8783493792611115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grafico1!$A$2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grafico1!$B$2:$P$2</c:f>
              <c:numCache>
                <c:formatCode>General</c:formatCode>
                <c:ptCount val="15"/>
                <c:pt idx="0">
                  <c:v>0</c:v>
                </c:pt>
                <c:pt idx="1">
                  <c:v>1.72453703703704E-3</c:v>
                </c:pt>
                <c:pt idx="2">
                  <c:v>1.57407407407407E-3</c:v>
                </c:pt>
                <c:pt idx="3">
                  <c:v>0</c:v>
                </c:pt>
                <c:pt idx="4">
                  <c:v>1.07638888888889E-3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3.7962962962963002E-3</c:v>
                </c:pt>
                <c:pt idx="12">
                  <c:v>2.1990740740740699E-3</c:v>
                </c:pt>
                <c:pt idx="13">
                  <c:v>4.5138888888888898E-4</c:v>
                </c:pt>
                <c:pt idx="14">
                  <c:v>7.0601851851851798E-3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AECB-4540-B950-580F839DF220}"/>
            </c:ext>
          </c:extLst>
        </c:ser>
        <c:ser>
          <c:idx val="1"/>
          <c:order val="1"/>
          <c:tx>
            <c:strRef>
              <c:f>grafico1!$A$3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grafico1!$B$3:$P$3</c:f>
              <c:numCache>
                <c:formatCode>General</c:formatCode>
                <c:ptCount val="15"/>
                <c:pt idx="0">
                  <c:v>0</c:v>
                </c:pt>
                <c:pt idx="1">
                  <c:v>6.3310185185185197E-3</c:v>
                </c:pt>
                <c:pt idx="2">
                  <c:v>4.6643518518518501E-3</c:v>
                </c:pt>
                <c:pt idx="3">
                  <c:v>0</c:v>
                </c:pt>
                <c:pt idx="4">
                  <c:v>7.8703703703703705E-4</c:v>
                </c:pt>
                <c:pt idx="5">
                  <c:v>9.2592592592592596E-4</c:v>
                </c:pt>
                <c:pt idx="6">
                  <c:v>0</c:v>
                </c:pt>
                <c:pt idx="7">
                  <c:v>0</c:v>
                </c:pt>
                <c:pt idx="8">
                  <c:v>1.15740740740741E-4</c:v>
                </c:pt>
                <c:pt idx="9">
                  <c:v>0</c:v>
                </c:pt>
                <c:pt idx="10">
                  <c:v>0</c:v>
                </c:pt>
                <c:pt idx="11">
                  <c:v>7.1643518518518497E-3</c:v>
                </c:pt>
                <c:pt idx="12">
                  <c:v>2.7662037037037E-3</c:v>
                </c:pt>
                <c:pt idx="13">
                  <c:v>1.3194444444444399E-3</c:v>
                </c:pt>
                <c:pt idx="14">
                  <c:v>8.3449074074074103E-3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AECB-4540-B950-580F839DF220}"/>
            </c:ext>
          </c:extLst>
        </c:ser>
        <c:ser>
          <c:idx val="2"/>
          <c:order val="2"/>
          <c:tx>
            <c:strRef>
              <c:f>grafico1!$A$4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grafico1!$B$4:$P$4</c:f>
              <c:numCache>
                <c:formatCode>General</c:formatCode>
                <c:ptCount val="15"/>
                <c:pt idx="0">
                  <c:v>0</c:v>
                </c:pt>
                <c:pt idx="1">
                  <c:v>7.5231481481481503E-4</c:v>
                </c:pt>
                <c:pt idx="2">
                  <c:v>7.0601851851851804E-4</c:v>
                </c:pt>
                <c:pt idx="3">
                  <c:v>0</c:v>
                </c:pt>
                <c:pt idx="4">
                  <c:v>1.4814814814814801E-3</c:v>
                </c:pt>
                <c:pt idx="5">
                  <c:v>1.19212962962963E-3</c:v>
                </c:pt>
                <c:pt idx="6">
                  <c:v>0</c:v>
                </c:pt>
                <c:pt idx="7">
                  <c:v>0</c:v>
                </c:pt>
                <c:pt idx="8">
                  <c:v>1.6203703703703701E-4</c:v>
                </c:pt>
                <c:pt idx="9">
                  <c:v>0</c:v>
                </c:pt>
                <c:pt idx="10">
                  <c:v>0</c:v>
                </c:pt>
                <c:pt idx="11">
                  <c:v>1.4236111111111101E-3</c:v>
                </c:pt>
                <c:pt idx="12">
                  <c:v>2.0370370370370399E-3</c:v>
                </c:pt>
                <c:pt idx="13">
                  <c:v>6.01851851851852E-4</c:v>
                </c:pt>
                <c:pt idx="14">
                  <c:v>6.9675925925925903E-3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AECB-4540-B950-580F839DF220}"/>
            </c:ext>
          </c:extLst>
        </c:ser>
        <c:ser>
          <c:idx val="3"/>
          <c:order val="3"/>
          <c:tx>
            <c:strRef>
              <c:f>grafico1!$A$5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grafico1!$B$5:$P$5</c:f>
              <c:numCache>
                <c:formatCode>General</c:formatCode>
                <c:ptCount val="15"/>
                <c:pt idx="0">
                  <c:v>0</c:v>
                </c:pt>
                <c:pt idx="1">
                  <c:v>1.0937499999999999E-2</c:v>
                </c:pt>
                <c:pt idx="2">
                  <c:v>1.22569444444444E-2</c:v>
                </c:pt>
                <c:pt idx="3">
                  <c:v>5.32407407407407E-4</c:v>
                </c:pt>
                <c:pt idx="4">
                  <c:v>8.4143518518518499E-3</c:v>
                </c:pt>
                <c:pt idx="5">
                  <c:v>1.7361111111111099E-3</c:v>
                </c:pt>
                <c:pt idx="6">
                  <c:v>0</c:v>
                </c:pt>
                <c:pt idx="7">
                  <c:v>0</c:v>
                </c:pt>
                <c:pt idx="8">
                  <c:v>1.2037037037037001E-3</c:v>
                </c:pt>
                <c:pt idx="9">
                  <c:v>0</c:v>
                </c:pt>
                <c:pt idx="10">
                  <c:v>0</c:v>
                </c:pt>
                <c:pt idx="11">
                  <c:v>2.2256944444444399E-2</c:v>
                </c:pt>
                <c:pt idx="12">
                  <c:v>6.9097222222222199E-3</c:v>
                </c:pt>
                <c:pt idx="13">
                  <c:v>4.4212962962962999E-3</c:v>
                </c:pt>
                <c:pt idx="14">
                  <c:v>1.50231481481481E-2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AECB-4540-B950-580F839DF220}"/>
            </c:ext>
          </c:extLst>
        </c:ser>
        <c:ser>
          <c:idx val="4"/>
          <c:order val="4"/>
          <c:tx>
            <c:strRef>
              <c:f>grafico1!$A$6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grafico1!$B$6:$P$6</c:f>
              <c:numCache>
                <c:formatCode>General</c:formatCode>
                <c:ptCount val="15"/>
                <c:pt idx="0">
                  <c:v>0</c:v>
                </c:pt>
                <c:pt idx="1">
                  <c:v>2.5462962962962999E-4</c:v>
                </c:pt>
                <c:pt idx="2">
                  <c:v>4.8726851851851804E-3</c:v>
                </c:pt>
                <c:pt idx="3">
                  <c:v>0</c:v>
                </c:pt>
                <c:pt idx="4">
                  <c:v>0</c:v>
                </c:pt>
                <c:pt idx="5">
                  <c:v>2.7777777777777799E-4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1.33101851851852E-3</c:v>
                </c:pt>
                <c:pt idx="12">
                  <c:v>9.0277777777777795E-4</c:v>
                </c:pt>
                <c:pt idx="13">
                  <c:v>2.0833333333333299E-4</c:v>
                </c:pt>
                <c:pt idx="14">
                  <c:v>3.3333333333333301E-3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AECB-4540-B950-580F839DF220}"/>
            </c:ext>
          </c:extLst>
        </c:ser>
        <c:ser>
          <c:idx val="5"/>
          <c:order val="5"/>
          <c:tx>
            <c:strRef>
              <c:f>grafico1!$A$7</c:f>
              <c:strCache>
                <c:ptCount val="1"/>
                <c:pt idx="0">
                  <c:v>Italia Viva - PSI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grafico1!$B$7:$P$7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3.2407407407407401E-4</c:v>
                </c:pt>
                <c:pt idx="3">
                  <c:v>0</c:v>
                </c:pt>
                <c:pt idx="4">
                  <c:v>9.2592592592592602E-5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1.38888888888889E-4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3.1250000000000001E-4</c:v>
                </c:pt>
                <c:pt idx="13">
                  <c:v>0</c:v>
                </c:pt>
                <c:pt idx="14">
                  <c:v>8.1018518518518505E-4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AECB-4540-B950-580F839DF220}"/>
            </c:ext>
          </c:extLst>
        </c:ser>
        <c:ser>
          <c:idx val="6"/>
          <c:order val="6"/>
          <c:tx>
            <c:strRef>
              <c:f>grafico1!$A$8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grafico1!$B$8:$P$8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5.78703703703704E-4</c:v>
                </c:pt>
                <c:pt idx="12">
                  <c:v>4.6296296296296301E-5</c:v>
                </c:pt>
                <c:pt idx="13">
                  <c:v>5.78703703703704E-5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AECB-4540-B950-580F839DF220}"/>
            </c:ext>
          </c:extLst>
        </c:ser>
        <c:ser>
          <c:idx val="7"/>
          <c:order val="7"/>
          <c:tx>
            <c:strRef>
              <c:f>grafico1!$A$9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1.7361111111111101E-4</c:v>
                </c:pt>
                <c:pt idx="14">
                  <c:v>1.8518518518518501E-4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AECB-4540-B950-580F839DF220}"/>
            </c:ext>
          </c:extLst>
        </c:ser>
        <c:ser>
          <c:idx val="8"/>
          <c:order val="8"/>
          <c:tx>
            <c:strRef>
              <c:f>grafico1!$A$10</c:f>
              <c:strCache>
                <c:ptCount val="1"/>
                <c:pt idx="0">
                  <c:v>Noi con l'Italia - Usei - Cambiamo! - Alleanza di Centro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grafico1!$B$10:$P$10</c:f>
              <c:numCache>
                <c:formatCode>General</c:formatCode>
                <c:ptCount val="15"/>
                <c:pt idx="0">
                  <c:v>0</c:v>
                </c:pt>
                <c:pt idx="1">
                  <c:v>1.1458333333333301E-3</c:v>
                </c:pt>
                <c:pt idx="2">
                  <c:v>1.21527777777778E-3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5.5555555555555599E-4</c:v>
                </c:pt>
                <c:pt idx="12">
                  <c:v>4.1666666666666702E-4</c:v>
                </c:pt>
                <c:pt idx="13">
                  <c:v>0</c:v>
                </c:pt>
                <c:pt idx="14">
                  <c:v>5.5555555555555599E-4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AECB-4540-B950-580F839DF220}"/>
            </c:ext>
          </c:extLst>
        </c:ser>
        <c:ser>
          <c:idx val="9"/>
          <c:order val="9"/>
          <c:tx>
            <c:strRef>
              <c:f>grafico1!$A$11</c:f>
              <c:strCache>
                <c:ptCount val="1"/>
                <c:pt idx="0">
                  <c:v>Centro Democratico - Radicali Italiani - +Europa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AECB-4540-B950-580F839DF220}"/>
            </c:ext>
          </c:extLst>
        </c:ser>
        <c:ser>
          <c:idx val="11"/>
          <c:order val="10"/>
          <c:tx>
            <c:strRef>
              <c:f>grafico1!$A$12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grafico1!$B$12:$P$12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AECB-4540-B950-580F839DF220}"/>
            </c:ext>
          </c:extLst>
        </c:ser>
        <c:ser>
          <c:idx val="12"/>
          <c:order val="11"/>
          <c:tx>
            <c:strRef>
              <c:f>grafico1!$A$13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grafico1!$B$13:$P$13</c:f>
              <c:numCache>
                <c:formatCode>General</c:formatCode>
                <c:ptCount val="15"/>
                <c:pt idx="0">
                  <c:v>0</c:v>
                </c:pt>
                <c:pt idx="1">
                  <c:v>2.7314814814814801E-3</c:v>
                </c:pt>
                <c:pt idx="2">
                  <c:v>1.3657407407407401E-3</c:v>
                </c:pt>
                <c:pt idx="3">
                  <c:v>6.9444444444444404E-5</c:v>
                </c:pt>
                <c:pt idx="4">
                  <c:v>1.0057870370370399E-2</c:v>
                </c:pt>
                <c:pt idx="5">
                  <c:v>1.1805555555555599E-3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7.1296296296296299E-3</c:v>
                </c:pt>
                <c:pt idx="12">
                  <c:v>5.4398148148148101E-4</c:v>
                </c:pt>
                <c:pt idx="13">
                  <c:v>1.1226851851851901E-3</c:v>
                </c:pt>
                <c:pt idx="14">
                  <c:v>4.3402777777777797E-3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AECB-4540-B950-580F839DF220}"/>
            </c:ext>
          </c:extLst>
        </c:ser>
        <c:ser>
          <c:idx val="13"/>
          <c:order val="12"/>
          <c:tx>
            <c:strRef>
              <c:f>grafico1!$A$14</c:f>
              <c:strCache>
                <c:ptCount val="1"/>
                <c:pt idx="0">
                  <c:v>Presidente della Repubblica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grafico1!$B$14:$P$14</c:f>
              <c:numCache>
                <c:formatCode>General</c:formatCode>
                <c:ptCount val="15"/>
                <c:pt idx="0">
                  <c:v>0</c:v>
                </c:pt>
                <c:pt idx="1">
                  <c:v>3.4027777777777802E-3</c:v>
                </c:pt>
                <c:pt idx="2">
                  <c:v>2.99768518518519E-3</c:v>
                </c:pt>
                <c:pt idx="3">
                  <c:v>8.5648148148148205E-4</c:v>
                </c:pt>
                <c:pt idx="4">
                  <c:v>2.4305555555555599E-3</c:v>
                </c:pt>
                <c:pt idx="5">
                  <c:v>2.31481481481481E-4</c:v>
                </c:pt>
                <c:pt idx="6">
                  <c:v>0</c:v>
                </c:pt>
                <c:pt idx="7">
                  <c:v>0</c:v>
                </c:pt>
                <c:pt idx="8">
                  <c:v>3.5879629629629602E-4</c:v>
                </c:pt>
                <c:pt idx="9">
                  <c:v>0</c:v>
                </c:pt>
                <c:pt idx="10">
                  <c:v>0</c:v>
                </c:pt>
                <c:pt idx="11">
                  <c:v>2.7662037037037E-3</c:v>
                </c:pt>
                <c:pt idx="12">
                  <c:v>4.31712962962963E-3</c:v>
                </c:pt>
                <c:pt idx="13">
                  <c:v>3.32175925925926E-3</c:v>
                </c:pt>
                <c:pt idx="14">
                  <c:v>1.0405092592592599E-2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AECB-4540-B950-580F839DF220}"/>
            </c:ext>
          </c:extLst>
        </c:ser>
        <c:ser>
          <c:idx val="14"/>
          <c:order val="13"/>
          <c:tx>
            <c:strRef>
              <c:f>grafico1!$A$15</c:f>
              <c:strCache>
                <c:ptCount val="1"/>
                <c:pt idx="0">
                  <c:v>Presidente del Senato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grafico1!$B$15:$P$15</c:f>
              <c:numCache>
                <c:formatCode>General</c:formatCode>
                <c:ptCount val="15"/>
                <c:pt idx="0">
                  <c:v>0</c:v>
                </c:pt>
                <c:pt idx="1">
                  <c:v>1.7361111111111101E-4</c:v>
                </c:pt>
                <c:pt idx="2">
                  <c:v>5.32407407407407E-4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1.50462962962963E-4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3.9351851851851901E-4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AECB-4540-B950-580F839DF220}"/>
            </c:ext>
          </c:extLst>
        </c:ser>
        <c:ser>
          <c:idx val="15"/>
          <c:order val="14"/>
          <c:tx>
            <c:strRef>
              <c:f>grafico1!$A$16</c:f>
              <c:strCache>
                <c:ptCount val="1"/>
                <c:pt idx="0">
                  <c:v>Presidente della Camera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grafico1!$B$16:$P$16</c:f>
              <c:numCache>
                <c:formatCode>General</c:formatCode>
                <c:ptCount val="15"/>
                <c:pt idx="0">
                  <c:v>0</c:v>
                </c:pt>
                <c:pt idx="1">
                  <c:v>4.0509259259259301E-4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1.7361111111111101E-4</c:v>
                </c:pt>
                <c:pt idx="12">
                  <c:v>0</c:v>
                </c:pt>
                <c:pt idx="13">
                  <c:v>1.38888888888889E-4</c:v>
                </c:pt>
                <c:pt idx="14">
                  <c:v>1.2037037037037001E-3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AECB-4540-B950-580F839DF220}"/>
            </c:ext>
          </c:extLst>
        </c:ser>
        <c:ser>
          <c:idx val="16"/>
          <c:order val="15"/>
          <c:tx>
            <c:strRef>
              <c:f>grafico1!$A$17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grafico1!$B$17:$P$17</c:f>
              <c:numCache>
                <c:formatCode>General</c:formatCode>
                <c:ptCount val="15"/>
                <c:pt idx="0">
                  <c:v>0</c:v>
                </c:pt>
                <c:pt idx="1">
                  <c:v>2.5196759259259301E-2</c:v>
                </c:pt>
                <c:pt idx="2">
                  <c:v>4.1539351851851897E-2</c:v>
                </c:pt>
                <c:pt idx="3">
                  <c:v>2.5462962962963E-3</c:v>
                </c:pt>
                <c:pt idx="4">
                  <c:v>1.7754629629629599E-2</c:v>
                </c:pt>
                <c:pt idx="5">
                  <c:v>8.6921296296296295E-3</c:v>
                </c:pt>
                <c:pt idx="6">
                  <c:v>0</c:v>
                </c:pt>
                <c:pt idx="7">
                  <c:v>0</c:v>
                </c:pt>
                <c:pt idx="8">
                  <c:v>1.8171296296296299E-3</c:v>
                </c:pt>
                <c:pt idx="9">
                  <c:v>0</c:v>
                </c:pt>
                <c:pt idx="10">
                  <c:v>0</c:v>
                </c:pt>
                <c:pt idx="11">
                  <c:v>4.8877314814814797E-2</c:v>
                </c:pt>
                <c:pt idx="12">
                  <c:v>1.6851851851851899E-2</c:v>
                </c:pt>
                <c:pt idx="13">
                  <c:v>1.56134259259259E-2</c:v>
                </c:pt>
                <c:pt idx="14">
                  <c:v>4.0995370370370397E-2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AECB-4540-B950-580F839DF220}"/>
            </c:ext>
          </c:extLst>
        </c:ser>
        <c:ser>
          <c:idx val="17"/>
          <c:order val="16"/>
          <c:tx>
            <c:strRef>
              <c:f>grafico1!$A$18</c:f>
              <c:strCache>
                <c:ptCount val="1"/>
                <c:pt idx="0">
                  <c:v>Governo/Ministri/Sottosegretari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grafico1!$B$18:$P$18</c:f>
              <c:numCache>
                <c:formatCode>General</c:formatCode>
                <c:ptCount val="15"/>
                <c:pt idx="0">
                  <c:v>0</c:v>
                </c:pt>
                <c:pt idx="1">
                  <c:v>1.7743055555555599E-2</c:v>
                </c:pt>
                <c:pt idx="2">
                  <c:v>1.9502314814814799E-2</c:v>
                </c:pt>
                <c:pt idx="3">
                  <c:v>6.5972222222222203E-4</c:v>
                </c:pt>
                <c:pt idx="4">
                  <c:v>1.2453703703703699E-2</c:v>
                </c:pt>
                <c:pt idx="5">
                  <c:v>1.41203703703704E-3</c:v>
                </c:pt>
                <c:pt idx="6">
                  <c:v>0</c:v>
                </c:pt>
                <c:pt idx="7">
                  <c:v>0</c:v>
                </c:pt>
                <c:pt idx="8">
                  <c:v>1.05324074074074E-3</c:v>
                </c:pt>
                <c:pt idx="9">
                  <c:v>0</c:v>
                </c:pt>
                <c:pt idx="10">
                  <c:v>0</c:v>
                </c:pt>
                <c:pt idx="11">
                  <c:v>5.3935185185185197E-2</c:v>
                </c:pt>
                <c:pt idx="12">
                  <c:v>1.14930555555556E-2</c:v>
                </c:pt>
                <c:pt idx="13">
                  <c:v>1.21990740740741E-2</c:v>
                </c:pt>
                <c:pt idx="14">
                  <c:v>3.7870370370370401E-2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85-45DC-B443-64C1320C5B5A}"/>
            </c:ext>
          </c:extLst>
        </c:ser>
        <c:ser>
          <c:idx val="18"/>
          <c:order val="17"/>
          <c:tx>
            <c:strRef>
              <c:f>grafico1!$A$19</c:f>
              <c:strCache>
                <c:ptCount val="1"/>
                <c:pt idx="0">
                  <c:v>Unione Europea</c:v>
                </c:pt>
              </c:strCache>
            </c:strRef>
          </c:tx>
          <c:spPr>
            <a:solidFill>
              <a:schemeClr val="tx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grafico1!$B$1:$P$1</c:f>
              <c:strCache>
                <c:ptCount val="15"/>
                <c:pt idx="0">
                  <c:v>Radio Italia</c:v>
                </c:pt>
                <c:pt idx="1">
                  <c:v>RDS</c:v>
                </c:pt>
                <c:pt idx="2">
                  <c:v>RTL 102.5</c:v>
                </c:pt>
                <c:pt idx="3">
                  <c:v>Radio Kiss Kiss</c:v>
                </c:pt>
                <c:pt idx="4">
                  <c:v>Radio Capital</c:v>
                </c:pt>
                <c:pt idx="5">
                  <c:v>Radio Deejay</c:v>
                </c:pt>
                <c:pt idx="6">
                  <c:v>M2O</c:v>
                </c:pt>
                <c:pt idx="7">
                  <c:v>RMC Radio Montecarlo</c:v>
                </c:pt>
                <c:pt idx="8">
                  <c:v>Radio 105</c:v>
                </c:pt>
                <c:pt idx="9">
                  <c:v>Virgin Radio</c:v>
                </c:pt>
                <c:pt idx="10">
                  <c:v>Radio 101</c:v>
                </c:pt>
                <c:pt idx="11">
                  <c:v>Radio 24</c:v>
                </c:pt>
                <c:pt idx="12">
                  <c:v>RAI Radiotre</c:v>
                </c:pt>
                <c:pt idx="13">
                  <c:v>RAI Radiodue</c:v>
                </c:pt>
                <c:pt idx="14">
                  <c:v>RAI Radiouno</c:v>
                </c:pt>
              </c:strCache>
            </c:strRef>
          </c:cat>
          <c:val>
            <c:numRef>
              <c:f>grafico1!$B$19:$P$19</c:f>
              <c:numCache>
                <c:formatCode>General</c:formatCode>
                <c:ptCount val="15"/>
                <c:pt idx="1">
                  <c:v>1.1805555555555556E-3</c:v>
                </c:pt>
                <c:pt idx="2">
                  <c:v>3.2407407407407406E-4</c:v>
                </c:pt>
                <c:pt idx="4">
                  <c:v>6.8287037037037036E-4</c:v>
                </c:pt>
                <c:pt idx="11">
                  <c:v>5.3240740740740744E-4</c:v>
                </c:pt>
                <c:pt idx="12">
                  <c:v>2.0833333333333332E-4</c:v>
                </c:pt>
                <c:pt idx="13">
                  <c:v>1.0416666666666666E-4</c:v>
                </c:pt>
                <c:pt idx="14">
                  <c:v>4.7453703703703704E-4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85-45DC-B443-64C1320C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4811136"/>
        <c:axId val="205842688"/>
      </c:barChart>
      <c:catAx>
        <c:axId val="17481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5842688"/>
        <c:crosses val="autoZero"/>
        <c:auto val="1"/>
        <c:lblAlgn val="ctr"/>
        <c:lblOffset val="100"/>
        <c:noMultiLvlLbl val="0"/>
      </c:catAx>
      <c:valAx>
        <c:axId val="20584268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7481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62373483259228"/>
          <c:y val="0.21530016358367834"/>
          <c:w val="0.21556353532950534"/>
          <c:h val="0.76966843219312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10 -Tempo di parola dei soggetti politici nei programmi extraGr RAI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4689054012389971"/>
          <c:y val="1.25266841644794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'gr2-RAI'!$D$1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'gr2-RAI'!$A$2:$A$19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'gr2-RAI'!$D$2:$D$19</c:f>
              <c:numCache>
                <c:formatCode>0.00%</c:formatCode>
                <c:ptCount val="18"/>
                <c:pt idx="0">
                  <c:v>0.76479552959105901</c:v>
                </c:pt>
                <c:pt idx="1">
                  <c:v>0.94138929088277901</c:v>
                </c:pt>
                <c:pt idx="2">
                  <c:v>0.68852941176470595</c:v>
                </c:pt>
                <c:pt idx="3">
                  <c:v>0.84015311510031698</c:v>
                </c:pt>
                <c:pt idx="4">
                  <c:v>0.76847932269619001</c:v>
                </c:pt>
                <c:pt idx="5">
                  <c:v>0.71186440677966101</c:v>
                </c:pt>
                <c:pt idx="6">
                  <c:v>0.81430601610611097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0.89052713987473908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0.60134048257372696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B1-4B29-AECC-1A5B3E3A52EF}"/>
            </c:ext>
          </c:extLst>
        </c:ser>
        <c:ser>
          <c:idx val="1"/>
          <c:order val="1"/>
          <c:tx>
            <c:strRef>
              <c:f>'gr2-RAI'!$E$1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'gr2-RAI'!$A$2:$A$19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'gr2-RAI'!$E$2:$E$19</c:f>
              <c:numCache>
                <c:formatCode>0.00%</c:formatCode>
                <c:ptCount val="18"/>
                <c:pt idx="0">
                  <c:v>0.23520447040894099</c:v>
                </c:pt>
                <c:pt idx="1">
                  <c:v>5.8610709117221403E-2</c:v>
                </c:pt>
                <c:pt idx="2">
                  <c:v>0.311470588235294</c:v>
                </c:pt>
                <c:pt idx="3">
                  <c:v>0.15984688489968299</c:v>
                </c:pt>
                <c:pt idx="4">
                  <c:v>0.23152067730381001</c:v>
                </c:pt>
                <c:pt idx="5">
                  <c:v>0.28813559322033899</c:v>
                </c:pt>
                <c:pt idx="6">
                  <c:v>0.185693983893889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0.10947286012526089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0.39865951742627398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B1-4B29-AECC-1A5B3E3A52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9679872"/>
        <c:axId val="209715776"/>
      </c:barChart>
      <c:catAx>
        <c:axId val="209679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715776"/>
        <c:crosses val="autoZero"/>
        <c:auto val="1"/>
        <c:lblAlgn val="ctr"/>
        <c:lblOffset val="100"/>
        <c:noMultiLvlLbl val="0"/>
      </c:catAx>
      <c:valAx>
        <c:axId val="20971577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967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11 -Tempo di parola dei soggetti politici nei programmi extraGr Radio 24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1445933446721361"/>
          <c:y val="2.26276942654895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440104178722247"/>
          <c:y val="9.555555555555556E-2"/>
          <c:w val="0.66379909764857181"/>
          <c:h val="0.878181818181818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'gr2-Radio 24'!$D$1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4701377970575481E-2"/>
                  <c:y val="3.697436474219406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A9-499F-9FEB-9C4FA45E5369}"/>
                </c:ext>
              </c:extLst>
            </c:dLbl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24'!$A$2:$A$19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24'!$D$2:$D$19</c:f>
              <c:numCache>
                <c:formatCode>0.00%</c:formatCode>
                <c:ptCount val="18"/>
                <c:pt idx="0">
                  <c:v>0.58774038461538503</c:v>
                </c:pt>
                <c:pt idx="1">
                  <c:v>1</c:v>
                </c:pt>
                <c:pt idx="2">
                  <c:v>0.90792079207920795</c:v>
                </c:pt>
                <c:pt idx="3">
                  <c:v>0.70312086749537195</c:v>
                </c:pt>
                <c:pt idx="4">
                  <c:v>0.83392857142857102</c:v>
                </c:pt>
                <c:pt idx="5">
                  <c:v>7.5566750629722901E-2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0.97385904101675336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0.65723069040604598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03-4370-BBD7-8DE352D68396}"/>
            </c:ext>
          </c:extLst>
        </c:ser>
        <c:ser>
          <c:idx val="1"/>
          <c:order val="1"/>
          <c:tx>
            <c:strRef>
              <c:f>'gr2-Radio 24'!$E$1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24'!$A$2:$A$19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24'!$E$2:$E$19</c:f>
              <c:numCache>
                <c:formatCode>0.00%</c:formatCode>
                <c:ptCount val="18"/>
                <c:pt idx="0">
                  <c:v>0.41225961538461497</c:v>
                </c:pt>
                <c:pt idx="1">
                  <c:v>0</c:v>
                </c:pt>
                <c:pt idx="2">
                  <c:v>9.2079207920792105E-2</c:v>
                </c:pt>
                <c:pt idx="3">
                  <c:v>0.296879132504628</c:v>
                </c:pt>
                <c:pt idx="4">
                  <c:v>0.16607142857142901</c:v>
                </c:pt>
                <c:pt idx="5">
                  <c:v>0.92443324937027704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2.6140958983246716E-2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0.34276930959395402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76-4868-9A23-439C35A1D4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9639936"/>
        <c:axId val="209718080"/>
      </c:barChart>
      <c:catAx>
        <c:axId val="209639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718080"/>
        <c:crosses val="autoZero"/>
        <c:auto val="1"/>
        <c:lblAlgn val="ctr"/>
        <c:lblOffset val="100"/>
        <c:noMultiLvlLbl val="0"/>
      </c:catAx>
      <c:valAx>
        <c:axId val="20971808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96399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12 -Tempo di parola dei soggetti politici nei programmi extraGr MEDIASET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0266376993279119"/>
          <c:y val="2.66680983058935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'gr2-Mediaset'!$D$1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'gr2-Mediaset'!$A$2:$A$19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'gr2-Mediaset'!$D$2:$D$19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2B-416F-9AD2-8930515EC6DB}"/>
            </c:ext>
          </c:extLst>
        </c:ser>
        <c:ser>
          <c:idx val="1"/>
          <c:order val="1"/>
          <c:tx>
            <c:strRef>
              <c:f>'gr2-Mediaset'!$E$1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'gr2-Mediaset'!$A$2:$A$19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'gr2-Mediaset'!$E$2:$E$19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03-4912-8B16-0E8892C8FC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10309120"/>
        <c:axId val="209720384"/>
      </c:barChart>
      <c:catAx>
        <c:axId val="210309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720384"/>
        <c:crosses val="autoZero"/>
        <c:auto val="1"/>
        <c:lblAlgn val="ctr"/>
        <c:lblOffset val="100"/>
        <c:noMultiLvlLbl val="0"/>
      </c:catAx>
      <c:valAx>
        <c:axId val="20972038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1030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13 -Tempo di parola dei soggetti politici nei programmi extraGr ELEMEDIA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072838536868546"/>
          <c:y val="1.65670882048834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'gr2-Eleumedia'!$D$1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1.322834601927473E-2"/>
                  <c:y val="1.590710252127574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0D-413E-B16D-6CB765AE429F}"/>
                </c:ext>
              </c:extLst>
            </c:dLbl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'gr2-Eleumedia'!$A$2:$A$19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'gr2-Eleumedia'!$D$2:$D$19</c:f>
              <c:numCache>
                <c:formatCode>0.00%</c:formatCode>
                <c:ptCount val="18"/>
                <c:pt idx="0">
                  <c:v>1</c:v>
                </c:pt>
                <c:pt idx="1">
                  <c:v>0.85312500000000002</c:v>
                </c:pt>
                <c:pt idx="2">
                  <c:v>1</c:v>
                </c:pt>
                <c:pt idx="3">
                  <c:v>0.66635687732341997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0.74532900081234799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3A-460D-85B2-3F46940E3A91}"/>
            </c:ext>
          </c:extLst>
        </c:ser>
        <c:ser>
          <c:idx val="1"/>
          <c:order val="1"/>
          <c:tx>
            <c:strRef>
              <c:f>'gr2-Eleumedia'!$E$1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'gr2-Eleumedia'!$A$2:$A$19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'gr2-Eleumedia'!$E$2:$E$19</c:f>
              <c:numCache>
                <c:formatCode>0.00%</c:formatCode>
                <c:ptCount val="18"/>
                <c:pt idx="0">
                  <c:v>0</c:v>
                </c:pt>
                <c:pt idx="1">
                  <c:v>0.14687500000000001</c:v>
                </c:pt>
                <c:pt idx="2">
                  <c:v>0</c:v>
                </c:pt>
                <c:pt idx="3">
                  <c:v>0.33364312267657997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0.25467099918765201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3A-460D-85B2-3F46940E3A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10747904"/>
        <c:axId val="207708160"/>
      </c:barChart>
      <c:catAx>
        <c:axId val="210747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08160"/>
        <c:crosses val="autoZero"/>
        <c:auto val="1"/>
        <c:lblAlgn val="ctr"/>
        <c:lblOffset val="100"/>
        <c:noMultiLvlLbl val="0"/>
      </c:catAx>
      <c:valAx>
        <c:axId val="207708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107479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14 -Tempo di parola dei soggetti politici nei programmi extraGr Radio Kiss Kiss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2137568780455289"/>
          <c:y val="2.26276942654895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'gr2-Radio Kiss Kiss'!$D$1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Kiss Kiss'!$A$2:$A$19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Kiss Kiss'!$D$2:$D$19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4-4451-8E06-F3ED8479DC98}"/>
            </c:ext>
          </c:extLst>
        </c:ser>
        <c:ser>
          <c:idx val="1"/>
          <c:order val="1"/>
          <c:tx>
            <c:strRef>
              <c:f>'gr2-Radio Kiss Kiss'!$E$1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Kiss Kiss'!$A$2:$A$19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Kiss Kiss'!$E$2:$E$19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4-4451-8E06-F3ED8479DC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9986560"/>
        <c:axId val="207709888"/>
      </c:barChart>
      <c:catAx>
        <c:axId val="209986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09888"/>
        <c:crosses val="autoZero"/>
        <c:auto val="1"/>
        <c:lblAlgn val="ctr"/>
        <c:lblOffset val="100"/>
        <c:noMultiLvlLbl val="0"/>
      </c:catAx>
      <c:valAx>
        <c:axId val="20770988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998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15 -Tempo di parola dei soggetti politici nei programmi extraGr RTL 102.5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9.9433877713141869E-2"/>
          <c:y val="1.851968503937007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'gr2-RTL 102.5'!$D$1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'gr2-RTL 102.5'!$A$2:$A$19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'gr2-RTL 102.5'!$D$2:$D$19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1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67-4881-8658-71E8EA39E93E}"/>
            </c:ext>
          </c:extLst>
        </c:ser>
        <c:ser>
          <c:idx val="1"/>
          <c:order val="1"/>
          <c:tx>
            <c:strRef>
              <c:f>'gr2-RTL 102.5'!$E$1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'gr2-RTL 102.5'!$A$2:$A$19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'gr2-RTL 102.5'!$E$2:$E$19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67-4881-8658-71E8EA39E9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11469824"/>
        <c:axId val="207712192"/>
      </c:barChart>
      <c:catAx>
        <c:axId val="21146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12192"/>
        <c:crosses val="autoZero"/>
        <c:auto val="1"/>
        <c:lblAlgn val="ctr"/>
        <c:lblOffset val="100"/>
        <c:noMultiLvlLbl val="0"/>
      </c:catAx>
      <c:valAx>
        <c:axId val="20771219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11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16 -Tempo di parola dei soggetti politici nei programmi extraGr RDS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1849357493562898"/>
          <c:y val="1.65670882048834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'gr2-RDS'!$D$1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D4A2636-5D4E-421E-84F5-FE1E1D1D584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D3F-4BE6-99A5-026A2616EAC6}"/>
                </c:ext>
              </c:extLst>
            </c:dLbl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'gr2-RDS'!$A$2:$A$19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'gr2-RDS'!$D$2:$D$19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40-4387-A660-D58D0D785A56}"/>
            </c:ext>
          </c:extLst>
        </c:ser>
        <c:ser>
          <c:idx val="1"/>
          <c:order val="1"/>
          <c:tx>
            <c:strRef>
              <c:f>'gr2-RDS'!$E$1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'gr2-RDS'!$A$2:$A$19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'gr2-RDS'!$E$2:$E$19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DC-4DB1-B8E0-2A4A89DABA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11471360"/>
        <c:axId val="207714496"/>
      </c:barChart>
      <c:catAx>
        <c:axId val="211471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14496"/>
        <c:crosses val="autoZero"/>
        <c:auto val="1"/>
        <c:lblAlgn val="ctr"/>
        <c:lblOffset val="100"/>
        <c:noMultiLvlLbl val="0"/>
      </c:catAx>
      <c:valAx>
        <c:axId val="20771449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114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17 -Tempo di parola dei soggetti politici nei programmi extraGr Radio Italia per sesso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9.3871838506314906E-2"/>
          <c:y val="1.85872902250855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'gr2-Radio Italia'!$D$1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D62BAE0-6D17-483D-9649-8DD0D7459DE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D8B-4430-9EB5-931E325B6F0D}"/>
                </c:ext>
              </c:extLst>
            </c:dLbl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Italia'!$A$2:$A$19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Italia'!$D$2:$D$19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1-46E9-A781-F035E3C0508C}"/>
            </c:ext>
          </c:extLst>
        </c:ser>
        <c:ser>
          <c:idx val="1"/>
          <c:order val="1"/>
          <c:tx>
            <c:strRef>
              <c:f>'gr2-Radio Italia'!$E$1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'gr2-Radio Italia'!$A$2:$A$19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'gr2-Radio Italia'!$E$2:$E$19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51-46E9-A781-F035E3C0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1300864"/>
        <c:axId val="211173952"/>
      </c:barChart>
      <c:catAx>
        <c:axId val="211300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173952"/>
        <c:crosses val="autoZero"/>
        <c:auto val="1"/>
        <c:lblAlgn val="ctr"/>
        <c:lblOffset val="100"/>
        <c:noMultiLvlLbl val="0"/>
      </c:catAx>
      <c:valAx>
        <c:axId val="21117395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1130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2 -Tempo di parola dei soggetti politici nei Giornali radio RAI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'gr1-RAI'!$D$1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'gr1-RAI'!$A$2:$A$19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'gr1-RAI'!$D$2:$D$19</c:f>
              <c:numCache>
                <c:formatCode>0.00%</c:formatCode>
                <c:ptCount val="18"/>
                <c:pt idx="0">
                  <c:v>0.619785458879619</c:v>
                </c:pt>
                <c:pt idx="1">
                  <c:v>0.98044692737430195</c:v>
                </c:pt>
                <c:pt idx="2">
                  <c:v>0.54578313253012001</c:v>
                </c:pt>
                <c:pt idx="3">
                  <c:v>0.97101449275362295</c:v>
                </c:pt>
                <c:pt idx="4">
                  <c:v>0.15364583333333301</c:v>
                </c:pt>
                <c:pt idx="5">
                  <c:v>0.51546391752577303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0.67343485617597298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7E-42E9-B83F-006DF4EA9F80}"/>
            </c:ext>
          </c:extLst>
        </c:ser>
        <c:ser>
          <c:idx val="1"/>
          <c:order val="1"/>
          <c:tx>
            <c:strRef>
              <c:f>'gr1-RAI'!$E$1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'gr1-RAI'!$A$2:$A$19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'gr1-RAI'!$E$2:$E$19</c:f>
              <c:numCache>
                <c:formatCode>0.00%</c:formatCode>
                <c:ptCount val="18"/>
                <c:pt idx="0">
                  <c:v>0.380214541120381</c:v>
                </c:pt>
                <c:pt idx="1">
                  <c:v>1.95530726256983E-2</c:v>
                </c:pt>
                <c:pt idx="2">
                  <c:v>0.45421686746987999</c:v>
                </c:pt>
                <c:pt idx="3">
                  <c:v>2.8985507246376802E-2</c:v>
                </c:pt>
                <c:pt idx="4">
                  <c:v>0.84635416666666696</c:v>
                </c:pt>
                <c:pt idx="5">
                  <c:v>0.48453608247422703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0.32656514382402702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7E-42E9-B83F-006DF4EA9F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7104512"/>
        <c:axId val="205846720"/>
      </c:barChart>
      <c:catAx>
        <c:axId val="20710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5846720"/>
        <c:crosses val="autoZero"/>
        <c:auto val="1"/>
        <c:lblAlgn val="ctr"/>
        <c:lblOffset val="100"/>
        <c:noMultiLvlLbl val="0"/>
      </c:catAx>
      <c:valAx>
        <c:axId val="20584672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710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3 -Tempo di parola dei soggetti politici nei Giornali radio Radio 24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364409569035995"/>
          <c:y val="4.049168382116513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'gr1-Radio 24'!$D$1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24'!$A$2:$A$19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24'!$D$2:$D$19</c:f>
              <c:numCache>
                <c:formatCode>0.00%</c:formatCode>
                <c:ptCount val="18"/>
                <c:pt idx="0">
                  <c:v>0.78658536585365901</c:v>
                </c:pt>
                <c:pt idx="1">
                  <c:v>1</c:v>
                </c:pt>
                <c:pt idx="2">
                  <c:v>1</c:v>
                </c:pt>
                <c:pt idx="3">
                  <c:v>0.98491939677587104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0.86930091185410341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0.72789699570815403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20-42EF-97C6-13744B5FFE04}"/>
            </c:ext>
          </c:extLst>
        </c:ser>
        <c:ser>
          <c:idx val="1"/>
          <c:order val="1"/>
          <c:tx>
            <c:strRef>
              <c:f>'gr1-Radio 24'!$E$1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24'!$A$2:$A$19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24'!$E$2:$E$19</c:f>
              <c:numCache>
                <c:formatCode>0.00%</c:formatCode>
                <c:ptCount val="18"/>
                <c:pt idx="0">
                  <c:v>0.21341463414634099</c:v>
                </c:pt>
                <c:pt idx="1">
                  <c:v>0</c:v>
                </c:pt>
                <c:pt idx="2">
                  <c:v>0</c:v>
                </c:pt>
                <c:pt idx="3">
                  <c:v>1.5080603224129E-2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0.13069908814589662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0.27210300429184497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20-42EF-97C6-13744B5FFE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7058944"/>
        <c:axId val="207217216"/>
      </c:barChart>
      <c:catAx>
        <c:axId val="207058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217216"/>
        <c:crosses val="autoZero"/>
        <c:auto val="1"/>
        <c:lblAlgn val="ctr"/>
        <c:lblOffset val="100"/>
        <c:noMultiLvlLbl val="0"/>
      </c:catAx>
      <c:valAx>
        <c:axId val="20721721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70589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it-IT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4 -Tempo di parola dei soggetti politici nei Giornali radio MEDIASET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5776613858214353"/>
          <c:y val="1.65670882048834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'gr1-Mediaset'!$D$1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'gr1-Mediaset'!$A$2:$A$19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'gr1-Mediaset'!$D$2:$D$19</c:f>
              <c:numCache>
                <c:formatCode>0.00%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 formatCode="General">
                  <c:v>0.57142857142857095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F-4B26-B8C8-BB3F14D5D6D6}"/>
            </c:ext>
          </c:extLst>
        </c:ser>
        <c:ser>
          <c:idx val="1"/>
          <c:order val="1"/>
          <c:tx>
            <c:strRef>
              <c:f>'gr1-Mediaset'!$E$1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'gr1-Mediaset'!$A$2:$A$19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'gr1-Mediaset'!$E$2:$E$19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0.42857142857142799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F-4B26-B8C8-BB3F14D5D6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048640"/>
        <c:axId val="207219520"/>
      </c:barChart>
      <c:catAx>
        <c:axId val="208048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219520"/>
        <c:crosses val="autoZero"/>
        <c:auto val="1"/>
        <c:lblAlgn val="ctr"/>
        <c:lblOffset val="100"/>
        <c:noMultiLvlLbl val="0"/>
      </c:catAx>
      <c:valAx>
        <c:axId val="20721952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04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5 -Tempo di parola dei soggetti politici nei Giornali radio ELEMEDIA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5919868859987391"/>
          <c:y val="2.060749224528752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'gr1-Eleumedia'!$D$1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'gr1-Eleumedia'!$A$2:$A$19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'gr1-Eleumedia'!$D$2:$D$19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0.95895096921322698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0.83316168898043297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 formatCode="General">
                  <c:v>0.68530884808013304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7E-4E78-9837-0C239B54E094}"/>
            </c:ext>
          </c:extLst>
        </c:ser>
        <c:ser>
          <c:idx val="1"/>
          <c:order val="1"/>
          <c:tx>
            <c:strRef>
              <c:f>'gr1-Eleumedia'!$E$1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'gr1-Eleumedia'!$A$2:$A$19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'gr1-Eleumedia'!$E$2:$E$19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4.1049030786773098E-2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0.166838311019567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0.31469115191986602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7E-4E78-9837-0C239B54E0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168448"/>
        <c:axId val="207221824"/>
      </c:barChart>
      <c:catAx>
        <c:axId val="208168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221824"/>
        <c:crosses val="autoZero"/>
        <c:auto val="1"/>
        <c:lblAlgn val="ctr"/>
        <c:lblOffset val="100"/>
        <c:noMultiLvlLbl val="0"/>
      </c:catAx>
      <c:valAx>
        <c:axId val="20722182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1684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6 -Tempo di parola dei soggetti politici nei Giornali radio Radio Kiss Kiss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2218385526083105"/>
          <c:y val="2.060749224528752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'gr1-Radio Kiss Kiss'!$D$1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Kiss Kiss'!$A$2:$A$19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Kiss Kiss'!$D$2:$D$19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 formatCode="General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34-4DD2-AC7F-277B8FFF8495}"/>
            </c:ext>
          </c:extLst>
        </c:ser>
        <c:ser>
          <c:idx val="1"/>
          <c:order val="1"/>
          <c:tx>
            <c:strRef>
              <c:f>'gr1-Radio Kiss Kiss'!$E$1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Kiss Kiss'!$A$2:$A$19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Kiss Kiss'!$E$2:$E$19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34-4DD2-AC7F-277B8FFF84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169984"/>
        <c:axId val="207224128"/>
      </c:barChart>
      <c:catAx>
        <c:axId val="208169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224128"/>
        <c:crosses val="autoZero"/>
        <c:auto val="1"/>
        <c:lblAlgn val="ctr"/>
        <c:lblOffset val="100"/>
        <c:noMultiLvlLbl val="0"/>
      </c:catAx>
      <c:valAx>
        <c:axId val="20722412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16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7 -Tempo di parola dei soggetti politici nei Giornali radio RTL 102.5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5466621515146742"/>
          <c:y val="1.4546886184681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'gr1-RTL 102.5'!$D$1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'gr1-RTL 102.5'!$A$2:$A$19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'gr1-RTL 102.5'!$D$2:$D$19</c:f>
              <c:numCache>
                <c:formatCode>0.00%</c:formatCode>
                <c:ptCount val="18"/>
                <c:pt idx="0">
                  <c:v>0.76470588235294101</c:v>
                </c:pt>
                <c:pt idx="1">
                  <c:v>1</c:v>
                </c:pt>
                <c:pt idx="2">
                  <c:v>0.62295081967213095</c:v>
                </c:pt>
                <c:pt idx="3">
                  <c:v>1</c:v>
                </c:pt>
                <c:pt idx="4">
                  <c:v>0</c:v>
                </c:pt>
                <c:pt idx="5">
                  <c:v>0.57142857142857095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 formatCode="General">
                  <c:v>0.79821958456973297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8-4F38-8041-53CD2AAA77AA}"/>
            </c:ext>
          </c:extLst>
        </c:ser>
        <c:ser>
          <c:idx val="1"/>
          <c:order val="1"/>
          <c:tx>
            <c:strRef>
              <c:f>'gr1-RTL 102.5'!$E$1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'gr1-RTL 102.5'!$A$2:$A$19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'gr1-RTL 102.5'!$E$2:$E$19</c:f>
              <c:numCache>
                <c:formatCode>0.00%</c:formatCode>
                <c:ptCount val="18"/>
                <c:pt idx="0">
                  <c:v>0.23529411764705899</c:v>
                </c:pt>
                <c:pt idx="1">
                  <c:v>0</c:v>
                </c:pt>
                <c:pt idx="2">
                  <c:v>0.37704918032786899</c:v>
                </c:pt>
                <c:pt idx="3">
                  <c:v>0</c:v>
                </c:pt>
                <c:pt idx="4">
                  <c:v>1</c:v>
                </c:pt>
                <c:pt idx="5">
                  <c:v>0.42857142857142899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0.20178041543026701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8-4F38-8041-53CD2AAA77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245760"/>
        <c:axId val="207783616"/>
      </c:barChart>
      <c:catAx>
        <c:axId val="208245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83616"/>
        <c:crosses val="autoZero"/>
        <c:auto val="1"/>
        <c:lblAlgn val="ctr"/>
        <c:lblOffset val="100"/>
        <c:noMultiLvlLbl val="0"/>
      </c:catAx>
      <c:valAx>
        <c:axId val="20778361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2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8 -Tempo di parola dei soggetti politici nei Giornali radio Radio Dimensione Suono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0333617518760861"/>
          <c:y val="1.05064821442774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'gr1-RDS'!$D$1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'gr1-RDS'!$A$2:$A$19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'gr1-RDS'!$D$2:$D$19</c:f>
              <c:numCache>
                <c:formatCode>0.00%</c:formatCode>
                <c:ptCount val="18"/>
                <c:pt idx="0">
                  <c:v>0.84563758389261701</c:v>
                </c:pt>
                <c:pt idx="1">
                  <c:v>1</c:v>
                </c:pt>
                <c:pt idx="2">
                  <c:v>1</c:v>
                </c:pt>
                <c:pt idx="3">
                  <c:v>0.96190476190476204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 formatCode="General">
                  <c:v>0.82648401826483997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0-4234-B1A3-A402FAC7B09E}"/>
            </c:ext>
          </c:extLst>
        </c:ser>
        <c:ser>
          <c:idx val="1"/>
          <c:order val="1"/>
          <c:tx>
            <c:strRef>
              <c:f>'gr1-RDS'!$E$1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'gr1-RDS'!$A$2:$A$19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'gr1-RDS'!$E$2:$E$19</c:f>
              <c:numCache>
                <c:formatCode>0.00%</c:formatCode>
                <c:ptCount val="18"/>
                <c:pt idx="0">
                  <c:v>0.15436241610738299</c:v>
                </c:pt>
                <c:pt idx="1">
                  <c:v>0</c:v>
                </c:pt>
                <c:pt idx="2">
                  <c:v>0</c:v>
                </c:pt>
                <c:pt idx="3">
                  <c:v>3.8095238095238099E-2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0.17351598173516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0-4234-B1A3-A402FAC7B0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446976"/>
        <c:axId val="207785920"/>
      </c:barChart>
      <c:catAx>
        <c:axId val="208446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85920"/>
        <c:crosses val="autoZero"/>
        <c:auto val="1"/>
        <c:lblAlgn val="ctr"/>
        <c:lblOffset val="100"/>
        <c:noMultiLvlLbl val="0"/>
      </c:catAx>
      <c:valAx>
        <c:axId val="20778592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44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baseline="0">
                <a:effectLst/>
              </a:rPr>
              <a:t>Graf. 9 -Tempo di parola dei soggetti politici nei Giornali radio Radio Italia per sesso - Tutte le edizioni </a:t>
            </a:r>
            <a:br>
              <a:rPr lang="it-IT" sz="1200" b="1" i="0" baseline="0">
                <a:effectLst/>
              </a:rPr>
            </a:br>
            <a:r>
              <a:rPr lang="it-IT" sz="1200" b="1" i="0" baseline="0">
                <a:effectLst/>
              </a:rPr>
              <a:t>Periodo dal 01.10.2020 al 31.10.2020</a:t>
            </a:r>
            <a:endParaRPr lang="it-IT" sz="1200">
              <a:effectLst/>
            </a:endParaRPr>
          </a:p>
        </c:rich>
      </c:tx>
      <c:layout>
        <c:manualLayout>
          <c:xMode val="edge"/>
          <c:yMode val="edge"/>
          <c:x val="0.13452903847631675"/>
          <c:y val="1.65670882048834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'gr1-Radio Italia'!$D$1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Italia'!$A$2:$A$19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Italia'!$D$2:$D$19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2F-40A8-9817-A2F664500FC9}"/>
            </c:ext>
          </c:extLst>
        </c:ser>
        <c:ser>
          <c:idx val="1"/>
          <c:order val="1"/>
          <c:tx>
            <c:strRef>
              <c:f>'gr1-Radio Italia'!$E$1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98F2"/>
            </a:solidFill>
            <a:ln>
              <a:noFill/>
            </a:ln>
            <a:effectLst/>
          </c:spPr>
          <c:invertIfNegative val="0"/>
          <c:dLbls>
            <c:numFmt formatCode="0.00%;\-0.00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'gr1-Radio Italia'!$A$2:$A$19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Partito Democratico</c:v>
                </c:pt>
                <c:pt idx="4">
                  <c:v>Fratelli d'Italia</c:v>
                </c:pt>
                <c:pt idx="5">
                  <c:v>Italia Viva - 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 - Usei - Cambiamo! - Alleanza di Centro</c:v>
                </c:pt>
                <c:pt idx="9">
                  <c:v>Centro Democratico - Radicali Italiani - +Europa</c:v>
                </c:pt>
                <c:pt idx="10">
                  <c:v>Maie</c:v>
                </c:pt>
                <c:pt idx="11">
                  <c:v>Altro</c:v>
                </c:pt>
                <c:pt idx="12">
                  <c:v>Presidente della Repubblica</c:v>
                </c:pt>
                <c:pt idx="13">
                  <c:v>Presidente del Senato</c:v>
                </c:pt>
                <c:pt idx="14">
                  <c:v>Presidente della Camera</c:v>
                </c:pt>
                <c:pt idx="15">
                  <c:v>Presidente del Consiglio</c:v>
                </c:pt>
                <c:pt idx="16">
                  <c:v>Governo/Ministri/Sottosegretari</c:v>
                </c:pt>
                <c:pt idx="17">
                  <c:v>Unione Europea</c:v>
                </c:pt>
              </c:strCache>
            </c:strRef>
          </c:cat>
          <c:val>
            <c:numRef>
              <c:f>'gr1-Radio Italia'!$E$2:$E$19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2F-40A8-9817-A2F664500F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8699904"/>
        <c:axId val="207788224"/>
      </c:barChart>
      <c:catAx>
        <c:axId val="208699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788224"/>
        <c:crosses val="autoZero"/>
        <c:auto val="1"/>
        <c:lblAlgn val="ctr"/>
        <c:lblOffset val="100"/>
        <c:noMultiLvlLbl val="0"/>
      </c:catAx>
      <c:valAx>
        <c:axId val="20778822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0869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7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2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ico1"/>
  <sheetViews>
    <sheetView tabSelected="1" zoomScale="90" workbookViewId="0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Grafico11"/>
  <sheetViews>
    <sheetView zoomScale="91" workbookViewId="0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Grafico12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Grafico13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Grafico15"/>
  <sheetViews>
    <sheetView workbookViewId="0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Grafico16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Grafico17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Grafico18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Grafico19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ico2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afico3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afico4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afico6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Grafico7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Grafico8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Grafico9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Grafico10"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&amp;R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6583" cy="6265333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EE0B31A8-230E-4942-9FDB-DF7F3CB8A1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69753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1220971A-79C2-470D-A48C-0398B43319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7D601-53BC-41EF-87FE-5650034F99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FD7B05E2-CBB0-4167-A0A1-52FE85FBD8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7697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47C30631-B7D2-4F66-94BA-D80BE1EEB3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E8EB480C-DC63-4EEF-8DD3-0CBA292545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C92A68D-961E-4B4C-BBE5-8C44369891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A33F14E7-8FF7-42F5-B2DC-0D4A4B551B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7601C026-5649-4015-889E-5261998FD2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F5C3516A-F305-4CDF-B28C-7A71588ABE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3B7C54BE-713D-4650-8D4F-3889341DB8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801D0930-E776-46F5-AD06-C2CE26F31B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AECED38C-ACE2-4621-9162-6153524484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52D05B84-1A3F-4F8C-98B1-8C972526F4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D3115238-E2B6-4DF8-9040-695EB1FFE7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7BBB48E5-0969-4801-A4B7-4396EE8405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6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19BEE587-8C50-40ED-87A1-D017FD1BAD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2:N31"/>
  <sheetViews>
    <sheetView showGridLines="0" showZeros="0" view="pageBreakPreview" zoomScale="80" zoomScaleNormal="70" zoomScaleSheetLayoutView="80" workbookViewId="0">
      <selection activeCell="B15" sqref="B15"/>
    </sheetView>
  </sheetViews>
  <sheetFormatPr defaultColWidth="8.85546875" defaultRowHeight="15" x14ac:dyDescent="0.25"/>
  <cols>
    <col min="1" max="1" width="6.140625" style="5" customWidth="1"/>
    <col min="2" max="2" width="56.7109375" style="5" bestFit="1" customWidth="1"/>
    <col min="3" max="14" width="8.42578125" style="5" customWidth="1"/>
    <col min="15" max="16384" width="8.85546875" style="5"/>
  </cols>
  <sheetData>
    <row r="2" spans="2:14" ht="15.75" thickBot="1" x14ac:dyDescent="0.3"/>
    <row r="3" spans="2:14" x14ac:dyDescent="0.25">
      <c r="B3" s="186" t="s">
        <v>28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x14ac:dyDescent="0.25">
      <c r="B5" s="39"/>
      <c r="C5" s="192" t="s">
        <v>0</v>
      </c>
      <c r="D5" s="192"/>
      <c r="E5" s="192"/>
      <c r="F5" s="192" t="s">
        <v>1</v>
      </c>
      <c r="G5" s="192"/>
      <c r="H5" s="192"/>
      <c r="I5" s="192" t="s">
        <v>2</v>
      </c>
      <c r="J5" s="192"/>
      <c r="K5" s="192"/>
      <c r="L5" s="192" t="s">
        <v>3</v>
      </c>
      <c r="M5" s="192"/>
      <c r="N5" s="193"/>
    </row>
    <row r="6" spans="2:14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x14ac:dyDescent="0.25">
      <c r="B7" s="10" t="s">
        <v>37</v>
      </c>
      <c r="C7" s="11">
        <v>7.0601851851851798E-3</v>
      </c>
      <c r="D7" s="12">
        <f t="shared" ref="D7:D18" si="0">IFERROR(C7/C$19,0)</f>
        <v>0.15143992055610733</v>
      </c>
      <c r="E7" s="12">
        <f t="shared" ref="E7:E18" si="1">IFERROR(C7/C$30,0)</f>
        <v>5.1174496644295263E-2</v>
      </c>
      <c r="F7" s="11">
        <v>4.5138888888888898E-4</v>
      </c>
      <c r="G7" s="12">
        <f t="shared" ref="G7:G18" si="2">IFERROR(F7/F$19,0)</f>
        <v>5.4016620498614942E-2</v>
      </c>
      <c r="H7" s="12">
        <f t="shared" ref="H7:H18" si="3">IFERROR(F7/F$30,0)</f>
        <v>1.1360326245266531E-2</v>
      </c>
      <c r="I7" s="11">
        <v>2.1990740740740699E-3</v>
      </c>
      <c r="J7" s="12">
        <f t="shared" ref="J7:J18" si="4">IFERROR(I7/I$19,0)</f>
        <v>0.13629842180774726</v>
      </c>
      <c r="K7" s="12">
        <f t="shared" ref="K7:K18" si="5">IFERROR(I7/I$30,0)</f>
        <v>4.4874822862541165E-2</v>
      </c>
      <c r="L7" s="13">
        <f>SUM(C7,F7,I7)</f>
        <v>9.7106481481481384E-3</v>
      </c>
      <c r="M7" s="12">
        <f t="shared" ref="M7:M18" si="6">IFERROR(L7/L$19,0)</f>
        <v>0.13655598958333329</v>
      </c>
      <c r="N7" s="14">
        <f t="shared" ref="N7:N16" si="7">IFERROR(L7/L$30,0)</f>
        <v>4.2834533108694478E-2</v>
      </c>
    </row>
    <row r="8" spans="2:14" x14ac:dyDescent="0.25">
      <c r="B8" s="148" t="s">
        <v>101</v>
      </c>
      <c r="C8" s="11">
        <v>8.3449074074074103E-3</v>
      </c>
      <c r="D8" s="12">
        <f t="shared" si="0"/>
        <v>0.17899702085402214</v>
      </c>
      <c r="E8" s="12">
        <f t="shared" si="1"/>
        <v>6.0486577181208076E-2</v>
      </c>
      <c r="F8" s="11">
        <v>1.3194444444444399E-3</v>
      </c>
      <c r="G8" s="12">
        <f t="shared" si="2"/>
        <v>0.15789473684210464</v>
      </c>
      <c r="H8" s="12">
        <f t="shared" si="3"/>
        <v>3.3207107486163588E-2</v>
      </c>
      <c r="I8" s="11">
        <v>2.7662037037037E-3</v>
      </c>
      <c r="J8" s="12">
        <f t="shared" si="4"/>
        <v>0.17144906743185062</v>
      </c>
      <c r="K8" s="12">
        <f t="shared" si="5"/>
        <v>5.6447803495512337E-2</v>
      </c>
      <c r="L8" s="13">
        <f t="shared" ref="L8:L18" si="8">SUM(C8,F8,I8)</f>
        <v>1.2430555555555551E-2</v>
      </c>
      <c r="M8" s="12">
        <f t="shared" si="6"/>
        <v>0.17480468750000003</v>
      </c>
      <c r="N8" s="14">
        <f t="shared" si="7"/>
        <v>5.4832286720784149E-2</v>
      </c>
    </row>
    <row r="9" spans="2:14" x14ac:dyDescent="0.25">
      <c r="B9" s="10" t="s">
        <v>51</v>
      </c>
      <c r="C9" s="11">
        <v>6.9675925925925903E-3</v>
      </c>
      <c r="D9" s="12">
        <f t="shared" si="0"/>
        <v>0.14945382323733877</v>
      </c>
      <c r="E9" s="12">
        <f t="shared" si="1"/>
        <v>5.0503355704697973E-2</v>
      </c>
      <c r="F9" s="11">
        <v>6.01851851851852E-4</v>
      </c>
      <c r="G9" s="12">
        <f t="shared" si="2"/>
        <v>7.2022160664819923E-2</v>
      </c>
      <c r="H9" s="12">
        <f t="shared" si="3"/>
        <v>1.5147101660355376E-2</v>
      </c>
      <c r="I9" s="11">
        <v>2.0370370370370399E-3</v>
      </c>
      <c r="J9" s="12">
        <f t="shared" si="4"/>
        <v>0.12625538020086105</v>
      </c>
      <c r="K9" s="12">
        <f t="shared" si="5"/>
        <v>4.1568256967406694E-2</v>
      </c>
      <c r="L9" s="13">
        <f t="shared" si="8"/>
        <v>9.6064814814814815E-3</v>
      </c>
      <c r="M9" s="12">
        <f t="shared" si="6"/>
        <v>0.13509114583333343</v>
      </c>
      <c r="N9" s="14">
        <f t="shared" si="7"/>
        <v>4.2375044672486831E-2</v>
      </c>
    </row>
    <row r="10" spans="2:14" x14ac:dyDescent="0.25">
      <c r="B10" s="10" t="s">
        <v>11</v>
      </c>
      <c r="C10" s="11">
        <v>1.50231481481481E-2</v>
      </c>
      <c r="D10" s="12">
        <f t="shared" si="0"/>
        <v>0.32224428997020793</v>
      </c>
      <c r="E10" s="12">
        <f t="shared" si="1"/>
        <v>0.10889261744966408</v>
      </c>
      <c r="F10" s="11">
        <v>4.4212962962962999E-3</v>
      </c>
      <c r="G10" s="12">
        <f t="shared" si="2"/>
        <v>0.52908587257617745</v>
      </c>
      <c r="H10" s="12">
        <f t="shared" si="3"/>
        <v>0.11127293912030302</v>
      </c>
      <c r="I10" s="11">
        <v>6.9097222222222199E-3</v>
      </c>
      <c r="J10" s="12">
        <f t="shared" si="4"/>
        <v>0.42826398852223813</v>
      </c>
      <c r="K10" s="12">
        <f t="shared" si="5"/>
        <v>0.14100141709966904</v>
      </c>
      <c r="L10" s="13">
        <f t="shared" si="8"/>
        <v>2.635416666666662E-2</v>
      </c>
      <c r="M10" s="12">
        <f t="shared" si="6"/>
        <v>0.37060546874999956</v>
      </c>
      <c r="N10" s="14">
        <f t="shared" si="7"/>
        <v>0.11625057436054499</v>
      </c>
    </row>
    <row r="11" spans="2:14" x14ac:dyDescent="0.25">
      <c r="B11" s="10" t="s">
        <v>12</v>
      </c>
      <c r="C11" s="11">
        <v>3.3333333333333301E-3</v>
      </c>
      <c r="D11" s="12">
        <f t="shared" si="0"/>
        <v>7.1499503475670328E-2</v>
      </c>
      <c r="E11" s="12">
        <f t="shared" si="1"/>
        <v>2.4161073825503334E-2</v>
      </c>
      <c r="F11" s="11">
        <v>2.0833333333333299E-4</v>
      </c>
      <c r="G11" s="12">
        <f t="shared" si="2"/>
        <v>2.4930747922437619E-2</v>
      </c>
      <c r="H11" s="12">
        <f t="shared" si="3"/>
        <v>5.2432274978153129E-3</v>
      </c>
      <c r="I11" s="11">
        <v>9.0277777777777795E-4</v>
      </c>
      <c r="J11" s="12">
        <f t="shared" si="4"/>
        <v>5.595408895265426E-2</v>
      </c>
      <c r="K11" s="12">
        <f t="shared" si="5"/>
        <v>1.8422295701464309E-2</v>
      </c>
      <c r="L11" s="13">
        <f t="shared" si="8"/>
        <v>4.444444444444441E-3</v>
      </c>
      <c r="M11" s="12">
        <f t="shared" si="6"/>
        <v>6.2499999999999986E-2</v>
      </c>
      <c r="N11" s="14">
        <f t="shared" si="7"/>
        <v>1.9604839944861362E-2</v>
      </c>
    </row>
    <row r="12" spans="2:14" x14ac:dyDescent="0.25">
      <c r="B12" s="10" t="s">
        <v>164</v>
      </c>
      <c r="C12" s="11">
        <v>8.1018518518518505E-4</v>
      </c>
      <c r="D12" s="12">
        <f t="shared" si="0"/>
        <v>1.7378351539225442E-2</v>
      </c>
      <c r="E12" s="12">
        <f t="shared" si="1"/>
        <v>5.8724832214765094E-3</v>
      </c>
      <c r="F12" s="11">
        <v>0</v>
      </c>
      <c r="G12" s="12">
        <f t="shared" si="2"/>
        <v>0</v>
      </c>
      <c r="H12" s="12">
        <f t="shared" si="3"/>
        <v>0</v>
      </c>
      <c r="I12" s="11">
        <v>3.1250000000000001E-4</v>
      </c>
      <c r="J12" s="12">
        <f t="shared" si="4"/>
        <v>1.9368723098995701E-2</v>
      </c>
      <c r="K12" s="12">
        <f t="shared" si="5"/>
        <v>6.3769485120453362E-3</v>
      </c>
      <c r="L12" s="13">
        <f t="shared" si="8"/>
        <v>1.1226851851851851E-3</v>
      </c>
      <c r="M12" s="12">
        <f t="shared" si="6"/>
        <v>1.5787760416666675E-2</v>
      </c>
      <c r="N12" s="14">
        <f t="shared" si="7"/>
        <v>4.9522642569050871E-3</v>
      </c>
    </row>
    <row r="13" spans="2:14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5.78703703703704E-5</v>
      </c>
      <c r="G13" s="12">
        <f t="shared" si="2"/>
        <v>6.9252077562326868E-3</v>
      </c>
      <c r="H13" s="12">
        <f t="shared" si="3"/>
        <v>1.4564520827264789E-3</v>
      </c>
      <c r="I13" s="11">
        <v>4.6296296296296301E-5</v>
      </c>
      <c r="J13" s="12">
        <f t="shared" si="4"/>
        <v>2.8694404591104745E-3</v>
      </c>
      <c r="K13" s="12">
        <f t="shared" si="5"/>
        <v>9.4473311289560542E-4</v>
      </c>
      <c r="L13" s="13">
        <f t="shared" si="8"/>
        <v>1.041666666666667E-4</v>
      </c>
      <c r="M13" s="12">
        <f t="shared" si="6"/>
        <v>1.4648437500000013E-3</v>
      </c>
      <c r="N13" s="14">
        <f t="shared" si="7"/>
        <v>4.5948843620768871E-4</v>
      </c>
    </row>
    <row r="14" spans="2:14" x14ac:dyDescent="0.25">
      <c r="B14" s="10" t="s">
        <v>109</v>
      </c>
      <c r="C14" s="11">
        <v>1.8518518518518501E-4</v>
      </c>
      <c r="D14" s="12">
        <f t="shared" si="0"/>
        <v>3.972194637537241E-3</v>
      </c>
      <c r="E14" s="12">
        <f t="shared" si="1"/>
        <v>1.3422818791946297E-3</v>
      </c>
      <c r="F14" s="11">
        <v>1.7361111111111101E-4</v>
      </c>
      <c r="G14" s="12">
        <f t="shared" si="2"/>
        <v>2.077562326869804E-2</v>
      </c>
      <c r="H14" s="12">
        <f t="shared" si="3"/>
        <v>4.3693562481794315E-3</v>
      </c>
      <c r="I14" s="11">
        <v>0</v>
      </c>
      <c r="J14" s="12">
        <f t="shared" si="4"/>
        <v>0</v>
      </c>
      <c r="K14" s="12">
        <f t="shared" si="5"/>
        <v>0</v>
      </c>
      <c r="L14" s="13">
        <f t="shared" si="8"/>
        <v>3.5879629629629602E-4</v>
      </c>
      <c r="M14" s="12">
        <f t="shared" si="6"/>
        <v>5.0455729166666661E-3</v>
      </c>
      <c r="N14" s="14">
        <f t="shared" si="7"/>
        <v>1.5826823913820372E-3</v>
      </c>
    </row>
    <row r="15" spans="2:14" x14ac:dyDescent="0.25">
      <c r="B15" s="10" t="s">
        <v>196</v>
      </c>
      <c r="C15" s="11">
        <v>5.5555555555555599E-4</v>
      </c>
      <c r="D15" s="12">
        <f t="shared" si="0"/>
        <v>1.1916583912611743E-2</v>
      </c>
      <c r="E15" s="12">
        <f t="shared" si="1"/>
        <v>4.0268456375838957E-3</v>
      </c>
      <c r="F15" s="15">
        <v>0</v>
      </c>
      <c r="G15" s="12">
        <f t="shared" si="2"/>
        <v>0</v>
      </c>
      <c r="H15" s="12">
        <f t="shared" si="3"/>
        <v>0</v>
      </c>
      <c r="I15" s="11">
        <v>4.1666666666666702E-4</v>
      </c>
      <c r="J15" s="12">
        <f t="shared" si="4"/>
        <v>2.5824964131994289E-2</v>
      </c>
      <c r="K15" s="12">
        <f t="shared" si="5"/>
        <v>8.5025980160604551E-3</v>
      </c>
      <c r="L15" s="13">
        <f t="shared" si="8"/>
        <v>9.7222222222222306E-4</v>
      </c>
      <c r="M15" s="12">
        <f t="shared" si="6"/>
        <v>1.3671875000000019E-2</v>
      </c>
      <c r="N15" s="14">
        <f t="shared" si="7"/>
        <v>4.2885587379384305E-3</v>
      </c>
    </row>
    <row r="16" spans="2:14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0</v>
      </c>
      <c r="M16" s="12">
        <f t="shared" si="6"/>
        <v>0</v>
      </c>
      <c r="N16" s="14">
        <f t="shared" si="7"/>
        <v>0</v>
      </c>
    </row>
    <row r="17" spans="2:14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>
        <f t="shared" si="8"/>
        <v>0</v>
      </c>
      <c r="M17" s="12">
        <f t="shared" si="6"/>
        <v>0</v>
      </c>
      <c r="N17" s="14"/>
    </row>
    <row r="18" spans="2:14" ht="15.75" thickBot="1" x14ac:dyDescent="0.3">
      <c r="B18" s="10" t="s">
        <v>13</v>
      </c>
      <c r="C18" s="11">
        <v>4.3402777777777797E-3</v>
      </c>
      <c r="D18" s="12">
        <f t="shared" si="0"/>
        <v>9.3098311817279206E-2</v>
      </c>
      <c r="E18" s="12">
        <f t="shared" si="1"/>
        <v>3.1459731543624178E-2</v>
      </c>
      <c r="F18" s="11">
        <v>1.1226851851851901E-3</v>
      </c>
      <c r="G18" s="12">
        <f t="shared" si="2"/>
        <v>0.13434903047091465</v>
      </c>
      <c r="H18" s="12">
        <f t="shared" si="3"/>
        <v>2.8255170404893799E-2</v>
      </c>
      <c r="I18" s="11">
        <v>5.4398148148148101E-4</v>
      </c>
      <c r="J18" s="12">
        <f t="shared" si="4"/>
        <v>3.3715925394548041E-2</v>
      </c>
      <c r="K18" s="12">
        <f t="shared" si="5"/>
        <v>1.1100614076523352E-2</v>
      </c>
      <c r="L18" s="13">
        <f t="shared" si="8"/>
        <v>6.006944444444451E-3</v>
      </c>
      <c r="M18" s="12">
        <f t="shared" si="6"/>
        <v>8.4472656250000139E-2</v>
      </c>
      <c r="N18" s="14">
        <f>IFERROR(L18/L$30,0)</f>
        <v>2.6497166487976734E-2</v>
      </c>
    </row>
    <row r="19" spans="2:14" ht="16.5" thickTop="1" thickBot="1" x14ac:dyDescent="0.3">
      <c r="B19" s="31" t="s">
        <v>3</v>
      </c>
      <c r="C19" s="32">
        <f>SUM(C7:C18)</f>
        <v>4.6620370370370312E-2</v>
      </c>
      <c r="D19" s="33">
        <f>IFERROR(SUM(D7:D18),0)</f>
        <v>1.0000000000000002</v>
      </c>
      <c r="E19" s="33">
        <f>IFERROR(SUM(E7:E18),0)</f>
        <v>0.33791946308724785</v>
      </c>
      <c r="F19" s="32">
        <f>SUM(F7:F18)</f>
        <v>8.3564814814814856E-3</v>
      </c>
      <c r="G19" s="33">
        <f>IFERROR(SUM(G7:G18),0)</f>
        <v>1</v>
      </c>
      <c r="H19" s="33">
        <f>IFERROR(SUM(H7:H18),0)</f>
        <v>0.21031168074570356</v>
      </c>
      <c r="I19" s="32">
        <f>SUM(I7:I18)</f>
        <v>1.6134259259259254E-2</v>
      </c>
      <c r="J19" s="33">
        <f>IFERROR(SUM(J7:J18),0)</f>
        <v>1</v>
      </c>
      <c r="K19" s="33">
        <f>IFERROR(SUM(K7:K18),0)</f>
        <v>0.32923948984411833</v>
      </c>
      <c r="L19" s="32">
        <f>SUM(L7:L18)</f>
        <v>7.1111111111111069E-2</v>
      </c>
      <c r="M19" s="33">
        <f>IFERROR(SUM(M7:M18),0)</f>
        <v>0.99999999999999967</v>
      </c>
      <c r="N19" s="34">
        <f>IFERROR(SUM(N7:N18),0)</f>
        <v>0.31367743911778179</v>
      </c>
    </row>
    <row r="20" spans="2:14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x14ac:dyDescent="0.25">
      <c r="B22" s="18" t="s">
        <v>15</v>
      </c>
      <c r="C22" s="11">
        <v>1.0405092592592599E-2</v>
      </c>
      <c r="D22" s="19"/>
      <c r="E22" s="12">
        <f>IFERROR(C22/C$30,0)</f>
        <v>7.5419463087248381E-2</v>
      </c>
      <c r="F22" s="11">
        <v>3.32175925925926E-3</v>
      </c>
      <c r="G22" s="19"/>
      <c r="H22" s="12">
        <f>IFERROR(F22/F$30,0)</f>
        <v>8.3600349548499861E-2</v>
      </c>
      <c r="I22" s="11">
        <v>4.31712962962963E-3</v>
      </c>
      <c r="J22" s="19"/>
      <c r="K22" s="12">
        <f>IFERROR(I22/I$30,0)</f>
        <v>8.8096362777515203E-2</v>
      </c>
      <c r="L22" s="13">
        <f>SUM(C22,F22,I22)</f>
        <v>1.8043981481481491E-2</v>
      </c>
      <c r="M22" s="19"/>
      <c r="N22" s="14">
        <f>IFERROR(L22/L$30,0)</f>
        <v>7.9593608005309652E-2</v>
      </c>
    </row>
    <row r="23" spans="2:14" x14ac:dyDescent="0.25">
      <c r="B23" s="18" t="s">
        <v>16</v>
      </c>
      <c r="C23" s="11">
        <v>3.9351851851851901E-4</v>
      </c>
      <c r="D23" s="19"/>
      <c r="E23" s="12">
        <f t="shared" ref="E23:E27" si="9">IFERROR(C23/C$30,0)</f>
        <v>2.8523489932885944E-3</v>
      </c>
      <c r="F23" s="11">
        <v>0</v>
      </c>
      <c r="G23" s="19"/>
      <c r="H23" s="12">
        <f t="shared" ref="H23:H27" si="10">IFERROR(F23/F$30,0)</f>
        <v>0</v>
      </c>
      <c r="I23" s="11">
        <v>0</v>
      </c>
      <c r="J23" s="19"/>
      <c r="K23" s="12">
        <f t="shared" ref="K23:K27" si="11">IFERROR(I23/I$30,0)</f>
        <v>0</v>
      </c>
      <c r="L23" s="13">
        <f t="shared" ref="L23:L27" si="12">SUM(C23,F23,I23)</f>
        <v>3.9351851851851901E-4</v>
      </c>
      <c r="M23" s="19"/>
      <c r="N23" s="14">
        <f t="shared" ref="N23:N27" si="13">IFERROR(L23/L$30,0)</f>
        <v>1.7358452034512701E-3</v>
      </c>
    </row>
    <row r="24" spans="2:14" x14ac:dyDescent="0.25">
      <c r="B24" s="18" t="s">
        <v>17</v>
      </c>
      <c r="C24" s="11">
        <v>1.2037037037037001E-3</v>
      </c>
      <c r="D24" s="19"/>
      <c r="E24" s="12">
        <f t="shared" si="9"/>
        <v>8.7248322147650756E-3</v>
      </c>
      <c r="F24" s="11">
        <v>1.38888888888889E-4</v>
      </c>
      <c r="G24" s="19"/>
      <c r="H24" s="12">
        <f t="shared" si="10"/>
        <v>3.49548499854355E-3</v>
      </c>
      <c r="I24" s="11">
        <v>0</v>
      </c>
      <c r="J24" s="19"/>
      <c r="K24" s="12">
        <f t="shared" si="11"/>
        <v>0</v>
      </c>
      <c r="L24" s="13">
        <f t="shared" si="12"/>
        <v>1.342592592592589E-3</v>
      </c>
      <c r="M24" s="19"/>
      <c r="N24" s="14">
        <f t="shared" si="13"/>
        <v>5.9222954000101927E-3</v>
      </c>
    </row>
    <row r="25" spans="2:14" x14ac:dyDescent="0.25">
      <c r="B25" s="18" t="s">
        <v>18</v>
      </c>
      <c r="C25" s="11">
        <v>4.0995370370370397E-2</v>
      </c>
      <c r="D25" s="19"/>
      <c r="E25" s="12">
        <f t="shared" si="9"/>
        <v>0.29714765100671164</v>
      </c>
      <c r="F25" s="11">
        <v>1.56134259259259E-2</v>
      </c>
      <c r="G25" s="19"/>
      <c r="H25" s="12">
        <f t="shared" si="10"/>
        <v>0.39295077191960315</v>
      </c>
      <c r="I25" s="11">
        <v>1.6851851851851899E-2</v>
      </c>
      <c r="J25" s="19"/>
      <c r="K25" s="12">
        <f t="shared" si="11"/>
        <v>0.3438828530940013</v>
      </c>
      <c r="L25" s="13">
        <f t="shared" si="12"/>
        <v>7.3460648148148192E-2</v>
      </c>
      <c r="M25" s="19"/>
      <c r="N25" s="14">
        <f t="shared" si="13"/>
        <v>0.3240414560678001</v>
      </c>
    </row>
    <row r="26" spans="2:14" x14ac:dyDescent="0.25">
      <c r="B26" s="18" t="s">
        <v>19</v>
      </c>
      <c r="C26" s="11">
        <v>3.7870370370370401E-2</v>
      </c>
      <c r="D26" s="19"/>
      <c r="E26" s="12">
        <f t="shared" si="9"/>
        <v>0.27449664429530224</v>
      </c>
      <c r="F26" s="11">
        <v>1.21990740740741E-2</v>
      </c>
      <c r="G26" s="19"/>
      <c r="H26" s="12">
        <f t="shared" si="10"/>
        <v>0.30702009903874222</v>
      </c>
      <c r="I26" s="11">
        <v>1.14930555555556E-2</v>
      </c>
      <c r="J26" s="19"/>
      <c r="K26" s="12">
        <f t="shared" si="11"/>
        <v>0.23452999527633492</v>
      </c>
      <c r="L26" s="13">
        <f t="shared" si="12"/>
        <v>6.1562500000000103E-2</v>
      </c>
      <c r="M26" s="19"/>
      <c r="N26" s="14">
        <f t="shared" si="13"/>
        <v>0.27155766579874441</v>
      </c>
    </row>
    <row r="27" spans="2:14" ht="15.75" thickBot="1" x14ac:dyDescent="0.3">
      <c r="B27" s="23" t="s">
        <v>20</v>
      </c>
      <c r="C27" s="20">
        <v>4.7453703703703698E-4</v>
      </c>
      <c r="D27" s="24"/>
      <c r="E27" s="21">
        <f t="shared" si="9"/>
        <v>3.4395973154362413E-3</v>
      </c>
      <c r="F27" s="20">
        <v>1.04166666666667E-4</v>
      </c>
      <c r="G27" s="24"/>
      <c r="H27" s="21">
        <f t="shared" si="10"/>
        <v>2.621613748907669E-3</v>
      </c>
      <c r="I27" s="20">
        <v>2.0833333333333299E-4</v>
      </c>
      <c r="J27" s="24"/>
      <c r="K27" s="21">
        <f t="shared" si="11"/>
        <v>4.2512990080302172E-3</v>
      </c>
      <c r="L27" s="13">
        <f t="shared" si="12"/>
        <v>7.8703703703703705E-4</v>
      </c>
      <c r="M27" s="24"/>
      <c r="N27" s="22">
        <f t="shared" si="13"/>
        <v>3.4716904069025359E-3</v>
      </c>
    </row>
    <row r="28" spans="2:14" ht="16.5" thickTop="1" thickBot="1" x14ac:dyDescent="0.3">
      <c r="B28" s="31" t="s">
        <v>3</v>
      </c>
      <c r="C28" s="32">
        <f>SUM(C22:C27)</f>
        <v>9.1342592592592656E-2</v>
      </c>
      <c r="D28" s="33"/>
      <c r="E28" s="33">
        <f>IFERROR(SUM(E22:E27),0)</f>
        <v>0.66208053691275204</v>
      </c>
      <c r="F28" s="32">
        <f>SUM(F22:F27)</f>
        <v>3.1377314814814816E-2</v>
      </c>
      <c r="G28" s="33"/>
      <c r="H28" s="33">
        <f>IFERROR(SUM(H22:H27),0)</f>
        <v>0.7896883192542965</v>
      </c>
      <c r="I28" s="32">
        <f>SUM(I22:I27)</f>
        <v>3.2870370370370459E-2</v>
      </c>
      <c r="J28" s="33"/>
      <c r="K28" s="33">
        <f>IFERROR(SUM(K22:K27),0)</f>
        <v>0.67076051015588167</v>
      </c>
      <c r="L28" s="32">
        <f>SUM(L22:L27)</f>
        <v>0.15559027777777792</v>
      </c>
      <c r="M28" s="33"/>
      <c r="N28" s="34">
        <f>IFERROR(SUM(N22:N27),0)</f>
        <v>0.6863225608822181</v>
      </c>
    </row>
    <row r="29" spans="2:14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ht="16.5" thickTop="1" thickBot="1" x14ac:dyDescent="0.3">
      <c r="B30" s="31" t="s">
        <v>6</v>
      </c>
      <c r="C30" s="32">
        <f>SUM(C19,C28)</f>
        <v>0.13796296296296295</v>
      </c>
      <c r="D30" s="35"/>
      <c r="E30" s="36">
        <f>IFERROR(SUM(E19,E28),0)</f>
        <v>0.99999999999999989</v>
      </c>
      <c r="F30" s="32">
        <f>SUM(F19,F28)</f>
        <v>3.9733796296296302E-2</v>
      </c>
      <c r="G30" s="35"/>
      <c r="H30" s="36">
        <f>IFERROR(SUM(H19,H28),0)</f>
        <v>1</v>
      </c>
      <c r="I30" s="32">
        <f>SUM(I19,I28)</f>
        <v>4.9004629629629717E-2</v>
      </c>
      <c r="J30" s="35"/>
      <c r="K30" s="36">
        <f>IFERROR(SUM(K19,K28),0)</f>
        <v>1</v>
      </c>
      <c r="L30" s="37">
        <f>SUM(L19,L28)</f>
        <v>0.22670138888888899</v>
      </c>
      <c r="M30" s="35"/>
      <c r="N30" s="38">
        <f>IFERROR(SUM(N19,N28),0)</f>
        <v>0.99999999999999989</v>
      </c>
    </row>
    <row r="31" spans="2:14" ht="66" customHeight="1" thickTop="1" thickBot="1" x14ac:dyDescent="0.3">
      <c r="B31" s="183" t="s">
        <v>159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x14ac:dyDescent="0.25">
      <c r="B3" s="186" t="s">
        <v>42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7.0601851851851804E-4</v>
      </c>
      <c r="D7" s="12">
        <f t="shared" ref="D7:D18" si="0">IFERROR(C7/C$19,0)</f>
        <v>6.8771138669672965E-2</v>
      </c>
      <c r="E7" s="12">
        <f t="shared" ref="E7:E18" si="1">IFERROR(C7/C$30,0)</f>
        <v>8.879184861717614E-3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7.0601851851851804E-4</v>
      </c>
      <c r="J7" s="12">
        <f t="shared" ref="J7:J18" si="4">IFERROR(I7/I$19,0)</f>
        <v>4.5319465081723617E-2</v>
      </c>
      <c r="K7" s="14">
        <f t="shared" ref="K7:K18" si="5">IFERROR(I7/I$30,0)</f>
        <v>7.4191194356604141E-3</v>
      </c>
    </row>
    <row r="8" spans="2:11" x14ac:dyDescent="0.25">
      <c r="B8" s="148" t="s">
        <v>101</v>
      </c>
      <c r="C8" s="11">
        <v>3.8310185185185201E-3</v>
      </c>
      <c r="D8" s="12">
        <f t="shared" si="0"/>
        <v>0.3731679819616685</v>
      </c>
      <c r="E8" s="12">
        <f t="shared" si="1"/>
        <v>4.8180494905385791E-2</v>
      </c>
      <c r="F8" s="11">
        <v>9.2592592592592596E-4</v>
      </c>
      <c r="G8" s="12">
        <f t="shared" si="2"/>
        <v>0.17429193899782122</v>
      </c>
      <c r="H8" s="12">
        <f t="shared" si="3"/>
        <v>5.9171597633136078E-2</v>
      </c>
      <c r="I8" s="11">
        <v>4.7569444444444404E-3</v>
      </c>
      <c r="J8" s="12">
        <f t="shared" si="4"/>
        <v>0.30534918276374434</v>
      </c>
      <c r="K8" s="14">
        <f t="shared" si="5"/>
        <v>4.9987837509121801E-2</v>
      </c>
    </row>
    <row r="9" spans="2:11" x14ac:dyDescent="0.25">
      <c r="B9" s="10" t="s">
        <v>51</v>
      </c>
      <c r="C9" s="11">
        <v>6.01851851851852E-4</v>
      </c>
      <c r="D9" s="12">
        <f t="shared" si="0"/>
        <v>5.8624577226606522E-2</v>
      </c>
      <c r="E9" s="12">
        <f t="shared" si="1"/>
        <v>7.5691411935953495E-3</v>
      </c>
      <c r="F9" s="11">
        <v>1.19212962962963E-3</v>
      </c>
      <c r="G9" s="12">
        <f t="shared" si="2"/>
        <v>0.2244008714596949</v>
      </c>
      <c r="H9" s="12">
        <f t="shared" si="3"/>
        <v>7.6183431952662722E-2</v>
      </c>
      <c r="I9" s="11">
        <v>1.79398148148148E-3</v>
      </c>
      <c r="J9" s="12">
        <f t="shared" si="4"/>
        <v>0.11515601783060918</v>
      </c>
      <c r="K9" s="14">
        <f t="shared" si="5"/>
        <v>1.8851860861104328E-2</v>
      </c>
    </row>
    <row r="10" spans="2:11" x14ac:dyDescent="0.25">
      <c r="B10" s="10" t="s">
        <v>11</v>
      </c>
      <c r="C10" s="11">
        <v>3.6226851851851902E-3</v>
      </c>
      <c r="D10" s="12">
        <f t="shared" si="0"/>
        <v>0.35287485907553579</v>
      </c>
      <c r="E10" s="12">
        <f t="shared" si="1"/>
        <v>4.5560407569141294E-2</v>
      </c>
      <c r="F10" s="11">
        <v>1.7361111111111099E-3</v>
      </c>
      <c r="G10" s="12">
        <f t="shared" si="2"/>
        <v>0.32679738562091459</v>
      </c>
      <c r="H10" s="12">
        <f t="shared" si="3"/>
        <v>0.11094674556213006</v>
      </c>
      <c r="I10" s="11">
        <v>5.3587962962962999E-3</v>
      </c>
      <c r="J10" s="12">
        <f t="shared" si="4"/>
        <v>0.34398216939078791</v>
      </c>
      <c r="K10" s="14">
        <f t="shared" si="5"/>
        <v>5.6312332765750435E-2</v>
      </c>
    </row>
    <row r="11" spans="2:1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2.7777777777777799E-4</v>
      </c>
      <c r="G11" s="12">
        <f t="shared" si="2"/>
        <v>5.2287581699346407E-2</v>
      </c>
      <c r="H11" s="12">
        <f t="shared" si="3"/>
        <v>1.7751479289940836E-2</v>
      </c>
      <c r="I11" s="11">
        <v>2.7777777777777799E-4</v>
      </c>
      <c r="J11" s="12">
        <f t="shared" si="4"/>
        <v>1.783060921248145E-2</v>
      </c>
      <c r="K11" s="14">
        <f t="shared" si="5"/>
        <v>2.9189978107516429E-3</v>
      </c>
    </row>
    <row r="12" spans="2:11" x14ac:dyDescent="0.25">
      <c r="B12" s="10" t="s">
        <v>164</v>
      </c>
      <c r="C12" s="11">
        <v>0</v>
      </c>
      <c r="D12" s="12">
        <f t="shared" si="0"/>
        <v>0</v>
      </c>
      <c r="E12" s="12">
        <f t="shared" si="1"/>
        <v>0</v>
      </c>
      <c r="F12" s="11">
        <v>0</v>
      </c>
      <c r="G12" s="12">
        <f t="shared" si="2"/>
        <v>0</v>
      </c>
      <c r="H12" s="12">
        <f t="shared" si="3"/>
        <v>0</v>
      </c>
      <c r="I12" s="11">
        <v>0</v>
      </c>
      <c r="J12" s="12">
        <f t="shared" si="4"/>
        <v>0</v>
      </c>
      <c r="K12" s="14">
        <f t="shared" si="5"/>
        <v>0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0</v>
      </c>
      <c r="G15" s="12">
        <f t="shared" si="2"/>
        <v>0</v>
      </c>
      <c r="H15" s="12">
        <f t="shared" si="3"/>
        <v>0</v>
      </c>
      <c r="I15" s="11">
        <v>0</v>
      </c>
      <c r="J15" s="12">
        <f t="shared" si="4"/>
        <v>0</v>
      </c>
      <c r="K15" s="14">
        <f t="shared" si="5"/>
        <v>0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1.5046296296296301E-3</v>
      </c>
      <c r="D18" s="12">
        <f t="shared" si="0"/>
        <v>0.14656144306651631</v>
      </c>
      <c r="E18" s="12">
        <f t="shared" si="1"/>
        <v>1.8922852983988374E-2</v>
      </c>
      <c r="F18" s="11">
        <v>1.1805555555555599E-3</v>
      </c>
      <c r="G18" s="12">
        <f t="shared" si="2"/>
        <v>0.22222222222222288</v>
      </c>
      <c r="H18" s="12">
        <f t="shared" si="3"/>
        <v>7.5443786982248767E-2</v>
      </c>
      <c r="I18" s="11">
        <v>2.6851851851851802E-3</v>
      </c>
      <c r="J18" s="12">
        <f t="shared" si="4"/>
        <v>0.17236255572065357</v>
      </c>
      <c r="K18" s="14">
        <f t="shared" si="5"/>
        <v>2.8216978837265805E-2</v>
      </c>
    </row>
    <row r="19" spans="2:11" ht="16.5" thickTop="1" thickBot="1" x14ac:dyDescent="0.3">
      <c r="B19" s="31" t="s">
        <v>3</v>
      </c>
      <c r="C19" s="32">
        <f>SUM(C7:C18)</f>
        <v>1.026620370370371E-2</v>
      </c>
      <c r="D19" s="33">
        <f>IFERROR(SUM(D7:D18),0)</f>
        <v>1</v>
      </c>
      <c r="E19" s="33">
        <f>IFERROR(SUM(E7:E18),0)</f>
        <v>0.12911208151382841</v>
      </c>
      <c r="F19" s="32">
        <f>SUM(F7:F18)</f>
        <v>5.3125000000000039E-3</v>
      </c>
      <c r="G19" s="33">
        <f>IFERROR(SUM(G7:G18),0)</f>
        <v>1</v>
      </c>
      <c r="H19" s="33">
        <f>IFERROR(SUM(H7:H18),0)</f>
        <v>0.33949704142011849</v>
      </c>
      <c r="I19" s="32">
        <f>SUM(I7:I18)</f>
        <v>1.5578703703703695E-2</v>
      </c>
      <c r="J19" s="33">
        <f>IFERROR(SUM(J7:J18),0)</f>
        <v>1</v>
      </c>
      <c r="K19" s="34">
        <f>IFERROR(SUM(K7:K18),0)</f>
        <v>0.16370712721965444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1.5162037037037E-3</v>
      </c>
      <c r="D22" s="19"/>
      <c r="E22" s="12">
        <f>IFERROR(C22/C$30,0)</f>
        <v>1.9068413391557463E-2</v>
      </c>
      <c r="F22" s="11">
        <v>2.31481481481481E-4</v>
      </c>
      <c r="G22" s="19"/>
      <c r="H22" s="12">
        <f>IFERROR(F22/F$30,0)</f>
        <v>1.4792899408283988E-2</v>
      </c>
      <c r="I22" s="11">
        <v>1.74768518518519E-3</v>
      </c>
      <c r="J22" s="19"/>
      <c r="K22" s="14">
        <f>IFERROR(I22/I$30,0)</f>
        <v>1.8365361225979121E-2</v>
      </c>
    </row>
    <row r="23" spans="2:11" x14ac:dyDescent="0.25">
      <c r="B23" s="18" t="s">
        <v>16</v>
      </c>
      <c r="C23" s="11">
        <v>1.2731481481481499E-4</v>
      </c>
      <c r="D23" s="19"/>
      <c r="E23" s="12">
        <f t="shared" ref="E23:E27" si="6">IFERROR(C23/C$30,0)</f>
        <v>1.6011644832605565E-3</v>
      </c>
      <c r="F23" s="11">
        <v>0</v>
      </c>
      <c r="G23" s="19"/>
      <c r="H23" s="12">
        <f t="shared" ref="H23:H27" si="7">IFERROR(F23/F$30,0)</f>
        <v>0</v>
      </c>
      <c r="I23" s="11">
        <v>1.2731481481481499E-4</v>
      </c>
      <c r="J23" s="19"/>
      <c r="K23" s="14">
        <f t="shared" ref="K23:K27" si="8">IFERROR(I23/I$30,0)</f>
        <v>1.3378739965945038E-3</v>
      </c>
    </row>
    <row r="24" spans="2:1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x14ac:dyDescent="0.25">
      <c r="B25" s="18" t="s">
        <v>18</v>
      </c>
      <c r="C25" s="11">
        <v>1.7754629629629599E-2</v>
      </c>
      <c r="D25" s="19"/>
      <c r="E25" s="12">
        <f t="shared" si="6"/>
        <v>0.22328966521106239</v>
      </c>
      <c r="F25" s="11">
        <v>8.6921296296296295E-3</v>
      </c>
      <c r="G25" s="19"/>
      <c r="H25" s="12">
        <f t="shared" si="7"/>
        <v>0.5554733727810649</v>
      </c>
      <c r="I25" s="11">
        <v>2.6446759259259298E-2</v>
      </c>
      <c r="J25" s="19"/>
      <c r="K25" s="14">
        <f t="shared" si="8"/>
        <v>0.27791291656531286</v>
      </c>
    </row>
    <row r="26" spans="2:11" x14ac:dyDescent="0.25">
      <c r="B26" s="18" t="s">
        <v>19</v>
      </c>
      <c r="C26" s="11">
        <v>4.9849537037036998E-2</v>
      </c>
      <c r="D26" s="19"/>
      <c r="E26" s="12">
        <f t="shared" si="6"/>
        <v>0.62692867540029107</v>
      </c>
      <c r="F26" s="11">
        <v>1.41203703703704E-3</v>
      </c>
      <c r="G26" s="19"/>
      <c r="H26" s="12">
        <f t="shared" si="7"/>
        <v>9.02366863905327E-2</v>
      </c>
      <c r="I26" s="11">
        <v>5.1261574074074098E-2</v>
      </c>
      <c r="J26" s="19"/>
      <c r="K26" s="14">
        <f t="shared" si="8"/>
        <v>0.53867672099245922</v>
      </c>
    </row>
    <row r="27" spans="2:11" ht="15.75" thickBot="1" x14ac:dyDescent="0.3">
      <c r="B27" s="23" t="s">
        <v>20</v>
      </c>
      <c r="C27" s="20">
        <v>0</v>
      </c>
      <c r="D27" s="24"/>
      <c r="E27" s="21">
        <f t="shared" si="6"/>
        <v>0</v>
      </c>
      <c r="F27" s="20">
        <v>0</v>
      </c>
      <c r="G27" s="24"/>
      <c r="H27" s="21">
        <f t="shared" si="7"/>
        <v>0</v>
      </c>
      <c r="I27" s="20">
        <v>0</v>
      </c>
      <c r="J27" s="24"/>
      <c r="K27" s="22">
        <f t="shared" si="8"/>
        <v>0</v>
      </c>
    </row>
    <row r="28" spans="2:11" ht="16.5" thickTop="1" thickBot="1" x14ac:dyDescent="0.3">
      <c r="B28" s="31" t="s">
        <v>3</v>
      </c>
      <c r="C28" s="32">
        <f>SUM(C22:C27)</f>
        <v>6.9247685185185121E-2</v>
      </c>
      <c r="D28" s="33"/>
      <c r="E28" s="33">
        <f>IFERROR(SUM(E22:E27),0)</f>
        <v>0.87088791848617153</v>
      </c>
      <c r="F28" s="32">
        <f>SUM(F22:F27)</f>
        <v>1.0335648148148151E-2</v>
      </c>
      <c r="G28" s="33"/>
      <c r="H28" s="33">
        <f>IFERROR(SUM(H22:H27),0)</f>
        <v>0.66050295857988162</v>
      </c>
      <c r="I28" s="32">
        <f>SUM(I22:I27)</f>
        <v>7.9583333333333395E-2</v>
      </c>
      <c r="J28" s="33"/>
      <c r="K28" s="34">
        <f>IFERROR(SUM(K22:K27),0)</f>
        <v>0.8362928727803457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7.9513888888888828E-2</v>
      </c>
      <c r="D30" s="35"/>
      <c r="E30" s="36">
        <f>IFERROR(SUM(E19,E28),0)</f>
        <v>1</v>
      </c>
      <c r="F30" s="32">
        <f>SUM(F19,F28)</f>
        <v>1.5648148148148154E-2</v>
      </c>
      <c r="G30" s="35"/>
      <c r="H30" s="36">
        <f>IFERROR(SUM(H19,H28),0)</f>
        <v>1</v>
      </c>
      <c r="I30" s="32">
        <f>SUM(I19,I28)</f>
        <v>9.5162037037037087E-2</v>
      </c>
      <c r="J30" s="35"/>
      <c r="K30" s="38">
        <f>IFERROR(SUM(K19,K28),0)</f>
        <v>1.0000000000000002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B2:K31"/>
  <sheetViews>
    <sheetView showGridLines="0" showZeros="0" view="pageBreakPreview" topLeftCell="A4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5" customWidth="1"/>
    <col min="2" max="2" width="56.7109375" style="5" bestFit="1" customWidth="1"/>
    <col min="3" max="6" width="10.7109375" style="6" customWidth="1"/>
    <col min="7" max="7" width="10.7109375" style="5" customWidth="1"/>
    <col min="8" max="8" width="10.7109375" style="6" customWidth="1"/>
    <col min="9" max="11" width="10.7109375" style="5" customWidth="1"/>
    <col min="12" max="16384" width="8.85546875" style="5"/>
  </cols>
  <sheetData>
    <row r="2" spans="2:11" ht="15.75" thickBot="1" x14ac:dyDescent="0.3"/>
    <row r="3" spans="2:11" x14ac:dyDescent="0.25">
      <c r="B3" s="186" t="s">
        <v>45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2.2453703703703698E-3</v>
      </c>
      <c r="D7" s="12">
        <f t="shared" ref="D7:D18" si="0">IFERROR(C7/C$19,0)</f>
        <v>6.8745570517363463E-2</v>
      </c>
      <c r="E7" s="12">
        <f t="shared" ref="E7:E18" si="1">IFERROR(C7/C$30,0)</f>
        <v>1.7265930936276246E-2</v>
      </c>
      <c r="F7" s="11">
        <v>1.07638888888889E-3</v>
      </c>
      <c r="G7" s="12">
        <f t="shared" ref="G7:G18" si="2">IFERROR(F7/F$19,0)</f>
        <v>4.9128367670364492E-2</v>
      </c>
      <c r="H7" s="12">
        <f t="shared" ref="H7:H18" si="3">IFERROR(F7/F$30,0)</f>
        <v>1.9488683989941347E-2</v>
      </c>
      <c r="I7" s="11">
        <v>3.32175925925926E-3</v>
      </c>
      <c r="J7" s="12">
        <f t="shared" ref="J7:J18" si="4">IFERROR(I7/I$19,0)</f>
        <v>6.0869565217391293E-2</v>
      </c>
      <c r="K7" s="14">
        <f t="shared" ref="K7:K18" si="5">IFERROR(I7/I$30,0)</f>
        <v>1.7928535732133939E-2</v>
      </c>
    </row>
    <row r="8" spans="2:11" x14ac:dyDescent="0.25">
      <c r="B8" s="148" t="s">
        <v>101</v>
      </c>
      <c r="C8" s="11">
        <v>6.9097222222222199E-3</v>
      </c>
      <c r="D8" s="12">
        <f t="shared" si="0"/>
        <v>0.21155209071580405</v>
      </c>
      <c r="E8" s="12">
        <f t="shared" si="1"/>
        <v>5.3132787468850091E-2</v>
      </c>
      <c r="F8" s="11">
        <v>7.8703703703703705E-4</v>
      </c>
      <c r="G8" s="12">
        <f t="shared" si="2"/>
        <v>3.5921817221341745E-2</v>
      </c>
      <c r="H8" s="12">
        <f t="shared" si="3"/>
        <v>1.4249790444258175E-2</v>
      </c>
      <c r="I8" s="11">
        <v>7.69675925925926E-3</v>
      </c>
      <c r="J8" s="12">
        <f t="shared" si="4"/>
        <v>0.14103923647932129</v>
      </c>
      <c r="K8" s="14">
        <f t="shared" si="5"/>
        <v>4.154172913543229E-2</v>
      </c>
    </row>
    <row r="9" spans="2:11" x14ac:dyDescent="0.25">
      <c r="B9" s="10" t="s">
        <v>51</v>
      </c>
      <c r="C9" s="11">
        <v>3.7962962962963002E-3</v>
      </c>
      <c r="D9" s="12">
        <f t="shared" si="0"/>
        <v>0.1162296243798724</v>
      </c>
      <c r="E9" s="12">
        <f t="shared" si="1"/>
        <v>2.9191883232467093E-2</v>
      </c>
      <c r="F9" s="11">
        <v>1.4814814814814801E-3</v>
      </c>
      <c r="G9" s="12">
        <f t="shared" si="2"/>
        <v>6.7617538298996166E-2</v>
      </c>
      <c r="H9" s="12">
        <f t="shared" si="3"/>
        <v>2.6823134953897716E-2</v>
      </c>
      <c r="I9" s="11">
        <v>5.2777777777777797E-3</v>
      </c>
      <c r="J9" s="12">
        <f t="shared" si="4"/>
        <v>9.6712619300106051E-2</v>
      </c>
      <c r="K9" s="14">
        <f t="shared" si="5"/>
        <v>2.8485757121439293E-2</v>
      </c>
    </row>
    <row r="10" spans="2:11" x14ac:dyDescent="0.25">
      <c r="B10" s="10" t="s">
        <v>11</v>
      </c>
      <c r="C10" s="11">
        <v>1.1087962962963001E-2</v>
      </c>
      <c r="D10" s="12">
        <f t="shared" si="0"/>
        <v>0.33947554925584761</v>
      </c>
      <c r="E10" s="12">
        <f t="shared" si="1"/>
        <v>8.5261658953364461E-2</v>
      </c>
      <c r="F10" s="11">
        <v>8.4143518518518499E-3</v>
      </c>
      <c r="G10" s="12">
        <f t="shared" si="2"/>
        <v>0.38404648705758004</v>
      </c>
      <c r="H10" s="12">
        <f t="shared" si="3"/>
        <v>0.15234702430846606</v>
      </c>
      <c r="I10" s="11">
        <v>1.9502314814814799E-2</v>
      </c>
      <c r="J10" s="12">
        <f t="shared" si="4"/>
        <v>0.35737009544008441</v>
      </c>
      <c r="K10" s="14">
        <f t="shared" si="5"/>
        <v>0.10525987006496744</v>
      </c>
    </row>
    <row r="11" spans="2:11" x14ac:dyDescent="0.25">
      <c r="B11" s="10" t="s">
        <v>12</v>
      </c>
      <c r="C11" s="11">
        <v>5.5555555555555599E-4</v>
      </c>
      <c r="D11" s="12">
        <f t="shared" si="0"/>
        <v>1.7009213323883762E-2</v>
      </c>
      <c r="E11" s="12">
        <f t="shared" si="1"/>
        <v>4.2719829120683537E-3</v>
      </c>
      <c r="F11" s="11">
        <v>0</v>
      </c>
      <c r="G11" s="12">
        <f t="shared" si="2"/>
        <v>0</v>
      </c>
      <c r="H11" s="12">
        <f t="shared" si="3"/>
        <v>0</v>
      </c>
      <c r="I11" s="11">
        <v>5.5555555555555599E-4</v>
      </c>
      <c r="J11" s="12">
        <f t="shared" si="4"/>
        <v>1.018027571580064E-2</v>
      </c>
      <c r="K11" s="14">
        <f t="shared" si="5"/>
        <v>2.9985007496251899E-3</v>
      </c>
    </row>
    <row r="12" spans="2:11" x14ac:dyDescent="0.25">
      <c r="B12" s="10" t="s">
        <v>164</v>
      </c>
      <c r="C12" s="11">
        <v>3.00925925925926E-4</v>
      </c>
      <c r="D12" s="12">
        <f t="shared" si="0"/>
        <v>9.2133238837703666E-3</v>
      </c>
      <c r="E12" s="12">
        <f t="shared" si="1"/>
        <v>2.313990744037024E-3</v>
      </c>
      <c r="F12" s="11">
        <v>9.2592592592592602E-5</v>
      </c>
      <c r="G12" s="12">
        <f t="shared" si="2"/>
        <v>4.2260961436872647E-3</v>
      </c>
      <c r="H12" s="12">
        <f t="shared" si="3"/>
        <v>1.676445934618609E-3</v>
      </c>
      <c r="I12" s="11">
        <v>3.9351851851851901E-4</v>
      </c>
      <c r="J12" s="12">
        <f t="shared" si="4"/>
        <v>7.2110286320254575E-3</v>
      </c>
      <c r="K12" s="14">
        <f t="shared" si="5"/>
        <v>2.1239380309845107E-3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8.7962962962963005E-4</v>
      </c>
      <c r="D14" s="12">
        <f t="shared" si="0"/>
        <v>2.6931254429482614E-2</v>
      </c>
      <c r="E14" s="12">
        <f t="shared" si="1"/>
        <v>6.7639729441082257E-3</v>
      </c>
      <c r="F14" s="11">
        <v>0</v>
      </c>
      <c r="G14" s="12">
        <f t="shared" si="2"/>
        <v>0</v>
      </c>
      <c r="H14" s="12">
        <f t="shared" si="3"/>
        <v>0</v>
      </c>
      <c r="I14" s="11">
        <v>8.7962962962963005E-4</v>
      </c>
      <c r="J14" s="12">
        <f t="shared" si="4"/>
        <v>1.6118769883351008E-2</v>
      </c>
      <c r="K14" s="14">
        <f t="shared" si="5"/>
        <v>4.7476261869065497E-3</v>
      </c>
    </row>
    <row r="15" spans="2:11" x14ac:dyDescent="0.25">
      <c r="B15" s="10" t="s">
        <v>196</v>
      </c>
      <c r="C15" s="11">
        <v>1.50462962962963E-4</v>
      </c>
      <c r="D15" s="12">
        <f t="shared" si="0"/>
        <v>4.6066619418851833E-3</v>
      </c>
      <c r="E15" s="12">
        <f t="shared" si="1"/>
        <v>1.156995372018512E-3</v>
      </c>
      <c r="F15" s="11">
        <v>0</v>
      </c>
      <c r="G15" s="12">
        <f t="shared" si="2"/>
        <v>0</v>
      </c>
      <c r="H15" s="12">
        <f t="shared" si="3"/>
        <v>0</v>
      </c>
      <c r="I15" s="11">
        <v>1.50462962962963E-4</v>
      </c>
      <c r="J15" s="12">
        <f t="shared" si="4"/>
        <v>2.7571580063626721E-3</v>
      </c>
      <c r="K15" s="14">
        <f t="shared" si="5"/>
        <v>8.1209395302348853E-4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6.7361111111111103E-3</v>
      </c>
      <c r="D18" s="12">
        <f t="shared" si="0"/>
        <v>0.20623671155209042</v>
      </c>
      <c r="E18" s="12">
        <f t="shared" si="1"/>
        <v>5.1797792808828749E-2</v>
      </c>
      <c r="F18" s="11">
        <v>1.0057870370370399E-2</v>
      </c>
      <c r="G18" s="12">
        <f t="shared" si="2"/>
        <v>0.45905969360803039</v>
      </c>
      <c r="H18" s="12">
        <f t="shared" si="3"/>
        <v>0.18210393964794691</v>
      </c>
      <c r="I18" s="11">
        <v>1.67939814814815E-2</v>
      </c>
      <c r="J18" s="12">
        <f t="shared" si="4"/>
        <v>0.30774125132555696</v>
      </c>
      <c r="K18" s="14">
        <f t="shared" si="5"/>
        <v>9.0642178910544838E-2</v>
      </c>
    </row>
    <row r="19" spans="2:11" ht="16.5" thickTop="1" thickBot="1" x14ac:dyDescent="0.3">
      <c r="B19" s="31" t="s">
        <v>3</v>
      </c>
      <c r="C19" s="32">
        <f>SUM(C7:C18)</f>
        <v>3.266203703703708E-2</v>
      </c>
      <c r="D19" s="33">
        <f>IFERROR(SUM(D7:D18),0)</f>
        <v>0.99999999999999989</v>
      </c>
      <c r="E19" s="33">
        <f>IFERROR(SUM(E7:E18),0)</f>
        <v>0.25115699537201874</v>
      </c>
      <c r="F19" s="32">
        <f>SUM(F7:F18)</f>
        <v>2.1909722222222247E-2</v>
      </c>
      <c r="G19" s="33">
        <f>IFERROR(SUM(G7:G18),0)</f>
        <v>1.0000000000000002</v>
      </c>
      <c r="H19" s="33">
        <f>IFERROR(SUM(H7:H18),0)</f>
        <v>0.39668901927912881</v>
      </c>
      <c r="I19" s="32">
        <f>SUM(I7:I18)</f>
        <v>5.4571759259259278E-2</v>
      </c>
      <c r="J19" s="33">
        <f>IFERROR(SUM(J7:J18),0)</f>
        <v>0.99999999999999978</v>
      </c>
      <c r="K19" s="34">
        <f>IFERROR(SUM(K7:K18),0)</f>
        <v>0.29454022988505751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2.0023148148148101E-3</v>
      </c>
      <c r="D22" s="19"/>
      <c r="E22" s="12">
        <f>IFERROR(C22/C$30,0)</f>
        <v>1.5396938412246311E-2</v>
      </c>
      <c r="F22" s="11">
        <v>2.4305555555555599E-3</v>
      </c>
      <c r="G22" s="19"/>
      <c r="H22" s="12">
        <f>IFERROR(F22/F$30,0)</f>
        <v>4.400670578373856E-2</v>
      </c>
      <c r="I22" s="11">
        <v>4.43287037037037E-3</v>
      </c>
      <c r="J22" s="19"/>
      <c r="K22" s="14">
        <f>IFERROR(I22/I$30,0)</f>
        <v>2.3925537231384308E-2</v>
      </c>
    </row>
    <row r="23" spans="2:1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0</v>
      </c>
      <c r="G23" s="19"/>
      <c r="H23" s="12">
        <f t="shared" ref="H23:H27" si="7">IFERROR(F23/F$30,0)</f>
        <v>0</v>
      </c>
      <c r="I23" s="11">
        <v>0</v>
      </c>
      <c r="J23" s="19"/>
      <c r="K23" s="14">
        <f t="shared" ref="K23:K27" si="8">IFERROR(I23/I$30,0)</f>
        <v>0</v>
      </c>
    </row>
    <row r="24" spans="2:1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x14ac:dyDescent="0.25">
      <c r="B25" s="18" t="s">
        <v>18</v>
      </c>
      <c r="C25" s="11">
        <v>2.5729166666666699E-2</v>
      </c>
      <c r="D25" s="19"/>
      <c r="E25" s="12">
        <f t="shared" si="6"/>
        <v>0.19784620861516575</v>
      </c>
      <c r="F25" s="11">
        <v>1.7754629629629599E-2</v>
      </c>
      <c r="G25" s="19"/>
      <c r="H25" s="12">
        <f t="shared" si="7"/>
        <v>0.3214585079631177</v>
      </c>
      <c r="I25" s="11">
        <v>4.3483796296296298E-2</v>
      </c>
      <c r="J25" s="19"/>
      <c r="K25" s="14">
        <f t="shared" si="8"/>
        <v>0.23469515242378813</v>
      </c>
    </row>
    <row r="26" spans="2:11" x14ac:dyDescent="0.25">
      <c r="B26" s="18" t="s">
        <v>19</v>
      </c>
      <c r="C26" s="11">
        <v>6.9178240740740707E-2</v>
      </c>
      <c r="D26" s="19"/>
      <c r="E26" s="12">
        <f t="shared" si="6"/>
        <v>0.53195087219651083</v>
      </c>
      <c r="F26" s="11">
        <v>1.2453703703703699E-2</v>
      </c>
      <c r="G26" s="19"/>
      <c r="H26" s="12">
        <f t="shared" si="7"/>
        <v>0.2254819782062028</v>
      </c>
      <c r="I26" s="11">
        <v>8.1631944444444396E-2</v>
      </c>
      <c r="J26" s="19"/>
      <c r="K26" s="14">
        <f t="shared" si="8"/>
        <v>0.44059220389805076</v>
      </c>
    </row>
    <row r="27" spans="2:11" ht="15.75" thickBot="1" x14ac:dyDescent="0.3">
      <c r="B27" s="23" t="s">
        <v>20</v>
      </c>
      <c r="C27" s="20">
        <v>4.7453703703703698E-4</v>
      </c>
      <c r="D27" s="24"/>
      <c r="E27" s="21">
        <f t="shared" si="6"/>
        <v>3.6489854040583827E-3</v>
      </c>
      <c r="F27" s="20">
        <v>6.8287037037037003E-4</v>
      </c>
      <c r="G27" s="24"/>
      <c r="H27" s="21">
        <f t="shared" si="7"/>
        <v>1.2363788767812234E-2</v>
      </c>
      <c r="I27" s="20">
        <v>1.1574074074074099E-3</v>
      </c>
      <c r="J27" s="24"/>
      <c r="K27" s="22">
        <f t="shared" si="8"/>
        <v>6.2468765617191549E-3</v>
      </c>
    </row>
    <row r="28" spans="2:11" ht="16.5" thickTop="1" thickBot="1" x14ac:dyDescent="0.3">
      <c r="B28" s="31" t="s">
        <v>3</v>
      </c>
      <c r="C28" s="32">
        <f>SUM(C22:C27)</f>
        <v>9.7384259259259254E-2</v>
      </c>
      <c r="D28" s="33"/>
      <c r="E28" s="33">
        <f>IFERROR(SUM(E22:E27),0)</f>
        <v>0.74884300462798126</v>
      </c>
      <c r="F28" s="32">
        <f>SUM(F22:F27)</f>
        <v>3.3321759259259225E-2</v>
      </c>
      <c r="G28" s="33"/>
      <c r="H28" s="33">
        <f>IFERROR(SUM(H22:H27),0)</f>
        <v>0.6033109807208713</v>
      </c>
      <c r="I28" s="32">
        <f>SUM(I22:I27)</f>
        <v>0.13070601851851849</v>
      </c>
      <c r="J28" s="33"/>
      <c r="K28" s="34">
        <f>IFERROR(SUM(K22:K27),0)</f>
        <v>0.70545977011494232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0.13004629629629633</v>
      </c>
      <c r="D30" s="35"/>
      <c r="E30" s="36">
        <f>IFERROR(SUM(E19,E28),0)</f>
        <v>1</v>
      </c>
      <c r="F30" s="32">
        <f>SUM(F19,F28)</f>
        <v>5.5231481481481472E-2</v>
      </c>
      <c r="G30" s="35"/>
      <c r="H30" s="36">
        <f>IFERROR(SUM(H19,H28),0)</f>
        <v>1</v>
      </c>
      <c r="I30" s="32">
        <f>SUM(I19,I28)</f>
        <v>0.18527777777777776</v>
      </c>
      <c r="J30" s="35"/>
      <c r="K30" s="38">
        <f>IFERROR(SUM(K19,K28),0)</f>
        <v>0.99999999999999978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x14ac:dyDescent="0.25">
      <c r="B3" s="186" t="s">
        <v>39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6.7129629629629603E-4</v>
      </c>
      <c r="D7" s="12">
        <f t="shared" ref="D7:D18" si="0">IFERROR(C7/C$19,0)</f>
        <v>0.11372549019607833</v>
      </c>
      <c r="E7" s="12">
        <f t="shared" ref="E7:E18" si="1">IFERROR(C7/C$30,0)</f>
        <v>8.9713843774168588E-3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6.7129629629629603E-4</v>
      </c>
      <c r="J7" s="12">
        <f t="shared" ref="J7:J18" si="4">IFERROR(I7/I$19,0)</f>
        <v>0.10320284697508897</v>
      </c>
      <c r="K7" s="14">
        <f t="shared" ref="K7:K18" si="5">IFERROR(I7/I$30,0)</f>
        <v>8.4449621432731489E-3</v>
      </c>
    </row>
    <row r="8" spans="2:11" x14ac:dyDescent="0.25">
      <c r="B8" s="148" t="s">
        <v>101</v>
      </c>
      <c r="C8" s="11">
        <v>1.80555555555556E-3</v>
      </c>
      <c r="D8" s="12">
        <f t="shared" si="0"/>
        <v>0.3058823529411771</v>
      </c>
      <c r="E8" s="12">
        <f t="shared" si="1"/>
        <v>2.412993039443162E-2</v>
      </c>
      <c r="F8" s="11">
        <v>0</v>
      </c>
      <c r="G8" s="12">
        <f t="shared" si="2"/>
        <v>0</v>
      </c>
      <c r="H8" s="12">
        <f t="shared" si="3"/>
        <v>0</v>
      </c>
      <c r="I8" s="11">
        <v>1.80555555555556E-3</v>
      </c>
      <c r="J8" s="12">
        <f t="shared" si="4"/>
        <v>0.27758007117437805</v>
      </c>
      <c r="K8" s="14">
        <f t="shared" si="5"/>
        <v>2.2714036109493362E-2</v>
      </c>
    </row>
    <row r="9" spans="2:11" x14ac:dyDescent="0.25">
      <c r="B9" s="10" t="s">
        <v>51</v>
      </c>
      <c r="C9" s="11">
        <v>1.85185185185185E-3</v>
      </c>
      <c r="D9" s="12">
        <f t="shared" si="0"/>
        <v>0.31372549019607798</v>
      </c>
      <c r="E9" s="12">
        <f t="shared" si="1"/>
        <v>2.4748646558391318E-2</v>
      </c>
      <c r="F9" s="11">
        <v>0</v>
      </c>
      <c r="G9" s="12">
        <f t="shared" si="2"/>
        <v>0</v>
      </c>
      <c r="H9" s="12">
        <f t="shared" si="3"/>
        <v>0</v>
      </c>
      <c r="I9" s="11">
        <v>1.85185185185185E-3</v>
      </c>
      <c r="J9" s="12">
        <f t="shared" si="4"/>
        <v>0.28469750889679701</v>
      </c>
      <c r="K9" s="14">
        <f t="shared" si="5"/>
        <v>2.3296447291787984E-2</v>
      </c>
    </row>
    <row r="10" spans="2:11" x14ac:dyDescent="0.25">
      <c r="B10" s="10" t="s">
        <v>11</v>
      </c>
      <c r="C10" s="11">
        <v>7.2916666666666703E-4</v>
      </c>
      <c r="D10" s="12">
        <f t="shared" si="0"/>
        <v>0.12352941176470589</v>
      </c>
      <c r="E10" s="12">
        <f t="shared" si="1"/>
        <v>9.7447795823665962E-3</v>
      </c>
      <c r="F10" s="11">
        <v>5.32407407407407E-4</v>
      </c>
      <c r="G10" s="12">
        <f t="shared" si="2"/>
        <v>0.88461538461538447</v>
      </c>
      <c r="H10" s="12">
        <f t="shared" si="3"/>
        <v>0.11414392059553333</v>
      </c>
      <c r="I10" s="11">
        <v>1.2615740740740699E-3</v>
      </c>
      <c r="J10" s="12">
        <f t="shared" si="4"/>
        <v>0.19395017793594252</v>
      </c>
      <c r="K10" s="14">
        <f t="shared" si="5"/>
        <v>1.5870704717530527E-2</v>
      </c>
    </row>
    <row r="11" spans="2:1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0</v>
      </c>
      <c r="G11" s="12">
        <f t="shared" si="2"/>
        <v>0</v>
      </c>
      <c r="H11" s="12">
        <f t="shared" si="3"/>
        <v>0</v>
      </c>
      <c r="I11" s="11">
        <v>0</v>
      </c>
      <c r="J11" s="12">
        <f t="shared" si="4"/>
        <v>0</v>
      </c>
      <c r="K11" s="14">
        <f t="shared" si="5"/>
        <v>0</v>
      </c>
    </row>
    <row r="12" spans="2:11" x14ac:dyDescent="0.25">
      <c r="B12" s="10" t="s">
        <v>164</v>
      </c>
      <c r="C12" s="11">
        <v>2.19907407407407E-4</v>
      </c>
      <c r="D12" s="12">
        <f t="shared" si="0"/>
        <v>3.725490196078423E-2</v>
      </c>
      <c r="E12" s="12">
        <f t="shared" si="1"/>
        <v>2.9389017788089664E-3</v>
      </c>
      <c r="F12" s="11">
        <v>0</v>
      </c>
      <c r="G12" s="12">
        <f t="shared" si="2"/>
        <v>0</v>
      </c>
      <c r="H12" s="12">
        <f t="shared" si="3"/>
        <v>0</v>
      </c>
      <c r="I12" s="11">
        <v>2.19907407407407E-4</v>
      </c>
      <c r="J12" s="12">
        <f t="shared" si="4"/>
        <v>3.3807829181494616E-2</v>
      </c>
      <c r="K12" s="14">
        <f t="shared" si="5"/>
        <v>2.7664531158998209E-3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0</v>
      </c>
      <c r="G15" s="12">
        <f t="shared" si="2"/>
        <v>0</v>
      </c>
      <c r="H15" s="12">
        <f t="shared" si="3"/>
        <v>0</v>
      </c>
      <c r="I15" s="11">
        <v>0</v>
      </c>
      <c r="J15" s="12">
        <f t="shared" si="4"/>
        <v>0</v>
      </c>
      <c r="K15" s="14">
        <f t="shared" si="5"/>
        <v>0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6.2500000000000001E-4</v>
      </c>
      <c r="D18" s="12">
        <f t="shared" si="0"/>
        <v>0.10588235294117643</v>
      </c>
      <c r="E18" s="12">
        <f t="shared" si="1"/>
        <v>8.352668213457079E-3</v>
      </c>
      <c r="F18" s="11">
        <v>6.9444444444444404E-5</v>
      </c>
      <c r="G18" s="12">
        <f t="shared" si="2"/>
        <v>0.11538461538461539</v>
      </c>
      <c r="H18" s="12">
        <f t="shared" si="3"/>
        <v>1.4888337468982611E-2</v>
      </c>
      <c r="I18" s="11">
        <v>6.9444444444444404E-4</v>
      </c>
      <c r="J18" s="12">
        <f t="shared" si="4"/>
        <v>0.10676156583629892</v>
      </c>
      <c r="K18" s="14">
        <f t="shared" si="5"/>
        <v>8.7361677344204979E-3</v>
      </c>
    </row>
    <row r="19" spans="2:11" ht="16.5" thickTop="1" thickBot="1" x14ac:dyDescent="0.3">
      <c r="B19" s="31" t="s">
        <v>3</v>
      </c>
      <c r="C19" s="32">
        <f>SUM(C7:C18)</f>
        <v>5.9027777777777802E-3</v>
      </c>
      <c r="D19" s="33">
        <f>IFERROR(SUM(D7:D18),0)</f>
        <v>0.99999999999999989</v>
      </c>
      <c r="E19" s="33">
        <f>IFERROR(SUM(E7:E18),0)</f>
        <v>7.8886310904872442E-2</v>
      </c>
      <c r="F19" s="32">
        <f>SUM(F7:F18)</f>
        <v>6.0185185185185146E-4</v>
      </c>
      <c r="G19" s="33">
        <f>IFERROR(SUM(G7:G18),0)</f>
        <v>0.99999999999999989</v>
      </c>
      <c r="H19" s="33">
        <f>IFERROR(SUM(H7:H18),0)</f>
        <v>0.12903225806451593</v>
      </c>
      <c r="I19" s="32">
        <f>SUM(I7:I18)</f>
        <v>6.5046296296296267E-3</v>
      </c>
      <c r="J19" s="33">
        <f>IFERROR(SUM(J7:J18),0)</f>
        <v>1</v>
      </c>
      <c r="K19" s="34">
        <f>IFERROR(SUM(K7:K18),0)</f>
        <v>8.1828771112405344E-2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2.6273148148148102E-3</v>
      </c>
      <c r="D22" s="19"/>
      <c r="E22" s="12">
        <f>IFERROR(C22/C$30,0)</f>
        <v>3.511214230471766E-2</v>
      </c>
      <c r="F22" s="11">
        <v>8.5648148148148205E-4</v>
      </c>
      <c r="G22" s="19"/>
      <c r="H22" s="12">
        <f>IFERROR(F22/F$30,0)</f>
        <v>0.18362282878411909</v>
      </c>
      <c r="I22" s="11">
        <v>3.4837962962962999E-3</v>
      </c>
      <c r="J22" s="19"/>
      <c r="K22" s="14">
        <f>IFERROR(I22/I$30,0)</f>
        <v>4.3826441467676232E-2</v>
      </c>
    </row>
    <row r="23" spans="2:1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0</v>
      </c>
      <c r="G23" s="19"/>
      <c r="H23" s="12">
        <f t="shared" ref="H23:H27" si="7">IFERROR(F23/F$30,0)</f>
        <v>0</v>
      </c>
      <c r="I23" s="11">
        <v>0</v>
      </c>
      <c r="J23" s="19"/>
      <c r="K23" s="14">
        <f t="shared" ref="K23:K27" si="8">IFERROR(I23/I$30,0)</f>
        <v>0</v>
      </c>
    </row>
    <row r="24" spans="2:1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x14ac:dyDescent="0.25">
      <c r="B25" s="18" t="s">
        <v>18</v>
      </c>
      <c r="C25" s="11">
        <v>8.4027777777777798E-3</v>
      </c>
      <c r="D25" s="19"/>
      <c r="E25" s="12">
        <f t="shared" si="6"/>
        <v>0.11229698375870074</v>
      </c>
      <c r="F25" s="11">
        <v>2.5462962962963E-3</v>
      </c>
      <c r="G25" s="19"/>
      <c r="H25" s="12">
        <f t="shared" si="7"/>
        <v>0.54590570719603015</v>
      </c>
      <c r="I25" s="11">
        <v>1.0949074074074101E-2</v>
      </c>
      <c r="J25" s="19"/>
      <c r="K25" s="14">
        <f t="shared" si="8"/>
        <v>0.13774024461269693</v>
      </c>
    </row>
    <row r="26" spans="2:11" x14ac:dyDescent="0.25">
      <c r="B26" s="18" t="s">
        <v>19</v>
      </c>
      <c r="C26" s="11">
        <v>5.7893518518518497E-2</v>
      </c>
      <c r="D26" s="19"/>
      <c r="E26" s="12">
        <f t="shared" si="6"/>
        <v>0.77370456303170909</v>
      </c>
      <c r="F26" s="11">
        <v>6.5972222222222203E-4</v>
      </c>
      <c r="G26" s="19"/>
      <c r="H26" s="12">
        <f t="shared" si="7"/>
        <v>0.14143920595533485</v>
      </c>
      <c r="I26" s="11">
        <v>5.8553240740740697E-2</v>
      </c>
      <c r="J26" s="19"/>
      <c r="K26" s="14">
        <f t="shared" si="8"/>
        <v>0.73660454280722154</v>
      </c>
    </row>
    <row r="27" spans="2:11" ht="15.75" thickBot="1" x14ac:dyDescent="0.3">
      <c r="B27" s="23" t="s">
        <v>20</v>
      </c>
      <c r="C27" s="20">
        <v>0</v>
      </c>
      <c r="D27" s="24"/>
      <c r="E27" s="21">
        <f t="shared" si="6"/>
        <v>0</v>
      </c>
      <c r="F27" s="20">
        <v>0</v>
      </c>
      <c r="G27" s="24"/>
      <c r="H27" s="21">
        <f t="shared" si="7"/>
        <v>0</v>
      </c>
      <c r="I27" s="20">
        <v>0</v>
      </c>
      <c r="J27" s="24"/>
      <c r="K27" s="22">
        <f t="shared" si="8"/>
        <v>0</v>
      </c>
    </row>
    <row r="28" spans="2:11" ht="16.5" thickTop="1" thickBot="1" x14ac:dyDescent="0.3">
      <c r="B28" s="31" t="s">
        <v>3</v>
      </c>
      <c r="C28" s="32">
        <f>SUM(C22:C27)</f>
        <v>6.8923611111111088E-2</v>
      </c>
      <c r="D28" s="33"/>
      <c r="E28" s="33">
        <f>IFERROR(SUM(E22:E27),0)</f>
        <v>0.92111368909512747</v>
      </c>
      <c r="F28" s="32">
        <f>SUM(F22:F27)</f>
        <v>4.0625000000000036E-3</v>
      </c>
      <c r="G28" s="33"/>
      <c r="H28" s="33">
        <f>IFERROR(SUM(H22:H27),0)</f>
        <v>0.8709677419354841</v>
      </c>
      <c r="I28" s="32">
        <f>SUM(I22:I27)</f>
        <v>7.2986111111111099E-2</v>
      </c>
      <c r="J28" s="33"/>
      <c r="K28" s="34">
        <f>IFERROR(SUM(K22:K27),0)</f>
        <v>0.91817122888759473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7.4826388888888873E-2</v>
      </c>
      <c r="D30" s="35"/>
      <c r="E30" s="36">
        <f>IFERROR(SUM(E19,E28),0)</f>
        <v>0.99999999999999989</v>
      </c>
      <c r="F30" s="32">
        <f>SUM(F19,F28)</f>
        <v>4.6643518518518553E-3</v>
      </c>
      <c r="G30" s="35"/>
      <c r="H30" s="36">
        <f>IFERROR(SUM(H19,H28),0)</f>
        <v>1</v>
      </c>
      <c r="I30" s="32">
        <f>SUM(I19,I28)</f>
        <v>7.9490740740740723E-2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x14ac:dyDescent="0.25">
      <c r="B3" s="186" t="s">
        <v>41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4.8032407407407399E-3</v>
      </c>
      <c r="D7" s="12">
        <f t="shared" ref="D7:D18" si="0">IFERROR(C7/C$19,0)</f>
        <v>5.4163403811015386E-2</v>
      </c>
      <c r="E7" s="12">
        <f t="shared" ref="E7:E18" si="1">IFERROR(C7/C$30,0)</f>
        <v>1.1500304827356866E-2</v>
      </c>
      <c r="F7" s="11">
        <v>1.57407407407407E-3</v>
      </c>
      <c r="G7" s="12">
        <f t="shared" ref="G7:G18" si="2">IFERROR(F7/F$19,0)</f>
        <v>5.8344058344058307E-2</v>
      </c>
      <c r="H7" s="12">
        <f t="shared" ref="H7:H18" si="3">IFERROR(F7/F$30,0)</f>
        <v>1.7132779037540902E-2</v>
      </c>
      <c r="I7" s="11">
        <v>6.3773148148148096E-3</v>
      </c>
      <c r="J7" s="12">
        <f t="shared" ref="J7:J18" si="4">IFERROR(I7/I$19,0)</f>
        <v>5.5138597017912488E-2</v>
      </c>
      <c r="K7" s="14">
        <f t="shared" ref="K7:K18" si="5">IFERROR(I7/I$30,0)</f>
        <v>1.2515900417953826E-2</v>
      </c>
    </row>
    <row r="8" spans="2:11" x14ac:dyDescent="0.25">
      <c r="B8" s="148" t="s">
        <v>101</v>
      </c>
      <c r="C8" s="11">
        <v>2.6516203703703702E-2</v>
      </c>
      <c r="D8" s="12">
        <f t="shared" si="0"/>
        <v>0.29900809188201505</v>
      </c>
      <c r="E8" s="12">
        <f t="shared" si="1"/>
        <v>6.3487224962589364E-2</v>
      </c>
      <c r="F8" s="11">
        <v>4.6643518518518501E-3</v>
      </c>
      <c r="G8" s="12">
        <f t="shared" si="2"/>
        <v>0.17288717288717317</v>
      </c>
      <c r="H8" s="12">
        <f t="shared" si="3"/>
        <v>5.0768455530360287E-2</v>
      </c>
      <c r="I8" s="11">
        <v>3.11805555555556E-2</v>
      </c>
      <c r="J8" s="12">
        <f t="shared" si="4"/>
        <v>0.2695887120984693</v>
      </c>
      <c r="K8" s="14">
        <f t="shared" si="5"/>
        <v>6.1193894239505775E-2</v>
      </c>
    </row>
    <row r="9" spans="2:11" x14ac:dyDescent="0.25">
      <c r="B9" s="10" t="s">
        <v>51</v>
      </c>
      <c r="C9" s="11">
        <v>1.64814814814815E-2</v>
      </c>
      <c r="D9" s="12">
        <f t="shared" si="0"/>
        <v>0.18585225789611085</v>
      </c>
      <c r="E9" s="12">
        <f t="shared" si="1"/>
        <v>3.9461286925677588E-2</v>
      </c>
      <c r="F9" s="11">
        <v>7.0601851851851804E-4</v>
      </c>
      <c r="G9" s="12">
        <f t="shared" si="2"/>
        <v>2.6169026169026204E-2</v>
      </c>
      <c r="H9" s="12">
        <f t="shared" si="3"/>
        <v>7.6845553036029197E-3</v>
      </c>
      <c r="I9" s="11">
        <v>1.7187500000000001E-2</v>
      </c>
      <c r="J9" s="12">
        <f t="shared" si="4"/>
        <v>0.14860402281597118</v>
      </c>
      <c r="K9" s="14">
        <f t="shared" si="5"/>
        <v>3.3731600944939107E-2</v>
      </c>
    </row>
    <row r="10" spans="2:11" x14ac:dyDescent="0.25">
      <c r="B10" s="10" t="s">
        <v>11</v>
      </c>
      <c r="C10" s="11">
        <v>2.9247685185185199E-2</v>
      </c>
      <c r="D10" s="12">
        <f t="shared" si="0"/>
        <v>0.32980944922996619</v>
      </c>
      <c r="E10" s="12">
        <f t="shared" si="1"/>
        <v>7.0027157346339325E-2</v>
      </c>
      <c r="F10" s="11">
        <v>1.22569444444444E-2</v>
      </c>
      <c r="G10" s="12">
        <f t="shared" si="2"/>
        <v>0.45431145431145359</v>
      </c>
      <c r="H10" s="12">
        <f t="shared" si="3"/>
        <v>0.13340891912320441</v>
      </c>
      <c r="I10" s="11">
        <v>4.15046296296296E-2</v>
      </c>
      <c r="J10" s="12">
        <f t="shared" si="4"/>
        <v>0.35885119583708569</v>
      </c>
      <c r="K10" s="14">
        <f t="shared" si="5"/>
        <v>8.1455569689260293E-2</v>
      </c>
    </row>
    <row r="11" spans="2:11" x14ac:dyDescent="0.25">
      <c r="B11" s="10" t="s">
        <v>12</v>
      </c>
      <c r="C11" s="11">
        <v>9.3749999999999997E-4</v>
      </c>
      <c r="D11" s="12">
        <f t="shared" si="0"/>
        <v>1.0571652310101799E-2</v>
      </c>
      <c r="E11" s="12">
        <f t="shared" si="1"/>
        <v>2.2446378096768827E-3</v>
      </c>
      <c r="F11" s="11">
        <v>4.8726851851851804E-3</v>
      </c>
      <c r="G11" s="12">
        <f t="shared" si="2"/>
        <v>0.1806091806091808</v>
      </c>
      <c r="H11" s="12">
        <f t="shared" si="3"/>
        <v>5.3036029226505382E-2</v>
      </c>
      <c r="I11" s="11">
        <v>5.8101851851851899E-3</v>
      </c>
      <c r="J11" s="12">
        <f t="shared" si="4"/>
        <v>5.0235164615230699E-2</v>
      </c>
      <c r="K11" s="14">
        <f t="shared" si="5"/>
        <v>1.140287116118481E-2</v>
      </c>
    </row>
    <row r="12" spans="2:11" x14ac:dyDescent="0.25">
      <c r="B12" s="10" t="s">
        <v>164</v>
      </c>
      <c r="C12" s="11">
        <v>1.4004629629629599E-3</v>
      </c>
      <c r="D12" s="12">
        <f t="shared" si="0"/>
        <v>1.5792221352127347E-2</v>
      </c>
      <c r="E12" s="12">
        <f t="shared" si="1"/>
        <v>3.353100925566694E-3</v>
      </c>
      <c r="F12" s="11">
        <v>3.2407407407407401E-4</v>
      </c>
      <c r="G12" s="12">
        <f t="shared" si="2"/>
        <v>1.2012012012012033E-2</v>
      </c>
      <c r="H12" s="12">
        <f t="shared" si="3"/>
        <v>3.5273368606701942E-3</v>
      </c>
      <c r="I12" s="11">
        <v>1.72453703703704E-3</v>
      </c>
      <c r="J12" s="12">
        <f t="shared" si="4"/>
        <v>1.4910437306114304E-2</v>
      </c>
      <c r="K12" s="14">
        <f t="shared" si="5"/>
        <v>3.3845175358895186E-3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1.38888888888889E-3</v>
      </c>
      <c r="D15" s="12">
        <f t="shared" si="0"/>
        <v>1.5661707126076754E-2</v>
      </c>
      <c r="E15" s="12">
        <f t="shared" si="1"/>
        <v>3.3253893476694585E-3</v>
      </c>
      <c r="F15" s="11">
        <v>1.21527777777778E-3</v>
      </c>
      <c r="G15" s="12">
        <f t="shared" si="2"/>
        <v>4.5045045045045216E-2</v>
      </c>
      <c r="H15" s="12">
        <f t="shared" si="3"/>
        <v>1.3227513227513256E-2</v>
      </c>
      <c r="I15" s="11">
        <v>2.60416666666667E-3</v>
      </c>
      <c r="J15" s="12">
        <f t="shared" si="4"/>
        <v>2.2515761032722934E-2</v>
      </c>
      <c r="K15" s="14">
        <f t="shared" si="5"/>
        <v>5.1108486280210825E-3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7.9050925925925903E-3</v>
      </c>
      <c r="D18" s="12">
        <f t="shared" si="0"/>
        <v>8.914121639258675E-2</v>
      </c>
      <c r="E18" s="12">
        <f t="shared" si="1"/>
        <v>1.8927007703818648E-2</v>
      </c>
      <c r="F18" s="11">
        <v>1.3657407407407401E-3</v>
      </c>
      <c r="G18" s="12">
        <f t="shared" si="2"/>
        <v>5.0622050622050697E-2</v>
      </c>
      <c r="H18" s="12">
        <f t="shared" si="3"/>
        <v>1.4865205341395816E-2</v>
      </c>
      <c r="I18" s="11">
        <v>9.2708333333333306E-3</v>
      </c>
      <c r="J18" s="12">
        <f t="shared" si="4"/>
        <v>8.0156109276493512E-2</v>
      </c>
      <c r="K18" s="14">
        <f t="shared" si="5"/>
        <v>1.8194621115755025E-2</v>
      </c>
    </row>
    <row r="19" spans="2:11" ht="16.5" thickTop="1" thickBot="1" x14ac:dyDescent="0.3">
      <c r="B19" s="31" t="s">
        <v>3</v>
      </c>
      <c r="C19" s="32">
        <f>SUM(C7:C18)</f>
        <v>8.8680555555555568E-2</v>
      </c>
      <c r="D19" s="33">
        <f>IFERROR(SUM(D7:D18),0)</f>
        <v>1</v>
      </c>
      <c r="E19" s="33">
        <f>IFERROR(SUM(E7:E18),0)</f>
        <v>0.21232610984869482</v>
      </c>
      <c r="F19" s="32">
        <f>SUM(F7:F18)</f>
        <v>2.6979166666666613E-2</v>
      </c>
      <c r="G19" s="33">
        <f>IFERROR(SUM(G7:G18),0)</f>
        <v>1</v>
      </c>
      <c r="H19" s="33">
        <f>IFERROR(SUM(H7:H18),0)</f>
        <v>0.29365079365079316</v>
      </c>
      <c r="I19" s="32">
        <f>SUM(I7:I18)</f>
        <v>0.11565972222222223</v>
      </c>
      <c r="J19" s="33">
        <f>IFERROR(SUM(J7:J18),0)</f>
        <v>1</v>
      </c>
      <c r="K19" s="34">
        <f>IFERROR(SUM(K7:K18),0)</f>
        <v>0.22698982373250948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1.3414351851851899E-2</v>
      </c>
      <c r="D22" s="19"/>
      <c r="E22" s="12">
        <f>IFERROR(C22/C$30,0)</f>
        <v>3.211771878290761E-2</v>
      </c>
      <c r="F22" s="11">
        <v>2.99768518518519E-3</v>
      </c>
      <c r="G22" s="19"/>
      <c r="H22" s="12">
        <f>IFERROR(F22/F$30,0)</f>
        <v>3.2627865961199355E-2</v>
      </c>
      <c r="I22" s="11">
        <v>1.6412037037036999E-2</v>
      </c>
      <c r="J22" s="19"/>
      <c r="K22" s="14">
        <f>IFERROR(I22/I$30,0)</f>
        <v>3.2209703797928306E-2</v>
      </c>
    </row>
    <row r="23" spans="2:11" x14ac:dyDescent="0.25">
      <c r="B23" s="18" t="s">
        <v>16</v>
      </c>
      <c r="C23" s="11">
        <v>6.1342592592592601E-4</v>
      </c>
      <c r="D23" s="19"/>
      <c r="E23" s="12">
        <f t="shared" ref="E23:E27" si="6">IFERROR(C23/C$30,0)</f>
        <v>1.4687136285540098E-3</v>
      </c>
      <c r="F23" s="11">
        <v>5.32407407407407E-4</v>
      </c>
      <c r="G23" s="19"/>
      <c r="H23" s="12">
        <f t="shared" ref="H23:H27" si="7">IFERROR(F23/F$30,0)</f>
        <v>5.7949105568153164E-3</v>
      </c>
      <c r="I23" s="11">
        <v>1.1458333333333301E-3</v>
      </c>
      <c r="J23" s="19"/>
      <c r="K23" s="14">
        <f t="shared" ref="K23:K27" si="8">IFERROR(I23/I$30,0)</f>
        <v>2.2487733963292671E-3</v>
      </c>
    </row>
    <row r="24" spans="2:11" x14ac:dyDescent="0.25">
      <c r="B24" s="18" t="s">
        <v>17</v>
      </c>
      <c r="C24" s="11">
        <v>1.15740740740741E-4</v>
      </c>
      <c r="D24" s="19"/>
      <c r="E24" s="12">
        <f t="shared" si="6"/>
        <v>2.7711577897245531E-4</v>
      </c>
      <c r="F24" s="11">
        <v>0</v>
      </c>
      <c r="G24" s="19"/>
      <c r="H24" s="12">
        <f t="shared" si="7"/>
        <v>0</v>
      </c>
      <c r="I24" s="11">
        <v>1.15740740740741E-4</v>
      </c>
      <c r="J24" s="19"/>
      <c r="K24" s="14">
        <f t="shared" si="8"/>
        <v>2.2714882791204834E-4</v>
      </c>
    </row>
    <row r="25" spans="2:11" x14ac:dyDescent="0.25">
      <c r="B25" s="18" t="s">
        <v>18</v>
      </c>
      <c r="C25" s="11">
        <v>0.12719907407407399</v>
      </c>
      <c r="D25" s="19"/>
      <c r="E25" s="12">
        <f t="shared" si="6"/>
        <v>0.30455024109072748</v>
      </c>
      <c r="F25" s="11">
        <v>4.1539351851851897E-2</v>
      </c>
      <c r="G25" s="19"/>
      <c r="H25" s="12">
        <f t="shared" si="7"/>
        <v>0.45212899974804799</v>
      </c>
      <c r="I25" s="11">
        <v>0.168738425925926</v>
      </c>
      <c r="J25" s="19"/>
      <c r="K25" s="14">
        <f t="shared" si="8"/>
        <v>0.33116027621297467</v>
      </c>
    </row>
    <row r="26" spans="2:11" x14ac:dyDescent="0.25">
      <c r="B26" s="18" t="s">
        <v>19</v>
      </c>
      <c r="C26" s="11">
        <v>0.18702546296296299</v>
      </c>
      <c r="D26" s="19"/>
      <c r="E26" s="12">
        <f t="shared" si="6"/>
        <v>0.44779138724158957</v>
      </c>
      <c r="F26" s="11">
        <v>1.9502314814814799E-2</v>
      </c>
      <c r="G26" s="19"/>
      <c r="H26" s="12">
        <f t="shared" si="7"/>
        <v>0.21227009322247406</v>
      </c>
      <c r="I26" s="11">
        <v>0.206527777777778</v>
      </c>
      <c r="J26" s="19"/>
      <c r="K26" s="14">
        <f t="shared" si="8"/>
        <v>0.40532436852625858</v>
      </c>
    </row>
    <row r="27" spans="2:11" ht="15.75" thickBot="1" x14ac:dyDescent="0.3">
      <c r="B27" s="23" t="s">
        <v>20</v>
      </c>
      <c r="C27" s="20">
        <v>6.1342592592592601E-4</v>
      </c>
      <c r="D27" s="24"/>
      <c r="E27" s="21">
        <f t="shared" si="6"/>
        <v>1.4687136285540098E-3</v>
      </c>
      <c r="F27" s="20">
        <v>3.2407407407407401E-4</v>
      </c>
      <c r="G27" s="24"/>
      <c r="H27" s="21">
        <f t="shared" si="7"/>
        <v>3.5273368606701942E-3</v>
      </c>
      <c r="I27" s="20">
        <v>9.3749999999999997E-4</v>
      </c>
      <c r="J27" s="24"/>
      <c r="K27" s="22">
        <f t="shared" si="8"/>
        <v>1.8399055060875874E-3</v>
      </c>
    </row>
    <row r="28" spans="2:11" ht="16.5" thickTop="1" thickBot="1" x14ac:dyDescent="0.3">
      <c r="B28" s="31" t="s">
        <v>3</v>
      </c>
      <c r="C28" s="32">
        <f>SUM(C22:C27)</f>
        <v>0.32898148148148149</v>
      </c>
      <c r="D28" s="33"/>
      <c r="E28" s="33">
        <f>IFERROR(SUM(E22:E27),0)</f>
        <v>0.78767389015130518</v>
      </c>
      <c r="F28" s="32">
        <f>SUM(F22:F27)</f>
        <v>6.4895833333333361E-2</v>
      </c>
      <c r="G28" s="33"/>
      <c r="H28" s="33">
        <f>IFERROR(SUM(H22:H27),0)</f>
        <v>0.70634920634920695</v>
      </c>
      <c r="I28" s="32">
        <f>SUM(I22:I27)</f>
        <v>0.39387731481481508</v>
      </c>
      <c r="J28" s="33"/>
      <c r="K28" s="34">
        <f>IFERROR(SUM(K22:K27),0)</f>
        <v>0.77301017626749047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0.41766203703703708</v>
      </c>
      <c r="D30" s="35"/>
      <c r="E30" s="36">
        <f>IFERROR(SUM(E19,E28),0)</f>
        <v>1</v>
      </c>
      <c r="F30" s="32">
        <f>SUM(F19,F28)</f>
        <v>9.1874999999999971E-2</v>
      </c>
      <c r="G30" s="35"/>
      <c r="H30" s="36">
        <f>IFERROR(SUM(H19,H28),0)</f>
        <v>1</v>
      </c>
      <c r="I30" s="32">
        <f>SUM(I19,I28)</f>
        <v>0.50953703703703734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 xml:space="preserve">&amp;R
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x14ac:dyDescent="0.25">
      <c r="B3" s="186" t="s">
        <v>43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1.4351851851851899E-3</v>
      </c>
      <c r="D7" s="12">
        <f t="shared" ref="D7:D18" si="0">IFERROR(C7/C$19,0)</f>
        <v>5.7835820895522604E-2</v>
      </c>
      <c r="E7" s="12">
        <f t="shared" ref="E7:E18" si="1">IFERROR(C7/C$30,0)</f>
        <v>1.0333333333333363E-2</v>
      </c>
      <c r="F7" s="11">
        <v>1.72453703703704E-3</v>
      </c>
      <c r="G7" s="12">
        <f t="shared" ref="G7:G18" si="2">IFERROR(F7/F$19,0)</f>
        <v>7.2224915172079643E-2</v>
      </c>
      <c r="H7" s="12">
        <f t="shared" ref="H7:H18" si="3">IFERROR(F7/F$30,0)</f>
        <v>2.3958835825695461E-2</v>
      </c>
      <c r="I7" s="11">
        <v>3.15972222222222E-3</v>
      </c>
      <c r="J7" s="12">
        <f t="shared" ref="J7:J18" si="4">IFERROR(I7/I$19,0)</f>
        <v>6.4891846921797003E-2</v>
      </c>
      <c r="K7" s="14">
        <f t="shared" ref="K7:K18" si="5">IFERROR(I7/I$30,0)</f>
        <v>1.4984356989955537E-2</v>
      </c>
    </row>
    <row r="8" spans="2:11" x14ac:dyDescent="0.25">
      <c r="B8" s="148" t="s">
        <v>101</v>
      </c>
      <c r="C8" s="11">
        <v>6.6087962962963001E-3</v>
      </c>
      <c r="D8" s="12">
        <f t="shared" si="0"/>
        <v>0.26632462686567193</v>
      </c>
      <c r="E8" s="12">
        <f t="shared" si="1"/>
        <v>4.7583333333333339E-2</v>
      </c>
      <c r="F8" s="11">
        <v>6.3310185185185197E-3</v>
      </c>
      <c r="G8" s="12">
        <f t="shared" si="2"/>
        <v>0.26514784294716442</v>
      </c>
      <c r="H8" s="12">
        <f t="shared" si="3"/>
        <v>8.795626306480131E-2</v>
      </c>
      <c r="I8" s="11">
        <v>1.29398148148148E-2</v>
      </c>
      <c r="J8" s="12">
        <f t="shared" si="4"/>
        <v>0.26574756358450186</v>
      </c>
      <c r="K8" s="14">
        <f t="shared" si="5"/>
        <v>6.1364509577913125E-2</v>
      </c>
    </row>
    <row r="9" spans="2:11" x14ac:dyDescent="0.25">
      <c r="B9" s="10" t="s">
        <v>51</v>
      </c>
      <c r="C9" s="11">
        <v>2.3032407407407398E-3</v>
      </c>
      <c r="D9" s="12">
        <f t="shared" si="0"/>
        <v>9.2817164179104489E-2</v>
      </c>
      <c r="E9" s="12">
        <f t="shared" si="1"/>
        <v>1.6583333333333318E-2</v>
      </c>
      <c r="F9" s="11">
        <v>7.5231481481481503E-4</v>
      </c>
      <c r="G9" s="12">
        <f t="shared" si="2"/>
        <v>3.1507513330101808E-2</v>
      </c>
      <c r="H9" s="12">
        <f t="shared" si="3"/>
        <v>1.0451841132014783E-2</v>
      </c>
      <c r="I9" s="11">
        <v>3.0555555555555601E-3</v>
      </c>
      <c r="J9" s="12">
        <f t="shared" si="4"/>
        <v>6.2752555265034593E-2</v>
      </c>
      <c r="K9" s="14">
        <f t="shared" si="5"/>
        <v>1.4490367199077913E-2</v>
      </c>
    </row>
    <row r="10" spans="2:11" x14ac:dyDescent="0.25">
      <c r="B10" s="10" t="s">
        <v>11</v>
      </c>
      <c r="C10" s="11">
        <v>1.00347222222222E-2</v>
      </c>
      <c r="D10" s="12">
        <f t="shared" si="0"/>
        <v>0.40438432835820826</v>
      </c>
      <c r="E10" s="12">
        <f t="shared" si="1"/>
        <v>7.2249999999999814E-2</v>
      </c>
      <c r="F10" s="11">
        <v>1.0937499999999999E-2</v>
      </c>
      <c r="G10" s="12">
        <f t="shared" si="2"/>
        <v>0.45807077072224922</v>
      </c>
      <c r="H10" s="12">
        <f t="shared" si="3"/>
        <v>0.15195369030390718</v>
      </c>
      <c r="I10" s="11">
        <v>2.0972222222222201E-2</v>
      </c>
      <c r="J10" s="12">
        <f t="shared" si="4"/>
        <v>0.43071072022819096</v>
      </c>
      <c r="K10" s="14">
        <f t="shared" si="5"/>
        <v>9.945661123003452E-2</v>
      </c>
    </row>
    <row r="11" spans="2:11" x14ac:dyDescent="0.25">
      <c r="B11" s="10" t="s">
        <v>12</v>
      </c>
      <c r="C11" s="11">
        <v>1.9675925925925899E-4</v>
      </c>
      <c r="D11" s="12">
        <f t="shared" si="0"/>
        <v>7.9291044776119337E-3</v>
      </c>
      <c r="E11" s="12">
        <f t="shared" si="1"/>
        <v>1.4166666666666642E-3</v>
      </c>
      <c r="F11" s="11">
        <v>2.5462962962962999E-4</v>
      </c>
      <c r="G11" s="12">
        <f t="shared" si="2"/>
        <v>1.0664081434803701E-2</v>
      </c>
      <c r="H11" s="12">
        <f t="shared" si="3"/>
        <v>3.537546229297315E-3</v>
      </c>
      <c r="I11" s="11">
        <v>4.5138888888888898E-4</v>
      </c>
      <c r="J11" s="12">
        <f t="shared" si="4"/>
        <v>9.2702638459710076E-3</v>
      </c>
      <c r="K11" s="14">
        <f t="shared" si="5"/>
        <v>2.1406224271365072E-3</v>
      </c>
    </row>
    <row r="12" spans="2:11" x14ac:dyDescent="0.25">
      <c r="B12" s="10" t="s">
        <v>164</v>
      </c>
      <c r="C12" s="11">
        <v>1.2731481481481499E-4</v>
      </c>
      <c r="D12" s="12">
        <f t="shared" si="0"/>
        <v>5.1305970149253827E-3</v>
      </c>
      <c r="E12" s="12">
        <f t="shared" si="1"/>
        <v>9.1666666666666752E-4</v>
      </c>
      <c r="F12" s="11">
        <v>0</v>
      </c>
      <c r="G12" s="12">
        <f t="shared" si="2"/>
        <v>0</v>
      </c>
      <c r="H12" s="12">
        <f t="shared" si="3"/>
        <v>0</v>
      </c>
      <c r="I12" s="11">
        <v>1.2731481481481499E-4</v>
      </c>
      <c r="J12" s="12">
        <f t="shared" si="4"/>
        <v>2.6146898027097749E-3</v>
      </c>
      <c r="K12" s="14">
        <f t="shared" si="5"/>
        <v>6.0376529996157969E-4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9.0277777777777795E-4</v>
      </c>
      <c r="D15" s="12">
        <f t="shared" si="0"/>
        <v>3.6380597014925395E-2</v>
      </c>
      <c r="E15" s="12">
        <f t="shared" si="1"/>
        <v>6.499999999999998E-3</v>
      </c>
      <c r="F15" s="11">
        <v>1.1458333333333301E-3</v>
      </c>
      <c r="G15" s="12">
        <f t="shared" si="2"/>
        <v>4.7988366456616451E-2</v>
      </c>
      <c r="H15" s="12">
        <f t="shared" si="3"/>
        <v>1.5918958031837849E-2</v>
      </c>
      <c r="I15" s="11">
        <v>2.04861111111111E-3</v>
      </c>
      <c r="J15" s="12">
        <f t="shared" si="4"/>
        <v>4.2072735916329929E-2</v>
      </c>
      <c r="K15" s="14">
        <f t="shared" si="5"/>
        <v>9.7151325539272179E-3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3.2060185185185199E-3</v>
      </c>
      <c r="D18" s="12">
        <f t="shared" si="0"/>
        <v>0.12919776119402998</v>
      </c>
      <c r="E18" s="12">
        <f t="shared" si="1"/>
        <v>2.3083333333333334E-2</v>
      </c>
      <c r="F18" s="11">
        <v>2.7314814814814801E-3</v>
      </c>
      <c r="G18" s="12">
        <f t="shared" si="2"/>
        <v>0.11439650993698494</v>
      </c>
      <c r="H18" s="12">
        <f t="shared" si="3"/>
        <v>3.7948223187007489E-2</v>
      </c>
      <c r="I18" s="11">
        <v>5.9375000000000001E-3</v>
      </c>
      <c r="J18" s="12">
        <f t="shared" si="4"/>
        <v>0.12193962443546479</v>
      </c>
      <c r="K18" s="14">
        <f t="shared" si="5"/>
        <v>2.8157418080026361E-2</v>
      </c>
    </row>
    <row r="19" spans="2:11" ht="16.5" thickTop="1" thickBot="1" x14ac:dyDescent="0.3">
      <c r="B19" s="31" t="s">
        <v>3</v>
      </c>
      <c r="C19" s="32">
        <f>SUM(C7:C18)</f>
        <v>2.4814814814814803E-2</v>
      </c>
      <c r="D19" s="33">
        <f>IFERROR(SUM(D7:D18),0)</f>
        <v>1</v>
      </c>
      <c r="E19" s="33">
        <f>IFERROR(SUM(E7:E18),0)</f>
        <v>0.17866666666666653</v>
      </c>
      <c r="F19" s="32">
        <f>SUM(F7:F18)</f>
        <v>2.387731481481481E-2</v>
      </c>
      <c r="G19" s="33">
        <f>IFERROR(SUM(G7:G18),0)</f>
        <v>1.0000000000000002</v>
      </c>
      <c r="H19" s="33">
        <f>IFERROR(SUM(H7:H18),0)</f>
        <v>0.33172535777456136</v>
      </c>
      <c r="I19" s="32">
        <f>SUM(I7:I18)</f>
        <v>4.8692129629629599E-2</v>
      </c>
      <c r="J19" s="33">
        <f>IFERROR(SUM(J7:J18),0)</f>
        <v>0.99999999999999989</v>
      </c>
      <c r="K19" s="34">
        <f>IFERROR(SUM(K7:K18),0)</f>
        <v>0.23091278335803278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5.6597222222222196E-3</v>
      </c>
      <c r="D22" s="19"/>
      <c r="E22" s="12">
        <f>IFERROR(C22/C$30,0)</f>
        <v>4.074999999999996E-2</v>
      </c>
      <c r="F22" s="11">
        <v>3.4027777777777802E-3</v>
      </c>
      <c r="G22" s="19"/>
      <c r="H22" s="12">
        <f>IFERROR(F22/F$30,0)</f>
        <v>4.7274481427882264E-2</v>
      </c>
      <c r="I22" s="11">
        <v>9.0624999999999994E-3</v>
      </c>
      <c r="J22" s="19"/>
      <c r="K22" s="14">
        <f>IFERROR(I22/I$30,0)</f>
        <v>4.2977111806356015E-2</v>
      </c>
    </row>
    <row r="23" spans="2:11" x14ac:dyDescent="0.25">
      <c r="B23" s="18" t="s">
        <v>16</v>
      </c>
      <c r="C23" s="11">
        <v>1.38888888888889E-4</v>
      </c>
      <c r="D23" s="19"/>
      <c r="E23" s="12">
        <f t="shared" ref="E23:E27" si="6">IFERROR(C23/C$30,0)</f>
        <v>1.0000000000000002E-3</v>
      </c>
      <c r="F23" s="11">
        <v>1.7361111111111101E-4</v>
      </c>
      <c r="G23" s="19"/>
      <c r="H23" s="12">
        <f t="shared" ref="H23:H27" si="7">IFERROR(F23/F$30,0)</f>
        <v>2.4119633381572553E-3</v>
      </c>
      <c r="I23" s="11">
        <v>3.1250000000000001E-4</v>
      </c>
      <c r="J23" s="19"/>
      <c r="K23" s="14">
        <f t="shared" ref="K23:K27" si="8">IFERROR(I23/I$30,0)</f>
        <v>1.4819693726329662E-3</v>
      </c>
    </row>
    <row r="24" spans="2:11" x14ac:dyDescent="0.25">
      <c r="B24" s="18" t="s">
        <v>17</v>
      </c>
      <c r="C24" s="11">
        <v>1.04166666666667E-4</v>
      </c>
      <c r="D24" s="19"/>
      <c r="E24" s="12">
        <f t="shared" si="6"/>
        <v>7.5000000000000208E-4</v>
      </c>
      <c r="F24" s="11">
        <v>4.0509259259259301E-4</v>
      </c>
      <c r="G24" s="19"/>
      <c r="H24" s="12">
        <f t="shared" si="7"/>
        <v>5.6279144557002721E-3</v>
      </c>
      <c r="I24" s="11">
        <v>5.09259259259259E-4</v>
      </c>
      <c r="J24" s="19"/>
      <c r="K24" s="14">
        <f t="shared" si="8"/>
        <v>2.415061199846314E-3</v>
      </c>
    </row>
    <row r="25" spans="2:11" x14ac:dyDescent="0.25">
      <c r="B25" s="18" t="s">
        <v>18</v>
      </c>
      <c r="C25" s="11">
        <v>3.3981481481481501E-2</v>
      </c>
      <c r="D25" s="19"/>
      <c r="E25" s="12">
        <f t="shared" si="6"/>
        <v>0.2446666666666667</v>
      </c>
      <c r="F25" s="11">
        <v>2.5196759259259301E-2</v>
      </c>
      <c r="G25" s="19"/>
      <c r="H25" s="12">
        <f t="shared" si="7"/>
        <v>0.35005627914455711</v>
      </c>
      <c r="I25" s="11">
        <v>5.9178240740740698E-2</v>
      </c>
      <c r="J25" s="19"/>
      <c r="K25" s="14">
        <f t="shared" si="8"/>
        <v>0.28064108897305001</v>
      </c>
    </row>
    <row r="26" spans="2:11" x14ac:dyDescent="0.25">
      <c r="B26" s="18" t="s">
        <v>19</v>
      </c>
      <c r="C26" s="11">
        <v>7.1527777777777801E-2</v>
      </c>
      <c r="D26" s="19"/>
      <c r="E26" s="12">
        <f t="shared" si="6"/>
        <v>0.5149999999999999</v>
      </c>
      <c r="F26" s="11">
        <v>1.7743055555555599E-2</v>
      </c>
      <c r="G26" s="19"/>
      <c r="H26" s="12">
        <f t="shared" si="7"/>
        <v>0.24650265315967226</v>
      </c>
      <c r="I26" s="11">
        <v>8.9270833333333299E-2</v>
      </c>
      <c r="J26" s="19"/>
      <c r="K26" s="14">
        <f t="shared" si="8"/>
        <v>0.42334925078215052</v>
      </c>
    </row>
    <row r="27" spans="2:11" ht="15.75" thickBot="1" x14ac:dyDescent="0.3">
      <c r="B27" s="23" t="s">
        <v>20</v>
      </c>
      <c r="C27" s="20">
        <v>2.66203703703704E-3</v>
      </c>
      <c r="D27" s="24"/>
      <c r="E27" s="21">
        <f t="shared" si="6"/>
        <v>1.9166666666666679E-2</v>
      </c>
      <c r="F27" s="20">
        <v>1.1805555555555599E-3</v>
      </c>
      <c r="G27" s="24"/>
      <c r="H27" s="21">
        <f t="shared" si="7"/>
        <v>1.6401350699469408E-2</v>
      </c>
      <c r="I27" s="20">
        <v>3.8425925925925902E-3</v>
      </c>
      <c r="J27" s="24"/>
      <c r="K27" s="22">
        <f t="shared" si="8"/>
        <v>1.8222734507931278E-2</v>
      </c>
    </row>
    <row r="28" spans="2:11" ht="16.5" thickTop="1" thickBot="1" x14ac:dyDescent="0.3">
      <c r="B28" s="31" t="s">
        <v>3</v>
      </c>
      <c r="C28" s="32">
        <f>SUM(C22:C27)</f>
        <v>0.11407407407407413</v>
      </c>
      <c r="D28" s="33"/>
      <c r="E28" s="33">
        <f>IFERROR(SUM(E22:E27),0)</f>
        <v>0.82133333333333325</v>
      </c>
      <c r="F28" s="32">
        <f>SUM(F22:F27)</f>
        <v>4.8101851851851944E-2</v>
      </c>
      <c r="G28" s="33"/>
      <c r="H28" s="33">
        <f>IFERROR(SUM(H22:H27),0)</f>
        <v>0.66827464222543864</v>
      </c>
      <c r="I28" s="32">
        <f>SUM(I22:I27)</f>
        <v>0.16217592592592586</v>
      </c>
      <c r="J28" s="33"/>
      <c r="K28" s="34">
        <f>IFERROR(SUM(K22:K27),0)</f>
        <v>0.76908721664196711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0.13888888888888895</v>
      </c>
      <c r="D30" s="35"/>
      <c r="E30" s="36">
        <f>IFERROR(SUM(E19,E28),0)</f>
        <v>0.99999999999999978</v>
      </c>
      <c r="F30" s="32">
        <f>SUM(F19,F28)</f>
        <v>7.1979166666666761E-2</v>
      </c>
      <c r="G30" s="35"/>
      <c r="H30" s="36">
        <f>IFERROR(SUM(H19,H28),0)</f>
        <v>1</v>
      </c>
      <c r="I30" s="32">
        <f>SUM(I19,I28)</f>
        <v>0.21086805555555546</v>
      </c>
      <c r="J30" s="35"/>
      <c r="K30" s="38">
        <f>IFERROR(SUM(K19,K28),0)</f>
        <v>0.99999999999999989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B1:K66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x14ac:dyDescent="0.25">
      <c r="B3" s="186" t="s">
        <v>32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1.1805555555555599E-3</v>
      </c>
      <c r="D7" s="12">
        <f t="shared" ref="D7:D18" si="0">IFERROR(C7/C$19,0)</f>
        <v>0.11943793911007065</v>
      </c>
      <c r="E7" s="12">
        <f t="shared" ref="E7:E18" si="1">IFERROR(C7/C$30,0)</f>
        <v>1.6642192853646674E-2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1.1805555555555599E-3</v>
      </c>
      <c r="J7" s="12">
        <f t="shared" ref="J7:J18" si="4">IFERROR(I7/I$19,0)</f>
        <v>0.11943793911007065</v>
      </c>
      <c r="K7" s="14">
        <f t="shared" ref="K7:K18" si="5">IFERROR(I7/I$30,0)</f>
        <v>1.6642192853646674E-2</v>
      </c>
    </row>
    <row r="8" spans="2:11" s="5" customFormat="1" x14ac:dyDescent="0.25">
      <c r="B8" s="148" t="s">
        <v>101</v>
      </c>
      <c r="C8" s="11">
        <v>1.46990740740741E-3</v>
      </c>
      <c r="D8" s="12">
        <f t="shared" si="0"/>
        <v>0.14871194379391123</v>
      </c>
      <c r="E8" s="12">
        <f t="shared" si="1"/>
        <v>2.0721161690324744E-2</v>
      </c>
      <c r="F8" s="11">
        <v>0</v>
      </c>
      <c r="G8" s="12">
        <f t="shared" si="2"/>
        <v>0</v>
      </c>
      <c r="H8" s="12">
        <f t="shared" si="3"/>
        <v>0</v>
      </c>
      <c r="I8" s="11">
        <v>1.46990740740741E-3</v>
      </c>
      <c r="J8" s="12">
        <f t="shared" si="4"/>
        <v>0.14871194379391123</v>
      </c>
      <c r="K8" s="14">
        <f t="shared" si="5"/>
        <v>2.0721161690324744E-2</v>
      </c>
    </row>
    <row r="9" spans="2:11" s="5" customFormat="1" x14ac:dyDescent="0.25">
      <c r="B9" s="10" t="s">
        <v>51</v>
      </c>
      <c r="C9" s="11">
        <v>2.16435185185185E-3</v>
      </c>
      <c r="D9" s="12">
        <f t="shared" si="0"/>
        <v>0.21896955503512855</v>
      </c>
      <c r="E9" s="12">
        <f t="shared" si="1"/>
        <v>3.05106868983521E-2</v>
      </c>
      <c r="F9" s="11">
        <v>0</v>
      </c>
      <c r="G9" s="12">
        <f t="shared" si="2"/>
        <v>0</v>
      </c>
      <c r="H9" s="12">
        <f t="shared" si="3"/>
        <v>0</v>
      </c>
      <c r="I9" s="11">
        <v>2.16435185185185E-3</v>
      </c>
      <c r="J9" s="12">
        <f t="shared" si="4"/>
        <v>0.21896955503512855</v>
      </c>
      <c r="K9" s="14">
        <f t="shared" si="5"/>
        <v>3.05106868983521E-2</v>
      </c>
    </row>
    <row r="10" spans="2:11" s="5" customFormat="1" x14ac:dyDescent="0.25">
      <c r="B10" s="10" t="s">
        <v>11</v>
      </c>
      <c r="C10" s="11">
        <v>2.2569444444444399E-3</v>
      </c>
      <c r="D10" s="12">
        <f t="shared" si="0"/>
        <v>0.22833723653395729</v>
      </c>
      <c r="E10" s="12">
        <f t="shared" si="1"/>
        <v>3.1815956926089052E-2</v>
      </c>
      <c r="F10" s="11">
        <v>0</v>
      </c>
      <c r="G10" s="12">
        <f t="shared" si="2"/>
        <v>0</v>
      </c>
      <c r="H10" s="12">
        <f t="shared" si="3"/>
        <v>0</v>
      </c>
      <c r="I10" s="11">
        <v>2.2569444444444399E-3</v>
      </c>
      <c r="J10" s="12">
        <f t="shared" si="4"/>
        <v>0.22833723653395729</v>
      </c>
      <c r="K10" s="14">
        <f t="shared" si="5"/>
        <v>3.1815956926089052E-2</v>
      </c>
    </row>
    <row r="11" spans="2:11" s="5" customFormat="1" x14ac:dyDescent="0.25">
      <c r="B11" s="10" t="s">
        <v>12</v>
      </c>
      <c r="C11" s="11">
        <v>1.15740740740741E-4</v>
      </c>
      <c r="D11" s="12">
        <f t="shared" si="0"/>
        <v>1.1709601873536321E-2</v>
      </c>
      <c r="E11" s="12">
        <f t="shared" si="1"/>
        <v>1.6315875346712403E-3</v>
      </c>
      <c r="F11" s="11">
        <v>0</v>
      </c>
      <c r="G11" s="12">
        <f t="shared" si="2"/>
        <v>0</v>
      </c>
      <c r="H11" s="12">
        <f t="shared" si="3"/>
        <v>0</v>
      </c>
      <c r="I11" s="11">
        <v>1.15740740740741E-4</v>
      </c>
      <c r="J11" s="12">
        <f t="shared" si="4"/>
        <v>1.1709601873536321E-2</v>
      </c>
      <c r="K11" s="14">
        <f t="shared" si="5"/>
        <v>1.6315875346712403E-3</v>
      </c>
    </row>
    <row r="12" spans="2:11" s="5" customFormat="1" x14ac:dyDescent="0.25">
      <c r="B12" s="10" t="s">
        <v>164</v>
      </c>
      <c r="C12" s="11">
        <v>4.8611111111111099E-4</v>
      </c>
      <c r="D12" s="12">
        <f t="shared" si="0"/>
        <v>4.918032786885243E-2</v>
      </c>
      <c r="E12" s="12">
        <f t="shared" si="1"/>
        <v>6.8526676456191924E-3</v>
      </c>
      <c r="F12" s="11">
        <v>0</v>
      </c>
      <c r="G12" s="12">
        <f t="shared" si="2"/>
        <v>0</v>
      </c>
      <c r="H12" s="12">
        <f t="shared" si="3"/>
        <v>0</v>
      </c>
      <c r="I12" s="11">
        <v>4.8611111111111099E-4</v>
      </c>
      <c r="J12" s="12">
        <f t="shared" si="4"/>
        <v>4.918032786885243E-2</v>
      </c>
      <c r="K12" s="14">
        <f t="shared" si="5"/>
        <v>6.8526676456191924E-3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3.1250000000000001E-4</v>
      </c>
      <c r="D15" s="12">
        <f t="shared" si="0"/>
        <v>3.1615925058547996E-2</v>
      </c>
      <c r="E15" s="12">
        <f t="shared" si="1"/>
        <v>4.4052863436123395E-3</v>
      </c>
      <c r="F15" s="11">
        <v>0</v>
      </c>
      <c r="G15" s="12">
        <f t="shared" si="2"/>
        <v>0</v>
      </c>
      <c r="H15" s="12">
        <f t="shared" si="3"/>
        <v>0</v>
      </c>
      <c r="I15" s="11">
        <v>3.1250000000000001E-4</v>
      </c>
      <c r="J15" s="12">
        <f t="shared" si="4"/>
        <v>3.1615925058547996E-2</v>
      </c>
      <c r="K15" s="14">
        <f t="shared" si="5"/>
        <v>4.4052863436123395E-3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1.8981481481481501E-3</v>
      </c>
      <c r="D18" s="12">
        <f t="shared" si="0"/>
        <v>0.19203747072599545</v>
      </c>
      <c r="E18" s="12">
        <f t="shared" si="1"/>
        <v>2.6758035568608309E-2</v>
      </c>
      <c r="F18" s="11">
        <v>0</v>
      </c>
      <c r="G18" s="12">
        <f t="shared" si="2"/>
        <v>0</v>
      </c>
      <c r="H18" s="12">
        <f t="shared" si="3"/>
        <v>0</v>
      </c>
      <c r="I18" s="11">
        <v>1.8981481481481501E-3</v>
      </c>
      <c r="J18" s="12">
        <f t="shared" si="4"/>
        <v>0.19203747072599545</v>
      </c>
      <c r="K18" s="14">
        <f t="shared" si="5"/>
        <v>2.6758035568608309E-2</v>
      </c>
    </row>
    <row r="19" spans="2:11" s="5" customFormat="1" ht="16.5" thickTop="1" thickBot="1" x14ac:dyDescent="0.3">
      <c r="B19" s="31" t="s">
        <v>3</v>
      </c>
      <c r="C19" s="32">
        <f>SUM(C7:C18)</f>
        <v>9.8842592592592628E-3</v>
      </c>
      <c r="D19" s="33">
        <f>IFERROR(SUM(D7:D18),0)</f>
        <v>0.99999999999999989</v>
      </c>
      <c r="E19" s="33">
        <f>IFERROR(SUM(E7:E18),0)</f>
        <v>0.13933757546092365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9.8842592592592628E-3</v>
      </c>
      <c r="J19" s="33">
        <f>IFERROR(SUM(J7:J18),0)</f>
        <v>0.99999999999999989</v>
      </c>
      <c r="K19" s="34">
        <f>IFERROR(SUM(K7:K18),0)</f>
        <v>0.13933757546092365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4.1898148148148103E-3</v>
      </c>
      <c r="D22" s="19"/>
      <c r="E22" s="12">
        <f>IFERROR(C22/C$30,0)</f>
        <v>5.9063468755098707E-2</v>
      </c>
      <c r="F22" s="11">
        <v>0</v>
      </c>
      <c r="G22" s="19"/>
      <c r="H22" s="12">
        <f>IFERROR(F22/F$30,0)</f>
        <v>0</v>
      </c>
      <c r="I22" s="11">
        <v>4.1898148148148103E-3</v>
      </c>
      <c r="J22" s="19"/>
      <c r="K22" s="14">
        <f>IFERROR(I22/I$30,0)</f>
        <v>5.9063468755098707E-2</v>
      </c>
    </row>
    <row r="23" spans="2:11" s="5" customFormat="1" x14ac:dyDescent="0.25">
      <c r="B23" s="18" t="s">
        <v>16</v>
      </c>
      <c r="C23" s="11">
        <v>5.09259259259259E-4</v>
      </c>
      <c r="D23" s="19"/>
      <c r="E23" s="12">
        <f t="shared" ref="E23:E27" si="6">IFERROR(C23/C$30,0)</f>
        <v>7.1789851525534375E-3</v>
      </c>
      <c r="F23" s="11">
        <v>0</v>
      </c>
      <c r="G23" s="19"/>
      <c r="H23" s="12">
        <f t="shared" ref="H23:H27" si="7">IFERROR(F23/F$30,0)</f>
        <v>0</v>
      </c>
      <c r="I23" s="11">
        <v>5.09259259259259E-4</v>
      </c>
      <c r="J23" s="19"/>
      <c r="K23" s="14">
        <f t="shared" ref="K23:K27" si="8">IFERROR(I23/I$30,0)</f>
        <v>7.1789851525534375E-3</v>
      </c>
    </row>
    <row r="24" spans="2:11" s="5" customFormat="1" x14ac:dyDescent="0.25">
      <c r="B24" s="18" t="s">
        <v>17</v>
      </c>
      <c r="C24" s="11">
        <v>5.32407407407407E-4</v>
      </c>
      <c r="D24" s="19"/>
      <c r="E24" s="12">
        <f t="shared" si="6"/>
        <v>7.5053026594876834E-3</v>
      </c>
      <c r="F24" s="11">
        <v>0</v>
      </c>
      <c r="G24" s="19"/>
      <c r="H24" s="12">
        <f t="shared" si="7"/>
        <v>0</v>
      </c>
      <c r="I24" s="11">
        <v>5.32407407407407E-4</v>
      </c>
      <c r="J24" s="19"/>
      <c r="K24" s="14">
        <f t="shared" si="8"/>
        <v>7.5053026594876834E-3</v>
      </c>
    </row>
    <row r="25" spans="2:11" s="5" customFormat="1" x14ac:dyDescent="0.25">
      <c r="B25" s="18" t="s">
        <v>18</v>
      </c>
      <c r="C25" s="11">
        <v>1.24421296296296E-2</v>
      </c>
      <c r="D25" s="19"/>
      <c r="E25" s="12">
        <f t="shared" si="6"/>
        <v>0.17539565997715753</v>
      </c>
      <c r="F25" s="11">
        <v>0</v>
      </c>
      <c r="G25" s="19"/>
      <c r="H25" s="12">
        <f t="shared" si="7"/>
        <v>0</v>
      </c>
      <c r="I25" s="11">
        <v>1.24421296296296E-2</v>
      </c>
      <c r="J25" s="19"/>
      <c r="K25" s="14">
        <f t="shared" si="8"/>
        <v>0.17539565997715753</v>
      </c>
    </row>
    <row r="26" spans="2:11" s="5" customFormat="1" x14ac:dyDescent="0.25">
      <c r="B26" s="18" t="s">
        <v>19</v>
      </c>
      <c r="C26" s="11">
        <v>4.33333333333333E-2</v>
      </c>
      <c r="D26" s="19"/>
      <c r="E26" s="12">
        <f t="shared" si="6"/>
        <v>0.61086637298091051</v>
      </c>
      <c r="F26" s="11">
        <v>0</v>
      </c>
      <c r="G26" s="19"/>
      <c r="H26" s="12">
        <f t="shared" si="7"/>
        <v>0</v>
      </c>
      <c r="I26" s="11">
        <v>4.33333333333333E-2</v>
      </c>
      <c r="J26" s="19"/>
      <c r="K26" s="14">
        <f t="shared" si="8"/>
        <v>0.61086637298091051</v>
      </c>
    </row>
    <row r="27" spans="2:11" s="5" customFormat="1" ht="15.75" thickBot="1" x14ac:dyDescent="0.3">
      <c r="B27" s="23" t="s">
        <v>20</v>
      </c>
      <c r="C27" s="20">
        <v>4.6296296296296301E-5</v>
      </c>
      <c r="D27" s="24"/>
      <c r="E27" s="21">
        <f t="shared" si="6"/>
        <v>6.5263501386849472E-4</v>
      </c>
      <c r="F27" s="20">
        <v>0</v>
      </c>
      <c r="G27" s="24"/>
      <c r="H27" s="21">
        <f t="shared" si="7"/>
        <v>0</v>
      </c>
      <c r="I27" s="20">
        <v>4.6296296296296301E-5</v>
      </c>
      <c r="J27" s="24"/>
      <c r="K27" s="22">
        <f t="shared" si="8"/>
        <v>6.5263501386849472E-4</v>
      </c>
    </row>
    <row r="28" spans="2:11" s="5" customFormat="1" ht="16.5" thickTop="1" thickBot="1" x14ac:dyDescent="0.3">
      <c r="B28" s="31" t="s">
        <v>3</v>
      </c>
      <c r="C28" s="32">
        <f>SUM(C22:C27)</f>
        <v>6.1053240740740672E-2</v>
      </c>
      <c r="D28" s="33"/>
      <c r="E28" s="33">
        <f>IFERROR(SUM(E22:E27),0)</f>
        <v>0.86066242453907638</v>
      </c>
      <c r="F28" s="32">
        <f>SUM(F22:F27)</f>
        <v>0</v>
      </c>
      <c r="G28" s="33"/>
      <c r="H28" s="33">
        <f>IFERROR(SUM(H22:H27),0)</f>
        <v>0</v>
      </c>
      <c r="I28" s="32">
        <f>SUM(I22:I27)</f>
        <v>6.1053240740740672E-2</v>
      </c>
      <c r="J28" s="33"/>
      <c r="K28" s="34">
        <f>IFERROR(SUM(K22:K27),0)</f>
        <v>0.86066242453907638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7.0937499999999931E-2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7.0937499999999931E-2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>
      <c r="C33" s="6"/>
      <c r="D33" s="6"/>
      <c r="E33" s="6"/>
      <c r="F33" s="6"/>
      <c r="H33" s="6"/>
    </row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>
      <c r="C35" s="6"/>
      <c r="D35" s="6"/>
      <c r="E35" s="6"/>
      <c r="F35" s="6"/>
      <c r="H35" s="6"/>
    </row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  <row r="42" spans="3:8" s="5" customFormat="1" x14ac:dyDescent="0.25">
      <c r="C42" s="6"/>
      <c r="D42" s="6"/>
      <c r="E42" s="6"/>
      <c r="F42" s="6"/>
      <c r="H42" s="6"/>
    </row>
    <row r="43" spans="3:8" s="5" customFormat="1" x14ac:dyDescent="0.25">
      <c r="C43" s="6"/>
      <c r="D43" s="6"/>
      <c r="E43" s="6"/>
      <c r="F43" s="6"/>
      <c r="H43" s="6"/>
    </row>
    <row r="44" spans="3:8" s="5" customFormat="1" x14ac:dyDescent="0.25">
      <c r="C44" s="6"/>
      <c r="D44" s="6"/>
      <c r="E44" s="6"/>
      <c r="F44" s="6"/>
      <c r="H44" s="6"/>
    </row>
    <row r="45" spans="3:8" s="5" customFormat="1" x14ac:dyDescent="0.25">
      <c r="C45" s="6"/>
      <c r="D45" s="6"/>
      <c r="E45" s="6"/>
      <c r="F45" s="6"/>
      <c r="H45" s="6"/>
    </row>
    <row r="46" spans="3:8" s="5" customFormat="1" x14ac:dyDescent="0.25">
      <c r="C46" s="6"/>
      <c r="D46" s="6"/>
      <c r="E46" s="6"/>
      <c r="F46" s="6"/>
      <c r="H46" s="6"/>
    </row>
    <row r="47" spans="3:8" s="5" customFormat="1" x14ac:dyDescent="0.25">
      <c r="C47" s="6"/>
      <c r="D47" s="6"/>
      <c r="E47" s="6"/>
      <c r="F47" s="6"/>
      <c r="H47" s="6"/>
    </row>
    <row r="48" spans="3:8" s="5" customFormat="1" x14ac:dyDescent="0.25">
      <c r="C48" s="6"/>
      <c r="D48" s="6"/>
      <c r="E48" s="6"/>
      <c r="F48" s="6"/>
      <c r="H48" s="6"/>
    </row>
    <row r="49" spans="3:8" s="5" customFormat="1" x14ac:dyDescent="0.25">
      <c r="C49" s="6"/>
      <c r="D49" s="6"/>
      <c r="E49" s="6"/>
      <c r="F49" s="6"/>
      <c r="H49" s="6"/>
    </row>
    <row r="50" spans="3:8" s="5" customFormat="1" x14ac:dyDescent="0.25">
      <c r="C50" s="6"/>
      <c r="D50" s="6"/>
      <c r="E50" s="6"/>
      <c r="F50" s="6"/>
      <c r="H50" s="6"/>
    </row>
    <row r="51" spans="3:8" s="5" customFormat="1" x14ac:dyDescent="0.25">
      <c r="C51" s="6"/>
      <c r="D51" s="6"/>
      <c r="E51" s="6"/>
      <c r="F51" s="6"/>
      <c r="H51" s="6"/>
    </row>
    <row r="52" spans="3:8" s="5" customFormat="1" x14ac:dyDescent="0.25">
      <c r="C52" s="6"/>
      <c r="D52" s="6"/>
      <c r="E52" s="6"/>
      <c r="F52" s="6"/>
      <c r="H52" s="6"/>
    </row>
    <row r="53" spans="3:8" s="5" customFormat="1" x14ac:dyDescent="0.25">
      <c r="C53" s="6"/>
      <c r="D53" s="6"/>
      <c r="E53" s="6"/>
      <c r="F53" s="6"/>
      <c r="H53" s="6"/>
    </row>
    <row r="54" spans="3:8" s="5" customFormat="1" x14ac:dyDescent="0.25">
      <c r="C54" s="6"/>
      <c r="D54" s="6"/>
      <c r="E54" s="6"/>
      <c r="F54" s="6"/>
      <c r="H54" s="6"/>
    </row>
    <row r="55" spans="3:8" s="5" customFormat="1" x14ac:dyDescent="0.25">
      <c r="C55" s="6"/>
      <c r="D55" s="6"/>
      <c r="E55" s="6"/>
      <c r="F55" s="6"/>
      <c r="H55" s="6"/>
    </row>
    <row r="56" spans="3:8" s="5" customFormat="1" x14ac:dyDescent="0.25">
      <c r="C56" s="6"/>
      <c r="D56" s="6"/>
      <c r="E56" s="6"/>
      <c r="F56" s="6"/>
      <c r="H56" s="6"/>
    </row>
    <row r="57" spans="3:8" s="5" customFormat="1" x14ac:dyDescent="0.25">
      <c r="C57" s="6"/>
      <c r="D57" s="6"/>
      <c r="E57" s="6"/>
      <c r="F57" s="6"/>
      <c r="H57" s="6"/>
    </row>
    <row r="58" spans="3:8" s="5" customFormat="1" x14ac:dyDescent="0.25">
      <c r="C58" s="6"/>
      <c r="D58" s="6"/>
      <c r="E58" s="6"/>
      <c r="F58" s="6"/>
      <c r="H58" s="6"/>
    </row>
    <row r="59" spans="3:8" s="5" customFormat="1" x14ac:dyDescent="0.25">
      <c r="C59" s="6"/>
      <c r="D59" s="6"/>
      <c r="E59" s="6"/>
      <c r="F59" s="6"/>
      <c r="H59" s="6"/>
    </row>
    <row r="60" spans="3:8" s="5" customFormat="1" x14ac:dyDescent="0.25">
      <c r="C60" s="6"/>
      <c r="D60" s="6"/>
      <c r="E60" s="6"/>
      <c r="F60" s="6"/>
      <c r="H60" s="6"/>
    </row>
    <row r="61" spans="3:8" s="5" customFormat="1" x14ac:dyDescent="0.25">
      <c r="C61" s="6"/>
      <c r="D61" s="6"/>
      <c r="E61" s="6"/>
      <c r="F61" s="6"/>
      <c r="H61" s="6"/>
    </row>
    <row r="62" spans="3:8" s="5" customFormat="1" x14ac:dyDescent="0.25">
      <c r="C62" s="6"/>
      <c r="D62" s="6"/>
      <c r="E62" s="6"/>
      <c r="F62" s="6"/>
      <c r="H62" s="6"/>
    </row>
    <row r="63" spans="3:8" s="5" customFormat="1" x14ac:dyDescent="0.25">
      <c r="C63" s="6"/>
      <c r="D63" s="6"/>
      <c r="E63" s="6"/>
      <c r="F63" s="6"/>
      <c r="H63" s="6"/>
    </row>
    <row r="64" spans="3:8" s="5" customFormat="1" x14ac:dyDescent="0.25">
      <c r="C64" s="6"/>
      <c r="D64" s="6"/>
      <c r="E64" s="6"/>
      <c r="F64" s="6"/>
      <c r="H64" s="6"/>
    </row>
    <row r="65" spans="3:8" s="5" customFormat="1" x14ac:dyDescent="0.25">
      <c r="C65" s="6"/>
      <c r="D65" s="6"/>
      <c r="E65" s="6"/>
      <c r="F65" s="6"/>
      <c r="H65" s="6"/>
    </row>
    <row r="66" spans="3:8" s="5" customFormat="1" x14ac:dyDescent="0.25">
      <c r="C66" s="6"/>
      <c r="D66" s="6"/>
      <c r="E66" s="6"/>
      <c r="F66" s="6"/>
      <c r="H66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 xml:space="preserve">&amp;R
</oddFooter>
  </headerFooter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B2:N31"/>
  <sheetViews>
    <sheetView showGridLines="0" showZeros="0" view="pageBreakPreview" zoomScale="90" zoomScaleNormal="100" zoomScaleSheetLayoutView="9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28515625" style="1" customWidth="1"/>
    <col min="15" max="16384" width="8.85546875" style="1"/>
  </cols>
  <sheetData>
    <row r="2" spans="2:14" ht="15.75" thickBot="1" x14ac:dyDescent="0.3"/>
    <row r="3" spans="2:14" x14ac:dyDescent="0.25">
      <c r="B3" s="186" t="s">
        <v>33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x14ac:dyDescent="0.25">
      <c r="B5" s="39"/>
      <c r="C5" s="187" t="s">
        <v>0</v>
      </c>
      <c r="D5" s="187"/>
      <c r="E5" s="187"/>
      <c r="F5" s="187" t="s">
        <v>1</v>
      </c>
      <c r="G5" s="187"/>
      <c r="H5" s="187"/>
      <c r="I5" s="187" t="s">
        <v>2</v>
      </c>
      <c r="J5" s="187"/>
      <c r="K5" s="187"/>
      <c r="L5" s="187" t="s">
        <v>3</v>
      </c>
      <c r="M5" s="187"/>
      <c r="N5" s="188"/>
    </row>
    <row r="6" spans="2:14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x14ac:dyDescent="0.25">
      <c r="B7" s="10" t="s">
        <v>37</v>
      </c>
      <c r="C7" s="11">
        <v>3.7847222222222201E-3</v>
      </c>
      <c r="D7" s="12">
        <f t="shared" ref="D7:D18" si="0">IFERROR(C7/C$19,0)</f>
        <v>0.1380912162162162</v>
      </c>
      <c r="E7" s="12">
        <f t="shared" ref="E7:E18" si="1">IFERROR(C7/C$30,0)</f>
        <v>5.7580559957739023E-2</v>
      </c>
      <c r="F7" s="11">
        <v>4.5138888888888898E-4</v>
      </c>
      <c r="G7" s="12">
        <f t="shared" ref="G7:G18" si="2">IFERROR(F7/F$19,0)</f>
        <v>6.8062827225130948E-2</v>
      </c>
      <c r="H7" s="12">
        <f t="shared" ref="H7:H18" si="3">IFERROR(F7/F$30,0)</f>
        <v>1.8813314037626639E-2</v>
      </c>
      <c r="I7" s="11">
        <v>1.80555555555556E-3</v>
      </c>
      <c r="J7" s="12">
        <f t="shared" ref="J7:J18" si="4">IFERROR(I7/I$19,0)</f>
        <v>0.12312549329123941</v>
      </c>
      <c r="K7" s="12">
        <f t="shared" ref="K7:K18" si="5">IFERROR(I7/I$30,0)</f>
        <v>4.5600701549254767E-2</v>
      </c>
      <c r="L7" s="13">
        <f>SUM(C7,F7,I7)</f>
        <v>6.0416666666666691E-3</v>
      </c>
      <c r="M7" s="12">
        <f t="shared" ref="M7:M13" si="6">IFERROR(L7/L$19,0)</f>
        <v>0.12404942965779477</v>
      </c>
      <c r="N7" s="14">
        <f t="shared" ref="N7:N13" si="7">IFERROR(L7/L$30,0)</f>
        <v>4.6719770876219507E-2</v>
      </c>
    </row>
    <row r="8" spans="2:14" x14ac:dyDescent="0.25">
      <c r="B8" s="148" t="s">
        <v>101</v>
      </c>
      <c r="C8" s="11">
        <v>4.7569444444444404E-3</v>
      </c>
      <c r="D8" s="12">
        <f t="shared" si="0"/>
        <v>0.17356418918918909</v>
      </c>
      <c r="E8" s="12">
        <f t="shared" si="1"/>
        <v>7.2371896460644444E-2</v>
      </c>
      <c r="F8" s="11">
        <v>1.3194444444444399E-3</v>
      </c>
      <c r="G8" s="12">
        <f t="shared" si="2"/>
        <v>0.19895287958115129</v>
      </c>
      <c r="H8" s="12">
        <f t="shared" si="3"/>
        <v>5.4992764109985361E-2</v>
      </c>
      <c r="I8" s="11">
        <v>2.6736111111111101E-3</v>
      </c>
      <c r="J8" s="12">
        <f t="shared" si="4"/>
        <v>0.18232044198895014</v>
      </c>
      <c r="K8" s="12">
        <f t="shared" si="5"/>
        <v>6.7524115755627057E-2</v>
      </c>
      <c r="L8" s="13">
        <f t="shared" ref="L8:L18" si="8">SUM(C8,F8,I8)</f>
        <v>8.7499999999999904E-3</v>
      </c>
      <c r="M8" s="12">
        <f t="shared" si="6"/>
        <v>0.17965779467680595</v>
      </c>
      <c r="N8" s="14">
        <f t="shared" si="7"/>
        <v>6.7663116441421256E-2</v>
      </c>
    </row>
    <row r="9" spans="2:14" x14ac:dyDescent="0.25">
      <c r="B9" s="10" t="s">
        <v>51</v>
      </c>
      <c r="C9" s="11">
        <v>4.0625000000000001E-3</v>
      </c>
      <c r="D9" s="12">
        <f t="shared" si="0"/>
        <v>0.1482263513513514</v>
      </c>
      <c r="E9" s="12">
        <f t="shared" si="1"/>
        <v>6.1806656101426334E-2</v>
      </c>
      <c r="F9" s="11">
        <v>3.9351851851851901E-4</v>
      </c>
      <c r="G9" s="12">
        <f t="shared" si="2"/>
        <v>5.9336823734729614E-2</v>
      </c>
      <c r="H9" s="12">
        <f t="shared" si="3"/>
        <v>1.6401350699469394E-2</v>
      </c>
      <c r="I9" s="11">
        <v>1.7824074074074101E-3</v>
      </c>
      <c r="J9" s="12">
        <f t="shared" si="4"/>
        <v>0.12154696132596698</v>
      </c>
      <c r="K9" s="12">
        <f t="shared" si="5"/>
        <v>4.5016077170418126E-2</v>
      </c>
      <c r="L9" s="13">
        <f t="shared" si="8"/>
        <v>6.2384259259259285E-3</v>
      </c>
      <c r="M9" s="12">
        <f t="shared" si="6"/>
        <v>0.12808935361216739</v>
      </c>
      <c r="N9" s="14">
        <f t="shared" si="7"/>
        <v>4.8241295981383742E-2</v>
      </c>
    </row>
    <row r="10" spans="2:14" x14ac:dyDescent="0.25">
      <c r="B10" s="10" t="s">
        <v>11</v>
      </c>
      <c r="C10" s="11">
        <v>9.2013888888888892E-3</v>
      </c>
      <c r="D10" s="12">
        <f t="shared" si="0"/>
        <v>0.33572635135135148</v>
      </c>
      <c r="E10" s="12">
        <f t="shared" si="1"/>
        <v>0.13998943475964085</v>
      </c>
      <c r="F10" s="11">
        <v>3.4143518518518498E-3</v>
      </c>
      <c r="G10" s="12">
        <f t="shared" si="2"/>
        <v>0.51483420593368245</v>
      </c>
      <c r="H10" s="12">
        <f t="shared" si="3"/>
        <v>0.14230583695127832</v>
      </c>
      <c r="I10" s="11">
        <v>6.42361111111111E-3</v>
      </c>
      <c r="J10" s="12">
        <f t="shared" si="4"/>
        <v>0.43804262036306213</v>
      </c>
      <c r="K10" s="12">
        <f t="shared" si="5"/>
        <v>0.16223326512715594</v>
      </c>
      <c r="L10" s="13">
        <f t="shared" si="8"/>
        <v>1.9039351851851849E-2</v>
      </c>
      <c r="M10" s="12">
        <f t="shared" si="6"/>
        <v>0.39092205323193924</v>
      </c>
      <c r="N10" s="14">
        <f t="shared" si="7"/>
        <v>0.14722992929383341</v>
      </c>
    </row>
    <row r="11" spans="2:14" x14ac:dyDescent="0.25">
      <c r="B11" s="10" t="s">
        <v>12</v>
      </c>
      <c r="C11" s="11">
        <v>1.9675925925925898E-3</v>
      </c>
      <c r="D11" s="12">
        <f t="shared" si="0"/>
        <v>7.179054054054046E-2</v>
      </c>
      <c r="E11" s="12">
        <f t="shared" si="1"/>
        <v>2.9934847684451454E-2</v>
      </c>
      <c r="F11" s="11">
        <v>1.2731481481481499E-4</v>
      </c>
      <c r="G11" s="12">
        <f t="shared" si="2"/>
        <v>1.9197207678883114E-2</v>
      </c>
      <c r="H11" s="12">
        <f t="shared" si="3"/>
        <v>5.3063193439459814E-3</v>
      </c>
      <c r="I11" s="11">
        <v>9.0277777777777795E-4</v>
      </c>
      <c r="J11" s="12">
        <f t="shared" si="4"/>
        <v>6.1562746645619566E-2</v>
      </c>
      <c r="K11" s="12">
        <f t="shared" si="5"/>
        <v>2.2800350774627332E-2</v>
      </c>
      <c r="L11" s="13">
        <f t="shared" si="8"/>
        <v>2.9976851851851827E-3</v>
      </c>
      <c r="M11" s="12">
        <f t="shared" si="6"/>
        <v>6.1549429657794648E-2</v>
      </c>
      <c r="N11" s="14">
        <f t="shared" si="7"/>
        <v>2.3180882484560992E-2</v>
      </c>
    </row>
    <row r="12" spans="2:14" x14ac:dyDescent="0.25">
      <c r="B12" s="10" t="s">
        <v>164</v>
      </c>
      <c r="C12" s="11">
        <v>5.4398148148148101E-4</v>
      </c>
      <c r="D12" s="12">
        <f t="shared" si="0"/>
        <v>1.9847972972972961E-2</v>
      </c>
      <c r="E12" s="12">
        <f t="shared" si="1"/>
        <v>8.27610494805423E-3</v>
      </c>
      <c r="F12" s="11">
        <v>0</v>
      </c>
      <c r="G12" s="12">
        <f t="shared" si="2"/>
        <v>0</v>
      </c>
      <c r="H12" s="12">
        <f t="shared" si="3"/>
        <v>0</v>
      </c>
      <c r="I12" s="11">
        <v>3.1250000000000001E-4</v>
      </c>
      <c r="J12" s="12">
        <f t="shared" si="4"/>
        <v>2.1310181531176E-2</v>
      </c>
      <c r="K12" s="12">
        <f t="shared" si="5"/>
        <v>7.8924291142940754E-3</v>
      </c>
      <c r="L12" s="13">
        <f t="shared" si="8"/>
        <v>8.5648148148148107E-4</v>
      </c>
      <c r="M12" s="12">
        <f t="shared" si="6"/>
        <v>1.7585551330798477E-2</v>
      </c>
      <c r="N12" s="14">
        <f t="shared" si="7"/>
        <v>6.6231092813031425E-3</v>
      </c>
    </row>
    <row r="13" spans="2:14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5.78703703703704E-5</v>
      </c>
      <c r="G13" s="12">
        <f t="shared" si="2"/>
        <v>8.7260034904014065E-3</v>
      </c>
      <c r="H13" s="12">
        <f t="shared" si="3"/>
        <v>2.4119633381572622E-3</v>
      </c>
      <c r="I13" s="11">
        <v>4.6296296296296301E-5</v>
      </c>
      <c r="J13" s="12">
        <f t="shared" si="4"/>
        <v>3.1570639305445927E-3</v>
      </c>
      <c r="K13" s="12">
        <f t="shared" si="5"/>
        <v>1.1692487576731964E-3</v>
      </c>
      <c r="L13" s="13">
        <f t="shared" ref="L13" si="9">SUM(C13,F13,I13)</f>
        <v>1.041666666666667E-4</v>
      </c>
      <c r="M13" s="12">
        <f t="shared" si="6"/>
        <v>2.1387832699619786E-3</v>
      </c>
      <c r="N13" s="14">
        <f t="shared" si="7"/>
        <v>8.0551329096930182E-4</v>
      </c>
    </row>
    <row r="14" spans="2:14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2">
        <f t="shared" si="5"/>
        <v>0</v>
      </c>
      <c r="L14" s="13"/>
      <c r="M14" s="12"/>
      <c r="N14" s="14"/>
    </row>
    <row r="15" spans="2:14" x14ac:dyDescent="0.25">
      <c r="B15" s="10" t="s">
        <v>196</v>
      </c>
      <c r="C15" s="15">
        <v>5.5555555555555599E-4</v>
      </c>
      <c r="D15" s="12">
        <f t="shared" si="0"/>
        <v>2.0270270270270292E-2</v>
      </c>
      <c r="E15" s="12">
        <f t="shared" si="1"/>
        <v>8.4521922873745468E-3</v>
      </c>
      <c r="F15" s="15">
        <v>0</v>
      </c>
      <c r="G15" s="12">
        <f t="shared" si="2"/>
        <v>0</v>
      </c>
      <c r="H15" s="12">
        <f t="shared" si="3"/>
        <v>0</v>
      </c>
      <c r="I15" s="11">
        <v>1.7361111111111101E-4</v>
      </c>
      <c r="J15" s="12">
        <f t="shared" si="4"/>
        <v>1.1838989739542215E-2</v>
      </c>
      <c r="K15" s="12">
        <f t="shared" si="5"/>
        <v>4.3846828412744832E-3</v>
      </c>
      <c r="L15" s="13">
        <f t="shared" si="8"/>
        <v>7.2916666666666703E-4</v>
      </c>
      <c r="M15" s="12">
        <f>IFERROR(L15/L$19,0)</f>
        <v>1.4971482889733854E-2</v>
      </c>
      <c r="N15" s="14">
        <f>IFERROR(L15/L$30,0)</f>
        <v>5.6385930367851131E-3</v>
      </c>
    </row>
    <row r="16" spans="2:14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0</v>
      </c>
      <c r="M16" s="12">
        <f>IFERROR(L16/L$19,0)</f>
        <v>0</v>
      </c>
      <c r="N16" s="14">
        <f>IFERROR(L16/L$30,0)</f>
        <v>0</v>
      </c>
    </row>
    <row r="17" spans="2:14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/>
      <c r="M17" s="12"/>
      <c r="N17" s="14"/>
    </row>
    <row r="18" spans="2:14" ht="15.75" thickBot="1" x14ac:dyDescent="0.3">
      <c r="B18" s="10" t="s">
        <v>13</v>
      </c>
      <c r="C18" s="11">
        <v>2.5347222222222199E-3</v>
      </c>
      <c r="D18" s="12">
        <f t="shared" si="0"/>
        <v>9.2483108108108059E-2</v>
      </c>
      <c r="E18" s="12">
        <f t="shared" si="1"/>
        <v>3.8563127311146306E-2</v>
      </c>
      <c r="F18" s="11">
        <v>8.6805555555555605E-4</v>
      </c>
      <c r="G18" s="12">
        <f t="shared" si="2"/>
        <v>0.13089005235602111</v>
      </c>
      <c r="H18" s="12">
        <f t="shared" si="3"/>
        <v>3.6179450072358933E-2</v>
      </c>
      <c r="I18" s="11">
        <v>5.4398148148148101E-4</v>
      </c>
      <c r="J18" s="12">
        <f t="shared" si="4"/>
        <v>3.7095501183898927E-2</v>
      </c>
      <c r="K18" s="12">
        <f t="shared" si="5"/>
        <v>1.3738672902660044E-2</v>
      </c>
      <c r="L18" s="13">
        <f t="shared" si="8"/>
        <v>3.9467592592592566E-3</v>
      </c>
      <c r="M18" s="12">
        <f>IFERROR(L18/L$19,0)</f>
        <v>8.103612167300378E-2</v>
      </c>
      <c r="N18" s="14">
        <f>IFERROR(L18/L$30,0)</f>
        <v>3.0520003580059071E-2</v>
      </c>
    </row>
    <row r="19" spans="2:14" ht="16.5" thickTop="1" thickBot="1" x14ac:dyDescent="0.3">
      <c r="B19" s="31" t="s">
        <v>3</v>
      </c>
      <c r="C19" s="32">
        <f>SUM(C7:C18)</f>
        <v>2.7407407407407398E-2</v>
      </c>
      <c r="D19" s="33">
        <f>IFERROR(SUM(D7:D18),0)</f>
        <v>0.99999999999999978</v>
      </c>
      <c r="E19" s="33">
        <f>IFERROR(SUM(E7:E18),0)</f>
        <v>0.41697481951047721</v>
      </c>
      <c r="F19" s="32">
        <f>SUM(F7:F18)</f>
        <v>6.6319444444444394E-3</v>
      </c>
      <c r="G19" s="33">
        <f>IFERROR(SUM(G7:G18),0)</f>
        <v>1</v>
      </c>
      <c r="H19" s="33">
        <f>IFERROR(SUM(H7:H18),0)</f>
        <v>0.27641099855282192</v>
      </c>
      <c r="I19" s="32">
        <f>SUM(I7:I18)</f>
        <v>1.4664351851851857E-2</v>
      </c>
      <c r="J19" s="33">
        <f>IFERROR(SUM(J7:J18),0)</f>
        <v>1</v>
      </c>
      <c r="K19" s="33">
        <f>IFERROR(SUM(K7:K18),0)</f>
        <v>0.37035954399298499</v>
      </c>
      <c r="L19" s="32">
        <f>SUM(L7:L18)</f>
        <v>4.8703703703703687E-2</v>
      </c>
      <c r="M19" s="33">
        <f>IFERROR(SUM(M7:M18),0)</f>
        <v>1</v>
      </c>
      <c r="N19" s="34">
        <f>IFERROR(SUM(N7:N18),0)</f>
        <v>0.37662221426653553</v>
      </c>
    </row>
    <row r="20" spans="2:14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x14ac:dyDescent="0.25">
      <c r="B22" s="18" t="s">
        <v>15</v>
      </c>
      <c r="C22" s="11">
        <v>5.2662037037037E-3</v>
      </c>
      <c r="D22" s="19"/>
      <c r="E22" s="12">
        <f>IFERROR(C22/C$30,0)</f>
        <v>8.0119739390737771E-2</v>
      </c>
      <c r="F22" s="11">
        <v>2.6157407407407401E-3</v>
      </c>
      <c r="G22" s="19"/>
      <c r="H22" s="12">
        <f>IFERROR(F22/F$30,0)</f>
        <v>0.10902074288470817</v>
      </c>
      <c r="I22" s="11">
        <v>2.9166666666666698E-3</v>
      </c>
      <c r="J22" s="19"/>
      <c r="K22" s="12">
        <f>IFERROR(I22/I$30,0)</f>
        <v>7.3662671733411442E-2</v>
      </c>
      <c r="L22" s="13">
        <f>SUM(C22,F22,I22)</f>
        <v>1.079861111111111E-2</v>
      </c>
      <c r="M22" s="19"/>
      <c r="N22" s="14">
        <f>IFERROR(L22/L$30,0)</f>
        <v>8.3504877830484242E-2</v>
      </c>
    </row>
    <row r="23" spans="2:14" x14ac:dyDescent="0.25">
      <c r="B23" s="18" t="s">
        <v>16</v>
      </c>
      <c r="C23" s="11">
        <v>1.9675925925925899E-4</v>
      </c>
      <c r="D23" s="19"/>
      <c r="E23" s="12">
        <f t="shared" ref="E23:E27" si="10">IFERROR(C23/C$30,0)</f>
        <v>2.9934847684451459E-3</v>
      </c>
      <c r="F23" s="11">
        <v>0</v>
      </c>
      <c r="G23" s="19"/>
      <c r="H23" s="12">
        <f t="shared" ref="H23:H27" si="11">IFERROR(F23/F$30,0)</f>
        <v>0</v>
      </c>
      <c r="I23" s="11">
        <v>0</v>
      </c>
      <c r="J23" s="19"/>
      <c r="K23" s="12">
        <f t="shared" ref="K23:K27" si="12">IFERROR(I23/I$30,0)</f>
        <v>0</v>
      </c>
      <c r="L23" s="13">
        <f t="shared" ref="L23:L27" si="13">SUM(C23,F23,I23)</f>
        <v>1.9675925925925899E-4</v>
      </c>
      <c r="M23" s="19"/>
      <c r="N23" s="14">
        <f t="shared" ref="N23:N27" si="14">IFERROR(L23/L$30,0)</f>
        <v>1.521525105164234E-3</v>
      </c>
    </row>
    <row r="24" spans="2:14" x14ac:dyDescent="0.25">
      <c r="B24" s="18" t="s">
        <v>17</v>
      </c>
      <c r="C24" s="11">
        <v>6.4814814814814802E-4</v>
      </c>
      <c r="D24" s="19"/>
      <c r="E24" s="12">
        <f t="shared" si="10"/>
        <v>9.8608910019369628E-3</v>
      </c>
      <c r="F24" s="11">
        <v>1.38888888888889E-4</v>
      </c>
      <c r="G24" s="19"/>
      <c r="H24" s="12">
        <f t="shared" si="11"/>
        <v>5.7887120115774314E-3</v>
      </c>
      <c r="I24" s="11">
        <v>0</v>
      </c>
      <c r="J24" s="19"/>
      <c r="K24" s="12">
        <f t="shared" si="12"/>
        <v>0</v>
      </c>
      <c r="L24" s="13">
        <f t="shared" si="13"/>
        <v>7.8703703703703705E-4</v>
      </c>
      <c r="M24" s="19"/>
      <c r="N24" s="14">
        <f t="shared" si="14"/>
        <v>6.0861004206569447E-3</v>
      </c>
    </row>
    <row r="25" spans="2:14" x14ac:dyDescent="0.25">
      <c r="B25" s="18" t="s">
        <v>18</v>
      </c>
      <c r="C25" s="11">
        <v>1.2986111111111099E-2</v>
      </c>
      <c r="D25" s="19"/>
      <c r="E25" s="12">
        <f t="shared" si="10"/>
        <v>0.19756999471737971</v>
      </c>
      <c r="F25" s="11">
        <v>8.1250000000000003E-3</v>
      </c>
      <c r="G25" s="19"/>
      <c r="H25" s="12">
        <f t="shared" si="11"/>
        <v>0.33863965267727947</v>
      </c>
      <c r="I25" s="11">
        <v>1.16319444444444E-2</v>
      </c>
      <c r="J25" s="19"/>
      <c r="K25" s="12">
        <f t="shared" si="12"/>
        <v>0.29377375036538944</v>
      </c>
      <c r="L25" s="13">
        <f t="shared" si="13"/>
        <v>3.2743055555555498E-2</v>
      </c>
      <c r="M25" s="19"/>
      <c r="N25" s="14">
        <f t="shared" si="14"/>
        <v>0.25319967779468333</v>
      </c>
    </row>
    <row r="26" spans="2:14" x14ac:dyDescent="0.25">
      <c r="B26" s="18" t="s">
        <v>19</v>
      </c>
      <c r="C26" s="11">
        <v>1.8749999999999999E-2</v>
      </c>
      <c r="D26" s="19"/>
      <c r="E26" s="12">
        <f t="shared" si="10"/>
        <v>0.28526148969889076</v>
      </c>
      <c r="F26" s="11">
        <v>6.3773148148148096E-3</v>
      </c>
      <c r="G26" s="19"/>
      <c r="H26" s="12">
        <f t="shared" si="11"/>
        <v>0.26579835986492995</v>
      </c>
      <c r="I26" s="11">
        <v>1.01736111111111E-2</v>
      </c>
      <c r="J26" s="19"/>
      <c r="K26" s="12">
        <f t="shared" si="12"/>
        <v>0.2569424144986846</v>
      </c>
      <c r="L26" s="13">
        <f t="shared" si="13"/>
        <v>3.5300925925925909E-2</v>
      </c>
      <c r="M26" s="19"/>
      <c r="N26" s="14">
        <f t="shared" si="14"/>
        <v>0.27297950416181871</v>
      </c>
    </row>
    <row r="27" spans="2:14" ht="15.75" thickBot="1" x14ac:dyDescent="0.3">
      <c r="B27" s="23" t="s">
        <v>20</v>
      </c>
      <c r="C27" s="20">
        <v>4.7453703703703698E-4</v>
      </c>
      <c r="D27" s="24"/>
      <c r="E27" s="21">
        <f t="shared" si="10"/>
        <v>7.2195809121324197E-3</v>
      </c>
      <c r="F27" s="20">
        <v>1.04166666666667E-4</v>
      </c>
      <c r="G27" s="24"/>
      <c r="H27" s="21">
        <f t="shared" si="11"/>
        <v>4.341534008683084E-3</v>
      </c>
      <c r="I27" s="20">
        <v>2.0833333333333299E-4</v>
      </c>
      <c r="J27" s="24"/>
      <c r="K27" s="21">
        <f t="shared" si="12"/>
        <v>5.2616194095293743E-3</v>
      </c>
      <c r="L27" s="13">
        <f t="shared" si="13"/>
        <v>7.8703703703703705E-4</v>
      </c>
      <c r="M27" s="24"/>
      <c r="N27" s="22">
        <f t="shared" si="14"/>
        <v>6.0861004206569447E-3</v>
      </c>
    </row>
    <row r="28" spans="2:14" ht="16.5" thickTop="1" thickBot="1" x14ac:dyDescent="0.3">
      <c r="B28" s="31" t="s">
        <v>3</v>
      </c>
      <c r="C28" s="32">
        <f>SUM(C22:C27)</f>
        <v>3.8321759259259243E-2</v>
      </c>
      <c r="D28" s="33"/>
      <c r="E28" s="33">
        <f>IFERROR(SUM(E22:E27),0)</f>
        <v>0.58302518048952268</v>
      </c>
      <c r="F28" s="32">
        <f>SUM(F22:F27)</f>
        <v>1.7361111111111105E-2</v>
      </c>
      <c r="G28" s="33"/>
      <c r="H28" s="33">
        <f>IFERROR(SUM(H22:H27),0)</f>
        <v>0.72358900144717808</v>
      </c>
      <c r="I28" s="32">
        <f>SUM(I22:I27)</f>
        <v>2.4930555555555504E-2</v>
      </c>
      <c r="J28" s="33"/>
      <c r="K28" s="33">
        <f>IFERROR(SUM(K22:K27),0)</f>
        <v>0.6296404560070149</v>
      </c>
      <c r="L28" s="32">
        <f>SUM(L22:L27)</f>
        <v>8.0613425925925852E-2</v>
      </c>
      <c r="M28" s="33"/>
      <c r="N28" s="34">
        <f>IFERROR(SUM(N22:N27),0)</f>
        <v>0.62337778573346436</v>
      </c>
    </row>
    <row r="29" spans="2:14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ht="16.5" thickTop="1" thickBot="1" x14ac:dyDescent="0.3">
      <c r="B30" s="31" t="s">
        <v>6</v>
      </c>
      <c r="C30" s="32">
        <f>SUM(C19,C28)</f>
        <v>6.5729166666666644E-2</v>
      </c>
      <c r="D30" s="35"/>
      <c r="E30" s="36">
        <f>IFERROR(SUM(E19,E28),0)</f>
        <v>0.99999999999999989</v>
      </c>
      <c r="F30" s="32">
        <f>SUM(F19,F28)</f>
        <v>2.3993055555555545E-2</v>
      </c>
      <c r="G30" s="35"/>
      <c r="H30" s="36">
        <f>IFERROR(SUM(H19,H28),0)</f>
        <v>1</v>
      </c>
      <c r="I30" s="32">
        <f>SUM(I19,I28)</f>
        <v>3.9594907407407363E-2</v>
      </c>
      <c r="J30" s="35"/>
      <c r="K30" s="36">
        <f>IFERROR(SUM(K19,K28),0)</f>
        <v>0.99999999999999989</v>
      </c>
      <c r="L30" s="37">
        <f>SUM(L19,L28)</f>
        <v>0.12931712962962955</v>
      </c>
      <c r="M30" s="35"/>
      <c r="N30" s="38">
        <f>IFERROR(SUM(N19,N28),0)</f>
        <v>0.99999999999999989</v>
      </c>
    </row>
    <row r="31" spans="2:14" ht="66" customHeight="1" thickTop="1" thickBot="1" x14ac:dyDescent="0.3">
      <c r="B31" s="183" t="s">
        <v>159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B1:N66"/>
  <sheetViews>
    <sheetView showGridLines="0" showZeros="0" view="pageBreakPreview" zoomScale="110" zoomScaleNormal="80" zoomScaleSheetLayoutView="110" zoomScalePageLayoutView="5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28515625" style="1" customWidth="1"/>
    <col min="15" max="16384" width="8.85546875" style="1"/>
  </cols>
  <sheetData>
    <row r="1" spans="2:14" s="5" customFormat="1" x14ac:dyDescent="0.25"/>
    <row r="2" spans="2:14" s="5" customFormat="1" ht="15.75" thickBot="1" x14ac:dyDescent="0.3"/>
    <row r="3" spans="2:14" s="5" customFormat="1" x14ac:dyDescent="0.25">
      <c r="B3" s="186" t="s">
        <v>34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s="5" customFormat="1" x14ac:dyDescent="0.25">
      <c r="B5" s="39"/>
      <c r="C5" s="192" t="s">
        <v>0</v>
      </c>
      <c r="D5" s="192"/>
      <c r="E5" s="192"/>
      <c r="F5" s="192" t="s">
        <v>1</v>
      </c>
      <c r="G5" s="192"/>
      <c r="H5" s="192"/>
      <c r="I5" s="192" t="s">
        <v>2</v>
      </c>
      <c r="J5" s="192"/>
      <c r="K5" s="192"/>
      <c r="L5" s="192" t="s">
        <v>3</v>
      </c>
      <c r="M5" s="192"/>
      <c r="N5" s="193"/>
    </row>
    <row r="6" spans="2:14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s="5" customFormat="1" x14ac:dyDescent="0.25">
      <c r="B7" s="10" t="s">
        <v>37</v>
      </c>
      <c r="C7" s="11">
        <v>2.0428240740740702E-2</v>
      </c>
      <c r="D7" s="12">
        <f t="shared" ref="D7:D18" si="0">IFERROR(C7/C$19,0)</f>
        <v>0.18041500562199711</v>
      </c>
      <c r="E7" s="12">
        <f t="shared" ref="E7:E18" si="1">IFERROR(C7/C$30,0)</f>
        <v>5.8657361249584421E-2</v>
      </c>
      <c r="F7" s="11">
        <v>1.1805555555555599E-3</v>
      </c>
      <c r="G7" s="12">
        <f t="shared" ref="G7:G18" si="2">IFERROR(F7/F$19,0)</f>
        <v>5.3599579611140591E-2</v>
      </c>
      <c r="H7" s="12">
        <f t="shared" ref="H7:H18" si="3">IFERROR(F7/F$30,0)</f>
        <v>8.4872690963554986E-3</v>
      </c>
      <c r="I7" s="11">
        <v>9.4097222222222204E-3</v>
      </c>
      <c r="J7" s="12">
        <f t="shared" ref="J7:J18" si="4">IFERROR(I7/I$19,0)</f>
        <v>0.14320944160648211</v>
      </c>
      <c r="K7" s="12">
        <f t="shared" ref="K7:K18" si="5">IFERROR(I7/I$30,0)</f>
        <v>4.039952295766247E-2</v>
      </c>
      <c r="L7" s="13">
        <f>SUM(C7,F7,I7)</f>
        <v>3.101851851851848E-2</v>
      </c>
      <c r="M7" s="12">
        <f t="shared" ref="M7:M16" si="6">IFERROR(L7/L$19,0)</f>
        <v>0.15435120658872298</v>
      </c>
      <c r="N7" s="14">
        <f t="shared" ref="N7:N16" si="7">IFERROR(L7/L$30,0)</f>
        <v>4.3064661267515021E-2</v>
      </c>
    </row>
    <row r="8" spans="2:14" s="5" customFormat="1" x14ac:dyDescent="0.25">
      <c r="B8" s="148" t="s">
        <v>101</v>
      </c>
      <c r="C8" s="11">
        <v>1.9699074074074101E-2</v>
      </c>
      <c r="D8" s="12">
        <f t="shared" si="0"/>
        <v>0.1739752632116941</v>
      </c>
      <c r="E8" s="12">
        <f t="shared" si="1"/>
        <v>5.6563642406115028E-2</v>
      </c>
      <c r="F8" s="11">
        <v>4.0625000000000001E-3</v>
      </c>
      <c r="G8" s="12">
        <f t="shared" si="2"/>
        <v>0.18444561219127723</v>
      </c>
      <c r="H8" s="12">
        <f t="shared" si="3"/>
        <v>2.920619071392911E-2</v>
      </c>
      <c r="I8" s="11">
        <v>1.3101851851851899E-2</v>
      </c>
      <c r="J8" s="12">
        <f t="shared" si="4"/>
        <v>0.19940109212612345</v>
      </c>
      <c r="K8" s="12">
        <f t="shared" si="5"/>
        <v>5.6251242297754113E-2</v>
      </c>
      <c r="L8" s="13">
        <f t="shared" ref="L8:L18" si="8">SUM(C8,F8,I8)</f>
        <v>3.6863425925926001E-2</v>
      </c>
      <c r="M8" s="12">
        <f t="shared" si="6"/>
        <v>0.18343604215861353</v>
      </c>
      <c r="N8" s="14">
        <f t="shared" si="7"/>
        <v>5.1179457513819325E-2</v>
      </c>
    </row>
    <row r="9" spans="2:14" s="5" customFormat="1" x14ac:dyDescent="0.25">
      <c r="B9" s="10" t="s">
        <v>51</v>
      </c>
      <c r="C9" s="11">
        <v>1.39699074074074E-2</v>
      </c>
      <c r="D9" s="12">
        <f t="shared" si="0"/>
        <v>0.12337728713073699</v>
      </c>
      <c r="E9" s="12">
        <f t="shared" si="1"/>
        <v>4.0112994350282434E-2</v>
      </c>
      <c r="F9" s="11">
        <v>4.9768518518518499E-4</v>
      </c>
      <c r="G9" s="12">
        <f t="shared" si="2"/>
        <v>2.2595901208617999E-2</v>
      </c>
      <c r="H9" s="12">
        <f t="shared" si="3"/>
        <v>3.5779663837576959E-3</v>
      </c>
      <c r="I9" s="11">
        <v>8.03240740740741E-3</v>
      </c>
      <c r="J9" s="12">
        <f t="shared" si="4"/>
        <v>0.12224766602078553</v>
      </c>
      <c r="K9" s="12">
        <f t="shared" si="5"/>
        <v>3.4486185648976347E-2</v>
      </c>
      <c r="L9" s="13">
        <f t="shared" si="8"/>
        <v>2.2499999999999992E-2</v>
      </c>
      <c r="M9" s="12">
        <f t="shared" si="6"/>
        <v>0.11196221851062602</v>
      </c>
      <c r="N9" s="14">
        <f t="shared" si="7"/>
        <v>3.1237948322406447E-2</v>
      </c>
    </row>
    <row r="10" spans="2:14" s="5" customFormat="1" x14ac:dyDescent="0.25">
      <c r="B10" s="10" t="s">
        <v>11</v>
      </c>
      <c r="C10" s="11">
        <v>3.2881944444444401E-2</v>
      </c>
      <c r="D10" s="12">
        <f t="shared" si="0"/>
        <v>0.29040171726464253</v>
      </c>
      <c r="E10" s="12">
        <f t="shared" si="1"/>
        <v>9.4416749750747556E-2</v>
      </c>
      <c r="F10" s="11">
        <v>2.3726851851851899E-3</v>
      </c>
      <c r="G10" s="12">
        <f t="shared" si="2"/>
        <v>0.10772464529690003</v>
      </c>
      <c r="H10" s="12">
        <f t="shared" si="3"/>
        <v>1.7057746713263475E-2</v>
      </c>
      <c r="I10" s="11">
        <v>2.4513888888888901E-2</v>
      </c>
      <c r="J10" s="12">
        <f t="shared" si="4"/>
        <v>0.37308437555046653</v>
      </c>
      <c r="K10" s="12">
        <f t="shared" si="5"/>
        <v>0.10524746571258201</v>
      </c>
      <c r="L10" s="13">
        <f t="shared" si="8"/>
        <v>5.9768518518518499E-2</v>
      </c>
      <c r="M10" s="12">
        <f t="shared" si="6"/>
        <v>0.29741404135230082</v>
      </c>
      <c r="N10" s="14">
        <f t="shared" si="7"/>
        <v>8.2979817457256633E-2</v>
      </c>
    </row>
    <row r="11" spans="2:14" s="5" customFormat="1" x14ac:dyDescent="0.25">
      <c r="B11" s="10" t="s">
        <v>12</v>
      </c>
      <c r="C11" s="11">
        <v>7.5231481481481503E-3</v>
      </c>
      <c r="D11" s="12">
        <f t="shared" si="0"/>
        <v>6.6441786772973577E-2</v>
      </c>
      <c r="E11" s="12">
        <f t="shared" si="1"/>
        <v>2.1601861083416409E-2</v>
      </c>
      <c r="F11" s="11">
        <v>1.38888888888889E-4</v>
      </c>
      <c r="G11" s="12">
        <f t="shared" si="2"/>
        <v>6.3058328954282861E-3</v>
      </c>
      <c r="H11" s="12">
        <f t="shared" si="3"/>
        <v>9.9850224663005586E-4</v>
      </c>
      <c r="I11" s="11">
        <v>4.7222222222222197E-3</v>
      </c>
      <c r="J11" s="12">
        <f t="shared" si="4"/>
        <v>7.1868944865245601E-2</v>
      </c>
      <c r="K11" s="12">
        <f t="shared" si="5"/>
        <v>2.0274299344066767E-2</v>
      </c>
      <c r="L11" s="13">
        <f t="shared" si="8"/>
        <v>1.2384259259259258E-2</v>
      </c>
      <c r="M11" s="12">
        <f t="shared" si="6"/>
        <v>6.1625295167885737E-2</v>
      </c>
      <c r="N11" s="14">
        <f t="shared" si="7"/>
        <v>1.7193726700089972E-2</v>
      </c>
    </row>
    <row r="12" spans="2:14" s="5" customFormat="1" x14ac:dyDescent="0.25">
      <c r="B12" s="10" t="s">
        <v>164</v>
      </c>
      <c r="C12" s="11">
        <v>5.9490740740740702E-3</v>
      </c>
      <c r="D12" s="12">
        <f t="shared" si="0"/>
        <v>5.2540120617397525E-2</v>
      </c>
      <c r="E12" s="12">
        <f t="shared" si="1"/>
        <v>1.7082087072116958E-2</v>
      </c>
      <c r="F12" s="11">
        <v>0</v>
      </c>
      <c r="G12" s="12">
        <f t="shared" si="2"/>
        <v>0</v>
      </c>
      <c r="H12" s="12">
        <f t="shared" si="3"/>
        <v>0</v>
      </c>
      <c r="I12" s="11">
        <v>2.9745370370370399E-3</v>
      </c>
      <c r="J12" s="12">
        <f t="shared" si="4"/>
        <v>4.5270389290118014E-2</v>
      </c>
      <c r="K12" s="12">
        <f t="shared" si="5"/>
        <v>1.2770820910355802E-2</v>
      </c>
      <c r="L12" s="13">
        <f t="shared" si="8"/>
        <v>8.9236111111111096E-3</v>
      </c>
      <c r="M12" s="12">
        <f t="shared" si="6"/>
        <v>4.4404768761158786E-2</v>
      </c>
      <c r="N12" s="14">
        <f t="shared" si="7"/>
        <v>1.2389124566139597E-2</v>
      </c>
    </row>
    <row r="13" spans="2:14" s="5" customFormat="1" x14ac:dyDescent="0.25">
      <c r="B13" s="10" t="s">
        <v>108</v>
      </c>
      <c r="C13" s="11">
        <v>5.4398148148148101E-4</v>
      </c>
      <c r="D13" s="12">
        <f t="shared" si="0"/>
        <v>4.8042522743534689E-3</v>
      </c>
      <c r="E13" s="12">
        <f t="shared" si="1"/>
        <v>1.5619807244931846E-3</v>
      </c>
      <c r="F13" s="11">
        <v>0</v>
      </c>
      <c r="G13" s="12">
        <f t="shared" si="2"/>
        <v>0</v>
      </c>
      <c r="H13" s="12">
        <f t="shared" si="3"/>
        <v>0</v>
      </c>
      <c r="I13" s="11">
        <v>2.0833333333333299E-4</v>
      </c>
      <c r="J13" s="12">
        <f t="shared" si="4"/>
        <v>3.1706887440549497E-3</v>
      </c>
      <c r="K13" s="12">
        <f t="shared" si="5"/>
        <v>8.9445438282647412E-4</v>
      </c>
      <c r="L13" s="13">
        <f t="shared" ref="L13:L14" si="9">SUM(C13,F13,I13)</f>
        <v>7.5231481481481395E-4</v>
      </c>
      <c r="M13" s="12">
        <f t="shared" si="6"/>
        <v>3.7435926971145501E-3</v>
      </c>
      <c r="N13" s="14">
        <f t="shared" si="7"/>
        <v>1.0444787247718198E-3</v>
      </c>
    </row>
    <row r="14" spans="2:14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2">
        <f t="shared" si="5"/>
        <v>0</v>
      </c>
      <c r="L14" s="13">
        <f t="shared" si="9"/>
        <v>0</v>
      </c>
      <c r="M14" s="12">
        <f t="shared" si="6"/>
        <v>0</v>
      </c>
      <c r="N14" s="14">
        <f t="shared" si="7"/>
        <v>0</v>
      </c>
    </row>
    <row r="15" spans="2:14" s="5" customFormat="1" x14ac:dyDescent="0.25">
      <c r="B15" s="10" t="s">
        <v>196</v>
      </c>
      <c r="C15" s="15">
        <v>6.7129629629629603E-4</v>
      </c>
      <c r="D15" s="12">
        <f t="shared" si="0"/>
        <v>5.9286517428191769E-3</v>
      </c>
      <c r="E15" s="12">
        <f t="shared" si="1"/>
        <v>1.9275506812894627E-3</v>
      </c>
      <c r="F15" s="15">
        <v>0</v>
      </c>
      <c r="G15" s="12">
        <f t="shared" si="2"/>
        <v>0</v>
      </c>
      <c r="H15" s="12">
        <f t="shared" si="3"/>
        <v>0</v>
      </c>
      <c r="I15" s="11">
        <v>6.7129629629629603E-4</v>
      </c>
      <c r="J15" s="12">
        <f t="shared" si="4"/>
        <v>1.0216663730843741E-2</v>
      </c>
      <c r="K15" s="12">
        <f t="shared" si="5"/>
        <v>2.8821307891075312E-3</v>
      </c>
      <c r="L15" s="13">
        <f t="shared" si="8"/>
        <v>1.3425925925925921E-3</v>
      </c>
      <c r="M15" s="12">
        <f t="shared" si="6"/>
        <v>6.6808731210044325E-3</v>
      </c>
      <c r="N15" s="14">
        <f t="shared" si="7"/>
        <v>1.8639928011312489E-3</v>
      </c>
    </row>
    <row r="16" spans="2:14" s="5" customFormat="1" x14ac:dyDescent="0.25">
      <c r="B16" s="10" t="s">
        <v>185</v>
      </c>
      <c r="C16" s="11">
        <v>1.7361111111111101E-4</v>
      </c>
      <c r="D16" s="12">
        <f t="shared" si="0"/>
        <v>1.5332720024532351E-3</v>
      </c>
      <c r="E16" s="12">
        <f t="shared" si="1"/>
        <v>4.9850448654037817E-4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1.7361111111111101E-4</v>
      </c>
      <c r="M16" s="12">
        <f t="shared" si="6"/>
        <v>8.639060070264351E-4</v>
      </c>
      <c r="N16" s="14">
        <f t="shared" si="7"/>
        <v>2.4103355187042006E-4</v>
      </c>
    </row>
    <row r="17" spans="2:14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/>
      <c r="M17" s="12"/>
      <c r="N17" s="14"/>
    </row>
    <row r="18" spans="2:14" s="5" customFormat="1" ht="15.75" thickBot="1" x14ac:dyDescent="0.3">
      <c r="B18" s="10" t="s">
        <v>13</v>
      </c>
      <c r="C18" s="11">
        <v>1.13888888888889E-2</v>
      </c>
      <c r="D18" s="12">
        <f t="shared" si="0"/>
        <v>0.10058264336093238</v>
      </c>
      <c r="E18" s="12">
        <f t="shared" si="1"/>
        <v>3.2701894317048862E-2</v>
      </c>
      <c r="F18" s="11">
        <v>1.37731481481481E-2</v>
      </c>
      <c r="G18" s="12">
        <f t="shared" si="2"/>
        <v>0.62532842879663575</v>
      </c>
      <c r="H18" s="12">
        <f t="shared" si="3"/>
        <v>9.9018139457480114E-2</v>
      </c>
      <c r="I18" s="11">
        <v>2.0717592592592602E-3</v>
      </c>
      <c r="J18" s="12">
        <f t="shared" si="4"/>
        <v>3.1530738065879846E-2</v>
      </c>
      <c r="K18" s="12">
        <f t="shared" si="5"/>
        <v>8.8948519181077327E-3</v>
      </c>
      <c r="L18" s="13">
        <f t="shared" si="8"/>
        <v>2.7233796296296259E-2</v>
      </c>
      <c r="M18" s="12">
        <f>IFERROR(L18/L$19,0)</f>
        <v>0.1355180556355467</v>
      </c>
      <c r="N18" s="14">
        <f>IFERROR(L18/L$30,0)</f>
        <v>3.7810129836739863E-2</v>
      </c>
    </row>
    <row r="19" spans="2:14" s="5" customFormat="1" ht="16.5" thickTop="1" thickBot="1" x14ac:dyDescent="0.3">
      <c r="B19" s="31" t="s">
        <v>3</v>
      </c>
      <c r="C19" s="32">
        <f>SUM(C7:C18)</f>
        <v>0.1132291666666666</v>
      </c>
      <c r="D19" s="33">
        <f>IFERROR(SUM(D7:D18),0)</f>
        <v>1</v>
      </c>
      <c r="E19" s="33">
        <f>IFERROR(SUM(E7:E18),0)</f>
        <v>0.32512462612163467</v>
      </c>
      <c r="F19" s="32">
        <f>SUM(F7:F18)</f>
        <v>2.2025462962962927E-2</v>
      </c>
      <c r="G19" s="33">
        <f>IFERROR(SUM(G7:G18),0)</f>
        <v>0.99999999999999989</v>
      </c>
      <c r="H19" s="33">
        <f>IFERROR(SUM(H7:H18),0)</f>
        <v>0.15834581461141595</v>
      </c>
      <c r="I19" s="32">
        <f>SUM(I7:I18)</f>
        <v>6.5706018518518594E-2</v>
      </c>
      <c r="J19" s="33">
        <f>IFERROR(SUM(J7:J18),0)</f>
        <v>0.99999999999999978</v>
      </c>
      <c r="K19" s="33">
        <f>IFERROR(SUM(K7:K18),0)</f>
        <v>0.28210097396143924</v>
      </c>
      <c r="L19" s="32">
        <f>SUM(L7:L18)</f>
        <v>0.20096064814814812</v>
      </c>
      <c r="M19" s="33">
        <f>IFERROR(SUM(M7:M18),0)</f>
        <v>1</v>
      </c>
      <c r="N19" s="34">
        <f>IFERROR(SUM(N7:N18),0)</f>
        <v>0.27900437074174034</v>
      </c>
    </row>
    <row r="20" spans="2:14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s="5" customFormat="1" x14ac:dyDescent="0.25">
      <c r="B22" s="18" t="s">
        <v>15</v>
      </c>
      <c r="C22" s="11">
        <v>2.9062500000000002E-2</v>
      </c>
      <c r="D22" s="19"/>
      <c r="E22" s="12">
        <f>IFERROR(C22/C$30,0)</f>
        <v>8.3449651046859363E-2</v>
      </c>
      <c r="F22" s="11">
        <v>1.1643518518518499E-2</v>
      </c>
      <c r="G22" s="19"/>
      <c r="H22" s="12">
        <f>IFERROR(F22/F$30,0)</f>
        <v>8.370777167581947E-2</v>
      </c>
      <c r="I22" s="11">
        <v>1.7581018518518499E-2</v>
      </c>
      <c r="J22" s="19"/>
      <c r="K22" s="12">
        <f>IFERROR(I22/I$30,0)</f>
        <v>7.5482011528523046E-2</v>
      </c>
      <c r="L22" s="13">
        <f>SUM(C22,F22,I22)</f>
        <v>5.8287037037036998E-2</v>
      </c>
      <c r="M22" s="19"/>
      <c r="N22" s="14">
        <f>IFERROR(L22/L$30,0)</f>
        <v>8.0922997814629027E-2</v>
      </c>
    </row>
    <row r="23" spans="2:14" s="5" customFormat="1" x14ac:dyDescent="0.25">
      <c r="B23" s="18" t="s">
        <v>16</v>
      </c>
      <c r="C23" s="11">
        <v>1.44675925925926E-3</v>
      </c>
      <c r="D23" s="19"/>
      <c r="E23" s="12">
        <f t="shared" ref="E23:E27" si="10">IFERROR(C23/C$30,0)</f>
        <v>4.1542040545031562E-3</v>
      </c>
      <c r="F23" s="11">
        <v>0</v>
      </c>
      <c r="G23" s="19"/>
      <c r="H23" s="12">
        <f t="shared" ref="H23:H27" si="11">IFERROR(F23/F$30,0)</f>
        <v>0</v>
      </c>
      <c r="I23" s="11">
        <v>8.3333333333333295E-4</v>
      </c>
      <c r="J23" s="19"/>
      <c r="K23" s="12">
        <f t="shared" ref="K23:K27" si="12">IFERROR(I23/I$30,0)</f>
        <v>3.5778175313059004E-3</v>
      </c>
      <c r="L23" s="13">
        <f t="shared" ref="L23:L27" si="13">SUM(C23,F23,I23)</f>
        <v>2.2800925925925931E-3</v>
      </c>
      <c r="M23" s="19"/>
      <c r="N23" s="14">
        <f t="shared" ref="N23:N27" si="14">IFERROR(L23/L$30,0)</f>
        <v>3.1655739812315193E-3</v>
      </c>
    </row>
    <row r="24" spans="2:14" s="5" customFormat="1" x14ac:dyDescent="0.25">
      <c r="B24" s="18" t="s">
        <v>17</v>
      </c>
      <c r="C24" s="11">
        <v>3.4259259259259299E-3</v>
      </c>
      <c r="D24" s="19"/>
      <c r="E24" s="12">
        <f t="shared" si="10"/>
        <v>9.8371552010634803E-3</v>
      </c>
      <c r="F24" s="11">
        <v>3.2407407407407401E-4</v>
      </c>
      <c r="G24" s="19"/>
      <c r="H24" s="12">
        <f t="shared" si="11"/>
        <v>2.329838575470128E-3</v>
      </c>
      <c r="I24" s="11">
        <v>1.9560185185185201E-3</v>
      </c>
      <c r="J24" s="19"/>
      <c r="K24" s="12">
        <f t="shared" si="12"/>
        <v>8.3979328165374716E-3</v>
      </c>
      <c r="L24" s="13">
        <f t="shared" si="13"/>
        <v>5.7060185185185235E-3</v>
      </c>
      <c r="M24" s="19"/>
      <c r="N24" s="14">
        <f t="shared" si="14"/>
        <v>7.9219694048078184E-3</v>
      </c>
    </row>
    <row r="25" spans="2:14" s="5" customFormat="1" x14ac:dyDescent="0.25">
      <c r="B25" s="18" t="s">
        <v>18</v>
      </c>
      <c r="C25" s="11">
        <v>7.8912037037037003E-2</v>
      </c>
      <c r="D25" s="19"/>
      <c r="E25" s="12">
        <f t="shared" si="10"/>
        <v>0.22658690594881994</v>
      </c>
      <c r="F25" s="11">
        <v>3.9386574074074102E-2</v>
      </c>
      <c r="G25" s="19"/>
      <c r="H25" s="12">
        <f t="shared" si="11"/>
        <v>0.2831585954401733</v>
      </c>
      <c r="I25" s="11">
        <v>6.9525462962962997E-2</v>
      </c>
      <c r="J25" s="19"/>
      <c r="K25" s="12">
        <f t="shared" si="12"/>
        <v>0.29849930431325783</v>
      </c>
      <c r="L25" s="13">
        <f t="shared" si="13"/>
        <v>0.18782407407407409</v>
      </c>
      <c r="M25" s="19"/>
      <c r="N25" s="14">
        <f t="shared" si="14"/>
        <v>0.26076616531687863</v>
      </c>
    </row>
    <row r="26" spans="2:14" s="5" customFormat="1" x14ac:dyDescent="0.25">
      <c r="B26" s="18" t="s">
        <v>19</v>
      </c>
      <c r="C26" s="11">
        <v>0.11619212962963001</v>
      </c>
      <c r="D26" s="19"/>
      <c r="E26" s="12">
        <f t="shared" si="10"/>
        <v>0.33363243602525838</v>
      </c>
      <c r="F26" s="11">
        <v>6.5717592592592605E-2</v>
      </c>
      <c r="G26" s="19"/>
      <c r="H26" s="12">
        <f t="shared" si="11"/>
        <v>0.47245797969712111</v>
      </c>
      <c r="I26" s="11">
        <v>7.5358796296296299E-2</v>
      </c>
      <c r="J26" s="19"/>
      <c r="K26" s="12">
        <f t="shared" si="12"/>
        <v>0.32354402703239904</v>
      </c>
      <c r="L26" s="13">
        <f t="shared" si="13"/>
        <v>0.25726851851851895</v>
      </c>
      <c r="M26" s="19"/>
      <c r="N26" s="14">
        <f t="shared" si="14"/>
        <v>0.35717958606504729</v>
      </c>
    </row>
    <row r="27" spans="2:14" s="5" customFormat="1" ht="15.75" thickBot="1" x14ac:dyDescent="0.3">
      <c r="B27" s="23" t="s">
        <v>20</v>
      </c>
      <c r="C27" s="20">
        <v>5.9953703703703697E-3</v>
      </c>
      <c r="D27" s="24"/>
      <c r="E27" s="21">
        <f t="shared" si="10"/>
        <v>1.7215021601861068E-2</v>
      </c>
      <c r="F27" s="20">
        <v>0</v>
      </c>
      <c r="G27" s="24"/>
      <c r="H27" s="21">
        <f t="shared" si="11"/>
        <v>0</v>
      </c>
      <c r="I27" s="20">
        <v>1.9560185185185201E-3</v>
      </c>
      <c r="J27" s="24"/>
      <c r="K27" s="21">
        <f t="shared" si="12"/>
        <v>8.3979328165374716E-3</v>
      </c>
      <c r="L27" s="13">
        <f t="shared" si="13"/>
        <v>7.9513888888888898E-3</v>
      </c>
      <c r="M27" s="24"/>
      <c r="N27" s="22">
        <f t="shared" si="14"/>
        <v>1.1039336675665246E-2</v>
      </c>
    </row>
    <row r="28" spans="2:14" s="5" customFormat="1" ht="16.5" thickTop="1" thickBot="1" x14ac:dyDescent="0.3">
      <c r="B28" s="31" t="s">
        <v>3</v>
      </c>
      <c r="C28" s="32">
        <f>SUM(C22:C27)</f>
        <v>0.23503472222222258</v>
      </c>
      <c r="D28" s="33"/>
      <c r="E28" s="33">
        <f>IFERROR(SUM(E22:E27),0)</f>
        <v>0.67487537387836538</v>
      </c>
      <c r="F28" s="32">
        <f>SUM(F22:F27)</f>
        <v>0.11707175925925928</v>
      </c>
      <c r="G28" s="33"/>
      <c r="H28" s="33">
        <f>IFERROR(SUM(H22:H27),0)</f>
        <v>0.84165418538858394</v>
      </c>
      <c r="I28" s="32">
        <f>SUM(I22:I27)</f>
        <v>0.16721064814814815</v>
      </c>
      <c r="J28" s="33"/>
      <c r="K28" s="33">
        <f>IFERROR(SUM(K22:K27),0)</f>
        <v>0.71789902603856071</v>
      </c>
      <c r="L28" s="32">
        <f>SUM(L22:L27)</f>
        <v>0.51931712962963006</v>
      </c>
      <c r="M28" s="33"/>
      <c r="N28" s="34">
        <f>IFERROR(SUM(N22:N27),0)</f>
        <v>0.72099562925825955</v>
      </c>
    </row>
    <row r="29" spans="2:14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s="5" customFormat="1" ht="16.5" thickTop="1" thickBot="1" x14ac:dyDescent="0.3">
      <c r="B30" s="31" t="s">
        <v>6</v>
      </c>
      <c r="C30" s="32">
        <f>SUM(C19,C28)</f>
        <v>0.34826388888888915</v>
      </c>
      <c r="D30" s="35"/>
      <c r="E30" s="36">
        <f>IFERROR(SUM(E19,E28),0)</f>
        <v>1</v>
      </c>
      <c r="F30" s="32">
        <f>SUM(F19,F28)</f>
        <v>0.13909722222222221</v>
      </c>
      <c r="G30" s="35"/>
      <c r="H30" s="36">
        <f>IFERROR(SUM(H19,H28),0)</f>
        <v>0.99999999999999989</v>
      </c>
      <c r="I30" s="32">
        <f>SUM(I19,I28)</f>
        <v>0.23291666666666674</v>
      </c>
      <c r="J30" s="35"/>
      <c r="K30" s="36">
        <f>IFERROR(SUM(K19,K28),0)</f>
        <v>1</v>
      </c>
      <c r="L30" s="37">
        <f>SUM(L19,L28)</f>
        <v>0.72027777777777824</v>
      </c>
      <c r="M30" s="35"/>
      <c r="N30" s="38">
        <f>IFERROR(SUM(N19,N28),0)</f>
        <v>0.99999999999999989</v>
      </c>
    </row>
    <row r="31" spans="2:14" s="5" customFormat="1" ht="66" customHeight="1" thickTop="1" thickBot="1" x14ac:dyDescent="0.3">
      <c r="B31" s="183" t="s">
        <v>162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  <row r="32" spans="2:14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31666666666666665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B2:N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140625" style="1" customWidth="1"/>
    <col min="15" max="16384" width="8.85546875" style="1"/>
  </cols>
  <sheetData>
    <row r="2" spans="2:14" ht="15.75" thickBot="1" x14ac:dyDescent="0.3"/>
    <row r="3" spans="2:14" x14ac:dyDescent="0.25">
      <c r="B3" s="186" t="s">
        <v>35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x14ac:dyDescent="0.25">
      <c r="B5" s="39"/>
      <c r="C5" s="192" t="s">
        <v>0</v>
      </c>
      <c r="D5" s="192"/>
      <c r="E5" s="192"/>
      <c r="F5" s="192" t="s">
        <v>1</v>
      </c>
      <c r="G5" s="192"/>
      <c r="H5" s="192"/>
      <c r="I5" s="192" t="s">
        <v>2</v>
      </c>
      <c r="J5" s="192"/>
      <c r="K5" s="192"/>
      <c r="L5" s="192" t="s">
        <v>3</v>
      </c>
      <c r="M5" s="192"/>
      <c r="N5" s="193"/>
    </row>
    <row r="6" spans="2:14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x14ac:dyDescent="0.25">
      <c r="B7" s="10" t="s">
        <v>37</v>
      </c>
      <c r="C7" s="11">
        <v>2.4212962962962999E-2</v>
      </c>
      <c r="D7" s="12">
        <f t="shared" ref="D7:D18" si="0">IFERROR(C7/C$19,0)</f>
        <v>0.17216689984363459</v>
      </c>
      <c r="E7" s="12">
        <f t="shared" ref="E7:E18" si="1">IFERROR(C7/C$30,0)</f>
        <v>5.8486398836981784E-2</v>
      </c>
      <c r="F7" s="11">
        <v>1.63194444444444E-3</v>
      </c>
      <c r="G7" s="12">
        <f t="shared" ref="G7:G18" si="2">IFERROR(F7/F$19,0)</f>
        <v>5.6946688206785001E-2</v>
      </c>
      <c r="H7" s="12">
        <f t="shared" ref="H7:H18" si="3">IFERROR(F7/F$30,0)</f>
        <v>1.0006387055567353E-2</v>
      </c>
      <c r="I7" s="11">
        <v>1.12152777777778E-2</v>
      </c>
      <c r="J7" s="12">
        <f t="shared" ref="J7:J18" si="4">IFERROR(I7/I$19,0)</f>
        <v>0.13954493087557618</v>
      </c>
      <c r="K7" s="12">
        <f t="shared" ref="K7:K18" si="5">IFERROR(I7/I$30,0)</f>
        <v>4.1155234657039776E-2</v>
      </c>
      <c r="L7" s="13">
        <f>SUM(C7,F7,I7)</f>
        <v>3.7060185185185238E-2</v>
      </c>
      <c r="M7" s="12">
        <f t="shared" ref="M7:M16" si="6">IFERROR(L7/L$19,0)</f>
        <v>0.14844003523248825</v>
      </c>
      <c r="N7" s="14">
        <f t="shared" ref="N7:N16" si="7">IFERROR(L7/L$30,0)</f>
        <v>4.3621006743409886E-2</v>
      </c>
    </row>
    <row r="8" spans="2:14" x14ac:dyDescent="0.25">
      <c r="B8" s="148" t="s">
        <v>101</v>
      </c>
      <c r="C8" s="11">
        <v>2.4456018518518498E-2</v>
      </c>
      <c r="D8" s="12">
        <f t="shared" si="0"/>
        <v>0.17389515266233224</v>
      </c>
      <c r="E8" s="12">
        <f t="shared" si="1"/>
        <v>5.9073499398920759E-2</v>
      </c>
      <c r="F8" s="11">
        <v>5.3819444444444401E-3</v>
      </c>
      <c r="G8" s="12">
        <f t="shared" si="2"/>
        <v>0.18780290791599344</v>
      </c>
      <c r="H8" s="12">
        <f t="shared" si="3"/>
        <v>3.2999787098147722E-2</v>
      </c>
      <c r="I8" s="11">
        <v>1.5775462962963002E-2</v>
      </c>
      <c r="J8" s="12">
        <f t="shared" si="4"/>
        <v>0.19628456221198187</v>
      </c>
      <c r="K8" s="12">
        <f t="shared" si="5"/>
        <v>5.7889148439159176E-2</v>
      </c>
      <c r="L8" s="13">
        <f t="shared" ref="L8:L18" si="8">SUM(C8,F8,I8)</f>
        <v>4.5613425925925939E-2</v>
      </c>
      <c r="M8" s="12">
        <f t="shared" si="6"/>
        <v>0.18269899401974876</v>
      </c>
      <c r="N8" s="14">
        <f t="shared" si="7"/>
        <v>5.3688440841904488E-2</v>
      </c>
    </row>
    <row r="9" spans="2:14" x14ac:dyDescent="0.25">
      <c r="B9" s="10" t="s">
        <v>51</v>
      </c>
      <c r="C9" s="11">
        <v>1.80324074074074E-2</v>
      </c>
      <c r="D9" s="12">
        <f t="shared" si="0"/>
        <v>0.12821989959674102</v>
      </c>
      <c r="E9" s="12">
        <f t="shared" si="1"/>
        <v>4.3557270261958624E-2</v>
      </c>
      <c r="F9" s="11">
        <v>8.9120370370370395E-4</v>
      </c>
      <c r="G9" s="12">
        <f t="shared" si="2"/>
        <v>3.1098546042003249E-2</v>
      </c>
      <c r="H9" s="12">
        <f t="shared" si="3"/>
        <v>5.4644808743169399E-3</v>
      </c>
      <c r="I9" s="11">
        <v>9.8148148148148092E-3</v>
      </c>
      <c r="J9" s="12">
        <f t="shared" si="4"/>
        <v>0.1221198156682026</v>
      </c>
      <c r="K9" s="12">
        <f t="shared" si="5"/>
        <v>3.6016139307708611E-2</v>
      </c>
      <c r="L9" s="13">
        <f t="shared" si="8"/>
        <v>2.873842592592591E-2</v>
      </c>
      <c r="M9" s="12">
        <f t="shared" si="6"/>
        <v>0.11510824718371881</v>
      </c>
      <c r="N9" s="14">
        <f t="shared" si="7"/>
        <v>3.3826033648933961E-2</v>
      </c>
    </row>
    <row r="10" spans="2:14" x14ac:dyDescent="0.25">
      <c r="B10" s="10" t="s">
        <v>11</v>
      </c>
      <c r="C10" s="11">
        <v>4.2083333333333299E-2</v>
      </c>
      <c r="D10" s="12">
        <f t="shared" si="0"/>
        <v>0.29923463089457647</v>
      </c>
      <c r="E10" s="12">
        <f t="shared" si="1"/>
        <v>0.10165226872431418</v>
      </c>
      <c r="F10" s="11">
        <v>5.7870370370370402E-3</v>
      </c>
      <c r="G10" s="12">
        <f t="shared" si="2"/>
        <v>0.20193861066235883</v>
      </c>
      <c r="H10" s="12">
        <f t="shared" si="3"/>
        <v>3.5483642041019101E-2</v>
      </c>
      <c r="I10" s="11">
        <v>3.09375E-2</v>
      </c>
      <c r="J10" s="12">
        <f t="shared" si="4"/>
        <v>0.38493663594470012</v>
      </c>
      <c r="K10" s="12">
        <f t="shared" si="5"/>
        <v>0.11352728817158628</v>
      </c>
      <c r="L10" s="13">
        <f t="shared" si="8"/>
        <v>7.8807870370370348E-2</v>
      </c>
      <c r="M10" s="12">
        <f t="shared" si="6"/>
        <v>0.31565527791942877</v>
      </c>
      <c r="N10" s="14">
        <f t="shared" si="7"/>
        <v>9.2759348818200318E-2</v>
      </c>
    </row>
    <row r="11" spans="2:14" x14ac:dyDescent="0.25">
      <c r="B11" s="10" t="s">
        <v>12</v>
      </c>
      <c r="C11" s="11">
        <v>9.4907407407407406E-3</v>
      </c>
      <c r="D11" s="12">
        <f t="shared" si="0"/>
        <v>6.7484157682495299E-2</v>
      </c>
      <c r="E11" s="12">
        <f t="shared" si="1"/>
        <v>2.2924879085241393E-2</v>
      </c>
      <c r="F11" s="11">
        <v>2.6620370370370399E-4</v>
      </c>
      <c r="G11" s="12">
        <f t="shared" si="2"/>
        <v>9.2891760904685108E-3</v>
      </c>
      <c r="H11" s="12">
        <f t="shared" si="3"/>
        <v>1.6322475338868794E-3</v>
      </c>
      <c r="I11" s="11">
        <v>5.6249999999999998E-3</v>
      </c>
      <c r="J11" s="12">
        <f t="shared" si="4"/>
        <v>6.9988479262672751E-2</v>
      </c>
      <c r="K11" s="12">
        <f t="shared" si="5"/>
        <v>2.0641325122106598E-2</v>
      </c>
      <c r="L11" s="13">
        <f t="shared" si="8"/>
        <v>1.5381944444444445E-2</v>
      </c>
      <c r="M11" s="12">
        <f t="shared" si="6"/>
        <v>6.1610495572759716E-2</v>
      </c>
      <c r="N11" s="14">
        <f t="shared" si="7"/>
        <v>1.8105033717049239E-2</v>
      </c>
    </row>
    <row r="12" spans="2:14" x14ac:dyDescent="0.25">
      <c r="B12" s="10" t="s">
        <v>164</v>
      </c>
      <c r="C12" s="11">
        <v>6.4930555555555601E-3</v>
      </c>
      <c r="D12" s="12">
        <f t="shared" si="0"/>
        <v>4.6169039585219375E-2</v>
      </c>
      <c r="E12" s="12">
        <f t="shared" si="1"/>
        <v>1.5683972154659061E-2</v>
      </c>
      <c r="F12" s="11">
        <v>0</v>
      </c>
      <c r="G12" s="12">
        <f t="shared" si="2"/>
        <v>0</v>
      </c>
      <c r="H12" s="12">
        <f t="shared" si="3"/>
        <v>0</v>
      </c>
      <c r="I12" s="11">
        <v>3.2870370370370401E-3</v>
      </c>
      <c r="J12" s="12">
        <f t="shared" si="4"/>
        <v>4.0898617511520741E-2</v>
      </c>
      <c r="K12" s="12">
        <f t="shared" si="5"/>
        <v>1.206200891909111E-2</v>
      </c>
      <c r="L12" s="13">
        <f t="shared" si="8"/>
        <v>9.7800925925926006E-3</v>
      </c>
      <c r="M12" s="12">
        <f t="shared" si="6"/>
        <v>3.917296370126562E-2</v>
      </c>
      <c r="N12" s="14">
        <f t="shared" si="7"/>
        <v>1.1511477419794296E-2</v>
      </c>
    </row>
    <row r="13" spans="2:14" x14ac:dyDescent="0.25">
      <c r="B13" s="10" t="s">
        <v>108</v>
      </c>
      <c r="C13" s="11">
        <v>5.4398148148148101E-4</v>
      </c>
      <c r="D13" s="12">
        <f t="shared" si="0"/>
        <v>3.867994403752776E-3</v>
      </c>
      <c r="E13" s="12">
        <f t="shared" si="1"/>
        <v>1.3139869719589567E-3</v>
      </c>
      <c r="F13" s="11">
        <v>5.78703703703704E-5</v>
      </c>
      <c r="G13" s="12">
        <f t="shared" si="2"/>
        <v>2.0193861066235882E-3</v>
      </c>
      <c r="H13" s="12">
        <f t="shared" si="3"/>
        <v>3.5483642041019101E-4</v>
      </c>
      <c r="I13" s="11">
        <v>2.5462962962962999E-4</v>
      </c>
      <c r="J13" s="12">
        <f t="shared" si="4"/>
        <v>3.1682027649769604E-3</v>
      </c>
      <c r="K13" s="12">
        <f t="shared" si="5"/>
        <v>9.3438097260564973E-4</v>
      </c>
      <c r="L13" s="13">
        <f t="shared" ref="L13:L14" si="9">SUM(C13,F13,I13)</f>
        <v>8.564814814814815E-4</v>
      </c>
      <c r="M13" s="12">
        <f t="shared" si="6"/>
        <v>3.4305317324185248E-3</v>
      </c>
      <c r="N13" s="14">
        <f t="shared" si="7"/>
        <v>1.0081057148695588E-3</v>
      </c>
    </row>
    <row r="14" spans="2:14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2">
        <f t="shared" si="5"/>
        <v>0</v>
      </c>
      <c r="L14" s="13">
        <f t="shared" si="9"/>
        <v>0</v>
      </c>
      <c r="M14" s="12">
        <f t="shared" si="6"/>
        <v>0</v>
      </c>
      <c r="N14" s="14">
        <f t="shared" si="7"/>
        <v>0</v>
      </c>
    </row>
    <row r="15" spans="2:14" x14ac:dyDescent="0.25">
      <c r="B15" s="10" t="s">
        <v>196</v>
      </c>
      <c r="C15" s="15">
        <v>1.2268518518518501E-3</v>
      </c>
      <c r="D15" s="12">
        <f t="shared" si="0"/>
        <v>8.7235618467615753E-3</v>
      </c>
      <c r="E15" s="12">
        <f t="shared" si="1"/>
        <v>2.9634599793116881E-3</v>
      </c>
      <c r="F15" s="15">
        <v>0</v>
      </c>
      <c r="G15" s="12">
        <f t="shared" si="2"/>
        <v>0</v>
      </c>
      <c r="H15" s="12">
        <f t="shared" si="3"/>
        <v>0</v>
      </c>
      <c r="I15" s="11">
        <v>8.4490740740740696E-4</v>
      </c>
      <c r="J15" s="12">
        <f t="shared" si="4"/>
        <v>1.0512672811059894E-2</v>
      </c>
      <c r="K15" s="12">
        <f t="shared" si="5"/>
        <v>3.1004459545551045E-3</v>
      </c>
      <c r="L15" s="13">
        <f t="shared" si="8"/>
        <v>2.0717592592592571E-3</v>
      </c>
      <c r="M15" s="12">
        <f t="shared" si="6"/>
        <v>8.2981781094988542E-3</v>
      </c>
      <c r="N15" s="14">
        <f t="shared" si="7"/>
        <v>2.4385259859682545E-3</v>
      </c>
    </row>
    <row r="16" spans="2:14" x14ac:dyDescent="0.25">
      <c r="B16" s="10" t="s">
        <v>185</v>
      </c>
      <c r="C16" s="11">
        <v>1.7361111111111101E-4</v>
      </c>
      <c r="D16" s="12">
        <f t="shared" si="0"/>
        <v>1.2344662990700353E-3</v>
      </c>
      <c r="E16" s="12">
        <f t="shared" si="1"/>
        <v>4.1935754424222033E-4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1.7361111111111101E-4</v>
      </c>
      <c r="M16" s="12">
        <f t="shared" si="6"/>
        <v>6.9537805386861939E-4</v>
      </c>
      <c r="N16" s="14">
        <f t="shared" si="7"/>
        <v>2.0434575301409962E-4</v>
      </c>
    </row>
    <row r="17" spans="2:14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/>
      <c r="M17" s="12"/>
      <c r="N17" s="14"/>
    </row>
    <row r="18" spans="2:14" ht="15.75" thickBot="1" x14ac:dyDescent="0.3">
      <c r="B18" s="10" t="s">
        <v>13</v>
      </c>
      <c r="C18" s="11">
        <v>1.39236111111111E-2</v>
      </c>
      <c r="D18" s="12">
        <f t="shared" si="0"/>
        <v>9.9004197185416809E-2</v>
      </c>
      <c r="E18" s="12">
        <f t="shared" si="1"/>
        <v>3.3632475048226064E-2</v>
      </c>
      <c r="F18" s="11">
        <v>1.46412037037037E-2</v>
      </c>
      <c r="G18" s="12">
        <f t="shared" si="2"/>
        <v>0.51090468497576735</v>
      </c>
      <c r="H18" s="12">
        <f t="shared" si="3"/>
        <v>8.9773614363778245E-2</v>
      </c>
      <c r="I18" s="11">
        <v>2.6157407407407401E-3</v>
      </c>
      <c r="J18" s="12">
        <f t="shared" si="4"/>
        <v>3.2546082949308719E-2</v>
      </c>
      <c r="K18" s="12">
        <f t="shared" si="5"/>
        <v>9.5986409004034778E-3</v>
      </c>
      <c r="L18" s="13">
        <f t="shared" si="8"/>
        <v>3.1180555555555541E-2</v>
      </c>
      <c r="M18" s="12">
        <f>IFERROR(L18/L$19,0)</f>
        <v>0.12488989847480407</v>
      </c>
      <c r="N18" s="14">
        <f>IFERROR(L18/L$30,0)</f>
        <v>3.67004972413323E-2</v>
      </c>
    </row>
    <row r="19" spans="2:14" ht="16.5" thickTop="1" thickBot="1" x14ac:dyDescent="0.3">
      <c r="B19" s="31" t="s">
        <v>3</v>
      </c>
      <c r="C19" s="32">
        <f>SUM(C7:C18)</f>
        <v>0.14063657407407401</v>
      </c>
      <c r="D19" s="33">
        <f>IFERROR(SUM(D7:D18),0)</f>
        <v>1</v>
      </c>
      <c r="E19" s="33">
        <f>IFERROR(SUM(E7:E18),0)</f>
        <v>0.33970756800581475</v>
      </c>
      <c r="F19" s="32">
        <f>SUM(F7:F18)</f>
        <v>2.8657407407407399E-2</v>
      </c>
      <c r="G19" s="33">
        <f>IFERROR(SUM(G7:G18),0)</f>
        <v>1</v>
      </c>
      <c r="H19" s="33">
        <f>IFERROR(SUM(H7:H18),0)</f>
        <v>0.17571499538712643</v>
      </c>
      <c r="I19" s="32">
        <f>SUM(I7:I18)</f>
        <v>8.0370370370370439E-2</v>
      </c>
      <c r="J19" s="33">
        <f>IFERROR(SUM(J7:J18),0)</f>
        <v>1</v>
      </c>
      <c r="K19" s="33">
        <f>IFERROR(SUM(K7:K18),0)</f>
        <v>0.29492461244425577</v>
      </c>
      <c r="L19" s="32">
        <f>SUM(L7:L18)</f>
        <v>0.24966435185185187</v>
      </c>
      <c r="M19" s="33">
        <f>IFERROR(SUM(M7:M18),0)</f>
        <v>0.99999999999999989</v>
      </c>
      <c r="N19" s="34">
        <f>IFERROR(SUM(N7:N18),0)</f>
        <v>0.29386281588447638</v>
      </c>
    </row>
    <row r="20" spans="2:14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x14ac:dyDescent="0.25">
      <c r="B22" s="18" t="s">
        <v>15</v>
      </c>
      <c r="C22" s="11">
        <v>3.4328703703703702E-2</v>
      </c>
      <c r="D22" s="19"/>
      <c r="E22" s="12">
        <f>IFERROR(C22/C$30,0)</f>
        <v>8.2920965081495074E-2</v>
      </c>
      <c r="F22" s="11">
        <v>1.42592592592593E-2</v>
      </c>
      <c r="G22" s="19"/>
      <c r="H22" s="12">
        <f>IFERROR(F22/F$30,0)</f>
        <v>8.743169398907126E-2</v>
      </c>
      <c r="I22" s="11">
        <v>2.0497685185185199E-2</v>
      </c>
      <c r="J22" s="19"/>
      <c r="K22" s="12">
        <f>IFERROR(I22/I$30,0)</f>
        <v>7.521766829475475E-2</v>
      </c>
      <c r="L22" s="13">
        <f>SUM(C22,F22,I22)</f>
        <v>6.9085648148148202E-2</v>
      </c>
      <c r="M22" s="19"/>
      <c r="N22" s="14">
        <f>IFERROR(L22/L$30,0)</f>
        <v>8.1315986649410824E-2</v>
      </c>
    </row>
    <row r="23" spans="2:14" x14ac:dyDescent="0.25">
      <c r="B23" s="18" t="s">
        <v>16</v>
      </c>
      <c r="C23" s="11">
        <v>1.6435185185185201E-3</v>
      </c>
      <c r="D23" s="19"/>
      <c r="E23" s="12">
        <f t="shared" ref="E23:E27" si="10">IFERROR(C23/C$30,0)</f>
        <v>3.9699180854930252E-3</v>
      </c>
      <c r="F23" s="11">
        <v>0</v>
      </c>
      <c r="G23" s="19"/>
      <c r="H23" s="12">
        <f t="shared" ref="H23:H27" si="11">IFERROR(F23/F$30,0)</f>
        <v>0</v>
      </c>
      <c r="I23" s="11">
        <v>8.3333333333333295E-4</v>
      </c>
      <c r="J23" s="19"/>
      <c r="K23" s="12">
        <f t="shared" ref="K23:K27" si="12">IFERROR(I23/I$30,0)</f>
        <v>3.057974092163939E-3</v>
      </c>
      <c r="L23" s="13">
        <f t="shared" ref="L23:L27" si="13">SUM(C23,F23,I23)</f>
        <v>2.4768518518518529E-3</v>
      </c>
      <c r="M23" s="19"/>
      <c r="N23" s="14">
        <f t="shared" ref="N23:N27" si="14">IFERROR(L23/L$30,0)</f>
        <v>2.9153327430011576E-3</v>
      </c>
    </row>
    <row r="24" spans="2:14" x14ac:dyDescent="0.25">
      <c r="B24" s="18" t="s">
        <v>17</v>
      </c>
      <c r="C24" s="11">
        <v>4.0740740740740702E-3</v>
      </c>
      <c r="D24" s="19"/>
      <c r="E24" s="12">
        <f t="shared" si="10"/>
        <v>9.8409237048841004E-3</v>
      </c>
      <c r="F24" s="11">
        <v>4.6296296296296298E-4</v>
      </c>
      <c r="G24" s="19"/>
      <c r="H24" s="12">
        <f t="shared" si="11"/>
        <v>2.8386913632815268E-3</v>
      </c>
      <c r="I24" s="11">
        <v>1.9560185185185201E-3</v>
      </c>
      <c r="J24" s="19"/>
      <c r="K24" s="12">
        <f t="shared" si="12"/>
        <v>7.1777447441070327E-3</v>
      </c>
      <c r="L24" s="13">
        <f t="shared" si="13"/>
        <v>6.4930555555555531E-3</v>
      </c>
      <c r="M24" s="19"/>
      <c r="N24" s="14">
        <f t="shared" si="14"/>
        <v>7.6425311627273283E-3</v>
      </c>
    </row>
    <row r="25" spans="2:14" x14ac:dyDescent="0.25">
      <c r="B25" s="18" t="s">
        <v>18</v>
      </c>
      <c r="C25" s="11">
        <v>9.1898148148148104E-2</v>
      </c>
      <c r="D25" s="19"/>
      <c r="E25" s="12">
        <f t="shared" si="10"/>
        <v>0.22197992675221534</v>
      </c>
      <c r="F25" s="11">
        <v>4.7511574074074102E-2</v>
      </c>
      <c r="G25" s="19"/>
      <c r="H25" s="12">
        <f t="shared" si="11"/>
        <v>0.29132070115676684</v>
      </c>
      <c r="I25" s="11">
        <v>8.11574074074074E-2</v>
      </c>
      <c r="J25" s="19"/>
      <c r="K25" s="12">
        <f t="shared" si="12"/>
        <v>0.29781269908685482</v>
      </c>
      <c r="L25" s="13">
        <f t="shared" si="13"/>
        <v>0.2205671296296296</v>
      </c>
      <c r="M25" s="19"/>
      <c r="N25" s="14">
        <f t="shared" si="14"/>
        <v>0.25961446767931323</v>
      </c>
    </row>
    <row r="26" spans="2:14" x14ac:dyDescent="0.25">
      <c r="B26" s="18" t="s">
        <v>19</v>
      </c>
      <c r="C26" s="11">
        <v>0.13494212962963001</v>
      </c>
      <c r="D26" s="19"/>
      <c r="E26" s="12">
        <f t="shared" si="10"/>
        <v>0.32595264055467088</v>
      </c>
      <c r="F26" s="11">
        <v>7.2094907407407399E-2</v>
      </c>
      <c r="G26" s="19"/>
      <c r="H26" s="12">
        <f t="shared" si="11"/>
        <v>0.44205521254701569</v>
      </c>
      <c r="I26" s="11">
        <v>8.5532407407407404E-2</v>
      </c>
      <c r="J26" s="19"/>
      <c r="K26" s="12">
        <f t="shared" si="12"/>
        <v>0.31386706307071555</v>
      </c>
      <c r="L26" s="13">
        <f t="shared" si="13"/>
        <v>0.29256944444444483</v>
      </c>
      <c r="M26" s="19"/>
      <c r="N26" s="14">
        <f t="shared" si="14"/>
        <v>0.34436346297936138</v>
      </c>
    </row>
    <row r="27" spans="2:14" ht="15.75" thickBot="1" x14ac:dyDescent="0.3">
      <c r="B27" s="23" t="s">
        <v>20</v>
      </c>
      <c r="C27" s="20">
        <v>6.4699074074074103E-3</v>
      </c>
      <c r="D27" s="24"/>
      <c r="E27" s="21">
        <f t="shared" si="10"/>
        <v>1.5628057815426762E-2</v>
      </c>
      <c r="F27" s="20">
        <v>1.04166666666667E-4</v>
      </c>
      <c r="G27" s="24"/>
      <c r="H27" s="21">
        <f t="shared" si="11"/>
        <v>6.3870555673834547E-4</v>
      </c>
      <c r="I27" s="20">
        <v>2.16435185185185E-3</v>
      </c>
      <c r="J27" s="24"/>
      <c r="K27" s="21">
        <f t="shared" si="12"/>
        <v>7.9422382671480041E-3</v>
      </c>
      <c r="L27" s="13">
        <f t="shared" si="13"/>
        <v>8.7384259259259273E-3</v>
      </c>
      <c r="M27" s="24"/>
      <c r="N27" s="22">
        <f t="shared" si="14"/>
        <v>1.0285402901709689E-2</v>
      </c>
    </row>
    <row r="28" spans="2:14" ht="16.5" thickTop="1" thickBot="1" x14ac:dyDescent="0.3">
      <c r="B28" s="31" t="s">
        <v>3</v>
      </c>
      <c r="C28" s="32">
        <f>SUM(C22:C27)</f>
        <v>0.27335648148148184</v>
      </c>
      <c r="D28" s="33"/>
      <c r="E28" s="33">
        <f>IFERROR(SUM(E22:E27),0)</f>
        <v>0.66029243199418519</v>
      </c>
      <c r="F28" s="32">
        <f>SUM(F22:F27)</f>
        <v>0.13443287037037041</v>
      </c>
      <c r="G28" s="33"/>
      <c r="H28" s="33">
        <f>IFERROR(SUM(H22:H27),0)</f>
        <v>0.82428500461287368</v>
      </c>
      <c r="I28" s="32">
        <f>SUM(I22:I27)</f>
        <v>0.19214120370370372</v>
      </c>
      <c r="J28" s="33"/>
      <c r="K28" s="33">
        <f>IFERROR(SUM(K22:K27),0)</f>
        <v>0.70507538755574406</v>
      </c>
      <c r="L28" s="32">
        <f>SUM(L22:L27)</f>
        <v>0.59993055555555597</v>
      </c>
      <c r="M28" s="33"/>
      <c r="N28" s="34">
        <f>IFERROR(SUM(N22:N27),0)</f>
        <v>0.70613718411552351</v>
      </c>
    </row>
    <row r="29" spans="2:14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ht="16.5" thickTop="1" thickBot="1" x14ac:dyDescent="0.3">
      <c r="B30" s="31" t="s">
        <v>6</v>
      </c>
      <c r="C30" s="32">
        <f>SUM(C19,C28)</f>
        <v>0.41399305555555588</v>
      </c>
      <c r="D30" s="35"/>
      <c r="E30" s="36">
        <f>IFERROR(SUM(E19,E28),0)</f>
        <v>1</v>
      </c>
      <c r="F30" s="32">
        <f>SUM(F19,F28)</f>
        <v>0.16309027777777782</v>
      </c>
      <c r="G30" s="35"/>
      <c r="H30" s="36">
        <f>IFERROR(SUM(H19,H28),0)</f>
        <v>1</v>
      </c>
      <c r="I30" s="32">
        <f>SUM(I19,I28)</f>
        <v>0.27251157407407417</v>
      </c>
      <c r="J30" s="35"/>
      <c r="K30" s="36">
        <f>IFERROR(SUM(K19,K28),0)</f>
        <v>0.99999999999999978</v>
      </c>
      <c r="L30" s="37">
        <f>SUM(L19,L28)</f>
        <v>0.84959490740740784</v>
      </c>
      <c r="M30" s="35"/>
      <c r="N30" s="38">
        <f>IFERROR(SUM(N19,N28),0)</f>
        <v>0.99999999999999989</v>
      </c>
    </row>
    <row r="31" spans="2:14" ht="66" customHeight="1" thickTop="1" thickBot="1" x14ac:dyDescent="0.3">
      <c r="B31" s="183" t="s">
        <v>161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B1:K66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42578125" style="4" customWidth="1"/>
    <col min="7" max="7" width="10.42578125" style="1" customWidth="1"/>
    <col min="8" max="8" width="10.42578125" style="4" customWidth="1"/>
    <col min="9" max="11" width="10.4257812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x14ac:dyDescent="0.25">
      <c r="B3" s="186" t="s">
        <v>36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1.0451388888888901E-2</v>
      </c>
      <c r="D7" s="12">
        <f t="shared" ref="D7:D18" si="0">IFERROR(C7/C$19,0)</f>
        <v>0.29500163345312019</v>
      </c>
      <c r="E7" s="12">
        <f t="shared" ref="E7:E18" si="1">IFERROR(C7/C$30,0)</f>
        <v>5.845795300058261E-2</v>
      </c>
      <c r="F7" s="11">
        <v>7.9861111111111105E-4</v>
      </c>
      <c r="G7" s="12">
        <f t="shared" ref="G7:G18" si="2">IFERROR(F7/F$19,0)</f>
        <v>6.3594470046082929E-2</v>
      </c>
      <c r="H7" s="12">
        <f t="shared" ref="H7:H18" si="3">IFERROR(F7/F$30,0)</f>
        <v>2.4669288523417945E-2</v>
      </c>
      <c r="I7" s="11">
        <f>C7+F7</f>
        <v>1.1250000000000012E-2</v>
      </c>
      <c r="J7" s="12">
        <f t="shared" ref="J7:J18" si="4">IFERROR(I7/I$19,0)</f>
        <v>0.23444283646888583</v>
      </c>
      <c r="K7" s="14">
        <f t="shared" ref="K7:K18" si="5">IFERROR(I7/I$30,0)</f>
        <v>5.3277789958342633E-2</v>
      </c>
    </row>
    <row r="8" spans="2:11" s="5" customFormat="1" x14ac:dyDescent="0.25">
      <c r="B8" s="148" t="s">
        <v>101</v>
      </c>
      <c r="C8" s="11">
        <v>9.0393518518518505E-3</v>
      </c>
      <c r="D8" s="12">
        <f t="shared" si="0"/>
        <v>0.25514537732767062</v>
      </c>
      <c r="E8" s="12">
        <f t="shared" si="1"/>
        <v>5.0559979284003284E-2</v>
      </c>
      <c r="F8" s="11">
        <v>1.8402777777777801E-3</v>
      </c>
      <c r="G8" s="12">
        <f t="shared" si="2"/>
        <v>0.14654377880184349</v>
      </c>
      <c r="H8" s="12">
        <f t="shared" si="3"/>
        <v>5.6846621380050123E-2</v>
      </c>
      <c r="I8" s="11">
        <f t="shared" ref="I8:I15" si="6">C8+F8</f>
        <v>1.0879629629629631E-2</v>
      </c>
      <c r="J8" s="12">
        <f t="shared" si="4"/>
        <v>0.22672455378678241</v>
      </c>
      <c r="K8" s="14">
        <f t="shared" si="5"/>
        <v>5.1523788642841593E-2</v>
      </c>
    </row>
    <row r="9" spans="2:11" s="5" customFormat="1" x14ac:dyDescent="0.25">
      <c r="B9" s="10" t="s">
        <v>51</v>
      </c>
      <c r="C9" s="11">
        <v>5.70601851851852E-3</v>
      </c>
      <c r="D9" s="12">
        <f t="shared" si="0"/>
        <v>0.16105847762169229</v>
      </c>
      <c r="E9" s="12">
        <f t="shared" si="1"/>
        <v>3.1915582313717834E-2</v>
      </c>
      <c r="F9" s="11">
        <v>2.5462962962962999E-4</v>
      </c>
      <c r="G9" s="12">
        <f t="shared" si="2"/>
        <v>2.0276497695852561E-2</v>
      </c>
      <c r="H9" s="12">
        <f t="shared" si="3"/>
        <v>7.8655702538434156E-3</v>
      </c>
      <c r="I9" s="11">
        <f t="shared" si="6"/>
        <v>5.9606481481481498E-3</v>
      </c>
      <c r="J9" s="12">
        <f t="shared" si="4"/>
        <v>0.12421611191509889</v>
      </c>
      <c r="K9" s="14">
        <f t="shared" si="5"/>
        <v>2.8228458671344069E-2</v>
      </c>
    </row>
    <row r="10" spans="2:11" s="5" customFormat="1" x14ac:dyDescent="0.25">
      <c r="B10" s="10" t="s">
        <v>11</v>
      </c>
      <c r="C10" s="11">
        <v>7.5694444444444403E-3</v>
      </c>
      <c r="D10" s="12">
        <f t="shared" si="0"/>
        <v>0.21365566808232589</v>
      </c>
      <c r="E10" s="12">
        <f t="shared" si="1"/>
        <v>4.233831812002322E-2</v>
      </c>
      <c r="F10" s="11">
        <v>5.9143518518518503E-3</v>
      </c>
      <c r="G10" s="12">
        <f t="shared" si="2"/>
        <v>0.47096774193548369</v>
      </c>
      <c r="H10" s="12">
        <f t="shared" si="3"/>
        <v>0.18269574544154446</v>
      </c>
      <c r="I10" s="11">
        <f t="shared" si="6"/>
        <v>1.3483796296296291E-2</v>
      </c>
      <c r="J10" s="12">
        <f t="shared" si="4"/>
        <v>0.28099372889532059</v>
      </c>
      <c r="K10" s="14">
        <f t="shared" si="5"/>
        <v>6.3856610392457894E-2</v>
      </c>
    </row>
    <row r="11" spans="2:11" s="5" customFormat="1" x14ac:dyDescent="0.25">
      <c r="B11" s="10" t="s">
        <v>12</v>
      </c>
      <c r="C11" s="11">
        <v>6.7129629629629603E-4</v>
      </c>
      <c r="D11" s="12">
        <f t="shared" si="0"/>
        <v>1.8948056190787314E-2</v>
      </c>
      <c r="E11" s="12">
        <f t="shared" si="1"/>
        <v>3.7547743898491545E-3</v>
      </c>
      <c r="F11" s="11">
        <v>6.9444444444444404E-5</v>
      </c>
      <c r="G11" s="12">
        <f t="shared" si="2"/>
        <v>5.5299539170506869E-3</v>
      </c>
      <c r="H11" s="12">
        <f t="shared" si="3"/>
        <v>2.1451555237754724E-3</v>
      </c>
      <c r="I11" s="11">
        <f t="shared" si="6"/>
        <v>7.4074074074074038E-4</v>
      </c>
      <c r="J11" s="12">
        <f t="shared" si="4"/>
        <v>1.5436565364206453E-2</v>
      </c>
      <c r="K11" s="14">
        <f t="shared" si="5"/>
        <v>3.5080026310019786E-3</v>
      </c>
    </row>
    <row r="12" spans="2:11" s="5" customFormat="1" x14ac:dyDescent="0.25">
      <c r="B12" s="10" t="s">
        <v>164</v>
      </c>
      <c r="C12" s="11">
        <v>2.7777777777777799E-4</v>
      </c>
      <c r="D12" s="12">
        <f t="shared" si="0"/>
        <v>7.8405749754982077E-3</v>
      </c>
      <c r="E12" s="12">
        <f t="shared" si="1"/>
        <v>1.5536997475237898E-3</v>
      </c>
      <c r="F12" s="11">
        <v>0</v>
      </c>
      <c r="G12" s="12">
        <f t="shared" si="2"/>
        <v>0</v>
      </c>
      <c r="H12" s="12">
        <f t="shared" si="3"/>
        <v>0</v>
      </c>
      <c r="I12" s="11">
        <f t="shared" si="6"/>
        <v>2.7777777777777799E-4</v>
      </c>
      <c r="J12" s="12">
        <f t="shared" si="4"/>
        <v>5.7887120115774271E-3</v>
      </c>
      <c r="K12" s="14">
        <f t="shared" si="5"/>
        <v>1.3155009866257436E-3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5.78703703703704E-4</v>
      </c>
      <c r="G13" s="12">
        <f t="shared" si="2"/>
        <v>4.6082949308755776E-2</v>
      </c>
      <c r="H13" s="12">
        <f t="shared" si="3"/>
        <v>1.7876296031462291E-2</v>
      </c>
      <c r="I13" s="11">
        <f t="shared" si="6"/>
        <v>5.78703703703704E-4</v>
      </c>
      <c r="J13" s="12">
        <f t="shared" si="4"/>
        <v>1.2059816690786302E-2</v>
      </c>
      <c r="K13" s="14">
        <f t="shared" si="5"/>
        <v>2.7406270554702983E-3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f t="shared" si="6"/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2.89351851851852E-4</v>
      </c>
      <c r="G15" s="12">
        <f t="shared" si="2"/>
        <v>2.3041474654377888E-2</v>
      </c>
      <c r="H15" s="12">
        <f t="shared" si="3"/>
        <v>8.9381480157311455E-3</v>
      </c>
      <c r="I15" s="11">
        <f t="shared" si="6"/>
        <v>2.89351851851852E-4</v>
      </c>
      <c r="J15" s="12">
        <f t="shared" si="4"/>
        <v>6.0299083453931512E-3</v>
      </c>
      <c r="K15" s="14">
        <f t="shared" si="5"/>
        <v>1.3703135277351492E-3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1.71296296296296E-3</v>
      </c>
      <c r="D18" s="12">
        <f t="shared" si="0"/>
        <v>4.8350212348905491E-2</v>
      </c>
      <c r="E18" s="12">
        <f t="shared" si="1"/>
        <v>9.5811484430633458E-3</v>
      </c>
      <c r="F18" s="11">
        <v>2.8124999999999999E-3</v>
      </c>
      <c r="G18" s="12">
        <f t="shared" si="2"/>
        <v>0.22396313364055295</v>
      </c>
      <c r="H18" s="12">
        <f t="shared" si="3"/>
        <v>8.6878798712906685E-2</v>
      </c>
      <c r="I18" s="11">
        <f t="shared" ref="I18" si="7">C18+F18</f>
        <v>4.5254629629629603E-3</v>
      </c>
      <c r="J18" s="12">
        <f t="shared" si="4"/>
        <v>9.4307766521948777E-2</v>
      </c>
      <c r="K18" s="14">
        <f t="shared" si="5"/>
        <v>2.1431703573777709E-2</v>
      </c>
    </row>
    <row r="19" spans="2:11" s="5" customFormat="1" ht="16.5" thickTop="1" thickBot="1" x14ac:dyDescent="0.3">
      <c r="B19" s="31" t="s">
        <v>3</v>
      </c>
      <c r="C19" s="32">
        <f>SUM(C7:C18)</f>
        <v>3.5428240740740746E-2</v>
      </c>
      <c r="D19" s="33">
        <f>IFERROR(SUM(D7:D18),0)</f>
        <v>1</v>
      </c>
      <c r="E19" s="33">
        <f>IFERROR(SUM(E7:E18),0)</f>
        <v>0.19816145529876322</v>
      </c>
      <c r="F19" s="32">
        <f>SUM(F7:F18)</f>
        <v>1.2557870370370372E-2</v>
      </c>
      <c r="G19" s="33">
        <f>IFERROR(SUM(G7:G18),0)</f>
        <v>1</v>
      </c>
      <c r="H19" s="33">
        <f>IFERROR(SUM(H7:H18),0)</f>
        <v>0.3879156238827316</v>
      </c>
      <c r="I19" s="32">
        <f>SUM(I7:I18)</f>
        <v>4.7986111111111125E-2</v>
      </c>
      <c r="J19" s="33">
        <f>IFERROR(SUM(J7:J18),0)</f>
        <v>0.99999999999999978</v>
      </c>
      <c r="K19" s="34">
        <f>IFERROR(SUM(K7:K18),0)</f>
        <v>0.22725279543959709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5.0578703703703697E-3</v>
      </c>
      <c r="D22" s="19"/>
      <c r="E22" s="12">
        <f>IFERROR(C22/C$30,0)</f>
        <v>2.8290282902828982E-2</v>
      </c>
      <c r="F22" s="11">
        <v>1.2731481481481499E-4</v>
      </c>
      <c r="G22" s="19"/>
      <c r="H22" s="12">
        <f>IFERROR(F22/F$30,0)</f>
        <v>3.9327851269217078E-3</v>
      </c>
      <c r="I22" s="11">
        <v>5.1851851851851902E-3</v>
      </c>
      <c r="J22" s="19"/>
      <c r="K22" s="14">
        <f>IFERROR(I22/I$30,0)</f>
        <v>2.4556018417013884E-2</v>
      </c>
    </row>
    <row r="23" spans="2:11" s="5" customFormat="1" x14ac:dyDescent="0.25">
      <c r="B23" s="18" t="s">
        <v>16</v>
      </c>
      <c r="C23" s="11">
        <v>0</v>
      </c>
      <c r="D23" s="19"/>
      <c r="E23" s="12">
        <f t="shared" ref="E23:E27" si="8">IFERROR(C23/C$30,0)</f>
        <v>0</v>
      </c>
      <c r="F23" s="11">
        <v>0</v>
      </c>
      <c r="G23" s="19"/>
      <c r="H23" s="12">
        <f t="shared" ref="H23:H27" si="9">IFERROR(F23/F$30,0)</f>
        <v>0</v>
      </c>
      <c r="I23" s="11">
        <v>0</v>
      </c>
      <c r="J23" s="19"/>
      <c r="K23" s="14">
        <f t="shared" ref="K23:K27" si="10">IFERROR(I23/I$30,0)</f>
        <v>0</v>
      </c>
    </row>
    <row r="24" spans="2:11" s="5" customFormat="1" x14ac:dyDescent="0.25">
      <c r="B24" s="18" t="s">
        <v>17</v>
      </c>
      <c r="C24" s="11">
        <v>0</v>
      </c>
      <c r="D24" s="19"/>
      <c r="E24" s="12">
        <f t="shared" si="8"/>
        <v>0</v>
      </c>
      <c r="F24" s="11">
        <v>1.7361111111111101E-4</v>
      </c>
      <c r="G24" s="19"/>
      <c r="H24" s="12">
        <f t="shared" si="9"/>
        <v>5.3628888094386816E-3</v>
      </c>
      <c r="I24" s="11">
        <v>1.7361111111111101E-4</v>
      </c>
      <c r="J24" s="19"/>
      <c r="K24" s="14">
        <f t="shared" si="10"/>
        <v>8.2218811664108867E-4</v>
      </c>
    </row>
    <row r="25" spans="2:11" s="5" customFormat="1" x14ac:dyDescent="0.25">
      <c r="B25" s="18" t="s">
        <v>18</v>
      </c>
      <c r="C25" s="11">
        <v>1.3287037037037E-2</v>
      </c>
      <c r="D25" s="19"/>
      <c r="E25" s="12">
        <f t="shared" si="8"/>
        <v>7.431863792322102E-2</v>
      </c>
      <c r="F25" s="11">
        <v>8.4027777777777798E-3</v>
      </c>
      <c r="G25" s="19"/>
      <c r="H25" s="12">
        <f t="shared" si="9"/>
        <v>0.2595638183768324</v>
      </c>
      <c r="I25" s="11">
        <v>2.1689814814814801E-2</v>
      </c>
      <c r="J25" s="19"/>
      <c r="K25" s="14">
        <f t="shared" si="10"/>
        <v>0.10271870203902667</v>
      </c>
    </row>
    <row r="26" spans="2:11" s="5" customFormat="1" x14ac:dyDescent="0.25">
      <c r="B26" s="18" t="s">
        <v>19</v>
      </c>
      <c r="C26" s="11">
        <v>0.124328703703704</v>
      </c>
      <c r="D26" s="19"/>
      <c r="E26" s="12">
        <f t="shared" si="8"/>
        <v>0.69541011199585734</v>
      </c>
      <c r="F26" s="11">
        <v>1.05787037037037E-2</v>
      </c>
      <c r="G26" s="19"/>
      <c r="H26" s="12">
        <f t="shared" si="9"/>
        <v>0.32677869145513039</v>
      </c>
      <c r="I26" s="11">
        <v>0.134907407407407</v>
      </c>
      <c r="J26" s="19"/>
      <c r="K26" s="14">
        <f t="shared" si="10"/>
        <v>0.63889497917123372</v>
      </c>
    </row>
    <row r="27" spans="2:11" s="5" customFormat="1" ht="15.75" thickBot="1" x14ac:dyDescent="0.3">
      <c r="B27" s="23" t="s">
        <v>20</v>
      </c>
      <c r="C27" s="20">
        <v>6.8287037037037003E-4</v>
      </c>
      <c r="D27" s="24"/>
      <c r="E27" s="21">
        <f t="shared" si="8"/>
        <v>3.8195118793293119E-3</v>
      </c>
      <c r="F27" s="20">
        <v>5.32407407407407E-4</v>
      </c>
      <c r="G27" s="24"/>
      <c r="H27" s="21">
        <f t="shared" si="9"/>
        <v>1.6446192348945288E-2</v>
      </c>
      <c r="I27" s="20">
        <v>1.21527777777778E-3</v>
      </c>
      <c r="J27" s="24"/>
      <c r="K27" s="22">
        <f t="shared" si="10"/>
        <v>5.7553168164876344E-3</v>
      </c>
    </row>
    <row r="28" spans="2:11" s="5" customFormat="1" ht="16.5" thickTop="1" thickBot="1" x14ac:dyDescent="0.3">
      <c r="B28" s="31" t="s">
        <v>3</v>
      </c>
      <c r="C28" s="32">
        <f>SUM(C22:C27)</f>
        <v>0.14335648148148175</v>
      </c>
      <c r="D28" s="33"/>
      <c r="E28" s="33">
        <f>IFERROR(SUM(E22:E27),0)</f>
        <v>0.80183854470123661</v>
      </c>
      <c r="F28" s="32">
        <f>SUM(F22:F27)</f>
        <v>1.9814814814814816E-2</v>
      </c>
      <c r="G28" s="33"/>
      <c r="H28" s="33">
        <f>IFERROR(SUM(H22:H27),0)</f>
        <v>0.6120843761172684</v>
      </c>
      <c r="I28" s="32">
        <f>SUM(I22:I27)</f>
        <v>0.16317129629629587</v>
      </c>
      <c r="J28" s="33"/>
      <c r="K28" s="34">
        <f>IFERROR(SUM(K22:K27),0)</f>
        <v>0.77274720456040302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0.1787847222222225</v>
      </c>
      <c r="D30" s="35"/>
      <c r="E30" s="36">
        <f>IFERROR(SUM(E19,E28),0)</f>
        <v>0.99999999999999978</v>
      </c>
      <c r="F30" s="32">
        <f>SUM(F19,F28)</f>
        <v>3.2372685185185185E-2</v>
      </c>
      <c r="G30" s="35"/>
      <c r="H30" s="36">
        <f>IFERROR(SUM(H19,H28),0)</f>
        <v>1</v>
      </c>
      <c r="I30" s="32">
        <f>SUM(I19,I28)</f>
        <v>0.21115740740740699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/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>
      <c r="C35" s="6"/>
      <c r="D35" s="6"/>
      <c r="E35" s="6"/>
      <c r="F35" s="6"/>
      <c r="H35" s="6"/>
    </row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  <row r="42" spans="3:8" s="5" customFormat="1" x14ac:dyDescent="0.25">
      <c r="C42" s="6"/>
      <c r="D42" s="6"/>
      <c r="E42" s="6"/>
      <c r="F42" s="6"/>
      <c r="H42" s="6"/>
    </row>
    <row r="43" spans="3:8" s="5" customFormat="1" x14ac:dyDescent="0.25">
      <c r="C43" s="6"/>
      <c r="D43" s="6"/>
      <c r="E43" s="6"/>
      <c r="F43" s="6"/>
      <c r="H43" s="6"/>
    </row>
    <row r="44" spans="3:8" s="5" customFormat="1" x14ac:dyDescent="0.25">
      <c r="C44" s="6"/>
      <c r="D44" s="6"/>
      <c r="E44" s="6"/>
      <c r="F44" s="6"/>
      <c r="H44" s="6"/>
    </row>
    <row r="45" spans="3:8" s="5" customFormat="1" x14ac:dyDescent="0.25">
      <c r="C45" s="6"/>
      <c r="D45" s="6"/>
      <c r="E45" s="6"/>
      <c r="F45" s="6"/>
      <c r="H45" s="6"/>
    </row>
    <row r="46" spans="3:8" s="5" customFormat="1" x14ac:dyDescent="0.25">
      <c r="C46" s="6"/>
      <c r="D46" s="6"/>
      <c r="E46" s="6"/>
      <c r="F46" s="6"/>
      <c r="H46" s="6"/>
    </row>
    <row r="47" spans="3:8" s="5" customFormat="1" x14ac:dyDescent="0.25">
      <c r="C47" s="6"/>
      <c r="D47" s="6"/>
      <c r="E47" s="6"/>
      <c r="F47" s="6"/>
      <c r="H47" s="6"/>
    </row>
    <row r="48" spans="3:8" s="5" customFormat="1" x14ac:dyDescent="0.25">
      <c r="C48" s="6"/>
      <c r="D48" s="6"/>
      <c r="E48" s="6"/>
      <c r="F48" s="6"/>
      <c r="H48" s="6"/>
    </row>
    <row r="49" spans="3:8" s="5" customFormat="1" x14ac:dyDescent="0.25">
      <c r="C49" s="6"/>
      <c r="D49" s="6"/>
      <c r="E49" s="6"/>
      <c r="F49" s="6"/>
      <c r="H49" s="6"/>
    </row>
    <row r="50" spans="3:8" s="5" customFormat="1" x14ac:dyDescent="0.25">
      <c r="C50" s="6"/>
      <c r="D50" s="6"/>
      <c r="E50" s="6"/>
      <c r="F50" s="6"/>
      <c r="H50" s="6"/>
    </row>
    <row r="51" spans="3:8" s="5" customFormat="1" x14ac:dyDescent="0.25">
      <c r="C51" s="6"/>
      <c r="D51" s="6"/>
      <c r="E51" s="6"/>
      <c r="F51" s="6"/>
      <c r="H51" s="6"/>
    </row>
    <row r="52" spans="3:8" s="5" customFormat="1" x14ac:dyDescent="0.25">
      <c r="C52" s="6"/>
      <c r="D52" s="6"/>
      <c r="E52" s="6"/>
      <c r="F52" s="6"/>
      <c r="H52" s="6"/>
    </row>
    <row r="53" spans="3:8" s="5" customFormat="1" x14ac:dyDescent="0.25">
      <c r="C53" s="6"/>
      <c r="D53" s="6"/>
      <c r="E53" s="6"/>
      <c r="F53" s="6"/>
      <c r="H53" s="6"/>
    </row>
    <row r="54" spans="3:8" s="5" customFormat="1" x14ac:dyDescent="0.25">
      <c r="C54" s="6"/>
      <c r="D54" s="6"/>
      <c r="E54" s="6"/>
      <c r="F54" s="6"/>
      <c r="H54" s="6"/>
    </row>
    <row r="55" spans="3:8" s="5" customFormat="1" x14ac:dyDescent="0.25">
      <c r="C55" s="6"/>
      <c r="D55" s="6"/>
      <c r="E55" s="6"/>
      <c r="F55" s="6"/>
      <c r="H55" s="6"/>
    </row>
    <row r="56" spans="3:8" s="5" customFormat="1" x14ac:dyDescent="0.25">
      <c r="C56" s="6"/>
      <c r="D56" s="6"/>
      <c r="E56" s="6"/>
      <c r="F56" s="6"/>
      <c r="H56" s="6"/>
    </row>
    <row r="57" spans="3:8" s="5" customFormat="1" x14ac:dyDescent="0.25">
      <c r="C57" s="6"/>
      <c r="D57" s="6"/>
      <c r="E57" s="6"/>
      <c r="F57" s="6"/>
      <c r="H57" s="6"/>
    </row>
    <row r="58" spans="3:8" s="5" customFormat="1" x14ac:dyDescent="0.25">
      <c r="C58" s="6"/>
      <c r="D58" s="6"/>
      <c r="E58" s="6"/>
      <c r="F58" s="6"/>
      <c r="H58" s="6"/>
    </row>
    <row r="59" spans="3:8" s="5" customFormat="1" x14ac:dyDescent="0.25">
      <c r="C59" s="6"/>
      <c r="D59" s="6"/>
      <c r="E59" s="6"/>
      <c r="F59" s="6"/>
      <c r="H59" s="6"/>
    </row>
    <row r="60" spans="3:8" s="5" customFormat="1" x14ac:dyDescent="0.25">
      <c r="C60" s="6"/>
      <c r="D60" s="6"/>
      <c r="E60" s="6"/>
      <c r="F60" s="6"/>
      <c r="H60" s="6"/>
    </row>
    <row r="61" spans="3:8" s="5" customFormat="1" x14ac:dyDescent="0.25">
      <c r="C61" s="6"/>
      <c r="D61" s="6"/>
      <c r="E61" s="6"/>
      <c r="F61" s="6"/>
      <c r="H61" s="6"/>
    </row>
    <row r="62" spans="3:8" s="5" customFormat="1" x14ac:dyDescent="0.25">
      <c r="C62" s="6"/>
      <c r="D62" s="6"/>
      <c r="E62" s="6"/>
      <c r="F62" s="6"/>
      <c r="H62" s="6"/>
    </row>
    <row r="63" spans="3:8" s="5" customFormat="1" x14ac:dyDescent="0.25">
      <c r="C63" s="6"/>
      <c r="D63" s="6"/>
      <c r="E63" s="6"/>
      <c r="F63" s="6"/>
      <c r="H63" s="6"/>
    </row>
    <row r="64" spans="3:8" s="5" customFormat="1" x14ac:dyDescent="0.25">
      <c r="C64" s="6"/>
      <c r="D64" s="6"/>
      <c r="E64" s="6"/>
      <c r="F64" s="6"/>
      <c r="H64" s="6"/>
    </row>
    <row r="65" spans="3:8" s="5" customFormat="1" x14ac:dyDescent="0.25">
      <c r="C65" s="6"/>
      <c r="D65" s="6"/>
      <c r="E65" s="6"/>
      <c r="F65" s="6"/>
      <c r="H65" s="6"/>
    </row>
    <row r="66" spans="3:8" s="5" customFormat="1" x14ac:dyDescent="0.25">
      <c r="C66" s="6"/>
      <c r="D66" s="6"/>
      <c r="E66" s="6"/>
      <c r="F66" s="6"/>
      <c r="H66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2:N31"/>
  <sheetViews>
    <sheetView showGridLines="0" showZeros="0" view="pageBreakPreview" zoomScale="80" zoomScaleNormal="80" zoomScaleSheetLayoutView="80" zoomScalePageLayoutView="6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42578125" style="1" customWidth="1"/>
    <col min="15" max="16384" width="8.85546875" style="1"/>
  </cols>
  <sheetData>
    <row r="2" spans="2:14" ht="15.75" thickBot="1" x14ac:dyDescent="0.3"/>
    <row r="3" spans="2:14" x14ac:dyDescent="0.25">
      <c r="B3" s="186" t="s">
        <v>29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x14ac:dyDescent="0.25">
      <c r="B5" s="39"/>
      <c r="C5" s="192" t="s">
        <v>0</v>
      </c>
      <c r="D5" s="192"/>
      <c r="E5" s="192"/>
      <c r="F5" s="192" t="s">
        <v>1</v>
      </c>
      <c r="G5" s="192"/>
      <c r="H5" s="192"/>
      <c r="I5" s="192" t="s">
        <v>2</v>
      </c>
      <c r="J5" s="192"/>
      <c r="K5" s="192"/>
      <c r="L5" s="192" t="s">
        <v>3</v>
      </c>
      <c r="M5" s="192"/>
      <c r="N5" s="193"/>
    </row>
    <row r="6" spans="2:14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x14ac:dyDescent="0.25">
      <c r="B7" s="10" t="s">
        <v>37</v>
      </c>
      <c r="C7" s="11">
        <v>3.9247685185185198E-2</v>
      </c>
      <c r="D7" s="12">
        <f t="shared" ref="D7:D18" si="0">IFERROR(C7/C$19,0)</f>
        <v>0.15894070775720653</v>
      </c>
      <c r="E7" s="12">
        <f t="shared" ref="E7:E18" si="1">IFERROR(C7/C$30,0)</f>
        <v>4.3067973989026641E-2</v>
      </c>
      <c r="F7" s="11">
        <v>1.55092592592593E-3</v>
      </c>
      <c r="G7" s="12">
        <f t="shared" ref="G7:G18" si="2">IFERROR(F7/F$19,0)</f>
        <v>4.9832651543324821E-2</v>
      </c>
      <c r="H7" s="12">
        <f t="shared" ref="H7:H18" si="3">IFERROR(F7/F$30,0)</f>
        <v>6.4111764987321313E-3</v>
      </c>
      <c r="I7" s="11">
        <v>1.0949074074074101E-2</v>
      </c>
      <c r="J7" s="12">
        <f t="shared" ref="J7:J18" si="4">IFERROR(I7/I$19,0)</f>
        <v>0.13714120034792707</v>
      </c>
      <c r="K7" s="12">
        <f t="shared" ref="K7:K18" si="5">IFERROR(I7/I$30,0)</f>
        <v>3.4879433670083358E-2</v>
      </c>
      <c r="L7" s="13">
        <f>SUM(C7,F7,I7)</f>
        <v>5.174768518518523E-2</v>
      </c>
      <c r="M7" s="12">
        <f t="shared" ref="M7:M18" si="6">IFERROR(L7/L$19,0)</f>
        <v>0.14458961257357233</v>
      </c>
      <c r="N7" s="14">
        <f t="shared" ref="N7:N18" si="7">IFERROR(L7/L$30,0)</f>
        <v>3.5271657239328194E-2</v>
      </c>
    </row>
    <row r="8" spans="2:14" x14ac:dyDescent="0.25">
      <c r="B8" s="148" t="s">
        <v>101</v>
      </c>
      <c r="C8" s="11">
        <v>4.11226851851852E-2</v>
      </c>
      <c r="D8" s="12">
        <f t="shared" si="0"/>
        <v>0.16653386454183275</v>
      </c>
      <c r="E8" s="12">
        <f t="shared" si="1"/>
        <v>4.5125482625482646E-2</v>
      </c>
      <c r="F8" s="11">
        <v>8.5763888888888903E-3</v>
      </c>
      <c r="G8" s="12">
        <f t="shared" si="2"/>
        <v>0.27556712532540001</v>
      </c>
      <c r="H8" s="12">
        <f t="shared" si="3"/>
        <v>3.5452849145973866E-2</v>
      </c>
      <c r="I8" s="11">
        <v>1.5949074074074102E-2</v>
      </c>
      <c r="J8" s="12">
        <f t="shared" si="4"/>
        <v>0.199768048709771</v>
      </c>
      <c r="K8" s="12">
        <f t="shared" si="5"/>
        <v>5.0807462576506167E-2</v>
      </c>
      <c r="L8" s="13">
        <f t="shared" ref="L8:L18" si="8">SUM(C8,F8,I8)</f>
        <v>6.5648148148148192E-2</v>
      </c>
      <c r="M8" s="12">
        <f t="shared" si="6"/>
        <v>0.1834292736562966</v>
      </c>
      <c r="N8" s="14">
        <f t="shared" si="7"/>
        <v>4.4746329649176804E-2</v>
      </c>
    </row>
    <row r="9" spans="2:14" x14ac:dyDescent="0.25">
      <c r="B9" s="10" t="s">
        <v>51</v>
      </c>
      <c r="C9" s="11">
        <v>3.09722222222222E-2</v>
      </c>
      <c r="D9" s="12">
        <f t="shared" si="0"/>
        <v>0.12542770096086236</v>
      </c>
      <c r="E9" s="12">
        <f t="shared" si="1"/>
        <v>3.3986994513310283E-2</v>
      </c>
      <c r="F9" s="11">
        <v>1.03009259259259E-3</v>
      </c>
      <c r="G9" s="12">
        <f t="shared" si="2"/>
        <v>3.3097805875790198E-2</v>
      </c>
      <c r="H9" s="12">
        <f t="shared" si="3"/>
        <v>4.2581694655757967E-3</v>
      </c>
      <c r="I9" s="11">
        <v>1.0914351851851901E-2</v>
      </c>
      <c r="J9" s="12">
        <f t="shared" si="4"/>
        <v>0.13670629167874787</v>
      </c>
      <c r="K9" s="12">
        <f t="shared" si="5"/>
        <v>3.4768822358233274E-2</v>
      </c>
      <c r="L9" s="13">
        <f t="shared" si="8"/>
        <v>4.2916666666666686E-2</v>
      </c>
      <c r="M9" s="12">
        <f t="shared" si="6"/>
        <v>0.11991462389237441</v>
      </c>
      <c r="N9" s="14">
        <f t="shared" si="7"/>
        <v>2.9252360779116283E-2</v>
      </c>
    </row>
    <row r="10" spans="2:14" x14ac:dyDescent="0.25">
      <c r="B10" s="10" t="s">
        <v>11</v>
      </c>
      <c r="C10" s="11">
        <v>7.8483796296296301E-2</v>
      </c>
      <c r="D10" s="12">
        <f t="shared" si="0"/>
        <v>0.3178345441762363</v>
      </c>
      <c r="E10" s="12">
        <f t="shared" si="1"/>
        <v>8.6123247307457851E-2</v>
      </c>
      <c r="F10" s="11">
        <v>3.26388888888889E-3</v>
      </c>
      <c r="G10" s="12">
        <f t="shared" si="2"/>
        <v>0.10487169951654901</v>
      </c>
      <c r="H10" s="12">
        <f t="shared" si="3"/>
        <v>1.349217740777953E-2</v>
      </c>
      <c r="I10" s="11">
        <v>2.9247685185185199E-2</v>
      </c>
      <c r="J10" s="12">
        <f t="shared" si="4"/>
        <v>0.36633806900550847</v>
      </c>
      <c r="K10" s="12">
        <f t="shared" si="5"/>
        <v>9.3171595015116779E-2</v>
      </c>
      <c r="L10" s="13">
        <f t="shared" si="8"/>
        <v>0.11099537037037038</v>
      </c>
      <c r="M10" s="12">
        <f t="shared" si="6"/>
        <v>0.31013517883707398</v>
      </c>
      <c r="N10" s="14">
        <f t="shared" si="7"/>
        <v>7.565537752743394E-2</v>
      </c>
    </row>
    <row r="11" spans="2:14" x14ac:dyDescent="0.25">
      <c r="B11" s="10" t="s">
        <v>12</v>
      </c>
      <c r="C11" s="11">
        <v>1.3865740740740699E-2</v>
      </c>
      <c r="D11" s="12">
        <f t="shared" si="0"/>
        <v>5.6151863135692363E-2</v>
      </c>
      <c r="E11" s="12">
        <f t="shared" si="1"/>
        <v>1.5215403373298067E-2</v>
      </c>
      <c r="F11" s="11">
        <v>1.38888888888889E-4</v>
      </c>
      <c r="G11" s="12">
        <f t="shared" si="2"/>
        <v>4.462625511342513E-3</v>
      </c>
      <c r="H11" s="12">
        <f t="shared" si="3"/>
        <v>5.7413520884168237E-4</v>
      </c>
      <c r="I11" s="11">
        <v>5.2662037037037E-3</v>
      </c>
      <c r="J11" s="12">
        <f t="shared" si="4"/>
        <v>6.5961148158886485E-2</v>
      </c>
      <c r="K11" s="12">
        <f t="shared" si="5"/>
        <v>1.6776048963940676E-2</v>
      </c>
      <c r="L11" s="13">
        <f t="shared" si="8"/>
        <v>1.9270833333333289E-2</v>
      </c>
      <c r="M11" s="12">
        <f t="shared" si="6"/>
        <v>5.3845158786624284E-2</v>
      </c>
      <c r="N11" s="14">
        <f t="shared" si="7"/>
        <v>1.3135162000331305E-2</v>
      </c>
    </row>
    <row r="12" spans="2:14" x14ac:dyDescent="0.25">
      <c r="B12" s="10" t="s">
        <v>164</v>
      </c>
      <c r="C12" s="11">
        <v>1.1828703703703701E-2</v>
      </c>
      <c r="D12" s="12">
        <f t="shared" si="0"/>
        <v>4.7902507616592448E-2</v>
      </c>
      <c r="E12" s="12">
        <f t="shared" si="1"/>
        <v>1.29800853485064E-2</v>
      </c>
      <c r="F12" s="11">
        <v>0</v>
      </c>
      <c r="G12" s="12">
        <f t="shared" si="2"/>
        <v>0</v>
      </c>
      <c r="H12" s="12">
        <f t="shared" si="3"/>
        <v>0</v>
      </c>
      <c r="I12" s="11">
        <v>3.5300925925925899E-3</v>
      </c>
      <c r="J12" s="12">
        <f t="shared" si="4"/>
        <v>4.4215714699912916E-2</v>
      </c>
      <c r="K12" s="12">
        <f t="shared" si="5"/>
        <v>1.124548337143276E-2</v>
      </c>
      <c r="L12" s="13">
        <f t="shared" si="8"/>
        <v>1.5358796296296291E-2</v>
      </c>
      <c r="M12" s="12">
        <f t="shared" si="6"/>
        <v>4.2914429855766101E-2</v>
      </c>
      <c r="N12" s="14">
        <f t="shared" si="7"/>
        <v>1.0468684669333138E-2</v>
      </c>
    </row>
    <row r="13" spans="2:14" x14ac:dyDescent="0.25">
      <c r="B13" s="10" t="s">
        <v>108</v>
      </c>
      <c r="C13" s="11">
        <v>1.0185185185185199E-3</v>
      </c>
      <c r="D13" s="12">
        <f t="shared" si="0"/>
        <v>4.1246777595500411E-3</v>
      </c>
      <c r="E13" s="12">
        <f t="shared" si="1"/>
        <v>1.1176590123958563E-3</v>
      </c>
      <c r="F13" s="11">
        <v>0</v>
      </c>
      <c r="G13" s="12">
        <f t="shared" si="2"/>
        <v>0</v>
      </c>
      <c r="H13" s="12">
        <f t="shared" si="3"/>
        <v>0</v>
      </c>
      <c r="I13" s="11">
        <v>2.6620370370370399E-4</v>
      </c>
      <c r="J13" s="12">
        <f t="shared" si="4"/>
        <v>3.3342997970426196E-3</v>
      </c>
      <c r="K13" s="12">
        <f t="shared" si="5"/>
        <v>8.4802005751788174E-4</v>
      </c>
      <c r="L13" s="13">
        <f t="shared" si="8"/>
        <v>1.284722222222224E-3</v>
      </c>
      <c r="M13" s="12">
        <f t="shared" si="6"/>
        <v>3.5896772524416322E-3</v>
      </c>
      <c r="N13" s="14">
        <f t="shared" si="7"/>
        <v>8.7567746668875681E-4</v>
      </c>
    </row>
    <row r="14" spans="2:14" x14ac:dyDescent="0.25">
      <c r="B14" s="10" t="s">
        <v>109</v>
      </c>
      <c r="C14" s="11">
        <v>4.7453703703703698E-4</v>
      </c>
      <c r="D14" s="12">
        <f t="shared" si="0"/>
        <v>1.9217248652449027E-3</v>
      </c>
      <c r="E14" s="12">
        <f t="shared" si="1"/>
        <v>5.2072749441170495E-4</v>
      </c>
      <c r="F14" s="11">
        <v>3.2407407407407401E-4</v>
      </c>
      <c r="G14" s="12">
        <f t="shared" si="2"/>
        <v>1.0412792859799187E-2</v>
      </c>
      <c r="H14" s="12">
        <f t="shared" si="3"/>
        <v>1.339648820630591E-3</v>
      </c>
      <c r="I14" s="11">
        <v>0</v>
      </c>
      <c r="J14" s="12">
        <f t="shared" si="4"/>
        <v>0</v>
      </c>
      <c r="K14" s="12">
        <f t="shared" si="5"/>
        <v>0</v>
      </c>
      <c r="L14" s="13">
        <f t="shared" si="8"/>
        <v>7.9861111111111105E-4</v>
      </c>
      <c r="M14" s="12">
        <f t="shared" si="6"/>
        <v>2.2314209947610114E-3</v>
      </c>
      <c r="N14" s="14">
        <f t="shared" si="7"/>
        <v>5.4434004686057785E-4</v>
      </c>
    </row>
    <row r="15" spans="2:14" x14ac:dyDescent="0.25">
      <c r="B15" s="148" t="s">
        <v>196</v>
      </c>
      <c r="C15" s="11">
        <v>1.86342592592593E-3</v>
      </c>
      <c r="D15" s="12">
        <f t="shared" si="0"/>
        <v>7.5462854464495134E-3</v>
      </c>
      <c r="E15" s="12">
        <f t="shared" si="1"/>
        <v>2.0448079658606025E-3</v>
      </c>
      <c r="F15" s="15">
        <v>0</v>
      </c>
      <c r="G15" s="12">
        <f t="shared" si="2"/>
        <v>0</v>
      </c>
      <c r="H15" s="12">
        <f t="shared" si="3"/>
        <v>0</v>
      </c>
      <c r="I15" s="11">
        <v>1.2384259259259299E-3</v>
      </c>
      <c r="J15" s="12">
        <f t="shared" si="4"/>
        <v>1.5511742534067872E-2</v>
      </c>
      <c r="K15" s="12">
        <f t="shared" si="5"/>
        <v>3.9451367893223281E-3</v>
      </c>
      <c r="L15" s="13">
        <f t="shared" si="8"/>
        <v>3.10185185185186E-3</v>
      </c>
      <c r="M15" s="12">
        <f t="shared" si="6"/>
        <v>8.6669685013906188E-3</v>
      </c>
      <c r="N15" s="14">
        <f t="shared" si="7"/>
        <v>2.1142482979512353E-3</v>
      </c>
    </row>
    <row r="16" spans="2:14" x14ac:dyDescent="0.25">
      <c r="B16" s="10" t="s">
        <v>185</v>
      </c>
      <c r="C16" s="11">
        <v>4.7453703703703698E-4</v>
      </c>
      <c r="D16" s="12">
        <f t="shared" si="0"/>
        <v>1.9217248652449027E-3</v>
      </c>
      <c r="E16" s="12">
        <f t="shared" si="1"/>
        <v>5.2072749441170495E-4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4.7453703703703698E-4</v>
      </c>
      <c r="M16" s="12">
        <f t="shared" si="6"/>
        <v>1.3259168229739343E-3</v>
      </c>
      <c r="N16" s="14">
        <f t="shared" si="7"/>
        <v>3.2344843364179261E-4</v>
      </c>
    </row>
    <row r="17" spans="2:14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>
        <f t="shared" si="8"/>
        <v>0</v>
      </c>
      <c r="M17" s="12">
        <f t="shared" si="6"/>
        <v>0</v>
      </c>
      <c r="N17" s="14">
        <f t="shared" si="7"/>
        <v>0</v>
      </c>
    </row>
    <row r="18" spans="2:14" ht="15.75" thickBot="1" x14ac:dyDescent="0.3">
      <c r="B18" s="10" t="s">
        <v>13</v>
      </c>
      <c r="C18" s="11">
        <v>2.7581018518518501E-2</v>
      </c>
      <c r="D18" s="12">
        <f t="shared" si="0"/>
        <v>0.11169439887508782</v>
      </c>
      <c r="E18" s="12">
        <f t="shared" si="1"/>
        <v>3.0265698028855908E-2</v>
      </c>
      <c r="F18" s="11">
        <v>1.6238425925925899E-2</v>
      </c>
      <c r="G18" s="12">
        <f t="shared" si="2"/>
        <v>0.52175529936779419</v>
      </c>
      <c r="H18" s="12">
        <f t="shared" si="3"/>
        <v>6.7125974833739874E-2</v>
      </c>
      <c r="I18" s="11">
        <v>2.4768518518518499E-3</v>
      </c>
      <c r="J18" s="12">
        <f t="shared" si="4"/>
        <v>3.1023485068135619E-2</v>
      </c>
      <c r="K18" s="12">
        <f t="shared" si="5"/>
        <v>7.890273578644625E-3</v>
      </c>
      <c r="L18" s="13">
        <f t="shared" si="8"/>
        <v>4.6296296296296245E-2</v>
      </c>
      <c r="M18" s="12">
        <f t="shared" si="6"/>
        <v>0.12935773882672516</v>
      </c>
      <c r="N18" s="14">
        <f t="shared" si="7"/>
        <v>3.1555944745540708E-2</v>
      </c>
    </row>
    <row r="19" spans="2:14" ht="16.5" thickTop="1" thickBot="1" x14ac:dyDescent="0.3">
      <c r="B19" s="31" t="s">
        <v>3</v>
      </c>
      <c r="C19" s="32">
        <f>SUM(C7:C18)</f>
        <v>0.24693287037037034</v>
      </c>
      <c r="D19" s="33">
        <f>IFERROR(SUM(D7:D18),0)</f>
        <v>0.99999999999999989</v>
      </c>
      <c r="E19" s="33">
        <f>IFERROR(SUM(E7:E18),0)</f>
        <v>0.27096880715301763</v>
      </c>
      <c r="F19" s="32">
        <f>SUM(F7:F18)</f>
        <v>3.1122685185185163E-2</v>
      </c>
      <c r="G19" s="33">
        <f>IFERROR(SUM(G7:G18),0)</f>
        <v>1</v>
      </c>
      <c r="H19" s="33">
        <f>IFERROR(SUM(H7:H18),0)</f>
        <v>0.12865413138127346</v>
      </c>
      <c r="I19" s="32">
        <f>SUM(I7:I18)</f>
        <v>7.9837962962963083E-2</v>
      </c>
      <c r="J19" s="33">
        <f>IFERROR(SUM(J7:J18),0)</f>
        <v>0.99999999999999978</v>
      </c>
      <c r="K19" s="33">
        <f>IFERROR(SUM(K7:K18),0)</f>
        <v>0.25433227638079781</v>
      </c>
      <c r="L19" s="32">
        <f>SUM(L7:L18)</f>
        <v>0.35789351851851853</v>
      </c>
      <c r="M19" s="33">
        <f>IFERROR(SUM(M7:M18),0)</f>
        <v>1</v>
      </c>
      <c r="N19" s="34">
        <f>IFERROR(SUM(N7:N18),0)</f>
        <v>0.24394323085540276</v>
      </c>
    </row>
    <row r="20" spans="2:14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x14ac:dyDescent="0.25">
      <c r="B22" s="18" t="s">
        <v>15</v>
      </c>
      <c r="C22" s="11">
        <v>8.6134259259259299E-2</v>
      </c>
      <c r="D22" s="19"/>
      <c r="E22" s="12">
        <f>IFERROR(C22/C$30,0)</f>
        <v>9.4518390571022209E-2</v>
      </c>
      <c r="F22" s="11">
        <v>1.9039351851851901E-2</v>
      </c>
      <c r="G22" s="19"/>
      <c r="H22" s="12">
        <f>IFERROR(F22/F$30,0)</f>
        <v>7.8704368212047432E-2</v>
      </c>
      <c r="I22" s="11">
        <v>2.4837962962962999E-2</v>
      </c>
      <c r="J22" s="19"/>
      <c r="K22" s="12">
        <f>IFERROR(I22/I$30,0)</f>
        <v>7.9123958410146744E-2</v>
      </c>
      <c r="L22" s="13">
        <f>SUM(C22,F22,I22)</f>
        <v>0.13001157407407421</v>
      </c>
      <c r="M22" s="19"/>
      <c r="N22" s="14">
        <f>IFERROR(L22/L$30,0)</f>
        <v>8.8616981831664887E-2</v>
      </c>
    </row>
    <row r="23" spans="2:14" x14ac:dyDescent="0.25">
      <c r="B23" s="18" t="s">
        <v>16</v>
      </c>
      <c r="C23" s="11">
        <v>2.2222222222222201E-3</v>
      </c>
      <c r="D23" s="19"/>
      <c r="E23" s="12">
        <f t="shared" ref="E23:E27" si="9">IFERROR(C23/C$30,0)</f>
        <v>2.4385287543182261E-3</v>
      </c>
      <c r="F23" s="11">
        <v>0</v>
      </c>
      <c r="G23" s="19"/>
      <c r="H23" s="12">
        <f t="shared" ref="H23:H27" si="10">IFERROR(F23/F$30,0)</f>
        <v>0</v>
      </c>
      <c r="I23" s="11">
        <v>1.3194444444444399E-3</v>
      </c>
      <c r="J23" s="19"/>
      <c r="K23" s="12">
        <f t="shared" ref="K23:K27" si="11">IFERROR(I23/I$30,0)</f>
        <v>4.2032298503060037E-3</v>
      </c>
      <c r="L23" s="13">
        <f t="shared" ref="L23:L27" si="12">SUM(C23,F23,I23)</f>
        <v>3.54166666666666E-3</v>
      </c>
      <c r="M23" s="19"/>
      <c r="N23" s="14">
        <f t="shared" ref="N23:N27" si="13">IFERROR(L23/L$30,0)</f>
        <v>2.4140297730338624E-3</v>
      </c>
    </row>
    <row r="24" spans="2:14" x14ac:dyDescent="0.25">
      <c r="B24" s="18" t="s">
        <v>17</v>
      </c>
      <c r="C24" s="11">
        <v>5.3587962962962999E-3</v>
      </c>
      <c r="D24" s="19"/>
      <c r="E24" s="12">
        <f t="shared" si="9"/>
        <v>5.880410485673648E-3</v>
      </c>
      <c r="F24" s="11">
        <v>6.2500000000000001E-4</v>
      </c>
      <c r="G24" s="19"/>
      <c r="H24" s="12">
        <f t="shared" si="10"/>
        <v>2.5836084397875686E-3</v>
      </c>
      <c r="I24" s="11">
        <v>1.9560185185185201E-3</v>
      </c>
      <c r="J24" s="19"/>
      <c r="K24" s="12">
        <f t="shared" si="11"/>
        <v>6.2311039008922601E-3</v>
      </c>
      <c r="L24" s="13">
        <f t="shared" si="12"/>
        <v>7.9398148148148197E-3</v>
      </c>
      <c r="M24" s="19"/>
      <c r="N24" s="14">
        <f t="shared" si="13"/>
        <v>5.4118445238602406E-3</v>
      </c>
    </row>
    <row r="25" spans="2:14" x14ac:dyDescent="0.25">
      <c r="B25" s="18" t="s">
        <v>18</v>
      </c>
      <c r="C25" s="11">
        <v>0.24631944444444401</v>
      </c>
      <c r="D25" s="19"/>
      <c r="E25" s="12">
        <f t="shared" si="9"/>
        <v>0.27029567161146062</v>
      </c>
      <c r="F25" s="11">
        <v>6.0821759259259298E-2</v>
      </c>
      <c r="G25" s="19"/>
      <c r="H25" s="12">
        <f t="shared" si="10"/>
        <v>0.25142337687192001</v>
      </c>
      <c r="I25" s="11">
        <v>0.100092592592593</v>
      </c>
      <c r="J25" s="19"/>
      <c r="K25" s="12">
        <f t="shared" si="11"/>
        <v>0.31885554162672447</v>
      </c>
      <c r="L25" s="13">
        <f t="shared" si="12"/>
        <v>0.4072337962962963</v>
      </c>
      <c r="M25" s="19"/>
      <c r="N25" s="14">
        <f t="shared" si="13"/>
        <v>0.27757397896796276</v>
      </c>
    </row>
    <row r="26" spans="2:14" x14ac:dyDescent="0.25">
      <c r="B26" s="18" t="s">
        <v>19</v>
      </c>
      <c r="C26" s="11">
        <v>0.31605324074074098</v>
      </c>
      <c r="D26" s="19"/>
      <c r="E26" s="12">
        <f t="shared" si="9"/>
        <v>0.34681721194879123</v>
      </c>
      <c r="F26" s="11">
        <v>0.13030092592592599</v>
      </c>
      <c r="G26" s="19"/>
      <c r="H26" s="12">
        <f t="shared" si="10"/>
        <v>0.53863451509497151</v>
      </c>
      <c r="I26" s="11">
        <v>0.103912037037037</v>
      </c>
      <c r="J26" s="19"/>
      <c r="K26" s="12">
        <f t="shared" si="11"/>
        <v>0.33102278593024048</v>
      </c>
      <c r="L26" s="13">
        <f t="shared" si="12"/>
        <v>0.55026620370370394</v>
      </c>
      <c r="M26" s="19"/>
      <c r="N26" s="14">
        <f t="shared" si="13"/>
        <v>0.37506607025931105</v>
      </c>
    </row>
    <row r="27" spans="2:14" ht="15.75" thickBot="1" x14ac:dyDescent="0.3">
      <c r="B27" s="23" t="s">
        <v>20</v>
      </c>
      <c r="C27" s="20">
        <v>8.2754629629629602E-3</v>
      </c>
      <c r="D27" s="24"/>
      <c r="E27" s="21">
        <f t="shared" si="9"/>
        <v>9.0809794757163165E-3</v>
      </c>
      <c r="F27" s="20">
        <v>0</v>
      </c>
      <c r="G27" s="24"/>
      <c r="H27" s="21">
        <f t="shared" si="10"/>
        <v>0</v>
      </c>
      <c r="I27" s="20">
        <v>1.9560185185185201E-3</v>
      </c>
      <c r="J27" s="24"/>
      <c r="K27" s="21">
        <f t="shared" si="11"/>
        <v>6.2311039008922601E-3</v>
      </c>
      <c r="L27" s="13">
        <f t="shared" si="12"/>
        <v>1.023148148148148E-2</v>
      </c>
      <c r="M27" s="24"/>
      <c r="N27" s="22">
        <f t="shared" si="13"/>
        <v>6.9738637887645036E-3</v>
      </c>
    </row>
    <row r="28" spans="2:14" ht="16.5" thickTop="1" thickBot="1" x14ac:dyDescent="0.3">
      <c r="B28" s="31" t="s">
        <v>3</v>
      </c>
      <c r="C28" s="32">
        <f>SUM(C22:C27)</f>
        <v>0.66436342592592579</v>
      </c>
      <c r="D28" s="33"/>
      <c r="E28" s="33">
        <f>IFERROR(SUM(E22:E27),0)</f>
        <v>0.72903119284698215</v>
      </c>
      <c r="F28" s="32">
        <f>SUM(F22:F27)</f>
        <v>0.21078703703703719</v>
      </c>
      <c r="G28" s="33"/>
      <c r="H28" s="33">
        <f>IFERROR(SUM(H22:H27),0)</f>
        <v>0.87134586861872654</v>
      </c>
      <c r="I28" s="32">
        <f>SUM(I22:I27)</f>
        <v>0.23407407407407446</v>
      </c>
      <c r="J28" s="33"/>
      <c r="K28" s="33">
        <f>IFERROR(SUM(K22:K27),0)</f>
        <v>0.74566772361920219</v>
      </c>
      <c r="L28" s="32">
        <f>SUM(L22:L27)</f>
        <v>1.1092245370370373</v>
      </c>
      <c r="M28" s="33"/>
      <c r="N28" s="34">
        <f>IFERROR(SUM(N22:N27),0)</f>
        <v>0.7560567691445973</v>
      </c>
    </row>
    <row r="29" spans="2:14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ht="16.5" thickTop="1" thickBot="1" x14ac:dyDescent="0.3">
      <c r="B30" s="31" t="s">
        <v>6</v>
      </c>
      <c r="C30" s="32">
        <f>SUM(C19,C28)</f>
        <v>0.91129629629629616</v>
      </c>
      <c r="D30" s="35"/>
      <c r="E30" s="36">
        <f>IFERROR(SUM(E19,E28),0)</f>
        <v>0.99999999999999978</v>
      </c>
      <c r="F30" s="32">
        <f>SUM(F19,F28)</f>
        <v>0.24190972222222235</v>
      </c>
      <c r="G30" s="35"/>
      <c r="H30" s="36">
        <f>IFERROR(SUM(H19,H28),0)</f>
        <v>1</v>
      </c>
      <c r="I30" s="32">
        <f>SUM(I19,I28)</f>
        <v>0.31391203703703752</v>
      </c>
      <c r="J30" s="35"/>
      <c r="K30" s="36">
        <f>IFERROR(SUM(K19,K28),0)</f>
        <v>1</v>
      </c>
      <c r="L30" s="37">
        <f>SUM(L19,L28)</f>
        <v>1.4671180555555559</v>
      </c>
      <c r="M30" s="35"/>
      <c r="N30" s="38">
        <f>IFERROR(SUM(N19,N28),0)</f>
        <v>1</v>
      </c>
    </row>
    <row r="31" spans="2:14" ht="66" customHeight="1" thickTop="1" thickBot="1" x14ac:dyDescent="0.3">
      <c r="B31" s="183" t="s">
        <v>160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B2:N31"/>
  <sheetViews>
    <sheetView showGridLines="0" showZeros="0" view="pageBreakPreview" topLeftCell="A13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42578125" style="4" customWidth="1"/>
    <col min="7" max="7" width="10.42578125" style="1" customWidth="1"/>
    <col min="8" max="8" width="10.42578125" style="4" customWidth="1"/>
    <col min="9" max="11" width="10.42578125" style="1" customWidth="1"/>
    <col min="12" max="16384" width="8.85546875" style="1"/>
  </cols>
  <sheetData>
    <row r="2" spans="2:11" ht="15.75" thickBot="1" x14ac:dyDescent="0.3"/>
    <row r="3" spans="2:11" x14ac:dyDescent="0.25">
      <c r="B3" s="186" t="s">
        <v>52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6.7129629629629603E-4</v>
      </c>
      <c r="D7" s="12">
        <f t="shared" ref="D7:D18" si="0">IFERROR(C7/C$19,0)</f>
        <v>0.11372549019607833</v>
      </c>
      <c r="E7" s="12">
        <f t="shared" ref="E7:E18" si="1">IFERROR(C7/C$30,0)</f>
        <v>8.9713843774168588E-3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6.7129629629629603E-4</v>
      </c>
      <c r="J7" s="12">
        <f t="shared" ref="J7:J18" si="4">IFERROR(I7/I$19,0)</f>
        <v>0.10320284697508897</v>
      </c>
      <c r="K7" s="14">
        <f t="shared" ref="K7:K18" si="5">IFERROR(I7/I$30,0)</f>
        <v>8.4449621432731489E-3</v>
      </c>
    </row>
    <row r="8" spans="2:11" x14ac:dyDescent="0.25">
      <c r="B8" s="148" t="s">
        <v>101</v>
      </c>
      <c r="C8" s="11">
        <v>1.80555555555556E-3</v>
      </c>
      <c r="D8" s="12">
        <f t="shared" si="0"/>
        <v>0.3058823529411771</v>
      </c>
      <c r="E8" s="12">
        <f t="shared" si="1"/>
        <v>2.412993039443162E-2</v>
      </c>
      <c r="F8" s="11">
        <v>0</v>
      </c>
      <c r="G8" s="12">
        <f t="shared" si="2"/>
        <v>0</v>
      </c>
      <c r="H8" s="12">
        <f t="shared" si="3"/>
        <v>0</v>
      </c>
      <c r="I8" s="11">
        <v>1.80555555555556E-3</v>
      </c>
      <c r="J8" s="12">
        <f t="shared" si="4"/>
        <v>0.27758007117437805</v>
      </c>
      <c r="K8" s="14">
        <f t="shared" si="5"/>
        <v>2.2714036109493362E-2</v>
      </c>
    </row>
    <row r="9" spans="2:11" x14ac:dyDescent="0.25">
      <c r="B9" s="10" t="s">
        <v>51</v>
      </c>
      <c r="C9" s="11">
        <v>1.85185185185185E-3</v>
      </c>
      <c r="D9" s="12">
        <f t="shared" si="0"/>
        <v>0.31372549019607798</v>
      </c>
      <c r="E9" s="12">
        <f t="shared" si="1"/>
        <v>2.4748646558391318E-2</v>
      </c>
      <c r="F9" s="11">
        <v>0</v>
      </c>
      <c r="G9" s="12">
        <f t="shared" si="2"/>
        <v>0</v>
      </c>
      <c r="H9" s="12">
        <f t="shared" si="3"/>
        <v>0</v>
      </c>
      <c r="I9" s="11">
        <v>1.85185185185185E-3</v>
      </c>
      <c r="J9" s="12">
        <f t="shared" si="4"/>
        <v>0.28469750889679701</v>
      </c>
      <c r="K9" s="14">
        <f t="shared" si="5"/>
        <v>2.3296447291787984E-2</v>
      </c>
    </row>
    <row r="10" spans="2:11" x14ac:dyDescent="0.25">
      <c r="B10" s="10" t="s">
        <v>11</v>
      </c>
      <c r="C10" s="11">
        <v>7.2916666666666703E-4</v>
      </c>
      <c r="D10" s="12">
        <f t="shared" si="0"/>
        <v>0.12352941176470589</v>
      </c>
      <c r="E10" s="12">
        <f t="shared" si="1"/>
        <v>9.7447795823665962E-3</v>
      </c>
      <c r="F10" s="11">
        <v>5.32407407407407E-4</v>
      </c>
      <c r="G10" s="12">
        <f t="shared" si="2"/>
        <v>0.88461538461538447</v>
      </c>
      <c r="H10" s="12">
        <f t="shared" si="3"/>
        <v>0.11414392059553333</v>
      </c>
      <c r="I10" s="11">
        <v>1.2615740740740699E-3</v>
      </c>
      <c r="J10" s="12">
        <f t="shared" si="4"/>
        <v>0.19395017793594252</v>
      </c>
      <c r="K10" s="14">
        <f t="shared" si="5"/>
        <v>1.5870704717530527E-2</v>
      </c>
    </row>
    <row r="11" spans="2:1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0</v>
      </c>
      <c r="G11" s="12">
        <f t="shared" si="2"/>
        <v>0</v>
      </c>
      <c r="H11" s="12">
        <f t="shared" si="3"/>
        <v>0</v>
      </c>
      <c r="I11" s="11">
        <v>0</v>
      </c>
      <c r="J11" s="12">
        <f t="shared" si="4"/>
        <v>0</v>
      </c>
      <c r="K11" s="14">
        <f t="shared" si="5"/>
        <v>0</v>
      </c>
    </row>
    <row r="12" spans="2:11" x14ac:dyDescent="0.25">
      <c r="B12" s="10" t="s">
        <v>164</v>
      </c>
      <c r="C12" s="11">
        <v>2.19907407407407E-4</v>
      </c>
      <c r="D12" s="12">
        <f t="shared" si="0"/>
        <v>3.725490196078423E-2</v>
      </c>
      <c r="E12" s="12">
        <f t="shared" si="1"/>
        <v>2.9389017788089664E-3</v>
      </c>
      <c r="F12" s="11">
        <v>0</v>
      </c>
      <c r="G12" s="12">
        <f t="shared" si="2"/>
        <v>0</v>
      </c>
      <c r="H12" s="12">
        <f t="shared" si="3"/>
        <v>0</v>
      </c>
      <c r="I12" s="11">
        <v>2.19907407407407E-4</v>
      </c>
      <c r="J12" s="12">
        <f t="shared" si="4"/>
        <v>3.3807829181494616E-2</v>
      </c>
      <c r="K12" s="14">
        <f t="shared" si="5"/>
        <v>2.7664531158998209E-3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0</v>
      </c>
      <c r="G15" s="12">
        <f t="shared" si="2"/>
        <v>0</v>
      </c>
      <c r="H15" s="12">
        <f t="shared" si="3"/>
        <v>0</v>
      </c>
      <c r="I15" s="11">
        <v>0</v>
      </c>
      <c r="J15" s="12">
        <f t="shared" si="4"/>
        <v>0</v>
      </c>
      <c r="K15" s="14">
        <f t="shared" si="5"/>
        <v>0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4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4" ht="15.75" thickBot="1" x14ac:dyDescent="0.3">
      <c r="B18" s="10" t="s">
        <v>13</v>
      </c>
      <c r="C18" s="11">
        <v>6.2500000000000001E-4</v>
      </c>
      <c r="D18" s="12">
        <f t="shared" si="0"/>
        <v>0.10588235294117643</v>
      </c>
      <c r="E18" s="12">
        <f t="shared" si="1"/>
        <v>8.352668213457079E-3</v>
      </c>
      <c r="F18" s="11">
        <v>6.9444444444444404E-5</v>
      </c>
      <c r="G18" s="12">
        <f t="shared" si="2"/>
        <v>0.11538461538461539</v>
      </c>
      <c r="H18" s="12">
        <f t="shared" si="3"/>
        <v>1.4888337468982611E-2</v>
      </c>
      <c r="I18" s="11">
        <v>6.9444444444444404E-4</v>
      </c>
      <c r="J18" s="12">
        <f t="shared" si="4"/>
        <v>0.10676156583629892</v>
      </c>
      <c r="K18" s="14">
        <f t="shared" si="5"/>
        <v>8.7361677344204979E-3</v>
      </c>
    </row>
    <row r="19" spans="2:14" ht="16.5" thickTop="1" thickBot="1" x14ac:dyDescent="0.3">
      <c r="B19" s="31" t="s">
        <v>3</v>
      </c>
      <c r="C19" s="32">
        <f>SUM(C7:C18)</f>
        <v>5.9027777777777802E-3</v>
      </c>
      <c r="D19" s="33">
        <f>IFERROR(SUM(D7:D18),0)</f>
        <v>0.99999999999999989</v>
      </c>
      <c r="E19" s="33">
        <f>IFERROR(SUM(E7:E18),0)</f>
        <v>7.8886310904872442E-2</v>
      </c>
      <c r="F19" s="32">
        <f>SUM(F7:F18)</f>
        <v>6.0185185185185146E-4</v>
      </c>
      <c r="G19" s="33">
        <f>IFERROR(SUM(G7:G18),0)</f>
        <v>0.99999999999999989</v>
      </c>
      <c r="H19" s="33">
        <f>IFERROR(SUM(H7:H18),0)</f>
        <v>0.12903225806451593</v>
      </c>
      <c r="I19" s="32">
        <f>SUM(I7:I18)</f>
        <v>6.5046296296296267E-3</v>
      </c>
      <c r="J19" s="33">
        <f>IFERROR(SUM(J7:J18),0)</f>
        <v>1</v>
      </c>
      <c r="K19" s="34">
        <f>IFERROR(SUM(K7:K18),0)</f>
        <v>8.1828771112405344E-2</v>
      </c>
    </row>
    <row r="20" spans="2:14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4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4" x14ac:dyDescent="0.25">
      <c r="B22" s="18" t="s">
        <v>15</v>
      </c>
      <c r="C22" s="11">
        <v>2.6273148148148102E-3</v>
      </c>
      <c r="D22" s="19"/>
      <c r="E22" s="12">
        <f>IFERROR(C22/C$30,0)</f>
        <v>3.511214230471766E-2</v>
      </c>
      <c r="F22" s="11">
        <v>8.5648148148148205E-4</v>
      </c>
      <c r="G22" s="19"/>
      <c r="H22" s="12">
        <f>IFERROR(F22/F$30,0)</f>
        <v>0.18362282878411909</v>
      </c>
      <c r="I22" s="11">
        <v>3.4837962962962999E-3</v>
      </c>
      <c r="J22" s="19"/>
      <c r="K22" s="14">
        <f>IFERROR(I22/I$30,0)</f>
        <v>4.3826441467676232E-2</v>
      </c>
    </row>
    <row r="23" spans="2:14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0</v>
      </c>
      <c r="G23" s="19"/>
      <c r="H23" s="12">
        <f t="shared" ref="H23:H27" si="7">IFERROR(F23/F$30,0)</f>
        <v>0</v>
      </c>
      <c r="I23" s="11">
        <v>0</v>
      </c>
      <c r="J23" s="19"/>
      <c r="K23" s="14">
        <f t="shared" ref="K23:K27" si="8">IFERROR(I23/I$30,0)</f>
        <v>0</v>
      </c>
    </row>
    <row r="24" spans="2:14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4" x14ac:dyDescent="0.25">
      <c r="B25" s="18" t="s">
        <v>18</v>
      </c>
      <c r="C25" s="11">
        <v>8.4027777777777798E-3</v>
      </c>
      <c r="D25" s="19"/>
      <c r="E25" s="12">
        <f t="shared" si="6"/>
        <v>0.11229698375870074</v>
      </c>
      <c r="F25" s="11">
        <v>2.5462962962963E-3</v>
      </c>
      <c r="G25" s="19"/>
      <c r="H25" s="12">
        <f t="shared" si="7"/>
        <v>0.54590570719603015</v>
      </c>
      <c r="I25" s="11">
        <v>1.0949074074074101E-2</v>
      </c>
      <c r="J25" s="19"/>
      <c r="K25" s="14">
        <f t="shared" si="8"/>
        <v>0.13774024461269693</v>
      </c>
    </row>
    <row r="26" spans="2:14" s="2" customFormat="1" x14ac:dyDescent="0.25">
      <c r="B26" s="18" t="s">
        <v>19</v>
      </c>
      <c r="C26" s="11">
        <v>5.7893518518518497E-2</v>
      </c>
      <c r="D26" s="19"/>
      <c r="E26" s="12">
        <f t="shared" si="6"/>
        <v>0.77370456303170909</v>
      </c>
      <c r="F26" s="11">
        <v>6.5972222222222203E-4</v>
      </c>
      <c r="G26" s="19"/>
      <c r="H26" s="12">
        <f t="shared" si="7"/>
        <v>0.14143920595533485</v>
      </c>
      <c r="I26" s="11">
        <v>5.8553240740740697E-2</v>
      </c>
      <c r="J26" s="19"/>
      <c r="K26" s="14">
        <f t="shared" si="8"/>
        <v>0.73660454280722154</v>
      </c>
      <c r="L26" s="1"/>
      <c r="M26" s="1"/>
      <c r="N26" s="1"/>
    </row>
    <row r="27" spans="2:14" ht="15.75" thickBot="1" x14ac:dyDescent="0.3">
      <c r="B27" s="23" t="s">
        <v>20</v>
      </c>
      <c r="C27" s="20">
        <v>0</v>
      </c>
      <c r="D27" s="24"/>
      <c r="E27" s="21">
        <f t="shared" si="6"/>
        <v>0</v>
      </c>
      <c r="F27" s="20">
        <v>0</v>
      </c>
      <c r="G27" s="24"/>
      <c r="H27" s="21">
        <f t="shared" si="7"/>
        <v>0</v>
      </c>
      <c r="I27" s="20">
        <v>0</v>
      </c>
      <c r="J27" s="24"/>
      <c r="K27" s="22">
        <f t="shared" si="8"/>
        <v>0</v>
      </c>
    </row>
    <row r="28" spans="2:14" s="3" customFormat="1" ht="16.5" thickTop="1" thickBot="1" x14ac:dyDescent="0.3">
      <c r="B28" s="31" t="s">
        <v>3</v>
      </c>
      <c r="C28" s="32">
        <f>SUM(C22:C27)</f>
        <v>6.8923611111111088E-2</v>
      </c>
      <c r="D28" s="33"/>
      <c r="E28" s="33">
        <f>IFERROR(SUM(E22:E27),0)</f>
        <v>0.92111368909512747</v>
      </c>
      <c r="F28" s="32">
        <f>SUM(F22:F27)</f>
        <v>4.0625000000000036E-3</v>
      </c>
      <c r="G28" s="33"/>
      <c r="H28" s="33">
        <f>IFERROR(SUM(H22:H27),0)</f>
        <v>0.8709677419354841</v>
      </c>
      <c r="I28" s="32">
        <f>SUM(I22:I27)</f>
        <v>7.2986111111111099E-2</v>
      </c>
      <c r="J28" s="33"/>
      <c r="K28" s="34">
        <f>IFERROR(SUM(K22:K27),0)</f>
        <v>0.91817122888759473</v>
      </c>
      <c r="L28" s="1"/>
      <c r="M28" s="1"/>
      <c r="N28" s="1"/>
    </row>
    <row r="29" spans="2:14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4" ht="16.5" thickTop="1" thickBot="1" x14ac:dyDescent="0.3">
      <c r="B30" s="31" t="s">
        <v>6</v>
      </c>
      <c r="C30" s="32">
        <f>SUM(C19,C28)</f>
        <v>7.4826388888888873E-2</v>
      </c>
      <c r="D30" s="35"/>
      <c r="E30" s="36">
        <f>IFERROR(SUM(E19,E28),0)</f>
        <v>0.99999999999999989</v>
      </c>
      <c r="F30" s="32">
        <f>SUM(F19,F28)</f>
        <v>4.6643518518518553E-3</v>
      </c>
      <c r="G30" s="35"/>
      <c r="H30" s="36">
        <f>IFERROR(SUM(H19,H28),0)</f>
        <v>1</v>
      </c>
      <c r="I30" s="32">
        <f>SUM(I19,I28)</f>
        <v>7.9490740740740723E-2</v>
      </c>
      <c r="J30" s="35"/>
      <c r="K30" s="38">
        <f>IFERROR(SUM(K19,K28),0)</f>
        <v>1</v>
      </c>
    </row>
    <row r="31" spans="2:14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B1:K66"/>
  <sheetViews>
    <sheetView showGridLines="0" showZeros="0" view="pageBreakPreview" zoomScale="110" zoomScaleNormal="9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42578125" style="4" customWidth="1"/>
    <col min="7" max="7" width="10.42578125" style="1" customWidth="1"/>
    <col min="8" max="8" width="10.42578125" style="4" customWidth="1"/>
    <col min="9" max="11" width="10.4257812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x14ac:dyDescent="0.25">
      <c r="B3" s="186" t="s">
        <v>53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1.2962962962962999E-3</v>
      </c>
      <c r="D7" s="12">
        <f t="shared" ref="D7:D18" si="0">IFERROR(C7/C$19,0)</f>
        <v>7.8376487053884031E-2</v>
      </c>
      <c r="E7" s="12">
        <f t="shared" ref="E7:E18" si="1">IFERROR(C7/C$30,0)</f>
        <v>1.8546116906772703E-2</v>
      </c>
      <c r="F7" s="11">
        <v>5.90277777777778E-4</v>
      </c>
      <c r="G7" s="12">
        <f t="shared" ref="G7:G18" si="2">IFERROR(F7/F$19,0)</f>
        <v>0.10944206008583689</v>
      </c>
      <c r="H7" s="12">
        <f t="shared" ref="H7:H18" si="3">IFERROR(F7/F$30,0)</f>
        <v>3.5294117647058823E-2</v>
      </c>
      <c r="I7" s="11">
        <v>1.88657407407407E-3</v>
      </c>
      <c r="J7" s="12">
        <f t="shared" ref="J7:J18" si="4">IFERROR(I7/I$19,0)</f>
        <v>8.6015831134564485E-2</v>
      </c>
      <c r="K7" s="14">
        <f t="shared" ref="K7:K18" si="5">IFERROR(I7/I$30,0)</f>
        <v>2.1779796900053404E-2</v>
      </c>
    </row>
    <row r="8" spans="2:11" s="5" customFormat="1" x14ac:dyDescent="0.25">
      <c r="B8" s="148" t="s">
        <v>101</v>
      </c>
      <c r="C8" s="11">
        <v>3.8078703703703699E-3</v>
      </c>
      <c r="D8" s="12">
        <f t="shared" si="0"/>
        <v>0.23023093072078366</v>
      </c>
      <c r="E8" s="12">
        <f t="shared" si="1"/>
        <v>5.4479218413644656E-2</v>
      </c>
      <c r="F8" s="11">
        <v>1.44675925925926E-3</v>
      </c>
      <c r="G8" s="12">
        <f t="shared" si="2"/>
        <v>0.26824034334763946</v>
      </c>
      <c r="H8" s="12">
        <f t="shared" si="3"/>
        <v>8.6505190311418692E-2</v>
      </c>
      <c r="I8" s="11">
        <v>5.2546296296296299E-3</v>
      </c>
      <c r="J8" s="12">
        <f t="shared" si="4"/>
        <v>0.2395778364116096</v>
      </c>
      <c r="K8" s="14">
        <f t="shared" si="5"/>
        <v>6.0662747194013905E-2</v>
      </c>
    </row>
    <row r="9" spans="2:11" s="5" customFormat="1" x14ac:dyDescent="0.25">
      <c r="B9" s="10" t="s">
        <v>51</v>
      </c>
      <c r="C9" s="11">
        <v>3.9699074074074098E-3</v>
      </c>
      <c r="D9" s="12">
        <f t="shared" si="0"/>
        <v>0.24002799160251931</v>
      </c>
      <c r="E9" s="12">
        <f t="shared" si="1"/>
        <v>5.679748302699128E-2</v>
      </c>
      <c r="F9" s="11">
        <v>2.4305555555555601E-4</v>
      </c>
      <c r="G9" s="12">
        <f t="shared" si="2"/>
        <v>4.5064377682403491E-2</v>
      </c>
      <c r="H9" s="12">
        <f t="shared" si="3"/>
        <v>1.4532871972318359E-2</v>
      </c>
      <c r="I9" s="11">
        <v>4.21296296296296E-3</v>
      </c>
      <c r="J9" s="12">
        <f t="shared" si="4"/>
        <v>0.19208443271767803</v>
      </c>
      <c r="K9" s="14">
        <f t="shared" si="5"/>
        <v>4.8637092463923004E-2</v>
      </c>
    </row>
    <row r="10" spans="2:11" s="5" customFormat="1" x14ac:dyDescent="0.25">
      <c r="B10" s="10" t="s">
        <v>11</v>
      </c>
      <c r="C10" s="11">
        <v>5.4513888888888902E-3</v>
      </c>
      <c r="D10" s="12">
        <f t="shared" si="0"/>
        <v>0.32960111966410072</v>
      </c>
      <c r="E10" s="12">
        <f t="shared" si="1"/>
        <v>7.7993045206160003E-2</v>
      </c>
      <c r="F10" s="11">
        <v>2.1527777777777799E-3</v>
      </c>
      <c r="G10" s="12">
        <f t="shared" si="2"/>
        <v>0.39914163090128774</v>
      </c>
      <c r="H10" s="12">
        <f t="shared" si="3"/>
        <v>0.12871972318339106</v>
      </c>
      <c r="I10" s="11">
        <v>7.6041666666666697E-3</v>
      </c>
      <c r="J10" s="12">
        <f t="shared" si="4"/>
        <v>0.34670184696569945</v>
      </c>
      <c r="K10" s="14">
        <f t="shared" si="5"/>
        <v>8.7787279529663323E-2</v>
      </c>
    </row>
    <row r="11" spans="2:11" s="5" customFormat="1" x14ac:dyDescent="0.25">
      <c r="B11" s="10" t="s">
        <v>12</v>
      </c>
      <c r="C11" s="11">
        <v>2.31481481481481E-4</v>
      </c>
      <c r="D11" s="12">
        <f t="shared" si="0"/>
        <v>1.3995801259622079E-2</v>
      </c>
      <c r="E11" s="12">
        <f t="shared" si="1"/>
        <v>3.3118065904951094E-3</v>
      </c>
      <c r="F11" s="11">
        <v>5.90277777777778E-4</v>
      </c>
      <c r="G11" s="12">
        <f t="shared" si="2"/>
        <v>0.10944206008583689</v>
      </c>
      <c r="H11" s="12">
        <f t="shared" si="3"/>
        <v>3.5294117647058823E-2</v>
      </c>
      <c r="I11" s="11">
        <v>8.2175925925925895E-4</v>
      </c>
      <c r="J11" s="12">
        <f t="shared" si="4"/>
        <v>3.7467018469656992E-2</v>
      </c>
      <c r="K11" s="14">
        <f t="shared" si="5"/>
        <v>9.4869053981827874E-3</v>
      </c>
    </row>
    <row r="12" spans="2:11" s="5" customFormat="1" x14ac:dyDescent="0.25">
      <c r="B12" s="10" t="s">
        <v>164</v>
      </c>
      <c r="C12" s="11">
        <v>2.89351851851852E-4</v>
      </c>
      <c r="D12" s="12">
        <f t="shared" si="0"/>
        <v>1.7494751574527644E-2</v>
      </c>
      <c r="E12" s="12">
        <f t="shared" si="1"/>
        <v>4.1397582381188973E-3</v>
      </c>
      <c r="F12" s="11">
        <v>1.38888888888889E-4</v>
      </c>
      <c r="G12" s="12">
        <f t="shared" si="2"/>
        <v>2.5751072961373397E-2</v>
      </c>
      <c r="H12" s="12">
        <f t="shared" si="3"/>
        <v>8.3044982698961961E-3</v>
      </c>
      <c r="I12" s="11">
        <v>4.2824074074074102E-4</v>
      </c>
      <c r="J12" s="12">
        <f t="shared" si="4"/>
        <v>1.9525065963060705E-2</v>
      </c>
      <c r="K12" s="14">
        <f t="shared" si="5"/>
        <v>4.9438802779262466E-3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1.8518518518518501E-4</v>
      </c>
      <c r="D15" s="12">
        <f t="shared" si="0"/>
        <v>1.1196641007697676E-2</v>
      </c>
      <c r="E15" s="12">
        <f t="shared" si="1"/>
        <v>2.6494452723960903E-3</v>
      </c>
      <c r="F15" s="11">
        <v>0</v>
      </c>
      <c r="G15" s="12">
        <f t="shared" si="2"/>
        <v>0</v>
      </c>
      <c r="H15" s="12">
        <f t="shared" si="3"/>
        <v>0</v>
      </c>
      <c r="I15" s="11">
        <v>1.8518518518518501E-4</v>
      </c>
      <c r="J15" s="12">
        <f t="shared" si="4"/>
        <v>8.4432717678100209E-3</v>
      </c>
      <c r="K15" s="14">
        <f t="shared" si="5"/>
        <v>2.1378941742383733E-3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1.30787037037037E-3</v>
      </c>
      <c r="D18" s="12">
        <f t="shared" si="0"/>
        <v>7.9076277116864893E-2</v>
      </c>
      <c r="E18" s="12">
        <f t="shared" si="1"/>
        <v>1.8711707236297403E-2</v>
      </c>
      <c r="F18" s="11">
        <v>2.31481481481481E-4</v>
      </c>
      <c r="G18" s="12">
        <f t="shared" si="2"/>
        <v>4.2918454935622206E-2</v>
      </c>
      <c r="H18" s="12">
        <f t="shared" si="3"/>
        <v>1.3840830449826955E-2</v>
      </c>
      <c r="I18" s="11">
        <v>1.5393518518518499E-3</v>
      </c>
      <c r="J18" s="12">
        <f t="shared" si="4"/>
        <v>7.0184696569920782E-2</v>
      </c>
      <c r="K18" s="14">
        <f t="shared" si="5"/>
        <v>1.7771245323356472E-2</v>
      </c>
    </row>
    <row r="19" spans="2:11" s="5" customFormat="1" ht="16.5" thickTop="1" thickBot="1" x14ac:dyDescent="0.3">
      <c r="B19" s="31" t="s">
        <v>3</v>
      </c>
      <c r="C19" s="32">
        <f>SUM(C7:C18)</f>
        <v>1.6539351851851857E-2</v>
      </c>
      <c r="D19" s="33">
        <f>IFERROR(SUM(D7:D18),0)</f>
        <v>1</v>
      </c>
      <c r="E19" s="33">
        <f>IFERROR(SUM(E7:E18),0)</f>
        <v>0.2366285808908761</v>
      </c>
      <c r="F19" s="32">
        <f>SUM(F7:F18)</f>
        <v>5.3935185185185214E-3</v>
      </c>
      <c r="G19" s="33">
        <f>IFERROR(SUM(G7:G18),0)</f>
        <v>1.0000000000000002</v>
      </c>
      <c r="H19" s="33">
        <f>IFERROR(SUM(H7:H18),0)</f>
        <v>0.32249134948096891</v>
      </c>
      <c r="I19" s="32">
        <f>SUM(I7:I18)</f>
        <v>2.1932870370370363E-2</v>
      </c>
      <c r="J19" s="33">
        <f>IFERROR(SUM(J7:J18),0)</f>
        <v>0.99999999999999989</v>
      </c>
      <c r="K19" s="34">
        <f>IFERROR(SUM(K7:K18),0)</f>
        <v>0.25320684126135751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1.85185185185185E-3</v>
      </c>
      <c r="D22" s="19"/>
      <c r="E22" s="12">
        <f>IFERROR(C22/C$30,0)</f>
        <v>2.6494452723960903E-2</v>
      </c>
      <c r="F22" s="11">
        <v>5.6712962962962999E-4</v>
      </c>
      <c r="G22" s="19"/>
      <c r="H22" s="12">
        <f>IFERROR(F22/F$30,0)</f>
        <v>3.3910034602076131E-2</v>
      </c>
      <c r="I22" s="11">
        <v>2.4189814814814799E-3</v>
      </c>
      <c r="J22" s="19"/>
      <c r="K22" s="14">
        <f>IFERROR(I22/I$30,0)</f>
        <v>2.792624265098876E-2</v>
      </c>
    </row>
    <row r="23" spans="2:11" s="5" customFormat="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1.9675925925925899E-4</v>
      </c>
      <c r="G23" s="19"/>
      <c r="H23" s="12">
        <f t="shared" ref="H23:H27" si="7">IFERROR(F23/F$30,0)</f>
        <v>1.176470588235292E-2</v>
      </c>
      <c r="I23" s="11">
        <v>1.9675925925925899E-4</v>
      </c>
      <c r="J23" s="19"/>
      <c r="K23" s="14">
        <f t="shared" ref="K23:K27" si="8">IFERROR(I23/I$30,0)</f>
        <v>2.2715125601282709E-3</v>
      </c>
    </row>
    <row r="24" spans="2:11" s="5" customFormat="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s="5" customFormat="1" x14ac:dyDescent="0.25">
      <c r="B25" s="18" t="s">
        <v>18</v>
      </c>
      <c r="C25" s="11">
        <v>2.1006944444444401E-2</v>
      </c>
      <c r="D25" s="19"/>
      <c r="E25" s="12">
        <f t="shared" si="6"/>
        <v>0.30054644808743119</v>
      </c>
      <c r="F25" s="11">
        <v>6.75925925925926E-3</v>
      </c>
      <c r="G25" s="19"/>
      <c r="H25" s="12">
        <f t="shared" si="7"/>
        <v>0.40415224913494796</v>
      </c>
      <c r="I25" s="11">
        <v>2.7766203703703699E-2</v>
      </c>
      <c r="J25" s="19"/>
      <c r="K25" s="14">
        <f t="shared" si="8"/>
        <v>0.32055050774986638</v>
      </c>
    </row>
    <row r="26" spans="2:11" s="5" customFormat="1" x14ac:dyDescent="0.25">
      <c r="B26" s="18" t="s">
        <v>19</v>
      </c>
      <c r="C26" s="11">
        <v>3.0405092592592602E-2</v>
      </c>
      <c r="D26" s="19"/>
      <c r="E26" s="12">
        <f t="shared" si="6"/>
        <v>0.43500579566153363</v>
      </c>
      <c r="F26" s="11">
        <v>3.4837962962962999E-3</v>
      </c>
      <c r="G26" s="19"/>
      <c r="H26" s="12">
        <f t="shared" si="7"/>
        <v>0.2083044982698963</v>
      </c>
      <c r="I26" s="11">
        <v>3.3888888888888899E-2</v>
      </c>
      <c r="J26" s="19"/>
      <c r="K26" s="14">
        <f t="shared" si="8"/>
        <v>0.3912346338856228</v>
      </c>
    </row>
    <row r="27" spans="2:11" s="5" customFormat="1" ht="15.75" thickBot="1" x14ac:dyDescent="0.3">
      <c r="B27" s="23" t="s">
        <v>20</v>
      </c>
      <c r="C27" s="20">
        <v>9.2592592592592602E-5</v>
      </c>
      <c r="D27" s="24"/>
      <c r="E27" s="21">
        <f t="shared" si="6"/>
        <v>1.3247226361980467E-3</v>
      </c>
      <c r="F27" s="20">
        <v>3.2407407407407401E-4</v>
      </c>
      <c r="G27" s="24"/>
      <c r="H27" s="21">
        <f t="shared" si="7"/>
        <v>1.9377162629757774E-2</v>
      </c>
      <c r="I27" s="20">
        <v>4.1666666666666702E-4</v>
      </c>
      <c r="J27" s="24"/>
      <c r="K27" s="22">
        <f t="shared" si="8"/>
        <v>4.810261892036349E-3</v>
      </c>
    </row>
    <row r="28" spans="2:11" s="5" customFormat="1" ht="16.5" thickTop="1" thickBot="1" x14ac:dyDescent="0.3">
      <c r="B28" s="31" t="s">
        <v>3</v>
      </c>
      <c r="C28" s="32">
        <f>SUM(C22:C27)</f>
        <v>5.3356481481481449E-2</v>
      </c>
      <c r="D28" s="33"/>
      <c r="E28" s="33">
        <f>IFERROR(SUM(E22:E27),0)</f>
        <v>0.76337141910912387</v>
      </c>
      <c r="F28" s="32">
        <f>SUM(F22:F27)</f>
        <v>1.1331018518518522E-2</v>
      </c>
      <c r="G28" s="33"/>
      <c r="H28" s="33">
        <f>IFERROR(SUM(H22:H27),0)</f>
        <v>0.67750865051903109</v>
      </c>
      <c r="I28" s="32">
        <f>SUM(I22:I27)</f>
        <v>6.4687499999999995E-2</v>
      </c>
      <c r="J28" s="33"/>
      <c r="K28" s="34">
        <f>IFERROR(SUM(K22:K27),0)</f>
        <v>0.7467931587386426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6.989583333333331E-2</v>
      </c>
      <c r="D30" s="35"/>
      <c r="E30" s="36">
        <f>IFERROR(SUM(E19,E28),0)</f>
        <v>1</v>
      </c>
      <c r="F30" s="32">
        <f>SUM(F19,F28)</f>
        <v>1.6724537037037045E-2</v>
      </c>
      <c r="G30" s="35"/>
      <c r="H30" s="36">
        <f>IFERROR(SUM(H19,H28),0)</f>
        <v>1</v>
      </c>
      <c r="I30" s="32">
        <f>SUM(I19,I28)</f>
        <v>8.6620370370370361E-2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>
      <c r="C33" s="6"/>
      <c r="D33" s="6"/>
      <c r="E33" s="6"/>
      <c r="F33" s="6"/>
      <c r="H33" s="6"/>
    </row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/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  <row r="42" spans="3:8" s="5" customFormat="1" x14ac:dyDescent="0.25">
      <c r="C42" s="6"/>
      <c r="D42" s="6"/>
      <c r="E42" s="6"/>
      <c r="F42" s="6"/>
      <c r="H42" s="6"/>
    </row>
    <row r="43" spans="3:8" s="5" customFormat="1" x14ac:dyDescent="0.25">
      <c r="C43" s="6"/>
      <c r="D43" s="6"/>
      <c r="E43" s="6"/>
      <c r="F43" s="6"/>
      <c r="H43" s="6"/>
    </row>
    <row r="44" spans="3:8" s="5" customFormat="1" x14ac:dyDescent="0.25">
      <c r="C44" s="6"/>
      <c r="D44" s="6"/>
      <c r="E44" s="6"/>
      <c r="F44" s="6"/>
      <c r="H44" s="6"/>
    </row>
    <row r="45" spans="3:8" s="5" customFormat="1" x14ac:dyDescent="0.25">
      <c r="C45" s="6"/>
      <c r="D45" s="6"/>
      <c r="E45" s="6"/>
      <c r="F45" s="6"/>
      <c r="H45" s="6"/>
    </row>
    <row r="46" spans="3:8" s="5" customFormat="1" x14ac:dyDescent="0.25">
      <c r="C46" s="6"/>
      <c r="D46" s="6"/>
      <c r="E46" s="6"/>
      <c r="F46" s="6"/>
      <c r="H46" s="6"/>
    </row>
    <row r="47" spans="3:8" s="5" customFormat="1" x14ac:dyDescent="0.25">
      <c r="C47" s="6"/>
      <c r="D47" s="6"/>
      <c r="E47" s="6"/>
      <c r="F47" s="6"/>
      <c r="H47" s="6"/>
    </row>
    <row r="48" spans="3:8" s="5" customFormat="1" x14ac:dyDescent="0.25">
      <c r="C48" s="6"/>
      <c r="D48" s="6"/>
      <c r="E48" s="6"/>
      <c r="F48" s="6"/>
      <c r="H48" s="6"/>
    </row>
    <row r="49" spans="3:8" s="5" customFormat="1" x14ac:dyDescent="0.25">
      <c r="C49" s="6"/>
      <c r="D49" s="6"/>
      <c r="E49" s="6"/>
      <c r="F49" s="6"/>
      <c r="H49" s="6"/>
    </row>
    <row r="50" spans="3:8" s="5" customFormat="1" x14ac:dyDescent="0.25">
      <c r="C50" s="6"/>
      <c r="D50" s="6"/>
      <c r="E50" s="6"/>
      <c r="F50" s="6"/>
      <c r="H50" s="6"/>
    </row>
    <row r="51" spans="3:8" s="5" customFormat="1" x14ac:dyDescent="0.25">
      <c r="C51" s="6"/>
      <c r="D51" s="6"/>
      <c r="E51" s="6"/>
      <c r="F51" s="6"/>
      <c r="H51" s="6"/>
    </row>
    <row r="52" spans="3:8" s="5" customFormat="1" x14ac:dyDescent="0.25">
      <c r="C52" s="6"/>
      <c r="D52" s="6"/>
      <c r="E52" s="6"/>
      <c r="F52" s="6"/>
      <c r="H52" s="6"/>
    </row>
    <row r="53" spans="3:8" s="5" customFormat="1" x14ac:dyDescent="0.25">
      <c r="C53" s="6"/>
      <c r="D53" s="6"/>
      <c r="E53" s="6"/>
      <c r="F53" s="6"/>
      <c r="H53" s="6"/>
    </row>
    <row r="54" spans="3:8" s="5" customFormat="1" x14ac:dyDescent="0.25">
      <c r="C54" s="6"/>
      <c r="D54" s="6"/>
      <c r="E54" s="6"/>
      <c r="F54" s="6"/>
      <c r="H54" s="6"/>
    </row>
    <row r="55" spans="3:8" s="5" customFormat="1" x14ac:dyDescent="0.25">
      <c r="C55" s="6"/>
      <c r="D55" s="6"/>
      <c r="E55" s="6"/>
      <c r="F55" s="6"/>
      <c r="H55" s="6"/>
    </row>
    <row r="56" spans="3:8" s="5" customFormat="1" x14ac:dyDescent="0.25">
      <c r="C56" s="6"/>
      <c r="D56" s="6"/>
      <c r="E56" s="6"/>
      <c r="F56" s="6"/>
      <c r="H56" s="6"/>
    </row>
    <row r="57" spans="3:8" s="5" customFormat="1" x14ac:dyDescent="0.25">
      <c r="C57" s="6"/>
      <c r="D57" s="6"/>
      <c r="E57" s="6"/>
      <c r="F57" s="6"/>
      <c r="H57" s="6"/>
    </row>
    <row r="58" spans="3:8" s="5" customFormat="1" x14ac:dyDescent="0.25">
      <c r="C58" s="6"/>
      <c r="D58" s="6"/>
      <c r="E58" s="6"/>
      <c r="F58" s="6"/>
      <c r="H58" s="6"/>
    </row>
    <row r="59" spans="3:8" s="5" customFormat="1" x14ac:dyDescent="0.25">
      <c r="C59" s="6"/>
      <c r="D59" s="6"/>
      <c r="E59" s="6"/>
      <c r="F59" s="6"/>
      <c r="H59" s="6"/>
    </row>
    <row r="60" spans="3:8" s="5" customFormat="1" x14ac:dyDescent="0.25">
      <c r="C60" s="6"/>
      <c r="D60" s="6"/>
      <c r="E60" s="6"/>
      <c r="F60" s="6"/>
      <c r="H60" s="6"/>
    </row>
    <row r="61" spans="3:8" s="5" customFormat="1" x14ac:dyDescent="0.25">
      <c r="C61" s="6"/>
      <c r="D61" s="6"/>
      <c r="E61" s="6"/>
      <c r="F61" s="6"/>
      <c r="H61" s="6"/>
    </row>
    <row r="62" spans="3:8" s="5" customFormat="1" x14ac:dyDescent="0.25">
      <c r="C62" s="6"/>
      <c r="D62" s="6"/>
      <c r="E62" s="6"/>
      <c r="F62" s="6"/>
      <c r="H62" s="6"/>
    </row>
    <row r="63" spans="3:8" s="5" customFormat="1" x14ac:dyDescent="0.25">
      <c r="C63" s="6"/>
      <c r="D63" s="6"/>
      <c r="E63" s="6"/>
      <c r="F63" s="6"/>
      <c r="H63" s="6"/>
    </row>
    <row r="64" spans="3:8" s="5" customFormat="1" x14ac:dyDescent="0.25">
      <c r="C64" s="6"/>
      <c r="D64" s="6"/>
      <c r="E64" s="6"/>
      <c r="F64" s="6"/>
      <c r="H64" s="6"/>
    </row>
    <row r="65" spans="3:8" s="5" customFormat="1" x14ac:dyDescent="0.25">
      <c r="C65" s="6"/>
      <c r="D65" s="6"/>
      <c r="E65" s="6"/>
      <c r="F65" s="6"/>
      <c r="H65" s="6"/>
    </row>
    <row r="66" spans="3:8" s="5" customFormat="1" x14ac:dyDescent="0.25">
      <c r="C66" s="6"/>
      <c r="D66" s="6"/>
      <c r="E66" s="6"/>
      <c r="F66" s="6"/>
      <c r="H66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42578125" style="4" customWidth="1"/>
    <col min="7" max="7" width="10.42578125" style="1" customWidth="1"/>
    <col min="8" max="8" width="10.42578125" style="4" customWidth="1"/>
    <col min="9" max="11" width="10.42578125" style="1" customWidth="1"/>
    <col min="12" max="16384" width="8.85546875" style="1"/>
  </cols>
  <sheetData>
    <row r="2" spans="2:11" ht="15.75" thickBot="1" x14ac:dyDescent="0.3"/>
    <row r="3" spans="2:11" ht="16.5" customHeight="1" x14ac:dyDescent="0.25">
      <c r="B3" s="186" t="s">
        <v>55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4.3981481481481503E-4</v>
      </c>
      <c r="D7" s="12">
        <f t="shared" ref="D7:D18" si="0">IFERROR(C7/C$19,0)</f>
        <v>5.06666666666667E-2</v>
      </c>
      <c r="E7" s="12">
        <f t="shared" ref="E7:E18" si="1">IFERROR(C7/C$30,0)</f>
        <v>7.1509220925856211E-3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4.3981481481481503E-4</v>
      </c>
      <c r="J7" s="12">
        <f t="shared" ref="J7:J18" si="4">IFERROR(I7/I$19,0)</f>
        <v>2.6760563380281703E-2</v>
      </c>
      <c r="K7" s="14">
        <f t="shared" ref="K7:K18" si="5">IFERROR(I7/I$30,0)</f>
        <v>4.9363471031436783E-3</v>
      </c>
    </row>
    <row r="8" spans="2:11" x14ac:dyDescent="0.25">
      <c r="B8" s="148" t="s">
        <v>101</v>
      </c>
      <c r="C8" s="11">
        <v>1.57407407407407E-3</v>
      </c>
      <c r="D8" s="12">
        <f t="shared" si="0"/>
        <v>0.1813333333333329</v>
      </c>
      <c r="E8" s="12">
        <f t="shared" si="1"/>
        <v>2.5592773805043198E-2</v>
      </c>
      <c r="F8" s="11">
        <v>1.74768518518519E-3</v>
      </c>
      <c r="G8" s="12">
        <f t="shared" si="2"/>
        <v>0.2253731343283587</v>
      </c>
      <c r="H8" s="12">
        <f t="shared" si="3"/>
        <v>6.3338926174496921E-2</v>
      </c>
      <c r="I8" s="11">
        <v>3.32175925925926E-3</v>
      </c>
      <c r="J8" s="12">
        <f t="shared" si="4"/>
        <v>0.20211267605633809</v>
      </c>
      <c r="K8" s="14">
        <f t="shared" si="5"/>
        <v>3.7282411015848296E-2</v>
      </c>
    </row>
    <row r="9" spans="2:11" x14ac:dyDescent="0.25">
      <c r="B9" s="10" t="s">
        <v>51</v>
      </c>
      <c r="C9" s="11">
        <v>1.07638888888889E-3</v>
      </c>
      <c r="D9" s="12">
        <f t="shared" si="0"/>
        <v>0.12400000000000014</v>
      </c>
      <c r="E9" s="12">
        <f t="shared" si="1"/>
        <v>1.7500940910801663E-2</v>
      </c>
      <c r="F9" s="11">
        <v>5.5555555555555599E-4</v>
      </c>
      <c r="G9" s="12">
        <f t="shared" si="2"/>
        <v>7.1641791044776137E-2</v>
      </c>
      <c r="H9" s="12">
        <f t="shared" si="3"/>
        <v>2.013422818791951E-2</v>
      </c>
      <c r="I9" s="11">
        <v>1.63194444444444E-3</v>
      </c>
      <c r="J9" s="12">
        <f t="shared" si="4"/>
        <v>9.9295774647887053E-2</v>
      </c>
      <c r="K9" s="14">
        <f t="shared" si="5"/>
        <v>1.8316445830085692E-2</v>
      </c>
    </row>
    <row r="10" spans="2:11" x14ac:dyDescent="0.25">
      <c r="B10" s="10" t="s">
        <v>11</v>
      </c>
      <c r="C10" s="11">
        <v>4.4560185185185197E-3</v>
      </c>
      <c r="D10" s="12">
        <f t="shared" si="0"/>
        <v>0.51333333333333353</v>
      </c>
      <c r="E10" s="12">
        <f t="shared" si="1"/>
        <v>7.2450131727512204E-2</v>
      </c>
      <c r="F10" s="11">
        <v>3.59953703703704E-3</v>
      </c>
      <c r="G10" s="12">
        <f t="shared" si="2"/>
        <v>0.46417910447761207</v>
      </c>
      <c r="H10" s="12">
        <f t="shared" si="3"/>
        <v>0.13045302013422849</v>
      </c>
      <c r="I10" s="11">
        <v>8.0555555555555606E-3</v>
      </c>
      <c r="J10" s="12">
        <f t="shared" si="4"/>
        <v>0.49014084507042288</v>
      </c>
      <c r="K10" s="14">
        <f t="shared" si="5"/>
        <v>9.0413094310210537E-2</v>
      </c>
    </row>
    <row r="11" spans="2:1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1.38888888888889E-4</v>
      </c>
      <c r="G11" s="12">
        <f t="shared" si="2"/>
        <v>1.7910447761194034E-2</v>
      </c>
      <c r="H11" s="12">
        <f t="shared" si="3"/>
        <v>5.0335570469798776E-3</v>
      </c>
      <c r="I11" s="11">
        <v>1.38888888888889E-4</v>
      </c>
      <c r="J11" s="12">
        <f t="shared" si="4"/>
        <v>8.4507042253521188E-3</v>
      </c>
      <c r="K11" s="14">
        <f t="shared" si="5"/>
        <v>1.5588464536243198E-3</v>
      </c>
    </row>
    <row r="12" spans="2:11" x14ac:dyDescent="0.25">
      <c r="B12" s="10" t="s">
        <v>164</v>
      </c>
      <c r="C12" s="11">
        <v>6.9444444444444404E-5</v>
      </c>
      <c r="D12" s="12">
        <f t="shared" si="0"/>
        <v>7.9999999999999967E-3</v>
      </c>
      <c r="E12" s="12">
        <f t="shared" si="1"/>
        <v>1.1290929619872021E-3</v>
      </c>
      <c r="F12" s="11">
        <v>0</v>
      </c>
      <c r="G12" s="12">
        <f t="shared" si="2"/>
        <v>0</v>
      </c>
      <c r="H12" s="12">
        <f t="shared" si="3"/>
        <v>0</v>
      </c>
      <c r="I12" s="11">
        <v>6.9444444444444404E-5</v>
      </c>
      <c r="J12" s="12">
        <f t="shared" si="4"/>
        <v>4.2253521126760542E-3</v>
      </c>
      <c r="K12" s="14">
        <f t="shared" si="5"/>
        <v>7.794232268121588E-4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1.2731481481481499E-4</v>
      </c>
      <c r="D15" s="12">
        <f t="shared" si="0"/>
        <v>1.4666666666666689E-2</v>
      </c>
      <c r="E15" s="12">
        <f t="shared" si="1"/>
        <v>2.0700037636432081E-3</v>
      </c>
      <c r="F15" s="11">
        <v>4.5138888888888898E-4</v>
      </c>
      <c r="G15" s="12">
        <f t="shared" si="2"/>
        <v>5.8208955223880574E-2</v>
      </c>
      <c r="H15" s="12">
        <f t="shared" si="3"/>
        <v>1.6359060402684592E-2</v>
      </c>
      <c r="I15" s="11">
        <v>5.78703703703704E-4</v>
      </c>
      <c r="J15" s="12">
        <f t="shared" si="4"/>
        <v>3.5211267605633825E-2</v>
      </c>
      <c r="K15" s="14">
        <f t="shared" si="5"/>
        <v>6.4951935567679978E-3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9.3749999999999997E-4</v>
      </c>
      <c r="D18" s="12">
        <f t="shared" si="0"/>
        <v>0.10800000000000001</v>
      </c>
      <c r="E18" s="12">
        <f t="shared" si="1"/>
        <v>1.5242754986827237E-2</v>
      </c>
      <c r="F18" s="11">
        <v>1.2615740740740699E-3</v>
      </c>
      <c r="G18" s="12">
        <f t="shared" si="2"/>
        <v>0.16268656716417848</v>
      </c>
      <c r="H18" s="12">
        <f t="shared" si="3"/>
        <v>4.5721476510067034E-2</v>
      </c>
      <c r="I18" s="11">
        <v>2.1990740740740699E-3</v>
      </c>
      <c r="J18" s="12">
        <f t="shared" si="4"/>
        <v>0.13380281690140819</v>
      </c>
      <c r="K18" s="14">
        <f t="shared" si="5"/>
        <v>2.4681735515718329E-2</v>
      </c>
    </row>
    <row r="19" spans="2:11" ht="16.5" thickTop="1" thickBot="1" x14ac:dyDescent="0.3">
      <c r="B19" s="31" t="s">
        <v>3</v>
      </c>
      <c r="C19" s="32">
        <f>SUM(C7:C18)</f>
        <v>8.6805555555555542E-3</v>
      </c>
      <c r="D19" s="33">
        <f>IFERROR(SUM(D7:D18),0)</f>
        <v>1</v>
      </c>
      <c r="E19" s="33">
        <f>IFERROR(SUM(E7:E18),0)</f>
        <v>0.14113662024840032</v>
      </c>
      <c r="F19" s="32">
        <f>SUM(F7:F18)</f>
        <v>7.7546296296296339E-3</v>
      </c>
      <c r="G19" s="33">
        <f>IFERROR(SUM(G7:G18),0)</f>
        <v>1</v>
      </c>
      <c r="H19" s="33">
        <f>IFERROR(SUM(H7:H18),0)</f>
        <v>0.28104026845637642</v>
      </c>
      <c r="I19" s="32">
        <f>SUM(I7:I18)</f>
        <v>1.6435185185185185E-2</v>
      </c>
      <c r="J19" s="33">
        <f>IFERROR(SUM(J7:J18),0)</f>
        <v>0.99999999999999989</v>
      </c>
      <c r="K19" s="34">
        <f>IFERROR(SUM(K7:K18),0)</f>
        <v>0.18446349701221101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2.9166666666666698E-3</v>
      </c>
      <c r="D22" s="19"/>
      <c r="E22" s="12">
        <f>IFERROR(C22/C$30,0)</f>
        <v>4.742190440346257E-2</v>
      </c>
      <c r="F22" s="11">
        <v>1.4814814814814801E-3</v>
      </c>
      <c r="G22" s="19"/>
      <c r="H22" s="12">
        <f>IFERROR(F22/F$30,0)</f>
        <v>5.3691275167785268E-2</v>
      </c>
      <c r="I22" s="11">
        <v>4.3981481481481502E-3</v>
      </c>
      <c r="J22" s="19"/>
      <c r="K22" s="14">
        <f>IFERROR(I22/I$30,0)</f>
        <v>4.9363471031436776E-2</v>
      </c>
    </row>
    <row r="23" spans="2:1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0</v>
      </c>
      <c r="G23" s="19"/>
      <c r="H23" s="12">
        <f t="shared" ref="H23:H27" si="7">IFERROR(F23/F$30,0)</f>
        <v>0</v>
      </c>
      <c r="I23" s="11">
        <v>0</v>
      </c>
      <c r="J23" s="19"/>
      <c r="K23" s="14">
        <f t="shared" ref="K23:K27" si="8">IFERROR(I23/I$30,0)</f>
        <v>0</v>
      </c>
    </row>
    <row r="24" spans="2:1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x14ac:dyDescent="0.25">
      <c r="B25" s="18" t="s">
        <v>18</v>
      </c>
      <c r="C25" s="11">
        <v>1.44212962962963E-2</v>
      </c>
      <c r="D25" s="19"/>
      <c r="E25" s="12">
        <f t="shared" si="6"/>
        <v>0.23447497177267584</v>
      </c>
      <c r="F25" s="11">
        <v>1.0694444444444401E-2</v>
      </c>
      <c r="G25" s="19"/>
      <c r="H25" s="12">
        <f t="shared" si="7"/>
        <v>0.38758389261744869</v>
      </c>
      <c r="I25" s="11">
        <v>2.5115740740740699E-2</v>
      </c>
      <c r="J25" s="19"/>
      <c r="K25" s="14">
        <f t="shared" si="8"/>
        <v>0.28189140036373045</v>
      </c>
    </row>
    <row r="26" spans="2:11" x14ac:dyDescent="0.25">
      <c r="B26" s="18" t="s">
        <v>19</v>
      </c>
      <c r="C26" s="11">
        <v>3.4837962962963001E-2</v>
      </c>
      <c r="D26" s="19"/>
      <c r="E26" s="12">
        <f t="shared" si="6"/>
        <v>0.56642830259691401</v>
      </c>
      <c r="F26" s="11">
        <v>7.6620370370370401E-3</v>
      </c>
      <c r="G26" s="19"/>
      <c r="H26" s="12">
        <f t="shared" si="7"/>
        <v>0.27768456375838979</v>
      </c>
      <c r="I26" s="11">
        <v>4.2500000000000003E-2</v>
      </c>
      <c r="J26" s="19"/>
      <c r="K26" s="14">
        <f t="shared" si="8"/>
        <v>0.47700701480904151</v>
      </c>
    </row>
    <row r="27" spans="2:11" ht="15.75" thickBot="1" x14ac:dyDescent="0.3">
      <c r="B27" s="23" t="s">
        <v>20</v>
      </c>
      <c r="C27" s="20">
        <v>6.4814814814814802E-4</v>
      </c>
      <c r="D27" s="24"/>
      <c r="E27" s="21">
        <f t="shared" si="6"/>
        <v>1.0538200978547223E-2</v>
      </c>
      <c r="F27" s="20">
        <v>0</v>
      </c>
      <c r="G27" s="24"/>
      <c r="H27" s="21">
        <f t="shared" si="7"/>
        <v>0</v>
      </c>
      <c r="I27" s="20">
        <v>6.4814814814814802E-4</v>
      </c>
      <c r="J27" s="24"/>
      <c r="K27" s="22">
        <f t="shared" si="8"/>
        <v>7.2746167835801524E-3</v>
      </c>
    </row>
    <row r="28" spans="2:11" ht="16.5" thickTop="1" thickBot="1" x14ac:dyDescent="0.3">
      <c r="B28" s="31" t="s">
        <v>3</v>
      </c>
      <c r="C28" s="32">
        <f>SUM(C22:C27)</f>
        <v>5.282407407407412E-2</v>
      </c>
      <c r="D28" s="33"/>
      <c r="E28" s="33">
        <f>IFERROR(SUM(E22:E27),0)</f>
        <v>0.85886337975159954</v>
      </c>
      <c r="F28" s="32">
        <f>SUM(F22:F27)</f>
        <v>1.9837962962962918E-2</v>
      </c>
      <c r="G28" s="33"/>
      <c r="H28" s="33">
        <f>IFERROR(SUM(H22:H27),0)</f>
        <v>0.7189597315436238</v>
      </c>
      <c r="I28" s="32">
        <f>SUM(I22:I27)</f>
        <v>7.2662037037036997E-2</v>
      </c>
      <c r="J28" s="33"/>
      <c r="K28" s="34">
        <f>IFERROR(SUM(K22:K27),0)</f>
        <v>0.8155365029877889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6.1504629629629673E-2</v>
      </c>
      <c r="D30" s="35"/>
      <c r="E30" s="36">
        <f>IFERROR(SUM(E19,E28),0)</f>
        <v>0.99999999999999989</v>
      </c>
      <c r="F30" s="32">
        <f>SUM(F19,F28)</f>
        <v>2.7592592592592551E-2</v>
      </c>
      <c r="G30" s="35"/>
      <c r="H30" s="36">
        <f>IFERROR(SUM(H19,H28),0)</f>
        <v>1.0000000000000002</v>
      </c>
      <c r="I30" s="32">
        <f>SUM(I19,I28)</f>
        <v>8.9097222222222189E-2</v>
      </c>
      <c r="J30" s="35"/>
      <c r="K30" s="38">
        <f>IFERROR(SUM(K19,K28),0)</f>
        <v>0.99999999999999989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5" customWidth="1"/>
    <col min="2" max="2" width="56.7109375" style="5" bestFit="1" customWidth="1"/>
    <col min="3" max="6" width="10.42578125" style="6" customWidth="1"/>
    <col min="7" max="7" width="10.42578125" style="5" customWidth="1"/>
    <col min="8" max="8" width="10.42578125" style="6" customWidth="1"/>
    <col min="9" max="11" width="10.42578125" style="5" customWidth="1"/>
    <col min="12" max="16384" width="8.85546875" style="5"/>
  </cols>
  <sheetData>
    <row r="2" spans="2:11" ht="15.75" thickBot="1" x14ac:dyDescent="0.3"/>
    <row r="3" spans="2:11" x14ac:dyDescent="0.25">
      <c r="B3" s="186" t="s">
        <v>54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4.5138888888888898E-4</v>
      </c>
      <c r="D7" s="12">
        <f t="shared" ref="D7:D18" si="0">IFERROR(C7/C$19,0)</f>
        <v>0.12745098039215688</v>
      </c>
      <c r="E7" s="12">
        <f t="shared" ref="E7:E18" si="1">IFERROR(C7/C$30,0)</f>
        <v>1.1177987962166807E-2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4.5138888888888898E-4</v>
      </c>
      <c r="J7" s="12">
        <f t="shared" ref="J7:J18" si="4">IFERROR(I7/I$19,0)</f>
        <v>0.12745098039215688</v>
      </c>
      <c r="K7" s="14">
        <f t="shared" ref="K7:K18" si="5">IFERROR(I7/I$30,0)</f>
        <v>1.1177987962166807E-2</v>
      </c>
    </row>
    <row r="8" spans="2:11" x14ac:dyDescent="0.25">
      <c r="B8" s="148" t="s">
        <v>101</v>
      </c>
      <c r="C8" s="11">
        <v>6.9444444444444404E-5</v>
      </c>
      <c r="D8" s="12">
        <f t="shared" si="0"/>
        <v>1.9607843137254888E-2</v>
      </c>
      <c r="E8" s="12">
        <f t="shared" si="1"/>
        <v>1.7196904557179689E-3</v>
      </c>
      <c r="F8" s="11">
        <v>0</v>
      </c>
      <c r="G8" s="12">
        <f t="shared" si="2"/>
        <v>0</v>
      </c>
      <c r="H8" s="12">
        <f t="shared" si="3"/>
        <v>0</v>
      </c>
      <c r="I8" s="11">
        <v>6.9444444444444404E-5</v>
      </c>
      <c r="J8" s="12">
        <f t="shared" si="4"/>
        <v>1.9607843137254888E-2</v>
      </c>
      <c r="K8" s="14">
        <f t="shared" si="5"/>
        <v>1.7196904557179689E-3</v>
      </c>
    </row>
    <row r="9" spans="2:11" x14ac:dyDescent="0.25">
      <c r="B9" s="10" t="s">
        <v>51</v>
      </c>
      <c r="C9" s="11">
        <v>1.30787037037037E-3</v>
      </c>
      <c r="D9" s="12">
        <f t="shared" si="0"/>
        <v>0.3692810457516339</v>
      </c>
      <c r="E9" s="12">
        <f t="shared" si="1"/>
        <v>3.2387503582688423E-2</v>
      </c>
      <c r="F9" s="11">
        <v>0</v>
      </c>
      <c r="G9" s="12">
        <f t="shared" si="2"/>
        <v>0</v>
      </c>
      <c r="H9" s="12">
        <f t="shared" si="3"/>
        <v>0</v>
      </c>
      <c r="I9" s="11">
        <v>1.30787037037037E-3</v>
      </c>
      <c r="J9" s="12">
        <f t="shared" si="4"/>
        <v>0.3692810457516339</v>
      </c>
      <c r="K9" s="14">
        <f t="shared" si="5"/>
        <v>3.2387503582688423E-2</v>
      </c>
    </row>
    <row r="10" spans="2:11" x14ac:dyDescent="0.25">
      <c r="B10" s="10" t="s">
        <v>11</v>
      </c>
      <c r="C10" s="11">
        <v>6.9444444444444404E-5</v>
      </c>
      <c r="D10" s="12">
        <f t="shared" si="0"/>
        <v>1.9607843137254888E-2</v>
      </c>
      <c r="E10" s="12">
        <f t="shared" si="1"/>
        <v>1.7196904557179689E-3</v>
      </c>
      <c r="F10" s="11">
        <v>0</v>
      </c>
      <c r="G10" s="12">
        <f t="shared" si="2"/>
        <v>0</v>
      </c>
      <c r="H10" s="12">
        <f t="shared" si="3"/>
        <v>0</v>
      </c>
      <c r="I10" s="11">
        <v>6.9444444444444404E-5</v>
      </c>
      <c r="J10" s="12">
        <f t="shared" si="4"/>
        <v>1.9607843137254888E-2</v>
      </c>
      <c r="K10" s="14">
        <f t="shared" si="5"/>
        <v>1.7196904557179689E-3</v>
      </c>
    </row>
    <row r="11" spans="2:1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0</v>
      </c>
      <c r="G11" s="12">
        <f t="shared" si="2"/>
        <v>0</v>
      </c>
      <c r="H11" s="12">
        <f t="shared" si="3"/>
        <v>0</v>
      </c>
      <c r="I11" s="11">
        <v>0</v>
      </c>
      <c r="J11" s="12">
        <f t="shared" si="4"/>
        <v>0</v>
      </c>
      <c r="K11" s="14">
        <f t="shared" si="5"/>
        <v>0</v>
      </c>
    </row>
    <row r="12" spans="2:11" x14ac:dyDescent="0.25">
      <c r="B12" s="10" t="s">
        <v>164</v>
      </c>
      <c r="C12" s="11">
        <v>1.9675925925925899E-4</v>
      </c>
      <c r="D12" s="12">
        <f t="shared" si="0"/>
        <v>5.5555555555555476E-2</v>
      </c>
      <c r="E12" s="12">
        <f t="shared" si="1"/>
        <v>4.8724562912009078E-3</v>
      </c>
      <c r="F12" s="11">
        <v>0</v>
      </c>
      <c r="G12" s="12">
        <f t="shared" si="2"/>
        <v>0</v>
      </c>
      <c r="H12" s="12">
        <f t="shared" si="3"/>
        <v>0</v>
      </c>
      <c r="I12" s="11">
        <v>1.9675925925925899E-4</v>
      </c>
      <c r="J12" s="12">
        <f t="shared" si="4"/>
        <v>5.5555555555555476E-2</v>
      </c>
      <c r="K12" s="14">
        <f t="shared" si="5"/>
        <v>4.8724562912009078E-3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x14ac:dyDescent="0.25">
      <c r="B15" s="10" t="s">
        <v>196</v>
      </c>
      <c r="C15" s="11">
        <v>3.1250000000000001E-4</v>
      </c>
      <c r="D15" s="12">
        <f t="shared" si="0"/>
        <v>8.8235294117647051E-2</v>
      </c>
      <c r="E15" s="12">
        <f t="shared" si="1"/>
        <v>7.7386070507308646E-3</v>
      </c>
      <c r="F15" s="11">
        <v>0</v>
      </c>
      <c r="G15" s="12">
        <f t="shared" si="2"/>
        <v>0</v>
      </c>
      <c r="H15" s="12">
        <f t="shared" si="3"/>
        <v>0</v>
      </c>
      <c r="I15" s="11">
        <v>3.1250000000000001E-4</v>
      </c>
      <c r="J15" s="12">
        <f t="shared" si="4"/>
        <v>8.8235294117647051E-2</v>
      </c>
      <c r="K15" s="14">
        <f t="shared" si="5"/>
        <v>7.7386070507308646E-3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1.13425925925926E-3</v>
      </c>
      <c r="D18" s="12">
        <f t="shared" si="0"/>
        <v>0.32026143790849693</v>
      </c>
      <c r="E18" s="12">
        <f t="shared" si="1"/>
        <v>2.8088277443393529E-2</v>
      </c>
      <c r="F18" s="11">
        <v>0</v>
      </c>
      <c r="G18" s="12">
        <f t="shared" si="2"/>
        <v>0</v>
      </c>
      <c r="H18" s="12">
        <f t="shared" si="3"/>
        <v>0</v>
      </c>
      <c r="I18" s="11">
        <v>1.13425925925926E-3</v>
      </c>
      <c r="J18" s="12">
        <f t="shared" si="4"/>
        <v>0.32026143790849693</v>
      </c>
      <c r="K18" s="14">
        <f t="shared" si="5"/>
        <v>2.8088277443393529E-2</v>
      </c>
    </row>
    <row r="19" spans="2:11" ht="16.5" thickTop="1" thickBot="1" x14ac:dyDescent="0.3">
      <c r="B19" s="31" t="s">
        <v>3</v>
      </c>
      <c r="C19" s="32">
        <f>SUM(C7:C18)</f>
        <v>3.5416666666666669E-3</v>
      </c>
      <c r="D19" s="33">
        <f>IFERROR(SUM(D7:D18),0)</f>
        <v>1</v>
      </c>
      <c r="E19" s="33">
        <f>IFERROR(SUM(E7:E18),0)</f>
        <v>8.7704213241616466E-2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3.5416666666666669E-3</v>
      </c>
      <c r="J19" s="33">
        <f>IFERROR(SUM(J7:J18),0)</f>
        <v>1</v>
      </c>
      <c r="K19" s="34">
        <f>IFERROR(SUM(K7:K18),0)</f>
        <v>8.7704213241616466E-2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3.1944444444444399E-3</v>
      </c>
      <c r="D22" s="19"/>
      <c r="E22" s="12">
        <f>IFERROR(C22/C$30,0)</f>
        <v>7.9105760963026503E-2</v>
      </c>
      <c r="F22" s="11">
        <v>0</v>
      </c>
      <c r="G22" s="19"/>
      <c r="H22" s="12">
        <f>IFERROR(F22/F$30,0)</f>
        <v>0</v>
      </c>
      <c r="I22" s="11">
        <v>3.1944444444444399E-3</v>
      </c>
      <c r="J22" s="19"/>
      <c r="K22" s="14">
        <f>IFERROR(I22/I$30,0)</f>
        <v>7.9105760963026503E-2</v>
      </c>
    </row>
    <row r="23" spans="2:11" x14ac:dyDescent="0.25">
      <c r="B23" s="18" t="s">
        <v>16</v>
      </c>
      <c r="C23" s="11">
        <v>3.4722222222222202E-4</v>
      </c>
      <c r="D23" s="19"/>
      <c r="E23" s="12">
        <f t="shared" ref="E23:E27" si="6">IFERROR(C23/C$30,0)</f>
        <v>8.5984522785898451E-3</v>
      </c>
      <c r="F23" s="11">
        <v>0</v>
      </c>
      <c r="G23" s="19"/>
      <c r="H23" s="12">
        <f t="shared" ref="H23:H27" si="7">IFERROR(F23/F$30,0)</f>
        <v>0</v>
      </c>
      <c r="I23" s="11">
        <v>3.4722222222222202E-4</v>
      </c>
      <c r="J23" s="19"/>
      <c r="K23" s="14">
        <f t="shared" ref="K23:K27" si="8">IFERROR(I23/I$30,0)</f>
        <v>8.5984522785898451E-3</v>
      </c>
    </row>
    <row r="24" spans="2:11" x14ac:dyDescent="0.25">
      <c r="B24" s="18" t="s">
        <v>17</v>
      </c>
      <c r="C24" s="11">
        <v>5.32407407407407E-4</v>
      </c>
      <c r="D24" s="19"/>
      <c r="E24" s="12">
        <f t="shared" si="6"/>
        <v>1.318429349383776E-2</v>
      </c>
      <c r="F24" s="11">
        <v>0</v>
      </c>
      <c r="G24" s="19"/>
      <c r="H24" s="12">
        <f t="shared" si="7"/>
        <v>0</v>
      </c>
      <c r="I24" s="11">
        <v>5.32407407407407E-4</v>
      </c>
      <c r="J24" s="19"/>
      <c r="K24" s="14">
        <f t="shared" si="8"/>
        <v>1.318429349383776E-2</v>
      </c>
    </row>
    <row r="25" spans="2:11" x14ac:dyDescent="0.25">
      <c r="B25" s="18" t="s">
        <v>18</v>
      </c>
      <c r="C25" s="11">
        <v>4.9421296296296297E-3</v>
      </c>
      <c r="D25" s="19"/>
      <c r="E25" s="12">
        <f t="shared" si="6"/>
        <v>0.12238463743192886</v>
      </c>
      <c r="F25" s="11">
        <v>0</v>
      </c>
      <c r="G25" s="19"/>
      <c r="H25" s="12">
        <f t="shared" si="7"/>
        <v>0</v>
      </c>
      <c r="I25" s="11">
        <v>4.9421296296296297E-3</v>
      </c>
      <c r="J25" s="19"/>
      <c r="K25" s="14">
        <f t="shared" si="8"/>
        <v>0.12238463743192886</v>
      </c>
    </row>
    <row r="26" spans="2:11" x14ac:dyDescent="0.25">
      <c r="B26" s="18" t="s">
        <v>19</v>
      </c>
      <c r="C26" s="11">
        <v>2.7824074074074098E-2</v>
      </c>
      <c r="D26" s="19"/>
      <c r="E26" s="12">
        <f t="shared" si="6"/>
        <v>0.68902264259100054</v>
      </c>
      <c r="F26" s="11">
        <v>0</v>
      </c>
      <c r="G26" s="19"/>
      <c r="H26" s="12">
        <f t="shared" si="7"/>
        <v>0</v>
      </c>
      <c r="I26" s="11">
        <v>2.7824074074074098E-2</v>
      </c>
      <c r="J26" s="19"/>
      <c r="K26" s="14">
        <f t="shared" si="8"/>
        <v>0.68902264259100054</v>
      </c>
    </row>
    <row r="27" spans="2:11" ht="15.75" thickBot="1" x14ac:dyDescent="0.3">
      <c r="B27" s="23" t="s">
        <v>20</v>
      </c>
      <c r="C27" s="20">
        <v>0</v>
      </c>
      <c r="D27" s="24"/>
      <c r="E27" s="21">
        <f t="shared" si="6"/>
        <v>0</v>
      </c>
      <c r="F27" s="20">
        <v>0</v>
      </c>
      <c r="G27" s="24"/>
      <c r="H27" s="21">
        <f t="shared" si="7"/>
        <v>0</v>
      </c>
      <c r="I27" s="20">
        <v>0</v>
      </c>
      <c r="J27" s="24"/>
      <c r="K27" s="22">
        <f t="shared" si="8"/>
        <v>0</v>
      </c>
    </row>
    <row r="28" spans="2:11" ht="16.5" thickTop="1" thickBot="1" x14ac:dyDescent="0.3">
      <c r="B28" s="31" t="s">
        <v>3</v>
      </c>
      <c r="C28" s="32">
        <f>SUM(C22:C27)</f>
        <v>3.6840277777777798E-2</v>
      </c>
      <c r="D28" s="33"/>
      <c r="E28" s="33">
        <f>IFERROR(SUM(E22:E27),0)</f>
        <v>0.91229578675838352</v>
      </c>
      <c r="F28" s="32">
        <f>SUM(F22:F27)</f>
        <v>0</v>
      </c>
      <c r="G28" s="33"/>
      <c r="H28" s="33">
        <f>IFERROR(SUM(H22:H27),0)</f>
        <v>0</v>
      </c>
      <c r="I28" s="32">
        <f>SUM(I22:I27)</f>
        <v>3.6840277777777798E-2</v>
      </c>
      <c r="J28" s="33"/>
      <c r="K28" s="34">
        <f>IFERROR(SUM(K22:K27),0)</f>
        <v>0.91229578675838352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4.0381944444444463E-2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4.0381944444444463E-2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B2:N31"/>
  <sheetViews>
    <sheetView showGridLines="0" showZeros="0" view="pageBreakPreview" zoomScaleNormal="9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28515625" style="1" customWidth="1"/>
    <col min="15" max="16384" width="8.85546875" style="1"/>
  </cols>
  <sheetData>
    <row r="2" spans="2:14" ht="15.75" thickBot="1" x14ac:dyDescent="0.3"/>
    <row r="3" spans="2:14" x14ac:dyDescent="0.25">
      <c r="B3" s="197" t="s">
        <v>197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9"/>
    </row>
    <row r="4" spans="2:14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</row>
    <row r="5" spans="2:14" x14ac:dyDescent="0.25">
      <c r="B5" s="52"/>
      <c r="C5" s="201" t="s">
        <v>7</v>
      </c>
      <c r="D5" s="201"/>
      <c r="E5" s="201"/>
      <c r="F5" s="201" t="s">
        <v>8</v>
      </c>
      <c r="G5" s="201"/>
      <c r="H5" s="201"/>
      <c r="I5" s="201" t="s">
        <v>9</v>
      </c>
      <c r="J5" s="201"/>
      <c r="K5" s="201"/>
      <c r="L5" s="201" t="s">
        <v>3</v>
      </c>
      <c r="M5" s="201"/>
      <c r="N5" s="202"/>
    </row>
    <row r="6" spans="2:14" x14ac:dyDescent="0.25">
      <c r="B6" s="40" t="s">
        <v>10</v>
      </c>
      <c r="C6" s="41" t="s">
        <v>4</v>
      </c>
      <c r="D6" s="41" t="s">
        <v>5</v>
      </c>
      <c r="E6" s="41" t="s">
        <v>5</v>
      </c>
      <c r="F6" s="41" t="s">
        <v>4</v>
      </c>
      <c r="G6" s="41" t="s">
        <v>5</v>
      </c>
      <c r="H6" s="41" t="s">
        <v>5</v>
      </c>
      <c r="I6" s="41" t="s">
        <v>4</v>
      </c>
      <c r="J6" s="41" t="s">
        <v>5</v>
      </c>
      <c r="K6" s="41" t="s">
        <v>5</v>
      </c>
      <c r="L6" s="41" t="s">
        <v>4</v>
      </c>
      <c r="M6" s="41" t="s">
        <v>5</v>
      </c>
      <c r="N6" s="42" t="s">
        <v>5</v>
      </c>
    </row>
    <row r="7" spans="2:14" x14ac:dyDescent="0.25">
      <c r="B7" s="43" t="s">
        <v>37</v>
      </c>
      <c r="C7" s="44">
        <v>0</v>
      </c>
      <c r="D7" s="45">
        <f t="shared" ref="D7:D18" si="0">IFERROR(C7/C$19,0)</f>
        <v>0</v>
      </c>
      <c r="E7" s="45">
        <f t="shared" ref="E7:E18" si="1">IFERROR(C7/C$30,0)</f>
        <v>0</v>
      </c>
      <c r="F7" s="44">
        <v>0</v>
      </c>
      <c r="G7" s="45">
        <f t="shared" ref="G7:G18" si="2">IFERROR(F7/F$19,0)</f>
        <v>0</v>
      </c>
      <c r="H7" s="45">
        <f t="shared" ref="H7:H18" si="3">IFERROR(F7/F$30,0)</f>
        <v>0</v>
      </c>
      <c r="I7" s="44">
        <v>0</v>
      </c>
      <c r="J7" s="45">
        <f t="shared" ref="J7:J18" si="4">IFERROR(I7/I$19,0)</f>
        <v>0</v>
      </c>
      <c r="K7" s="45">
        <f t="shared" ref="K7:K18" si="5">IFERROR(I7/I$30,0)</f>
        <v>0</v>
      </c>
      <c r="L7" s="46">
        <f>SUM(C7,F7,I7)</f>
        <v>0</v>
      </c>
      <c r="M7" s="45">
        <f t="shared" ref="M7:M12" si="6">IFERROR(L7/L$19,0)</f>
        <v>0</v>
      </c>
      <c r="N7" s="47">
        <f t="shared" ref="N7:N12" si="7">IFERROR(L7/L$30,0)</f>
        <v>0</v>
      </c>
    </row>
    <row r="8" spans="2:14" x14ac:dyDescent="0.25">
      <c r="B8" s="145" t="s">
        <v>101</v>
      </c>
      <c r="C8" s="44">
        <v>0</v>
      </c>
      <c r="D8" s="45">
        <f t="shared" si="0"/>
        <v>0</v>
      </c>
      <c r="E8" s="45">
        <f t="shared" si="1"/>
        <v>0</v>
      </c>
      <c r="F8" s="44">
        <v>0</v>
      </c>
      <c r="G8" s="45">
        <f t="shared" si="2"/>
        <v>0</v>
      </c>
      <c r="H8" s="45">
        <f t="shared" si="3"/>
        <v>0</v>
      </c>
      <c r="I8" s="44">
        <v>0</v>
      </c>
      <c r="J8" s="45">
        <f t="shared" si="4"/>
        <v>0</v>
      </c>
      <c r="K8" s="45">
        <f t="shared" si="5"/>
        <v>0</v>
      </c>
      <c r="L8" s="46">
        <f t="shared" ref="L8:L18" si="8">SUM(C8,F8,I8)</f>
        <v>0</v>
      </c>
      <c r="M8" s="45">
        <f t="shared" si="6"/>
        <v>0</v>
      </c>
      <c r="N8" s="47">
        <f t="shared" si="7"/>
        <v>0</v>
      </c>
    </row>
    <row r="9" spans="2:14" x14ac:dyDescent="0.25">
      <c r="B9" s="43" t="s">
        <v>51</v>
      </c>
      <c r="C9" s="44">
        <v>0</v>
      </c>
      <c r="D9" s="45">
        <f t="shared" si="0"/>
        <v>0</v>
      </c>
      <c r="E9" s="45">
        <f t="shared" si="1"/>
        <v>0</v>
      </c>
      <c r="F9" s="44">
        <v>0</v>
      </c>
      <c r="G9" s="45">
        <f t="shared" si="2"/>
        <v>0</v>
      </c>
      <c r="H9" s="45">
        <f t="shared" si="3"/>
        <v>0</v>
      </c>
      <c r="I9" s="44">
        <v>0</v>
      </c>
      <c r="J9" s="45">
        <f t="shared" si="4"/>
        <v>0</v>
      </c>
      <c r="K9" s="45">
        <f t="shared" si="5"/>
        <v>0</v>
      </c>
      <c r="L9" s="46">
        <f t="shared" si="8"/>
        <v>0</v>
      </c>
      <c r="M9" s="45">
        <f t="shared" si="6"/>
        <v>0</v>
      </c>
      <c r="N9" s="47">
        <f t="shared" si="7"/>
        <v>0</v>
      </c>
    </row>
    <row r="10" spans="2:14" x14ac:dyDescent="0.25">
      <c r="B10" s="43" t="s">
        <v>11</v>
      </c>
      <c r="C10" s="44">
        <v>0</v>
      </c>
      <c r="D10" s="45">
        <f t="shared" si="0"/>
        <v>0</v>
      </c>
      <c r="E10" s="45">
        <f t="shared" si="1"/>
        <v>0</v>
      </c>
      <c r="F10" s="44">
        <v>7.8009259259259299E-3</v>
      </c>
      <c r="G10" s="45">
        <f t="shared" si="2"/>
        <v>0.59646017699115039</v>
      </c>
      <c r="H10" s="45">
        <f t="shared" si="3"/>
        <v>0.59646017699115039</v>
      </c>
      <c r="I10" s="44">
        <v>1.9791666666666699E-3</v>
      </c>
      <c r="J10" s="45">
        <f t="shared" si="4"/>
        <v>1</v>
      </c>
      <c r="K10" s="45">
        <f t="shared" si="5"/>
        <v>0.29381443298969123</v>
      </c>
      <c r="L10" s="46">
        <f t="shared" si="8"/>
        <v>9.7800925925926006E-3</v>
      </c>
      <c r="M10" s="45">
        <f t="shared" si="6"/>
        <v>0.6495003843197541</v>
      </c>
      <c r="N10" s="47">
        <f t="shared" si="7"/>
        <v>0.49357476635514047</v>
      </c>
    </row>
    <row r="11" spans="2:14" x14ac:dyDescent="0.25">
      <c r="B11" s="43" t="s">
        <v>12</v>
      </c>
      <c r="C11" s="44">
        <v>0</v>
      </c>
      <c r="D11" s="45">
        <f t="shared" si="0"/>
        <v>0</v>
      </c>
      <c r="E11" s="45">
        <f t="shared" si="1"/>
        <v>0</v>
      </c>
      <c r="F11" s="44">
        <v>0</v>
      </c>
      <c r="G11" s="45">
        <f t="shared" si="2"/>
        <v>0</v>
      </c>
      <c r="H11" s="45">
        <f t="shared" si="3"/>
        <v>0</v>
      </c>
      <c r="I11" s="44">
        <v>0</v>
      </c>
      <c r="J11" s="45">
        <f t="shared" si="4"/>
        <v>0</v>
      </c>
      <c r="K11" s="45">
        <f t="shared" si="5"/>
        <v>0</v>
      </c>
      <c r="L11" s="46">
        <f t="shared" si="8"/>
        <v>0</v>
      </c>
      <c r="M11" s="45">
        <f t="shared" si="6"/>
        <v>0</v>
      </c>
      <c r="N11" s="47">
        <f t="shared" si="7"/>
        <v>0</v>
      </c>
    </row>
    <row r="12" spans="2:14" x14ac:dyDescent="0.25">
      <c r="B12" s="43" t="s">
        <v>164</v>
      </c>
      <c r="C12" s="44">
        <v>0</v>
      </c>
      <c r="D12" s="45">
        <f t="shared" si="0"/>
        <v>0</v>
      </c>
      <c r="E12" s="45">
        <f t="shared" si="1"/>
        <v>0</v>
      </c>
      <c r="F12" s="44">
        <v>0</v>
      </c>
      <c r="G12" s="45">
        <f t="shared" si="2"/>
        <v>0</v>
      </c>
      <c r="H12" s="45">
        <f t="shared" si="3"/>
        <v>0</v>
      </c>
      <c r="I12" s="44">
        <v>0</v>
      </c>
      <c r="J12" s="45">
        <f t="shared" si="4"/>
        <v>0</v>
      </c>
      <c r="K12" s="45">
        <f t="shared" si="5"/>
        <v>0</v>
      </c>
      <c r="L12" s="46">
        <f t="shared" si="8"/>
        <v>0</v>
      </c>
      <c r="M12" s="45">
        <f t="shared" si="6"/>
        <v>0</v>
      </c>
      <c r="N12" s="47">
        <f t="shared" si="7"/>
        <v>0</v>
      </c>
    </row>
    <row r="13" spans="2:14" x14ac:dyDescent="0.25">
      <c r="B13" s="43" t="s">
        <v>108</v>
      </c>
      <c r="C13" s="44">
        <v>0</v>
      </c>
      <c r="D13" s="45">
        <f t="shared" si="0"/>
        <v>0</v>
      </c>
      <c r="E13" s="45">
        <f t="shared" si="1"/>
        <v>0</v>
      </c>
      <c r="F13" s="44">
        <v>0</v>
      </c>
      <c r="G13" s="45">
        <f t="shared" si="2"/>
        <v>0</v>
      </c>
      <c r="H13" s="45">
        <f t="shared" si="3"/>
        <v>0</v>
      </c>
      <c r="I13" s="44">
        <v>0</v>
      </c>
      <c r="J13" s="45">
        <f t="shared" si="4"/>
        <v>0</v>
      </c>
      <c r="K13" s="45">
        <f t="shared" si="5"/>
        <v>0</v>
      </c>
      <c r="L13" s="46"/>
      <c r="M13" s="45"/>
      <c r="N13" s="47"/>
    </row>
    <row r="14" spans="2:14" x14ac:dyDescent="0.25">
      <c r="B14" s="43" t="s">
        <v>109</v>
      </c>
      <c r="C14" s="44">
        <v>0</v>
      </c>
      <c r="D14" s="45">
        <f t="shared" si="0"/>
        <v>0</v>
      </c>
      <c r="E14" s="45">
        <f t="shared" si="1"/>
        <v>0</v>
      </c>
      <c r="F14" s="44">
        <v>0</v>
      </c>
      <c r="G14" s="45">
        <f t="shared" si="2"/>
        <v>0</v>
      </c>
      <c r="H14" s="45">
        <f t="shared" si="3"/>
        <v>0</v>
      </c>
      <c r="I14" s="44">
        <v>0</v>
      </c>
      <c r="J14" s="45">
        <f t="shared" si="4"/>
        <v>0</v>
      </c>
      <c r="K14" s="45">
        <f t="shared" si="5"/>
        <v>0</v>
      </c>
      <c r="L14" s="46"/>
      <c r="M14" s="45"/>
      <c r="N14" s="47"/>
    </row>
    <row r="15" spans="2:14" x14ac:dyDescent="0.25">
      <c r="B15" s="43" t="s">
        <v>196</v>
      </c>
      <c r="C15" s="44">
        <v>0</v>
      </c>
      <c r="D15" s="45">
        <f t="shared" si="0"/>
        <v>0</v>
      </c>
      <c r="E15" s="45">
        <f t="shared" si="1"/>
        <v>0</v>
      </c>
      <c r="F15" s="44">
        <v>0</v>
      </c>
      <c r="G15" s="45">
        <f t="shared" si="2"/>
        <v>0</v>
      </c>
      <c r="H15" s="45">
        <f t="shared" si="3"/>
        <v>0</v>
      </c>
      <c r="I15" s="44">
        <v>0</v>
      </c>
      <c r="J15" s="45">
        <f t="shared" si="4"/>
        <v>0</v>
      </c>
      <c r="K15" s="45">
        <f t="shared" si="5"/>
        <v>0</v>
      </c>
      <c r="L15" s="46">
        <f t="shared" si="8"/>
        <v>0</v>
      </c>
      <c r="M15" s="45">
        <f>IFERROR(L15/L$19,0)</f>
        <v>0</v>
      </c>
      <c r="N15" s="47">
        <f>IFERROR(L15/L$30,0)</f>
        <v>0</v>
      </c>
    </row>
    <row r="16" spans="2:14" x14ac:dyDescent="0.25">
      <c r="B16" s="43" t="s">
        <v>185</v>
      </c>
      <c r="C16" s="44">
        <v>0</v>
      </c>
      <c r="D16" s="45">
        <f t="shared" si="0"/>
        <v>0</v>
      </c>
      <c r="E16" s="45">
        <f t="shared" si="1"/>
        <v>0</v>
      </c>
      <c r="F16" s="44">
        <v>0</v>
      </c>
      <c r="G16" s="45">
        <f t="shared" si="2"/>
        <v>0</v>
      </c>
      <c r="H16" s="45">
        <f t="shared" si="3"/>
        <v>0</v>
      </c>
      <c r="I16" s="44">
        <v>0</v>
      </c>
      <c r="J16" s="45">
        <f t="shared" si="4"/>
        <v>0</v>
      </c>
      <c r="K16" s="45">
        <f t="shared" si="5"/>
        <v>0</v>
      </c>
      <c r="L16" s="46">
        <f t="shared" si="8"/>
        <v>0</v>
      </c>
      <c r="M16" s="45">
        <f>IFERROR(L16/L$19,0)</f>
        <v>0</v>
      </c>
      <c r="N16" s="47">
        <f>IFERROR(L16/L$30,0)</f>
        <v>0</v>
      </c>
    </row>
    <row r="17" spans="2:14" x14ac:dyDescent="0.25">
      <c r="B17" s="43" t="s">
        <v>165</v>
      </c>
      <c r="C17" s="44">
        <v>0</v>
      </c>
      <c r="D17" s="45">
        <f t="shared" si="0"/>
        <v>0</v>
      </c>
      <c r="E17" s="45">
        <f t="shared" si="1"/>
        <v>0</v>
      </c>
      <c r="F17" s="44">
        <v>0</v>
      </c>
      <c r="G17" s="45">
        <f t="shared" si="2"/>
        <v>0</v>
      </c>
      <c r="H17" s="45">
        <f t="shared" si="3"/>
        <v>0</v>
      </c>
      <c r="I17" s="44">
        <v>0</v>
      </c>
      <c r="J17" s="45">
        <f t="shared" si="4"/>
        <v>0</v>
      </c>
      <c r="K17" s="45">
        <f t="shared" si="5"/>
        <v>0</v>
      </c>
      <c r="L17" s="46"/>
      <c r="M17" s="45"/>
      <c r="N17" s="47"/>
    </row>
    <row r="18" spans="2:14" ht="15.75" thickBot="1" x14ac:dyDescent="0.3">
      <c r="B18" s="43" t="s">
        <v>13</v>
      </c>
      <c r="C18" s="44">
        <v>0</v>
      </c>
      <c r="D18" s="45">
        <f t="shared" si="0"/>
        <v>0</v>
      </c>
      <c r="E18" s="45">
        <f t="shared" si="1"/>
        <v>0</v>
      </c>
      <c r="F18" s="44">
        <v>5.2777777777777797E-3</v>
      </c>
      <c r="G18" s="45">
        <f t="shared" si="2"/>
        <v>0.4035398230088495</v>
      </c>
      <c r="H18" s="45">
        <f t="shared" si="3"/>
        <v>0.4035398230088495</v>
      </c>
      <c r="I18" s="44"/>
      <c r="J18" s="45">
        <f t="shared" si="4"/>
        <v>0</v>
      </c>
      <c r="K18" s="45">
        <f t="shared" si="5"/>
        <v>0</v>
      </c>
      <c r="L18" s="46">
        <f t="shared" si="8"/>
        <v>5.2777777777777797E-3</v>
      </c>
      <c r="M18" s="45">
        <f>IFERROR(L18/L$19,0)</f>
        <v>0.35049961568024585</v>
      </c>
      <c r="N18" s="47">
        <f>IFERROR(L18/L$30,0)</f>
        <v>0.26635514018691592</v>
      </c>
    </row>
    <row r="19" spans="2:14" s="2" customFormat="1" ht="16.5" thickTop="1" thickBot="1" x14ac:dyDescent="0.3">
      <c r="B19" s="60" t="s">
        <v>3</v>
      </c>
      <c r="C19" s="61">
        <f>SUM(C7:C18)</f>
        <v>0</v>
      </c>
      <c r="D19" s="62">
        <f>IFERROR(SUM(D7:D18),0)</f>
        <v>0</v>
      </c>
      <c r="E19" s="62">
        <f>IFERROR(SUM(E7:E18),0)</f>
        <v>0</v>
      </c>
      <c r="F19" s="61">
        <f>SUM(F7:F18)</f>
        <v>1.307870370370371E-2</v>
      </c>
      <c r="G19" s="62">
        <f>IFERROR(SUM(G7:G18),0)</f>
        <v>0.99999999999999989</v>
      </c>
      <c r="H19" s="62">
        <f>IFERROR(SUM(H7:H18),0)</f>
        <v>0.99999999999999989</v>
      </c>
      <c r="I19" s="61">
        <f>SUM(I7:I18)</f>
        <v>1.9791666666666699E-3</v>
      </c>
      <c r="J19" s="62">
        <f>IFERROR(SUM(J7:J18),0)</f>
        <v>1</v>
      </c>
      <c r="K19" s="62">
        <f>IFERROR(SUM(K7:K18),0)</f>
        <v>0.29381443298969123</v>
      </c>
      <c r="L19" s="61">
        <f>SUM(L7:L18)</f>
        <v>1.5057870370370381E-2</v>
      </c>
      <c r="M19" s="62">
        <f>IFERROR(SUM(M7:M18),0)</f>
        <v>1</v>
      </c>
      <c r="N19" s="63">
        <f>IFERROR(SUM(N7:N18),0)</f>
        <v>0.75992990654205639</v>
      </c>
    </row>
    <row r="20" spans="2:14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68"/>
    </row>
    <row r="21" spans="2:14" s="3" customFormat="1" x14ac:dyDescent="0.25">
      <c r="B21" s="40" t="s">
        <v>14</v>
      </c>
      <c r="C21" s="41" t="s">
        <v>4</v>
      </c>
      <c r="D21" s="48" t="s">
        <v>5</v>
      </c>
      <c r="E21" s="48" t="s">
        <v>5</v>
      </c>
      <c r="F21" s="41" t="s">
        <v>4</v>
      </c>
      <c r="G21" s="48" t="s">
        <v>5</v>
      </c>
      <c r="H21" s="48" t="s">
        <v>5</v>
      </c>
      <c r="I21" s="41" t="s">
        <v>4</v>
      </c>
      <c r="J21" s="48" t="s">
        <v>5</v>
      </c>
      <c r="K21" s="48" t="s">
        <v>5</v>
      </c>
      <c r="L21" s="48" t="s">
        <v>4</v>
      </c>
      <c r="M21" s="48" t="s">
        <v>5</v>
      </c>
      <c r="N21" s="49" t="s">
        <v>5</v>
      </c>
    </row>
    <row r="22" spans="2:14" x14ac:dyDescent="0.25">
      <c r="B22" s="50" t="s">
        <v>15</v>
      </c>
      <c r="C22" s="44">
        <v>0</v>
      </c>
      <c r="D22" s="51"/>
      <c r="E22" s="45">
        <f>IFERROR(C22/C$30,0)</f>
        <v>0</v>
      </c>
      <c r="F22" s="44">
        <v>0</v>
      </c>
      <c r="G22" s="51"/>
      <c r="H22" s="45">
        <f>IFERROR(F22/F$30,0)</f>
        <v>0</v>
      </c>
      <c r="I22" s="44">
        <v>0</v>
      </c>
      <c r="J22" s="51"/>
      <c r="K22" s="45">
        <f>IFERROR(I22/I$30,0)</f>
        <v>0</v>
      </c>
      <c r="L22" s="46">
        <f>SUM(C22,F22,I22)</f>
        <v>0</v>
      </c>
      <c r="M22" s="51"/>
      <c r="N22" s="47">
        <f>IFERROR(L22/L$30,0)</f>
        <v>0</v>
      </c>
    </row>
    <row r="23" spans="2:14" x14ac:dyDescent="0.25">
      <c r="B23" s="50" t="s">
        <v>16</v>
      </c>
      <c r="C23" s="44">
        <v>0</v>
      </c>
      <c r="D23" s="51"/>
      <c r="E23" s="45">
        <f t="shared" ref="E23:E27" si="9">IFERROR(C23/C$30,0)</f>
        <v>0</v>
      </c>
      <c r="F23" s="44">
        <v>0</v>
      </c>
      <c r="G23" s="51"/>
      <c r="H23" s="45">
        <f t="shared" ref="H23:H27" si="10">IFERROR(F23/F$30,0)</f>
        <v>0</v>
      </c>
      <c r="I23" s="44">
        <v>0</v>
      </c>
      <c r="J23" s="51"/>
      <c r="K23" s="45">
        <f t="shared" ref="K23:K27" si="11">IFERROR(I23/I$30,0)</f>
        <v>0</v>
      </c>
      <c r="L23" s="46">
        <f t="shared" ref="L23:L27" si="12">SUM(C23,F23,I23)</f>
        <v>0</v>
      </c>
      <c r="M23" s="51"/>
      <c r="N23" s="47">
        <f t="shared" ref="N23:N27" si="13">IFERROR(L23/L$30,0)</f>
        <v>0</v>
      </c>
    </row>
    <row r="24" spans="2:14" x14ac:dyDescent="0.25">
      <c r="B24" s="50" t="s">
        <v>17</v>
      </c>
      <c r="C24" s="44">
        <v>0</v>
      </c>
      <c r="D24" s="51"/>
      <c r="E24" s="45">
        <f t="shared" si="9"/>
        <v>0</v>
      </c>
      <c r="F24" s="44">
        <v>0</v>
      </c>
      <c r="G24" s="51"/>
      <c r="H24" s="45">
        <f t="shared" si="10"/>
        <v>0</v>
      </c>
      <c r="I24" s="44">
        <v>0</v>
      </c>
      <c r="J24" s="51"/>
      <c r="K24" s="45">
        <f t="shared" si="11"/>
        <v>0</v>
      </c>
      <c r="L24" s="46">
        <f t="shared" si="12"/>
        <v>0</v>
      </c>
      <c r="M24" s="51"/>
      <c r="N24" s="47">
        <f t="shared" si="13"/>
        <v>0</v>
      </c>
    </row>
    <row r="25" spans="2:14" x14ac:dyDescent="0.25">
      <c r="B25" s="50" t="s">
        <v>18</v>
      </c>
      <c r="C25" s="44">
        <v>0</v>
      </c>
      <c r="D25" s="51"/>
      <c r="E25" s="45">
        <f t="shared" si="9"/>
        <v>0</v>
      </c>
      <c r="F25" s="44">
        <v>0</v>
      </c>
      <c r="G25" s="51"/>
      <c r="H25" s="45">
        <f t="shared" si="10"/>
        <v>0</v>
      </c>
      <c r="I25" s="44">
        <v>0</v>
      </c>
      <c r="J25" s="51"/>
      <c r="K25" s="45">
        <f t="shared" si="11"/>
        <v>0</v>
      </c>
      <c r="L25" s="46">
        <f t="shared" si="12"/>
        <v>0</v>
      </c>
      <c r="M25" s="51"/>
      <c r="N25" s="47">
        <f t="shared" si="13"/>
        <v>0</v>
      </c>
    </row>
    <row r="26" spans="2:14" x14ac:dyDescent="0.25">
      <c r="B26" s="50" t="s">
        <v>19</v>
      </c>
      <c r="C26" s="44">
        <v>0</v>
      </c>
      <c r="D26" s="51"/>
      <c r="E26" s="45">
        <f t="shared" si="9"/>
        <v>0</v>
      </c>
      <c r="F26" s="44">
        <v>0</v>
      </c>
      <c r="G26" s="51"/>
      <c r="H26" s="45">
        <f t="shared" si="10"/>
        <v>0</v>
      </c>
      <c r="I26" s="44">
        <v>4.7569444444444404E-3</v>
      </c>
      <c r="J26" s="51"/>
      <c r="K26" s="45">
        <f t="shared" si="11"/>
        <v>0.70618556701030877</v>
      </c>
      <c r="L26" s="46">
        <f t="shared" si="12"/>
        <v>4.7569444444444404E-3</v>
      </c>
      <c r="M26" s="51"/>
      <c r="N26" s="47">
        <f t="shared" si="13"/>
        <v>0.24007009345794367</v>
      </c>
    </row>
    <row r="27" spans="2:14" ht="15.75" thickBot="1" x14ac:dyDescent="0.3">
      <c r="B27" s="55" t="s">
        <v>20</v>
      </c>
      <c r="C27" s="53">
        <v>0</v>
      </c>
      <c r="D27" s="56"/>
      <c r="E27" s="54">
        <f t="shared" si="9"/>
        <v>0</v>
      </c>
      <c r="F27" s="53">
        <v>0</v>
      </c>
      <c r="G27" s="56"/>
      <c r="H27" s="54">
        <f t="shared" si="10"/>
        <v>0</v>
      </c>
      <c r="I27" s="53">
        <v>0</v>
      </c>
      <c r="J27" s="56"/>
      <c r="K27" s="54">
        <f t="shared" si="11"/>
        <v>0</v>
      </c>
      <c r="L27" s="70">
        <f t="shared" si="12"/>
        <v>0</v>
      </c>
      <c r="M27" s="56"/>
      <c r="N27" s="67">
        <f t="shared" si="13"/>
        <v>0</v>
      </c>
    </row>
    <row r="28" spans="2:14" s="2" customFormat="1" ht="16.5" thickTop="1" thickBot="1" x14ac:dyDescent="0.3">
      <c r="B28" s="60" t="s">
        <v>3</v>
      </c>
      <c r="C28" s="61">
        <f>SUM(C22:C27)</f>
        <v>0</v>
      </c>
      <c r="D28" s="62"/>
      <c r="E28" s="62">
        <f>IFERROR(SUM(E22:E27),0)</f>
        <v>0</v>
      </c>
      <c r="F28" s="61">
        <f>SUM(F22:F27)</f>
        <v>0</v>
      </c>
      <c r="G28" s="62"/>
      <c r="H28" s="62">
        <f>IFERROR(SUM(H22:H27),0)</f>
        <v>0</v>
      </c>
      <c r="I28" s="61">
        <f>SUM(I22:I27)</f>
        <v>4.7569444444444404E-3</v>
      </c>
      <c r="J28" s="62"/>
      <c r="K28" s="62">
        <f>IFERROR(SUM(K22:K27),0)</f>
        <v>0.70618556701030877</v>
      </c>
      <c r="L28" s="61">
        <f>SUM(L22:L27)</f>
        <v>4.7569444444444404E-3</v>
      </c>
      <c r="M28" s="62"/>
      <c r="N28" s="63">
        <f>IFERROR(SUM(N22:N27),0)</f>
        <v>0.24007009345794367</v>
      </c>
    </row>
    <row r="29" spans="2:14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69"/>
    </row>
    <row r="30" spans="2:14" s="2" customFormat="1" ht="16.5" thickTop="1" thickBot="1" x14ac:dyDescent="0.3">
      <c r="B30" s="60" t="s">
        <v>6</v>
      </c>
      <c r="C30" s="61">
        <f>SUM(C19,C28)</f>
        <v>0</v>
      </c>
      <c r="D30" s="64"/>
      <c r="E30" s="65">
        <f>IFERROR(SUM(E19,E28),0)</f>
        <v>0</v>
      </c>
      <c r="F30" s="61">
        <f>SUM(F19,F28)</f>
        <v>1.307870370370371E-2</v>
      </c>
      <c r="G30" s="64"/>
      <c r="H30" s="65">
        <f>IFERROR(SUM(H19,H28),0)</f>
        <v>0.99999999999999989</v>
      </c>
      <c r="I30" s="61">
        <f>SUM(I19,I28)</f>
        <v>6.7361111111111103E-3</v>
      </c>
      <c r="J30" s="64"/>
      <c r="K30" s="65">
        <f>IFERROR(SUM(K19,K28),0)</f>
        <v>1</v>
      </c>
      <c r="L30" s="71">
        <f>SUM(L19,L28)</f>
        <v>1.981481481481482E-2</v>
      </c>
      <c r="M30" s="64"/>
      <c r="N30" s="66">
        <f>IFERROR(SUM(N19,N28),0)</f>
        <v>1</v>
      </c>
    </row>
    <row r="31" spans="2:14" s="3" customFormat="1" ht="66" customHeight="1" thickTop="1" thickBot="1" x14ac:dyDescent="0.3">
      <c r="B31" s="194" t="s">
        <v>200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6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8"/>
  <dimension ref="B2:N31"/>
  <sheetViews>
    <sheetView showGridLines="0" showZeros="0" view="pageBreakPreview" zoomScaleNormal="69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28515625" style="1" customWidth="1"/>
    <col min="15" max="16384" width="8.85546875" style="1"/>
  </cols>
  <sheetData>
    <row r="2" spans="2:14" ht="15.75" thickBot="1" x14ac:dyDescent="0.3"/>
    <row r="3" spans="2:14" x14ac:dyDescent="0.25">
      <c r="B3" s="197" t="s">
        <v>198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9"/>
    </row>
    <row r="4" spans="2:14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</row>
    <row r="5" spans="2:14" x14ac:dyDescent="0.25">
      <c r="B5" s="52"/>
      <c r="C5" s="201" t="s">
        <v>7</v>
      </c>
      <c r="D5" s="201"/>
      <c r="E5" s="201"/>
      <c r="F5" s="201" t="s">
        <v>8</v>
      </c>
      <c r="G5" s="201"/>
      <c r="H5" s="201"/>
      <c r="I5" s="201" t="s">
        <v>9</v>
      </c>
      <c r="J5" s="201"/>
      <c r="K5" s="201"/>
      <c r="L5" s="201" t="s">
        <v>3</v>
      </c>
      <c r="M5" s="201"/>
      <c r="N5" s="202"/>
    </row>
    <row r="6" spans="2:14" x14ac:dyDescent="0.25">
      <c r="B6" s="40" t="s">
        <v>10</v>
      </c>
      <c r="C6" s="41" t="s">
        <v>4</v>
      </c>
      <c r="D6" s="41" t="s">
        <v>5</v>
      </c>
      <c r="E6" s="41" t="s">
        <v>5</v>
      </c>
      <c r="F6" s="41" t="s">
        <v>4</v>
      </c>
      <c r="G6" s="41" t="s">
        <v>5</v>
      </c>
      <c r="H6" s="41" t="s">
        <v>5</v>
      </c>
      <c r="I6" s="41" t="s">
        <v>4</v>
      </c>
      <c r="J6" s="41" t="s">
        <v>5</v>
      </c>
      <c r="K6" s="41" t="s">
        <v>5</v>
      </c>
      <c r="L6" s="41" t="s">
        <v>4</v>
      </c>
      <c r="M6" s="41" t="s">
        <v>5</v>
      </c>
      <c r="N6" s="42" t="s">
        <v>5</v>
      </c>
    </row>
    <row r="7" spans="2:14" x14ac:dyDescent="0.25">
      <c r="B7" s="43" t="s">
        <v>37</v>
      </c>
      <c r="C7" s="44">
        <v>9.1134259259259304E-2</v>
      </c>
      <c r="D7" s="45">
        <f t="shared" ref="D7:D18" si="0">IFERROR(C7/C$19,0)</f>
        <v>0.15293774885889089</v>
      </c>
      <c r="E7" s="45">
        <f t="shared" ref="E7:E18" si="1">IFERROR(C7/C$30,0)</f>
        <v>0.10703023053501518</v>
      </c>
      <c r="F7" s="44">
        <v>0</v>
      </c>
      <c r="G7" s="45">
        <f t="shared" ref="G7:G18" si="2">IFERROR(F7/F$19,0)</f>
        <v>0</v>
      </c>
      <c r="H7" s="45">
        <f t="shared" ref="H7:H18" si="3">IFERROR(F7/F$30,0)</f>
        <v>0</v>
      </c>
      <c r="I7" s="44">
        <v>0</v>
      </c>
      <c r="J7" s="45">
        <f t="shared" ref="J7:J18" si="4">IFERROR(I7/I$19,0)</f>
        <v>0</v>
      </c>
      <c r="K7" s="45">
        <f t="shared" ref="K7:K18" si="5">IFERROR(I7/I$30,0)</f>
        <v>0</v>
      </c>
      <c r="L7" s="46">
        <f>SUM(C7,F7,I7)</f>
        <v>9.1134259259259304E-2</v>
      </c>
      <c r="M7" s="45">
        <f t="shared" ref="M7:M16" si="6">IFERROR(L7/L$19,0)</f>
        <v>0.15293774885889089</v>
      </c>
      <c r="N7" s="47">
        <f t="shared" ref="N7:N16" si="7">IFERROR(L7/L$30,0)</f>
        <v>0.10703023053501518</v>
      </c>
    </row>
    <row r="8" spans="2:14" x14ac:dyDescent="0.25">
      <c r="B8" s="145" t="s">
        <v>101</v>
      </c>
      <c r="C8" s="44">
        <v>4.7986111111111097E-2</v>
      </c>
      <c r="D8" s="45">
        <f t="shared" si="0"/>
        <v>8.0528309216276503E-2</v>
      </c>
      <c r="E8" s="45">
        <f t="shared" si="1"/>
        <v>5.6356024358416634E-2</v>
      </c>
      <c r="F8" s="44">
        <v>0</v>
      </c>
      <c r="G8" s="45">
        <f t="shared" si="2"/>
        <v>0</v>
      </c>
      <c r="H8" s="45">
        <f t="shared" si="3"/>
        <v>0</v>
      </c>
      <c r="I8" s="44">
        <v>0</v>
      </c>
      <c r="J8" s="45">
        <f t="shared" si="4"/>
        <v>0</v>
      </c>
      <c r="K8" s="45">
        <f t="shared" si="5"/>
        <v>0</v>
      </c>
      <c r="L8" s="46">
        <f t="shared" ref="L8:L18" si="8">SUM(C8,F8,I8)</f>
        <v>4.7986111111111097E-2</v>
      </c>
      <c r="M8" s="45">
        <f t="shared" si="6"/>
        <v>8.0528309216276503E-2</v>
      </c>
      <c r="N8" s="47">
        <f t="shared" si="7"/>
        <v>5.6356024358416634E-2</v>
      </c>
    </row>
    <row r="9" spans="2:14" x14ac:dyDescent="0.25">
      <c r="B9" s="43" t="s">
        <v>51</v>
      </c>
      <c r="C9" s="44">
        <v>7.8703703703703706E-2</v>
      </c>
      <c r="D9" s="45">
        <f t="shared" si="0"/>
        <v>0.13207730406914625</v>
      </c>
      <c r="E9" s="45">
        <f t="shared" si="1"/>
        <v>9.2431491953022971E-2</v>
      </c>
      <c r="F9" s="44">
        <v>0</v>
      </c>
      <c r="G9" s="45">
        <f t="shared" si="2"/>
        <v>0</v>
      </c>
      <c r="H9" s="45">
        <f t="shared" si="3"/>
        <v>0</v>
      </c>
      <c r="I9" s="44">
        <v>0</v>
      </c>
      <c r="J9" s="45">
        <f t="shared" si="4"/>
        <v>0</v>
      </c>
      <c r="K9" s="45">
        <f t="shared" si="5"/>
        <v>0</v>
      </c>
      <c r="L9" s="46">
        <f t="shared" si="8"/>
        <v>7.8703703703703706E-2</v>
      </c>
      <c r="M9" s="45">
        <f t="shared" si="6"/>
        <v>0.13207730406914625</v>
      </c>
      <c r="N9" s="47">
        <f t="shared" si="7"/>
        <v>9.2431491953022971E-2</v>
      </c>
    </row>
    <row r="10" spans="2:14" x14ac:dyDescent="0.25">
      <c r="B10" s="43" t="s">
        <v>11</v>
      </c>
      <c r="C10" s="44">
        <v>0.16559027777777799</v>
      </c>
      <c r="D10" s="45">
        <f t="shared" si="0"/>
        <v>0.2778867631348938</v>
      </c>
      <c r="E10" s="45">
        <f t="shared" si="1"/>
        <v>0.19447314049586784</v>
      </c>
      <c r="F10" s="44">
        <v>0</v>
      </c>
      <c r="G10" s="45">
        <f t="shared" si="2"/>
        <v>0</v>
      </c>
      <c r="H10" s="45">
        <f t="shared" si="3"/>
        <v>0</v>
      </c>
      <c r="I10" s="44">
        <v>0</v>
      </c>
      <c r="J10" s="45">
        <f t="shared" si="4"/>
        <v>0</v>
      </c>
      <c r="K10" s="45">
        <f t="shared" si="5"/>
        <v>0</v>
      </c>
      <c r="L10" s="46">
        <f t="shared" si="8"/>
        <v>0.16559027777777799</v>
      </c>
      <c r="M10" s="45">
        <f t="shared" si="6"/>
        <v>0.2778867631348938</v>
      </c>
      <c r="N10" s="47">
        <f t="shared" si="7"/>
        <v>0.19447314049586784</v>
      </c>
    </row>
    <row r="11" spans="2:14" x14ac:dyDescent="0.25">
      <c r="B11" s="43" t="s">
        <v>12</v>
      </c>
      <c r="C11" s="44">
        <v>3.5543981481481503E-2</v>
      </c>
      <c r="D11" s="45">
        <f t="shared" si="0"/>
        <v>5.9648441293580642E-2</v>
      </c>
      <c r="E11" s="45">
        <f t="shared" si="1"/>
        <v>4.1743692909960842E-2</v>
      </c>
      <c r="F11" s="44">
        <v>0</v>
      </c>
      <c r="G11" s="45">
        <f t="shared" si="2"/>
        <v>0</v>
      </c>
      <c r="H11" s="45">
        <f t="shared" si="3"/>
        <v>0</v>
      </c>
      <c r="I11" s="44">
        <v>0</v>
      </c>
      <c r="J11" s="45">
        <f t="shared" si="4"/>
        <v>0</v>
      </c>
      <c r="K11" s="45">
        <f t="shared" si="5"/>
        <v>0</v>
      </c>
      <c r="L11" s="46">
        <f t="shared" si="8"/>
        <v>3.5543981481481503E-2</v>
      </c>
      <c r="M11" s="45">
        <f t="shared" si="6"/>
        <v>5.9648441293580642E-2</v>
      </c>
      <c r="N11" s="47">
        <f t="shared" si="7"/>
        <v>4.1743692909960842E-2</v>
      </c>
    </row>
    <row r="12" spans="2:14" x14ac:dyDescent="0.25">
      <c r="B12" s="43" t="s">
        <v>164</v>
      </c>
      <c r="C12" s="44">
        <v>2.0486111111111101E-2</v>
      </c>
      <c r="D12" s="45">
        <f t="shared" si="0"/>
        <v>3.4378945323880694E-2</v>
      </c>
      <c r="E12" s="45">
        <f t="shared" si="1"/>
        <v>2.4059373640713318E-2</v>
      </c>
      <c r="F12" s="44">
        <v>0</v>
      </c>
      <c r="G12" s="45">
        <f t="shared" si="2"/>
        <v>0</v>
      </c>
      <c r="H12" s="45">
        <f t="shared" si="3"/>
        <v>0</v>
      </c>
      <c r="I12" s="44">
        <v>0</v>
      </c>
      <c r="J12" s="45">
        <f t="shared" si="4"/>
        <v>0</v>
      </c>
      <c r="K12" s="45">
        <f t="shared" si="5"/>
        <v>0</v>
      </c>
      <c r="L12" s="46">
        <f t="shared" si="8"/>
        <v>2.0486111111111101E-2</v>
      </c>
      <c r="M12" s="45">
        <f t="shared" si="6"/>
        <v>3.4378945323880694E-2</v>
      </c>
      <c r="N12" s="47">
        <f t="shared" si="7"/>
        <v>2.4059373640713318E-2</v>
      </c>
    </row>
    <row r="13" spans="2:14" x14ac:dyDescent="0.25">
      <c r="B13" s="43" t="s">
        <v>108</v>
      </c>
      <c r="C13" s="44">
        <v>2.44328703703704E-2</v>
      </c>
      <c r="D13" s="45">
        <f t="shared" si="0"/>
        <v>4.1002233660289419E-2</v>
      </c>
      <c r="E13" s="45">
        <f t="shared" si="1"/>
        <v>2.8694541104828195E-2</v>
      </c>
      <c r="F13" s="44">
        <v>0</v>
      </c>
      <c r="G13" s="45">
        <f t="shared" si="2"/>
        <v>0</v>
      </c>
      <c r="H13" s="45">
        <f t="shared" si="3"/>
        <v>0</v>
      </c>
      <c r="I13" s="44">
        <v>0</v>
      </c>
      <c r="J13" s="45">
        <f t="shared" si="4"/>
        <v>0</v>
      </c>
      <c r="K13" s="45">
        <f t="shared" si="5"/>
        <v>0</v>
      </c>
      <c r="L13" s="46">
        <f t="shared" ref="L13:L15" si="9">SUM(C13,F13,I13)</f>
        <v>2.44328703703704E-2</v>
      </c>
      <c r="M13" s="45">
        <f t="shared" si="6"/>
        <v>4.1002233660289419E-2</v>
      </c>
      <c r="N13" s="47">
        <f t="shared" si="7"/>
        <v>2.8694541104828195E-2</v>
      </c>
    </row>
    <row r="14" spans="2:14" x14ac:dyDescent="0.25">
      <c r="B14" s="43" t="s">
        <v>109</v>
      </c>
      <c r="C14" s="44">
        <v>7.6736111111111102E-3</v>
      </c>
      <c r="D14" s="45">
        <f t="shared" si="0"/>
        <v>1.2877537146741757E-2</v>
      </c>
      <c r="E14" s="45">
        <f t="shared" si="1"/>
        <v>9.012070465419738E-3</v>
      </c>
      <c r="F14" s="44">
        <v>0</v>
      </c>
      <c r="G14" s="45">
        <f t="shared" si="2"/>
        <v>0</v>
      </c>
      <c r="H14" s="45">
        <f t="shared" si="3"/>
        <v>0</v>
      </c>
      <c r="I14" s="44">
        <v>0</v>
      </c>
      <c r="J14" s="45">
        <f t="shared" si="4"/>
        <v>0</v>
      </c>
      <c r="K14" s="45">
        <f t="shared" si="5"/>
        <v>0</v>
      </c>
      <c r="L14" s="46">
        <f t="shared" si="9"/>
        <v>7.6736111111111102E-3</v>
      </c>
      <c r="M14" s="45">
        <f t="shared" si="6"/>
        <v>1.2877537146741757E-2</v>
      </c>
      <c r="N14" s="47">
        <f t="shared" si="7"/>
        <v>9.012070465419738E-3</v>
      </c>
    </row>
    <row r="15" spans="2:14" x14ac:dyDescent="0.25">
      <c r="B15" s="43" t="s">
        <v>196</v>
      </c>
      <c r="C15" s="44">
        <v>3.5856481481481503E-2</v>
      </c>
      <c r="D15" s="45">
        <f t="shared" si="0"/>
        <v>6.0172865883266959E-2</v>
      </c>
      <c r="E15" s="45">
        <f t="shared" si="1"/>
        <v>4.2110700304480192E-2</v>
      </c>
      <c r="F15" s="44">
        <v>0</v>
      </c>
      <c r="G15" s="45">
        <f t="shared" si="2"/>
        <v>0</v>
      </c>
      <c r="H15" s="45">
        <f t="shared" si="3"/>
        <v>0</v>
      </c>
      <c r="I15" s="44">
        <v>0</v>
      </c>
      <c r="J15" s="45">
        <f t="shared" si="4"/>
        <v>0</v>
      </c>
      <c r="K15" s="45">
        <f t="shared" si="5"/>
        <v>0</v>
      </c>
      <c r="L15" s="46">
        <f t="shared" si="9"/>
        <v>3.5856481481481503E-2</v>
      </c>
      <c r="M15" s="45">
        <f t="shared" si="6"/>
        <v>6.0172865883266959E-2</v>
      </c>
      <c r="N15" s="47">
        <f t="shared" si="7"/>
        <v>4.2110700304480192E-2</v>
      </c>
    </row>
    <row r="16" spans="2:14" x14ac:dyDescent="0.25">
      <c r="B16" s="43" t="s">
        <v>185</v>
      </c>
      <c r="C16" s="44">
        <v>6.9444444444444404E-4</v>
      </c>
      <c r="D16" s="45">
        <f t="shared" si="0"/>
        <v>1.1653879770807014E-3</v>
      </c>
      <c r="E16" s="45">
        <f t="shared" si="1"/>
        <v>8.155719878207904E-4</v>
      </c>
      <c r="F16" s="44">
        <v>0</v>
      </c>
      <c r="G16" s="45">
        <f t="shared" si="2"/>
        <v>0</v>
      </c>
      <c r="H16" s="45">
        <f t="shared" si="3"/>
        <v>0</v>
      </c>
      <c r="I16" s="44">
        <v>0</v>
      </c>
      <c r="J16" s="45">
        <f t="shared" si="4"/>
        <v>0</v>
      </c>
      <c r="K16" s="45">
        <f t="shared" si="5"/>
        <v>0</v>
      </c>
      <c r="L16" s="46">
        <f t="shared" si="8"/>
        <v>6.9444444444444404E-4</v>
      </c>
      <c r="M16" s="45">
        <f t="shared" si="6"/>
        <v>1.1653879770807014E-3</v>
      </c>
      <c r="N16" s="47">
        <f t="shared" si="7"/>
        <v>8.155719878207904E-4</v>
      </c>
    </row>
    <row r="17" spans="2:14" x14ac:dyDescent="0.25">
      <c r="B17" s="43" t="s">
        <v>165</v>
      </c>
      <c r="C17" s="44">
        <v>4.3634259259259303E-3</v>
      </c>
      <c r="D17" s="45">
        <f t="shared" si="0"/>
        <v>7.3225211226570861E-3</v>
      </c>
      <c r="E17" s="45">
        <f t="shared" si="1"/>
        <v>5.1245106568073078E-3</v>
      </c>
      <c r="F17" s="44">
        <v>0</v>
      </c>
      <c r="G17" s="45">
        <f t="shared" si="2"/>
        <v>0</v>
      </c>
      <c r="H17" s="45">
        <f t="shared" si="3"/>
        <v>0</v>
      </c>
      <c r="I17" s="44">
        <v>0</v>
      </c>
      <c r="J17" s="45">
        <f t="shared" si="4"/>
        <v>0</v>
      </c>
      <c r="K17" s="45">
        <f t="shared" si="5"/>
        <v>0</v>
      </c>
      <c r="L17" s="46">
        <f t="shared" si="8"/>
        <v>4.3634259259259303E-3</v>
      </c>
      <c r="M17" s="45">
        <f t="shared" ref="M17" si="10">IFERROR(L17/L$19,0)</f>
        <v>7.3225211226570861E-3</v>
      </c>
      <c r="N17" s="47">
        <f t="shared" ref="N17" si="11">IFERROR(L17/L$30,0)</f>
        <v>5.1245106568073078E-3</v>
      </c>
    </row>
    <row r="18" spans="2:14" ht="15.75" thickBot="1" x14ac:dyDescent="0.3">
      <c r="B18" s="43" t="s">
        <v>13</v>
      </c>
      <c r="C18" s="44">
        <v>8.3425925925926014E-2</v>
      </c>
      <c r="D18" s="45">
        <f t="shared" si="0"/>
        <v>0.14000194231329516</v>
      </c>
      <c r="E18" s="45">
        <f t="shared" si="1"/>
        <v>9.7977381470204447E-2</v>
      </c>
      <c r="F18" s="44">
        <v>0</v>
      </c>
      <c r="G18" s="45">
        <f t="shared" si="2"/>
        <v>0</v>
      </c>
      <c r="H18" s="45">
        <f t="shared" si="3"/>
        <v>0</v>
      </c>
      <c r="I18" s="44">
        <v>0</v>
      </c>
      <c r="J18" s="45">
        <f t="shared" si="4"/>
        <v>0</v>
      </c>
      <c r="K18" s="45">
        <f t="shared" si="5"/>
        <v>0</v>
      </c>
      <c r="L18" s="46">
        <f t="shared" si="8"/>
        <v>8.3425925925926014E-2</v>
      </c>
      <c r="M18" s="45">
        <f>IFERROR(L18/L$19,0)</f>
        <v>0.14000194231329516</v>
      </c>
      <c r="N18" s="47">
        <f>IFERROR(L18/L$30,0)</f>
        <v>9.7977381470204447E-2</v>
      </c>
    </row>
    <row r="19" spans="2:14" ht="16.5" thickTop="1" thickBot="1" x14ac:dyDescent="0.3">
      <c r="B19" s="60" t="s">
        <v>3</v>
      </c>
      <c r="C19" s="61">
        <f>SUM(C7:C18)</f>
        <v>0.59589120370370419</v>
      </c>
      <c r="D19" s="62">
        <f>IFERROR(SUM(D7:D18),0)</f>
        <v>0.99999999999999978</v>
      </c>
      <c r="E19" s="62">
        <f>IFERROR(SUM(E7:E18),0)</f>
        <v>0.69982872988255729</v>
      </c>
      <c r="F19" s="61">
        <f>SUM(F7:F18)</f>
        <v>0</v>
      </c>
      <c r="G19" s="62">
        <f>IFERROR(SUM(G7:G18),0)</f>
        <v>0</v>
      </c>
      <c r="H19" s="62">
        <f>IFERROR(SUM(H7:H18),0)</f>
        <v>0</v>
      </c>
      <c r="I19" s="61">
        <f>SUM(I7:I18)</f>
        <v>0</v>
      </c>
      <c r="J19" s="62">
        <f>IFERROR(SUM(J7:J18),0)</f>
        <v>0</v>
      </c>
      <c r="K19" s="62">
        <f>IFERROR(SUM(K7:K18),0)</f>
        <v>0</v>
      </c>
      <c r="L19" s="61">
        <f>SUM(L7:L18)</f>
        <v>0.59589120370370419</v>
      </c>
      <c r="M19" s="62">
        <f>IFERROR(SUM(M7:M18),0)</f>
        <v>0.99999999999999978</v>
      </c>
      <c r="N19" s="63">
        <f>IFERROR(SUM(N7:N18),0)</f>
        <v>0.69982872988255729</v>
      </c>
    </row>
    <row r="20" spans="2:14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68"/>
    </row>
    <row r="21" spans="2:14" x14ac:dyDescent="0.25">
      <c r="B21" s="40" t="s">
        <v>14</v>
      </c>
      <c r="C21" s="41" t="s">
        <v>4</v>
      </c>
      <c r="D21" s="48" t="s">
        <v>5</v>
      </c>
      <c r="E21" s="48" t="s">
        <v>5</v>
      </c>
      <c r="F21" s="41" t="s">
        <v>4</v>
      </c>
      <c r="G21" s="48" t="s">
        <v>5</v>
      </c>
      <c r="H21" s="48" t="s">
        <v>5</v>
      </c>
      <c r="I21" s="41" t="s">
        <v>4</v>
      </c>
      <c r="J21" s="48" t="s">
        <v>5</v>
      </c>
      <c r="K21" s="48" t="s">
        <v>5</v>
      </c>
      <c r="L21" s="48" t="s">
        <v>4</v>
      </c>
      <c r="M21" s="48" t="s">
        <v>5</v>
      </c>
      <c r="N21" s="49" t="s">
        <v>5</v>
      </c>
    </row>
    <row r="22" spans="2:14" x14ac:dyDescent="0.25">
      <c r="B22" s="50" t="s">
        <v>15</v>
      </c>
      <c r="C22" s="44">
        <v>1.7164351851851899E-2</v>
      </c>
      <c r="D22" s="51"/>
      <c r="E22" s="45">
        <f>IFERROR(C22/C$30,0)</f>
        <v>2.0158220965637269E-2</v>
      </c>
      <c r="F22" s="44">
        <v>0</v>
      </c>
      <c r="G22" s="51"/>
      <c r="H22" s="45">
        <f>IFERROR(F22/F$30,0)</f>
        <v>0</v>
      </c>
      <c r="I22" s="44">
        <v>0</v>
      </c>
      <c r="J22" s="51"/>
      <c r="K22" s="45">
        <f>IFERROR(I22/I$30,0)</f>
        <v>0</v>
      </c>
      <c r="L22" s="46">
        <f>SUM(C22,F22,I22)</f>
        <v>1.7164351851851899E-2</v>
      </c>
      <c r="M22" s="51"/>
      <c r="N22" s="47">
        <f>IFERROR(L22/L$30,0)</f>
        <v>2.0158220965637269E-2</v>
      </c>
    </row>
    <row r="23" spans="2:14" x14ac:dyDescent="0.25">
      <c r="B23" s="50" t="s">
        <v>16</v>
      </c>
      <c r="C23" s="44">
        <v>1.50462962962963E-4</v>
      </c>
      <c r="D23" s="51"/>
      <c r="E23" s="45">
        <f t="shared" ref="E23:E27" si="12">IFERROR(C23/C$30,0)</f>
        <v>1.7670726402783807E-4</v>
      </c>
      <c r="F23" s="44">
        <v>0</v>
      </c>
      <c r="G23" s="51"/>
      <c r="H23" s="45">
        <f t="shared" ref="H23:H27" si="13">IFERROR(F23/F$30,0)</f>
        <v>0</v>
      </c>
      <c r="I23" s="44">
        <v>0</v>
      </c>
      <c r="J23" s="51"/>
      <c r="K23" s="45">
        <f t="shared" ref="K23:K27" si="14">IFERROR(I23/I$30,0)</f>
        <v>0</v>
      </c>
      <c r="L23" s="46">
        <f t="shared" ref="L23:L27" si="15">SUM(C23,F23,I23)</f>
        <v>1.50462962962963E-4</v>
      </c>
      <c r="M23" s="51"/>
      <c r="N23" s="47">
        <f t="shared" ref="N23:N27" si="16">IFERROR(L23/L$30,0)</f>
        <v>1.7670726402783807E-4</v>
      </c>
    </row>
    <row r="24" spans="2:14" x14ac:dyDescent="0.25">
      <c r="B24" s="50" t="s">
        <v>17</v>
      </c>
      <c r="C24" s="44">
        <v>2.38425925925926E-3</v>
      </c>
      <c r="D24" s="51"/>
      <c r="E24" s="45">
        <f t="shared" si="12"/>
        <v>2.8001304915180494E-3</v>
      </c>
      <c r="F24" s="44">
        <v>0</v>
      </c>
      <c r="G24" s="51"/>
      <c r="H24" s="45">
        <f t="shared" si="13"/>
        <v>0</v>
      </c>
      <c r="I24" s="44">
        <v>0</v>
      </c>
      <c r="J24" s="51"/>
      <c r="K24" s="45">
        <f t="shared" si="14"/>
        <v>0</v>
      </c>
      <c r="L24" s="46">
        <f t="shared" si="15"/>
        <v>2.38425925925926E-3</v>
      </c>
      <c r="M24" s="51"/>
      <c r="N24" s="47">
        <f t="shared" si="16"/>
        <v>2.8001304915180494E-3</v>
      </c>
    </row>
    <row r="25" spans="2:14" x14ac:dyDescent="0.25">
      <c r="B25" s="50" t="s">
        <v>18</v>
      </c>
      <c r="C25" s="44">
        <v>6.2858796296296301E-2</v>
      </c>
      <c r="D25" s="51"/>
      <c r="E25" s="45">
        <f t="shared" si="12"/>
        <v>7.3822857764245256E-2</v>
      </c>
      <c r="F25" s="44">
        <v>0</v>
      </c>
      <c r="G25" s="51"/>
      <c r="H25" s="45">
        <f t="shared" si="13"/>
        <v>0</v>
      </c>
      <c r="I25" s="44">
        <v>0</v>
      </c>
      <c r="J25" s="51"/>
      <c r="K25" s="45">
        <f t="shared" si="14"/>
        <v>0</v>
      </c>
      <c r="L25" s="46">
        <f t="shared" si="15"/>
        <v>6.2858796296296301E-2</v>
      </c>
      <c r="M25" s="51"/>
      <c r="N25" s="47">
        <f t="shared" si="16"/>
        <v>7.3822857764245256E-2</v>
      </c>
    </row>
    <row r="26" spans="2:14" s="2" customFormat="1" x14ac:dyDescent="0.25">
      <c r="B26" s="50" t="s">
        <v>19</v>
      </c>
      <c r="C26" s="44">
        <v>0.167928240740741</v>
      </c>
      <c r="D26" s="51"/>
      <c r="E26" s="45">
        <f t="shared" si="12"/>
        <v>0.19721889952153121</v>
      </c>
      <c r="F26" s="44">
        <v>0</v>
      </c>
      <c r="G26" s="51"/>
      <c r="H26" s="45">
        <f t="shared" si="13"/>
        <v>0</v>
      </c>
      <c r="I26" s="44">
        <v>0</v>
      </c>
      <c r="J26" s="51"/>
      <c r="K26" s="45">
        <f t="shared" si="14"/>
        <v>0</v>
      </c>
      <c r="L26" s="46">
        <f t="shared" si="15"/>
        <v>0.167928240740741</v>
      </c>
      <c r="M26" s="51"/>
      <c r="N26" s="47">
        <f t="shared" si="16"/>
        <v>0.19721889952153121</v>
      </c>
    </row>
    <row r="27" spans="2:14" ht="15.75" thickBot="1" x14ac:dyDescent="0.3">
      <c r="B27" s="55" t="s">
        <v>20</v>
      </c>
      <c r="C27" s="53">
        <v>5.10416666666667E-3</v>
      </c>
      <c r="D27" s="56"/>
      <c r="E27" s="54">
        <f t="shared" si="12"/>
        <v>5.9944541104828171E-3</v>
      </c>
      <c r="F27" s="53">
        <v>0</v>
      </c>
      <c r="G27" s="56"/>
      <c r="H27" s="54">
        <f t="shared" si="13"/>
        <v>0</v>
      </c>
      <c r="I27" s="53">
        <v>0</v>
      </c>
      <c r="J27" s="56"/>
      <c r="K27" s="54">
        <f t="shared" si="14"/>
        <v>0</v>
      </c>
      <c r="L27" s="70">
        <f t="shared" si="15"/>
        <v>5.10416666666667E-3</v>
      </c>
      <c r="M27" s="56"/>
      <c r="N27" s="67">
        <f t="shared" si="16"/>
        <v>5.9944541104828171E-3</v>
      </c>
    </row>
    <row r="28" spans="2:14" s="3" customFormat="1" ht="16.5" thickTop="1" thickBot="1" x14ac:dyDescent="0.3">
      <c r="B28" s="60" t="s">
        <v>3</v>
      </c>
      <c r="C28" s="61">
        <f>SUM(C22:C27)</f>
        <v>0.2555902777777781</v>
      </c>
      <c r="D28" s="62"/>
      <c r="E28" s="62">
        <f>IFERROR(SUM(E22:E27),0)</f>
        <v>0.30017127011744243</v>
      </c>
      <c r="F28" s="61">
        <f>SUM(F22:F27)</f>
        <v>0</v>
      </c>
      <c r="G28" s="62"/>
      <c r="H28" s="62">
        <f>IFERROR(SUM(H22:H27),0)</f>
        <v>0</v>
      </c>
      <c r="I28" s="61">
        <f>SUM(I22:I27)</f>
        <v>0</v>
      </c>
      <c r="J28" s="62"/>
      <c r="K28" s="62">
        <f>IFERROR(SUM(K22:K27),0)</f>
        <v>0</v>
      </c>
      <c r="L28" s="61">
        <f>SUM(L22:L27)</f>
        <v>0.2555902777777781</v>
      </c>
      <c r="M28" s="62"/>
      <c r="N28" s="63">
        <f>IFERROR(SUM(N22:N27),0)</f>
        <v>0.30017127011744243</v>
      </c>
    </row>
    <row r="29" spans="2:14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69"/>
    </row>
    <row r="30" spans="2:14" ht="16.5" thickTop="1" thickBot="1" x14ac:dyDescent="0.3">
      <c r="B30" s="60" t="s">
        <v>6</v>
      </c>
      <c r="C30" s="61">
        <f>SUM(C19,C28)</f>
        <v>0.85148148148148228</v>
      </c>
      <c r="D30" s="64"/>
      <c r="E30" s="65">
        <f>IFERROR(SUM(E19,E28),0)</f>
        <v>0.99999999999999978</v>
      </c>
      <c r="F30" s="61">
        <f>SUM(F19,F28)</f>
        <v>0</v>
      </c>
      <c r="G30" s="64"/>
      <c r="H30" s="65">
        <f>IFERROR(SUM(H19,H28),0)</f>
        <v>0</v>
      </c>
      <c r="I30" s="61">
        <f>SUM(I19,I28)</f>
        <v>0</v>
      </c>
      <c r="J30" s="64"/>
      <c r="K30" s="65">
        <f>IFERROR(SUM(K19,K28),0)</f>
        <v>0</v>
      </c>
      <c r="L30" s="71">
        <f>SUM(L19,L28)</f>
        <v>0.85148148148148228</v>
      </c>
      <c r="M30" s="64"/>
      <c r="N30" s="66">
        <f>IFERROR(SUM(N19,N28),0)</f>
        <v>0.99999999999999978</v>
      </c>
    </row>
    <row r="31" spans="2:14" ht="81.75" customHeight="1" thickTop="1" thickBot="1" x14ac:dyDescent="0.3">
      <c r="B31" s="194" t="s">
        <v>201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6"/>
    </row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B2:N31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48.28515625" style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146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110</v>
      </c>
      <c r="D5" s="206"/>
      <c r="E5" s="206"/>
      <c r="F5" s="201" t="s">
        <v>100</v>
      </c>
      <c r="G5" s="206"/>
      <c r="H5" s="206"/>
      <c r="I5" s="201" t="s">
        <v>3</v>
      </c>
      <c r="J5" s="201"/>
      <c r="K5" s="202"/>
    </row>
    <row r="6" spans="2:11" x14ac:dyDescent="0.25">
      <c r="B6" s="40" t="s">
        <v>10</v>
      </c>
      <c r="C6" s="41" t="s">
        <v>4</v>
      </c>
      <c r="D6" s="41" t="s">
        <v>5</v>
      </c>
      <c r="E6" s="41" t="s">
        <v>5</v>
      </c>
      <c r="F6" s="41" t="s">
        <v>4</v>
      </c>
      <c r="G6" s="41" t="s">
        <v>5</v>
      </c>
      <c r="H6" s="41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44">
        <v>0</v>
      </c>
      <c r="D7" s="45">
        <f t="shared" ref="D7:D18" si="0">IFERROR(C7/C$19,0)</f>
        <v>0</v>
      </c>
      <c r="E7" s="45">
        <f t="shared" ref="E7:E18" si="1">IFERROR(C7/C$30,0)</f>
        <v>0</v>
      </c>
      <c r="F7" s="44">
        <v>9.6296296296296303E-3</v>
      </c>
      <c r="G7" s="45">
        <f t="shared" ref="G7:G18" si="2">IFERROR(F7/F$19,0)</f>
        <v>3.6230621842884517E-2</v>
      </c>
      <c r="H7" s="45">
        <f t="shared" ref="H7:H18" si="3">IFERROR(F7/F$30,0)</f>
        <v>2.5294135530356004E-2</v>
      </c>
      <c r="I7" s="44">
        <f>SUM(C7,F7)</f>
        <v>9.6296296296296303E-3</v>
      </c>
      <c r="J7" s="45">
        <f t="shared" ref="J7:J18" si="4">IFERROR(I7/I$19,0)</f>
        <v>3.6230621842884517E-2</v>
      </c>
      <c r="K7" s="47">
        <f t="shared" ref="K7:K18" si="5">IFERROR(I7/I$30,0)</f>
        <v>2.5294135530356004E-2</v>
      </c>
    </row>
    <row r="8" spans="2:11" x14ac:dyDescent="0.25">
      <c r="B8" s="145" t="s">
        <v>101</v>
      </c>
      <c r="C8" s="44">
        <v>0</v>
      </c>
      <c r="D8" s="45">
        <f t="shared" si="0"/>
        <v>0</v>
      </c>
      <c r="E8" s="45">
        <f t="shared" si="1"/>
        <v>0</v>
      </c>
      <c r="F8" s="44">
        <v>3.0289351851851901E-2</v>
      </c>
      <c r="G8" s="45">
        <f t="shared" si="2"/>
        <v>0.11396098240724631</v>
      </c>
      <c r="H8" s="45">
        <f t="shared" si="3"/>
        <v>7.9561000820843469E-2</v>
      </c>
      <c r="I8" s="44">
        <f t="shared" ref="I8:I18" si="6">SUM(C8,F8)</f>
        <v>3.0289351851851901E-2</v>
      </c>
      <c r="J8" s="45">
        <f t="shared" si="4"/>
        <v>0.11396098240724631</v>
      </c>
      <c r="K8" s="47">
        <f t="shared" si="5"/>
        <v>7.9561000820843469E-2</v>
      </c>
    </row>
    <row r="9" spans="2:11" x14ac:dyDescent="0.25">
      <c r="B9" s="43" t="s">
        <v>51</v>
      </c>
      <c r="C9" s="44">
        <v>0</v>
      </c>
      <c r="D9" s="45">
        <f t="shared" si="0"/>
        <v>0</v>
      </c>
      <c r="E9" s="45">
        <f t="shared" si="1"/>
        <v>0</v>
      </c>
      <c r="F9" s="44">
        <v>2.3379629629629601E-2</v>
      </c>
      <c r="G9" s="45">
        <f t="shared" si="2"/>
        <v>8.7963769378157003E-2</v>
      </c>
      <c r="H9" s="45">
        <f t="shared" si="3"/>
        <v>6.1411242513604643E-2</v>
      </c>
      <c r="I9" s="44">
        <f t="shared" si="6"/>
        <v>2.3379629629629601E-2</v>
      </c>
      <c r="J9" s="45">
        <f t="shared" si="4"/>
        <v>8.7963769378157003E-2</v>
      </c>
      <c r="K9" s="47">
        <f t="shared" si="5"/>
        <v>6.1411242513604643E-2</v>
      </c>
    </row>
    <row r="10" spans="2:11" x14ac:dyDescent="0.25">
      <c r="B10" s="43" t="s">
        <v>11</v>
      </c>
      <c r="C10" s="44">
        <v>0</v>
      </c>
      <c r="D10" s="45">
        <f t="shared" si="0"/>
        <v>0</v>
      </c>
      <c r="E10" s="45">
        <f t="shared" si="1"/>
        <v>0</v>
      </c>
      <c r="F10" s="44">
        <v>8.75231481481481E-2</v>
      </c>
      <c r="G10" s="45">
        <f t="shared" si="2"/>
        <v>0.32929803170179395</v>
      </c>
      <c r="H10" s="45">
        <f t="shared" si="3"/>
        <v>0.22989693855835575</v>
      </c>
      <c r="I10" s="44">
        <f t="shared" si="6"/>
        <v>8.75231481481481E-2</v>
      </c>
      <c r="J10" s="45">
        <f t="shared" si="4"/>
        <v>0.32929803170179395</v>
      </c>
      <c r="K10" s="47">
        <f t="shared" si="5"/>
        <v>0.22989693855835575</v>
      </c>
    </row>
    <row r="11" spans="2:11" x14ac:dyDescent="0.25">
      <c r="B11" s="43" t="s">
        <v>12</v>
      </c>
      <c r="C11" s="44">
        <v>0</v>
      </c>
      <c r="D11" s="45">
        <f t="shared" si="0"/>
        <v>0</v>
      </c>
      <c r="E11" s="45">
        <f t="shared" si="1"/>
        <v>0</v>
      </c>
      <c r="F11" s="44">
        <v>6.4814814814814804E-3</v>
      </c>
      <c r="G11" s="45">
        <f t="shared" si="2"/>
        <v>2.4385995471172265E-2</v>
      </c>
      <c r="H11" s="45">
        <f t="shared" si="3"/>
        <v>1.7024898914662689E-2</v>
      </c>
      <c r="I11" s="44">
        <f t="shared" si="6"/>
        <v>6.4814814814814804E-3</v>
      </c>
      <c r="J11" s="45">
        <f t="shared" si="4"/>
        <v>2.4385995471172265E-2</v>
      </c>
      <c r="K11" s="47">
        <f t="shared" si="5"/>
        <v>1.7024898914662689E-2</v>
      </c>
    </row>
    <row r="12" spans="2:11" x14ac:dyDescent="0.25">
      <c r="B12" s="43" t="s">
        <v>164</v>
      </c>
      <c r="C12" s="44">
        <v>0</v>
      </c>
      <c r="D12" s="45">
        <f t="shared" si="0"/>
        <v>0</v>
      </c>
      <c r="E12" s="45">
        <f t="shared" si="1"/>
        <v>0</v>
      </c>
      <c r="F12" s="44">
        <v>9.1898148148148208E-3</v>
      </c>
      <c r="G12" s="45">
        <f t="shared" si="2"/>
        <v>3.4575857864483563E-2</v>
      </c>
      <c r="H12" s="45">
        <f t="shared" si="3"/>
        <v>2.4138874532575336E-2</v>
      </c>
      <c r="I12" s="44">
        <f t="shared" si="6"/>
        <v>9.1898148148148208E-3</v>
      </c>
      <c r="J12" s="45">
        <f t="shared" si="4"/>
        <v>3.4575857864483563E-2</v>
      </c>
      <c r="K12" s="47">
        <f t="shared" si="5"/>
        <v>2.4138874532575336E-2</v>
      </c>
    </row>
    <row r="13" spans="2:11" x14ac:dyDescent="0.25">
      <c r="B13" s="43" t="s">
        <v>108</v>
      </c>
      <c r="C13" s="44">
        <v>0</v>
      </c>
      <c r="D13" s="45">
        <f t="shared" si="0"/>
        <v>0</v>
      </c>
      <c r="E13" s="45">
        <f t="shared" si="1"/>
        <v>0</v>
      </c>
      <c r="F13" s="44">
        <v>3.2407407407407402E-3</v>
      </c>
      <c r="G13" s="45">
        <f t="shared" si="2"/>
        <v>1.2192997735586132E-2</v>
      </c>
      <c r="H13" s="45">
        <f t="shared" si="3"/>
        <v>8.5124494573313447E-3</v>
      </c>
      <c r="I13" s="44">
        <f t="shared" si="6"/>
        <v>3.2407407407407402E-3</v>
      </c>
      <c r="J13" s="45">
        <f t="shared" si="4"/>
        <v>1.2192997735586132E-2</v>
      </c>
      <c r="K13" s="47">
        <f t="shared" si="5"/>
        <v>8.5124494573313447E-3</v>
      </c>
    </row>
    <row r="14" spans="2:11" x14ac:dyDescent="0.25">
      <c r="B14" s="43" t="s">
        <v>109</v>
      </c>
      <c r="C14" s="44">
        <v>0</v>
      </c>
      <c r="D14" s="45">
        <f t="shared" si="0"/>
        <v>0</v>
      </c>
      <c r="E14" s="45">
        <f t="shared" si="1"/>
        <v>0</v>
      </c>
      <c r="F14" s="44">
        <v>0</v>
      </c>
      <c r="G14" s="45">
        <f t="shared" si="2"/>
        <v>0</v>
      </c>
      <c r="H14" s="4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44">
        <v>0</v>
      </c>
      <c r="D15" s="45">
        <f t="shared" si="0"/>
        <v>0</v>
      </c>
      <c r="E15" s="45">
        <f t="shared" si="1"/>
        <v>0</v>
      </c>
      <c r="F15" s="44">
        <v>1.5914351851851902E-2</v>
      </c>
      <c r="G15" s="45">
        <f t="shared" si="2"/>
        <v>5.9876328165824957E-2</v>
      </c>
      <c r="H15" s="45">
        <f t="shared" si="3"/>
        <v>4.1802207156537992E-2</v>
      </c>
      <c r="I15" s="44">
        <f t="shared" si="6"/>
        <v>1.5914351851851902E-2</v>
      </c>
      <c r="J15" s="45">
        <f t="shared" si="4"/>
        <v>5.9876328165824957E-2</v>
      </c>
      <c r="K15" s="47">
        <f t="shared" si="5"/>
        <v>4.1802207156537992E-2</v>
      </c>
    </row>
    <row r="16" spans="2:11" x14ac:dyDescent="0.25">
      <c r="B16" s="43" t="s">
        <v>185</v>
      </c>
      <c r="C16" s="44">
        <v>0</v>
      </c>
      <c r="D16" s="45">
        <f t="shared" si="0"/>
        <v>0</v>
      </c>
      <c r="E16" s="45">
        <f t="shared" si="1"/>
        <v>0</v>
      </c>
      <c r="F16" s="44">
        <v>0</v>
      </c>
      <c r="G16" s="45">
        <f t="shared" si="2"/>
        <v>0</v>
      </c>
      <c r="H16" s="4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4" x14ac:dyDescent="0.25">
      <c r="B17" s="43" t="s">
        <v>165</v>
      </c>
      <c r="C17" s="44">
        <v>0</v>
      </c>
      <c r="D17" s="45">
        <f t="shared" si="0"/>
        <v>0</v>
      </c>
      <c r="E17" s="45">
        <f t="shared" si="1"/>
        <v>0</v>
      </c>
      <c r="F17" s="44">
        <v>0</v>
      </c>
      <c r="G17" s="45">
        <f t="shared" si="2"/>
        <v>0</v>
      </c>
      <c r="H17" s="4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4" ht="15.75" thickBot="1" x14ac:dyDescent="0.3">
      <c r="B18" s="43" t="s">
        <v>13</v>
      </c>
      <c r="C18" s="44">
        <v>0</v>
      </c>
      <c r="D18" s="45">
        <f t="shared" si="0"/>
        <v>0</v>
      </c>
      <c r="E18" s="45">
        <f t="shared" si="1"/>
        <v>0</v>
      </c>
      <c r="F18" s="44">
        <v>8.0138888888888871E-2</v>
      </c>
      <c r="G18" s="45">
        <f t="shared" si="2"/>
        <v>0.30151541543285132</v>
      </c>
      <c r="H18" s="45">
        <f t="shared" si="3"/>
        <v>0.21050071443772225</v>
      </c>
      <c r="I18" s="44">
        <f t="shared" si="6"/>
        <v>8.0138888888888871E-2</v>
      </c>
      <c r="J18" s="45">
        <f t="shared" si="4"/>
        <v>0.30151541543285132</v>
      </c>
      <c r="K18" s="47">
        <f t="shared" si="5"/>
        <v>0.21050071443772225</v>
      </c>
    </row>
    <row r="19" spans="2:14" ht="16.5" thickTop="1" thickBot="1" x14ac:dyDescent="0.3">
      <c r="B19" s="60" t="s">
        <v>3</v>
      </c>
      <c r="C19" s="61">
        <f>SUM(C7:C18)</f>
        <v>0</v>
      </c>
      <c r="D19" s="62">
        <f>IFERROR(SUM(D7:D18),0)</f>
        <v>0</v>
      </c>
      <c r="E19" s="62">
        <f>IFERROR(SUM(E7:E18),0)</f>
        <v>0</v>
      </c>
      <c r="F19" s="61">
        <f>SUM(F7:F18)</f>
        <v>0.26578703703703704</v>
      </c>
      <c r="G19" s="62">
        <f>IFERROR(SUM(G7:G18),0)</f>
        <v>1</v>
      </c>
      <c r="H19" s="62">
        <f>IFERROR(SUM(H7:H18),0)</f>
        <v>0.69814246192198948</v>
      </c>
      <c r="I19" s="61">
        <f>SUM(I7:I18)</f>
        <v>0.26578703703703704</v>
      </c>
      <c r="J19" s="62">
        <f>IFERROR(SUM(J7:J18),0)</f>
        <v>1</v>
      </c>
      <c r="K19" s="63">
        <f>IFERROR(SUM(K7:K18),0)</f>
        <v>0.69814246192198948</v>
      </c>
    </row>
    <row r="20" spans="2:14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4" x14ac:dyDescent="0.25">
      <c r="B21" s="40" t="s">
        <v>14</v>
      </c>
      <c r="C21" s="41" t="s">
        <v>4</v>
      </c>
      <c r="D21" s="48" t="s">
        <v>5</v>
      </c>
      <c r="E21" s="48" t="s">
        <v>5</v>
      </c>
      <c r="F21" s="41" t="s">
        <v>4</v>
      </c>
      <c r="G21" s="48" t="s">
        <v>5</v>
      </c>
      <c r="H21" s="48" t="s">
        <v>5</v>
      </c>
      <c r="I21" s="41" t="s">
        <v>4</v>
      </c>
      <c r="J21" s="48" t="s">
        <v>5</v>
      </c>
      <c r="K21" s="49" t="s">
        <v>5</v>
      </c>
    </row>
    <row r="22" spans="2:14" x14ac:dyDescent="0.25">
      <c r="B22" s="50" t="s">
        <v>15</v>
      </c>
      <c r="C22" s="44">
        <v>0</v>
      </c>
      <c r="D22" s="51"/>
      <c r="E22" s="45">
        <f>IFERROR(C22/C$30,0)</f>
        <v>0</v>
      </c>
      <c r="F22" s="44">
        <v>8.9120370370370395E-4</v>
      </c>
      <c r="G22" s="51"/>
      <c r="H22" s="45">
        <f>IFERROR(F22/F$30,0)</f>
        <v>2.3409236007661208E-3</v>
      </c>
      <c r="I22" s="44">
        <f t="shared" ref="I22:I27" si="7">SUM(C22,F22)</f>
        <v>8.9120370370370395E-4</v>
      </c>
      <c r="J22" s="51"/>
      <c r="K22" s="47">
        <f>IFERROR(I22/I$30,0)</f>
        <v>2.3409236007661208E-3</v>
      </c>
    </row>
    <row r="23" spans="2:14" x14ac:dyDescent="0.25">
      <c r="B23" s="50" t="s">
        <v>16</v>
      </c>
      <c r="C23" s="44">
        <v>0</v>
      </c>
      <c r="D23" s="51"/>
      <c r="E23" s="45">
        <f t="shared" ref="E23:E27" si="8">IFERROR(C23/C$30,0)</f>
        <v>0</v>
      </c>
      <c r="F23" s="44">
        <v>0</v>
      </c>
      <c r="G23" s="51"/>
      <c r="H23" s="45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4" x14ac:dyDescent="0.25">
      <c r="B24" s="50" t="s">
        <v>17</v>
      </c>
      <c r="C24" s="44">
        <v>0</v>
      </c>
      <c r="D24" s="51"/>
      <c r="E24" s="45">
        <f t="shared" si="8"/>
        <v>0</v>
      </c>
      <c r="F24" s="44">
        <v>3.3564814814814801E-4</v>
      </c>
      <c r="G24" s="51"/>
      <c r="H24" s="45">
        <f t="shared" si="9"/>
        <v>8.816465509378891E-4</v>
      </c>
      <c r="I24" s="44">
        <f t="shared" si="7"/>
        <v>3.3564814814814801E-4</v>
      </c>
      <c r="J24" s="51"/>
      <c r="K24" s="47">
        <f t="shared" si="10"/>
        <v>8.816465509378891E-4</v>
      </c>
    </row>
    <row r="25" spans="2:14" x14ac:dyDescent="0.25">
      <c r="B25" s="50" t="s">
        <v>18</v>
      </c>
      <c r="C25" s="44">
        <v>0</v>
      </c>
      <c r="D25" s="51"/>
      <c r="E25" s="45">
        <f t="shared" si="8"/>
        <v>0</v>
      </c>
      <c r="F25" s="44">
        <v>2.2824074074074101E-2</v>
      </c>
      <c r="G25" s="51"/>
      <c r="H25" s="45">
        <f t="shared" si="9"/>
        <v>5.9951965463776555E-2</v>
      </c>
      <c r="I25" s="44">
        <f t="shared" si="7"/>
        <v>2.2824074074074101E-2</v>
      </c>
      <c r="J25" s="51"/>
      <c r="K25" s="47">
        <f t="shared" si="10"/>
        <v>5.9951965463776555E-2</v>
      </c>
    </row>
    <row r="26" spans="2:14" s="2" customFormat="1" x14ac:dyDescent="0.25">
      <c r="B26" s="50" t="s">
        <v>19</v>
      </c>
      <c r="C26" s="44">
        <v>0</v>
      </c>
      <c r="D26" s="51"/>
      <c r="E26" s="45">
        <f t="shared" si="8"/>
        <v>0</v>
      </c>
      <c r="F26" s="44">
        <v>9.0358796296296298E-2</v>
      </c>
      <c r="G26" s="51"/>
      <c r="H26" s="45">
        <f t="shared" si="9"/>
        <v>0.2373453318335208</v>
      </c>
      <c r="I26" s="44">
        <f t="shared" si="7"/>
        <v>9.0358796296296298E-2</v>
      </c>
      <c r="J26" s="51"/>
      <c r="K26" s="47">
        <f t="shared" si="10"/>
        <v>0.2373453318335208</v>
      </c>
      <c r="L26" s="1"/>
      <c r="M26" s="1"/>
      <c r="N26" s="1"/>
    </row>
    <row r="27" spans="2:14" ht="15.75" thickBot="1" x14ac:dyDescent="0.3">
      <c r="B27" s="55" t="s">
        <v>20</v>
      </c>
      <c r="C27" s="53">
        <v>0</v>
      </c>
      <c r="D27" s="56"/>
      <c r="E27" s="54">
        <f t="shared" si="8"/>
        <v>0</v>
      </c>
      <c r="F27" s="53">
        <v>5.09259259259259E-4</v>
      </c>
      <c r="G27" s="56"/>
      <c r="H27" s="54">
        <f t="shared" si="9"/>
        <v>1.3376706290092108E-3</v>
      </c>
      <c r="I27" s="44">
        <f t="shared" si="7"/>
        <v>5.09259259259259E-4</v>
      </c>
      <c r="J27" s="56"/>
      <c r="K27" s="67">
        <f t="shared" si="10"/>
        <v>1.3376706290092108E-3</v>
      </c>
    </row>
    <row r="28" spans="2:14" s="3" customFormat="1" ht="16.5" thickTop="1" thickBot="1" x14ac:dyDescent="0.3">
      <c r="B28" s="60" t="s">
        <v>3</v>
      </c>
      <c r="C28" s="61">
        <f>SUM(C22:C27)</f>
        <v>0</v>
      </c>
      <c r="D28" s="62"/>
      <c r="E28" s="62">
        <f>IFERROR(SUM(E22:E27),0)</f>
        <v>0</v>
      </c>
      <c r="F28" s="61">
        <f>SUM(F22:F27)</f>
        <v>0.11491898148148151</v>
      </c>
      <c r="G28" s="62"/>
      <c r="H28" s="62">
        <f>IFERROR(SUM(H22:H27),0)</f>
        <v>0.30185753807801058</v>
      </c>
      <c r="I28" s="61">
        <f>SUM(I22:I27)</f>
        <v>0.11491898148148151</v>
      </c>
      <c r="J28" s="62"/>
      <c r="K28" s="63">
        <f>IFERROR(SUM(K22:K27),0)</f>
        <v>0.30185753807801058</v>
      </c>
      <c r="L28" s="1"/>
      <c r="M28" s="1"/>
      <c r="N28" s="1"/>
    </row>
    <row r="29" spans="2:14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4" ht="16.5" thickTop="1" thickBot="1" x14ac:dyDescent="0.3">
      <c r="B30" s="60" t="s">
        <v>6</v>
      </c>
      <c r="C30" s="61">
        <f>SUM(C19,C28)</f>
        <v>0</v>
      </c>
      <c r="D30" s="64"/>
      <c r="E30" s="65">
        <f>IFERROR(SUM(E19,E28),0)</f>
        <v>0</v>
      </c>
      <c r="F30" s="61">
        <f>SUM(F19,F28)</f>
        <v>0.38070601851851854</v>
      </c>
      <c r="G30" s="64"/>
      <c r="H30" s="65">
        <f>IFERROR(SUM(H19,H28),0)</f>
        <v>1</v>
      </c>
      <c r="I30" s="61">
        <f>SUM(I19,I28)</f>
        <v>0.38070601851851854</v>
      </c>
      <c r="J30" s="64"/>
      <c r="K30" s="66">
        <f>IFERROR(SUM(K19,K28),0)</f>
        <v>1</v>
      </c>
    </row>
    <row r="31" spans="2:14" ht="66" customHeight="1" thickTop="1" thickBot="1" x14ac:dyDescent="0.3">
      <c r="B31" s="203" t="s">
        <v>203</v>
      </c>
      <c r="C31" s="204"/>
      <c r="D31" s="204"/>
      <c r="E31" s="204"/>
      <c r="F31" s="204"/>
      <c r="G31" s="204"/>
      <c r="H31" s="204"/>
      <c r="I31" s="204"/>
      <c r="J31" s="204"/>
      <c r="K31" s="205"/>
    </row>
  </sheetData>
  <mergeCells count="6">
    <mergeCell ref="B31:K31"/>
    <mergeCell ref="B3:K3"/>
    <mergeCell ref="B4:K4"/>
    <mergeCell ref="I5:K5"/>
    <mergeCell ref="C5:E5"/>
    <mergeCell ref="F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 xml:space="preserve">&amp;R
</oddFooter>
  </headerFooter>
  <ignoredErrors>
    <ignoredError sqref="F19 I19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B2:N31"/>
  <sheetViews>
    <sheetView showGridLines="0" showZeros="0" view="pageBreakPreview" zoomScaleNormal="8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175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111</v>
      </c>
      <c r="D5" s="206"/>
      <c r="E5" s="206"/>
      <c r="F5" s="201" t="s">
        <v>176</v>
      </c>
      <c r="G5" s="206"/>
      <c r="H5" s="206"/>
      <c r="I5" s="201" t="s">
        <v>3</v>
      </c>
      <c r="J5" s="201"/>
      <c r="K5" s="202"/>
    </row>
    <row r="6" spans="2:11" s="129" customFormat="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59">
        <f t="shared" ref="D7:D18" si="0">IFERROR(C7/C$19,0)</f>
        <v>0</v>
      </c>
      <c r="E7" s="159">
        <f t="shared" ref="E7:E18" si="1">IFERROR(C7/C$30,0)</f>
        <v>0</v>
      </c>
      <c r="F7" s="130">
        <v>0</v>
      </c>
      <c r="G7" s="159">
        <f t="shared" ref="G7:G18" si="2">IFERROR(F7/F$19,0)</f>
        <v>0</v>
      </c>
      <c r="H7" s="159">
        <f t="shared" ref="H7:H18" si="3">IFERROR(F7/F$30,0)</f>
        <v>0</v>
      </c>
      <c r="I7" s="44">
        <f>SUM(C7,F7)</f>
        <v>0</v>
      </c>
      <c r="J7" s="156">
        <f t="shared" ref="J7:J18" si="4">IFERROR(I7/I$19,0)</f>
        <v>0</v>
      </c>
      <c r="K7" s="15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59">
        <f t="shared" si="0"/>
        <v>0</v>
      </c>
      <c r="E8" s="159">
        <f t="shared" si="1"/>
        <v>0</v>
      </c>
      <c r="F8" s="130">
        <v>0</v>
      </c>
      <c r="G8" s="159">
        <f t="shared" si="2"/>
        <v>0</v>
      </c>
      <c r="H8" s="159">
        <f t="shared" si="3"/>
        <v>0</v>
      </c>
      <c r="I8" s="44">
        <f t="shared" ref="I8:I18" si="6">SUM(C8,F8)</f>
        <v>0</v>
      </c>
      <c r="J8" s="156">
        <f t="shared" si="4"/>
        <v>0</v>
      </c>
      <c r="K8" s="157">
        <f t="shared" si="5"/>
        <v>0</v>
      </c>
    </row>
    <row r="9" spans="2:11" x14ac:dyDescent="0.25">
      <c r="B9" s="43" t="s">
        <v>51</v>
      </c>
      <c r="C9" s="130">
        <v>0</v>
      </c>
      <c r="D9" s="159">
        <f t="shared" si="0"/>
        <v>0</v>
      </c>
      <c r="E9" s="159">
        <f t="shared" si="1"/>
        <v>0</v>
      </c>
      <c r="F9" s="130">
        <v>0</v>
      </c>
      <c r="G9" s="159">
        <f t="shared" si="2"/>
        <v>0</v>
      </c>
      <c r="H9" s="159">
        <f t="shared" si="3"/>
        <v>0</v>
      </c>
      <c r="I9" s="44">
        <f t="shared" si="6"/>
        <v>0</v>
      </c>
      <c r="J9" s="156">
        <f t="shared" si="4"/>
        <v>0</v>
      </c>
      <c r="K9" s="157">
        <f t="shared" si="5"/>
        <v>0</v>
      </c>
    </row>
    <row r="10" spans="2:11" x14ac:dyDescent="0.25">
      <c r="B10" s="43" t="s">
        <v>11</v>
      </c>
      <c r="C10" s="130">
        <v>0</v>
      </c>
      <c r="D10" s="159">
        <f t="shared" si="0"/>
        <v>0</v>
      </c>
      <c r="E10" s="159">
        <f t="shared" si="1"/>
        <v>0</v>
      </c>
      <c r="F10" s="130">
        <v>0</v>
      </c>
      <c r="G10" s="159">
        <f t="shared" si="2"/>
        <v>0</v>
      </c>
      <c r="H10" s="159">
        <f t="shared" si="3"/>
        <v>0</v>
      </c>
      <c r="I10" s="44">
        <f t="shared" si="6"/>
        <v>0</v>
      </c>
      <c r="J10" s="156">
        <f t="shared" si="4"/>
        <v>0</v>
      </c>
      <c r="K10" s="157">
        <f t="shared" si="5"/>
        <v>0</v>
      </c>
    </row>
    <row r="11" spans="2:11" x14ac:dyDescent="0.25">
      <c r="B11" s="43" t="s">
        <v>12</v>
      </c>
      <c r="C11" s="130">
        <v>0</v>
      </c>
      <c r="D11" s="159">
        <f t="shared" si="0"/>
        <v>0</v>
      </c>
      <c r="E11" s="159">
        <f t="shared" si="1"/>
        <v>0</v>
      </c>
      <c r="F11" s="130">
        <v>0</v>
      </c>
      <c r="G11" s="159">
        <f t="shared" si="2"/>
        <v>0</v>
      </c>
      <c r="H11" s="159">
        <f t="shared" si="3"/>
        <v>0</v>
      </c>
      <c r="I11" s="44">
        <f t="shared" si="6"/>
        <v>0</v>
      </c>
      <c r="J11" s="156">
        <f t="shared" si="4"/>
        <v>0</v>
      </c>
      <c r="K11" s="157">
        <f t="shared" si="5"/>
        <v>0</v>
      </c>
    </row>
    <row r="12" spans="2:11" x14ac:dyDescent="0.25">
      <c r="B12" s="43" t="s">
        <v>164</v>
      </c>
      <c r="C12" s="130">
        <v>0</v>
      </c>
      <c r="D12" s="159">
        <f t="shared" si="0"/>
        <v>0</v>
      </c>
      <c r="E12" s="159">
        <f t="shared" si="1"/>
        <v>0</v>
      </c>
      <c r="F12" s="130">
        <v>0</v>
      </c>
      <c r="G12" s="159">
        <f t="shared" si="2"/>
        <v>0</v>
      </c>
      <c r="H12" s="159">
        <f t="shared" si="3"/>
        <v>0</v>
      </c>
      <c r="I12" s="44">
        <f t="shared" si="6"/>
        <v>0</v>
      </c>
      <c r="J12" s="156">
        <f t="shared" si="4"/>
        <v>0</v>
      </c>
      <c r="K12" s="157">
        <f t="shared" si="5"/>
        <v>0</v>
      </c>
    </row>
    <row r="13" spans="2:11" x14ac:dyDescent="0.25">
      <c r="B13" s="43" t="s">
        <v>108</v>
      </c>
      <c r="C13" s="130">
        <v>0</v>
      </c>
      <c r="D13" s="159">
        <f t="shared" si="0"/>
        <v>0</v>
      </c>
      <c r="E13" s="159">
        <f t="shared" si="1"/>
        <v>0</v>
      </c>
      <c r="F13" s="130">
        <v>0</v>
      </c>
      <c r="G13" s="159">
        <f t="shared" si="2"/>
        <v>0</v>
      </c>
      <c r="H13" s="159">
        <f t="shared" si="3"/>
        <v>0</v>
      </c>
      <c r="I13" s="44">
        <f t="shared" si="6"/>
        <v>0</v>
      </c>
      <c r="J13" s="156">
        <f t="shared" si="4"/>
        <v>0</v>
      </c>
      <c r="K13" s="157">
        <f t="shared" si="5"/>
        <v>0</v>
      </c>
    </row>
    <row r="14" spans="2:11" x14ac:dyDescent="0.25">
      <c r="B14" s="43" t="s">
        <v>109</v>
      </c>
      <c r="C14" s="130">
        <v>0</v>
      </c>
      <c r="D14" s="159">
        <f t="shared" si="0"/>
        <v>0</v>
      </c>
      <c r="E14" s="159">
        <f t="shared" si="1"/>
        <v>0</v>
      </c>
      <c r="F14" s="130">
        <v>0</v>
      </c>
      <c r="G14" s="159">
        <f t="shared" si="2"/>
        <v>0</v>
      </c>
      <c r="H14" s="159">
        <f t="shared" si="3"/>
        <v>0</v>
      </c>
      <c r="I14" s="44">
        <f t="shared" si="6"/>
        <v>0</v>
      </c>
      <c r="J14" s="156">
        <f t="shared" si="4"/>
        <v>0</v>
      </c>
      <c r="K14" s="157">
        <f t="shared" si="5"/>
        <v>0</v>
      </c>
    </row>
    <row r="15" spans="2:11" x14ac:dyDescent="0.25">
      <c r="B15" s="43" t="s">
        <v>196</v>
      </c>
      <c r="C15" s="130">
        <v>0</v>
      </c>
      <c r="D15" s="159">
        <f t="shared" si="0"/>
        <v>0</v>
      </c>
      <c r="E15" s="159">
        <f t="shared" si="1"/>
        <v>0</v>
      </c>
      <c r="F15" s="130">
        <v>0</v>
      </c>
      <c r="G15" s="159">
        <f t="shared" si="2"/>
        <v>0</v>
      </c>
      <c r="H15" s="159">
        <f t="shared" si="3"/>
        <v>0</v>
      </c>
      <c r="I15" s="44">
        <f t="shared" si="6"/>
        <v>0</v>
      </c>
      <c r="J15" s="156">
        <f t="shared" si="4"/>
        <v>0</v>
      </c>
      <c r="K15" s="157">
        <f t="shared" si="5"/>
        <v>0</v>
      </c>
    </row>
    <row r="16" spans="2:11" x14ac:dyDescent="0.25">
      <c r="B16" s="43" t="s">
        <v>185</v>
      </c>
      <c r="C16" s="130">
        <v>0</v>
      </c>
      <c r="D16" s="159">
        <f t="shared" si="0"/>
        <v>0</v>
      </c>
      <c r="E16" s="159">
        <f t="shared" si="1"/>
        <v>0</v>
      </c>
      <c r="F16" s="130">
        <v>0</v>
      </c>
      <c r="G16" s="159">
        <f t="shared" si="2"/>
        <v>0</v>
      </c>
      <c r="H16" s="159">
        <f t="shared" si="3"/>
        <v>0</v>
      </c>
      <c r="I16" s="44">
        <f t="shared" si="6"/>
        <v>0</v>
      </c>
      <c r="J16" s="156">
        <f t="shared" si="4"/>
        <v>0</v>
      </c>
      <c r="K16" s="157">
        <f t="shared" si="5"/>
        <v>0</v>
      </c>
    </row>
    <row r="17" spans="2:14" x14ac:dyDescent="0.25">
      <c r="B17" s="43" t="s">
        <v>165</v>
      </c>
      <c r="C17" s="130">
        <v>0</v>
      </c>
      <c r="D17" s="159">
        <f t="shared" si="0"/>
        <v>0</v>
      </c>
      <c r="E17" s="159">
        <f t="shared" si="1"/>
        <v>0</v>
      </c>
      <c r="F17" s="130">
        <v>0</v>
      </c>
      <c r="G17" s="159">
        <f t="shared" si="2"/>
        <v>0</v>
      </c>
      <c r="H17" s="159">
        <f t="shared" si="3"/>
        <v>0</v>
      </c>
      <c r="I17" s="44">
        <f t="shared" si="6"/>
        <v>0</v>
      </c>
      <c r="J17" s="156">
        <f t="shared" si="4"/>
        <v>0</v>
      </c>
      <c r="K17" s="157">
        <f t="shared" si="5"/>
        <v>0</v>
      </c>
    </row>
    <row r="18" spans="2:14" ht="15.75" thickBot="1" x14ac:dyDescent="0.3">
      <c r="B18" s="43" t="s">
        <v>13</v>
      </c>
      <c r="C18" s="130">
        <v>0</v>
      </c>
      <c r="D18" s="159">
        <f t="shared" si="0"/>
        <v>0</v>
      </c>
      <c r="E18" s="159">
        <f t="shared" si="1"/>
        <v>0</v>
      </c>
      <c r="F18" s="130">
        <v>0</v>
      </c>
      <c r="G18" s="159">
        <f t="shared" si="2"/>
        <v>0</v>
      </c>
      <c r="H18" s="159">
        <f t="shared" si="3"/>
        <v>0</v>
      </c>
      <c r="I18" s="44">
        <f t="shared" si="6"/>
        <v>0</v>
      </c>
      <c r="J18" s="156">
        <f t="shared" si="4"/>
        <v>0</v>
      </c>
      <c r="K18" s="157">
        <f t="shared" si="5"/>
        <v>0</v>
      </c>
    </row>
    <row r="19" spans="2:14" s="2" customFormat="1" ht="16.5" thickTop="1" thickBot="1" x14ac:dyDescent="0.3">
      <c r="B19" s="60" t="s">
        <v>3</v>
      </c>
      <c r="C19" s="131">
        <f>SUM(C7:C18)</f>
        <v>0</v>
      </c>
      <c r="D19" s="155">
        <f>IFERROR(SUM(D7:D18),0)</f>
        <v>0</v>
      </c>
      <c r="E19" s="155">
        <f>IFERROR(SUM(E7:E18),0)</f>
        <v>0</v>
      </c>
      <c r="F19" s="131">
        <f>SUM(F7:F18)</f>
        <v>0</v>
      </c>
      <c r="G19" s="155">
        <f>IFERROR(SUM(G7:G18),0)</f>
        <v>0</v>
      </c>
      <c r="H19" s="155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  <c r="L19" s="1"/>
      <c r="M19" s="1"/>
      <c r="N19" s="1"/>
    </row>
    <row r="20" spans="2:14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4" s="3" customFormat="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  <c r="L21" s="1"/>
      <c r="M21" s="1"/>
      <c r="N21" s="1"/>
    </row>
    <row r="22" spans="2:14" x14ac:dyDescent="0.25">
      <c r="B22" s="50" t="s">
        <v>15</v>
      </c>
      <c r="C22" s="132">
        <v>0</v>
      </c>
      <c r="D22" s="151"/>
      <c r="E22" s="161">
        <f>IFERROR(C22/C$30,0)</f>
        <v>0</v>
      </c>
      <c r="F22" s="132">
        <v>0</v>
      </c>
      <c r="G22" s="151"/>
      <c r="H22" s="161">
        <f>IFERROR(F22/F$30,0)</f>
        <v>0</v>
      </c>
      <c r="I22" s="44">
        <f>SUM(C22,F22)</f>
        <v>0</v>
      </c>
      <c r="J22" s="51"/>
      <c r="K22" s="47">
        <f>IFERROR(I22/I$30,0)</f>
        <v>0</v>
      </c>
    </row>
    <row r="23" spans="2:14" x14ac:dyDescent="0.25">
      <c r="B23" s="50" t="s">
        <v>16</v>
      </c>
      <c r="C23" s="132">
        <v>0</v>
      </c>
      <c r="D23" s="151"/>
      <c r="E23" s="161">
        <f t="shared" ref="E23:E27" si="7">IFERROR(C23/C$30,0)</f>
        <v>0</v>
      </c>
      <c r="F23" s="132">
        <v>0</v>
      </c>
      <c r="G23" s="151"/>
      <c r="H23" s="161">
        <f t="shared" ref="H23:H27" si="8">IFERROR(F23/F$30,0)</f>
        <v>0</v>
      </c>
      <c r="I23" s="44">
        <f t="shared" ref="I23:I27" si="9">SUM(C23,F23)</f>
        <v>0</v>
      </c>
      <c r="J23" s="51"/>
      <c r="K23" s="47">
        <f t="shared" ref="K23:K27" si="10">IFERROR(I23/I$30,0)</f>
        <v>0</v>
      </c>
    </row>
    <row r="24" spans="2:14" x14ac:dyDescent="0.25">
      <c r="B24" s="50" t="s">
        <v>17</v>
      </c>
      <c r="C24" s="132">
        <v>0</v>
      </c>
      <c r="D24" s="151"/>
      <c r="E24" s="161">
        <f t="shared" si="7"/>
        <v>0</v>
      </c>
      <c r="F24" s="132">
        <v>0</v>
      </c>
      <c r="G24" s="151"/>
      <c r="H24" s="161">
        <f t="shared" si="8"/>
        <v>0</v>
      </c>
      <c r="I24" s="44">
        <f t="shared" si="9"/>
        <v>0</v>
      </c>
      <c r="J24" s="51"/>
      <c r="K24" s="47">
        <f t="shared" si="10"/>
        <v>0</v>
      </c>
    </row>
    <row r="25" spans="2:14" x14ac:dyDescent="0.25">
      <c r="B25" s="50" t="s">
        <v>18</v>
      </c>
      <c r="C25" s="132">
        <v>0</v>
      </c>
      <c r="D25" s="151"/>
      <c r="E25" s="161">
        <f t="shared" si="7"/>
        <v>0</v>
      </c>
      <c r="F25" s="132">
        <v>0</v>
      </c>
      <c r="G25" s="151"/>
      <c r="H25" s="161">
        <f t="shared" si="8"/>
        <v>0</v>
      </c>
      <c r="I25" s="44">
        <f t="shared" si="9"/>
        <v>0</v>
      </c>
      <c r="J25" s="51"/>
      <c r="K25" s="47">
        <f t="shared" si="10"/>
        <v>0</v>
      </c>
    </row>
    <row r="26" spans="2:14" x14ac:dyDescent="0.25">
      <c r="B26" s="50" t="s">
        <v>19</v>
      </c>
      <c r="C26" s="132">
        <v>0</v>
      </c>
      <c r="D26" s="151"/>
      <c r="E26" s="161">
        <f t="shared" si="7"/>
        <v>0</v>
      </c>
      <c r="F26" s="132">
        <v>0</v>
      </c>
      <c r="G26" s="151"/>
      <c r="H26" s="161">
        <f t="shared" si="8"/>
        <v>0</v>
      </c>
      <c r="I26" s="44">
        <f t="shared" si="9"/>
        <v>0</v>
      </c>
      <c r="J26" s="51"/>
      <c r="K26" s="47">
        <f t="shared" si="10"/>
        <v>0</v>
      </c>
    </row>
    <row r="27" spans="2:14" ht="15.75" thickBot="1" x14ac:dyDescent="0.3">
      <c r="B27" s="55" t="s">
        <v>20</v>
      </c>
      <c r="C27" s="136">
        <v>0</v>
      </c>
      <c r="D27" s="152"/>
      <c r="E27" s="170">
        <f t="shared" si="7"/>
        <v>0</v>
      </c>
      <c r="F27" s="136">
        <v>0</v>
      </c>
      <c r="G27" s="152"/>
      <c r="H27" s="170">
        <f t="shared" si="8"/>
        <v>0</v>
      </c>
      <c r="I27" s="44">
        <f t="shared" si="9"/>
        <v>0</v>
      </c>
      <c r="J27" s="56"/>
      <c r="K27" s="67">
        <f t="shared" si="10"/>
        <v>0</v>
      </c>
    </row>
    <row r="28" spans="2:14" s="2" customFormat="1" ht="16.5" thickTop="1" thickBot="1" x14ac:dyDescent="0.3">
      <c r="B28" s="60" t="s">
        <v>3</v>
      </c>
      <c r="C28" s="131">
        <f>SUM(C22:C27)</f>
        <v>0</v>
      </c>
      <c r="D28" s="150"/>
      <c r="E28" s="62">
        <f>IFERROR(SUM(E22:E27),0)</f>
        <v>0</v>
      </c>
      <c r="F28" s="131">
        <f>SUM(F22:F27)</f>
        <v>0</v>
      </c>
      <c r="G28" s="150"/>
      <c r="H28" s="62">
        <f>IFERROR(SUM(H22:H27),0)</f>
        <v>0</v>
      </c>
      <c r="I28" s="61">
        <f>SUM(I22:I27)</f>
        <v>0</v>
      </c>
      <c r="J28" s="62"/>
      <c r="K28" s="63">
        <f>IFERROR(SUM(K22:K27),0)</f>
        <v>0</v>
      </c>
      <c r="L28" s="1"/>
      <c r="M28" s="1"/>
      <c r="N28" s="1"/>
    </row>
    <row r="29" spans="2:14" ht="16.5" thickTop="1" thickBot="1" x14ac:dyDescent="0.3">
      <c r="B29" s="59"/>
      <c r="C29" s="154"/>
      <c r="D29" s="153"/>
      <c r="E29" s="162"/>
      <c r="F29" s="154"/>
      <c r="G29" s="153"/>
      <c r="H29" s="162"/>
      <c r="I29" s="153"/>
      <c r="J29" s="153"/>
      <c r="K29" s="171"/>
    </row>
    <row r="30" spans="2:14" s="2" customFormat="1" ht="16.5" thickTop="1" thickBot="1" x14ac:dyDescent="0.3">
      <c r="B30" s="60" t="s">
        <v>6</v>
      </c>
      <c r="C30" s="131">
        <f>SUM(C19,C28)</f>
        <v>0</v>
      </c>
      <c r="D30" s="150"/>
      <c r="E30" s="62">
        <f>IFERROR(SUM(E19,E28),0)</f>
        <v>0</v>
      </c>
      <c r="F30" s="131">
        <f>SUM(F19,F28)</f>
        <v>0</v>
      </c>
      <c r="G30" s="150"/>
      <c r="H30" s="62">
        <f>IFERROR(SUM(H19,H28),0)</f>
        <v>0</v>
      </c>
      <c r="I30" s="61">
        <f>SUM(I19,I28)</f>
        <v>0</v>
      </c>
      <c r="J30" s="64"/>
      <c r="K30" s="66">
        <f>IFERROR(SUM(K19,K28),0)</f>
        <v>0</v>
      </c>
      <c r="L30" s="1"/>
      <c r="M30" s="1"/>
      <c r="N30" s="1"/>
    </row>
    <row r="31" spans="2:14" ht="66" customHeight="1" thickTop="1" thickBot="1" x14ac:dyDescent="0.3">
      <c r="B31" s="194" t="s">
        <v>177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I5:K5"/>
    <mergeCell ref="F5:H5"/>
    <mergeCell ref="C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B2:K31"/>
  <sheetViews>
    <sheetView showGridLines="0" showZeros="0" view="pageBreakPreview" zoomScaleNormal="8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178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112</v>
      </c>
      <c r="D5" s="206"/>
      <c r="E5" s="206"/>
      <c r="F5" s="201" t="s">
        <v>176</v>
      </c>
      <c r="G5" s="206"/>
      <c r="H5" s="206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72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0</v>
      </c>
      <c r="G10" s="165">
        <f t="shared" si="2"/>
        <v>0</v>
      </c>
      <c r="H10" s="165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0</v>
      </c>
      <c r="G15" s="165">
        <f t="shared" si="2"/>
        <v>0</v>
      </c>
      <c r="H15" s="165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0</v>
      </c>
      <c r="G18" s="165">
        <f t="shared" si="2"/>
        <v>0</v>
      </c>
      <c r="H18" s="165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0</v>
      </c>
      <c r="G19" s="166">
        <f>IFERROR(SUM(G7:G18),0)</f>
        <v>0</v>
      </c>
      <c r="H19" s="166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0</v>
      </c>
      <c r="G26" s="151"/>
      <c r="H26" s="167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0</v>
      </c>
      <c r="G28" s="150"/>
      <c r="H28" s="166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</v>
      </c>
      <c r="G30" s="150"/>
      <c r="H30" s="166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179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B2:K31"/>
  <sheetViews>
    <sheetView showGridLines="0" showZeros="0" view="pageBreakPreview" zoomScaleNormal="8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180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113</v>
      </c>
      <c r="D5" s="206"/>
      <c r="E5" s="206"/>
      <c r="F5" s="201" t="s">
        <v>176</v>
      </c>
      <c r="G5" s="206"/>
      <c r="H5" s="206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0</v>
      </c>
      <c r="G10" s="165">
        <f t="shared" si="2"/>
        <v>0</v>
      </c>
      <c r="H10" s="165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0</v>
      </c>
      <c r="G15" s="165">
        <f t="shared" si="2"/>
        <v>0</v>
      </c>
      <c r="H15" s="165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0</v>
      </c>
      <c r="G18" s="165">
        <f t="shared" si="2"/>
        <v>0</v>
      </c>
      <c r="H18" s="165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0</v>
      </c>
      <c r="G19" s="166">
        <f>IFERROR(SUM(G7:G18),0)</f>
        <v>0</v>
      </c>
      <c r="H19" s="166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0</v>
      </c>
      <c r="G26" s="151"/>
      <c r="H26" s="167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0</v>
      </c>
      <c r="G28" s="150"/>
      <c r="H28" s="166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</v>
      </c>
      <c r="G30" s="150"/>
      <c r="H30" s="166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181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B1:N41"/>
  <sheetViews>
    <sheetView showGridLines="0" showZeros="0" view="pageBreakPreview" topLeftCell="A5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4" width="8.28515625" style="1" customWidth="1"/>
    <col min="15" max="16384" width="8.85546875" style="1"/>
  </cols>
  <sheetData>
    <row r="1" spans="2:14" s="5" customFormat="1" x14ac:dyDescent="0.25"/>
    <row r="2" spans="2:14" s="5" customFormat="1" ht="15.75" thickBot="1" x14ac:dyDescent="0.3"/>
    <row r="3" spans="2:14" s="5" customFormat="1" x14ac:dyDescent="0.25">
      <c r="B3" s="186" t="s">
        <v>30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2:14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2:14" s="5" customFormat="1" x14ac:dyDescent="0.25">
      <c r="B5" s="39"/>
      <c r="C5" s="192" t="s">
        <v>0</v>
      </c>
      <c r="D5" s="192"/>
      <c r="E5" s="192"/>
      <c r="F5" s="192" t="s">
        <v>1</v>
      </c>
      <c r="G5" s="192"/>
      <c r="H5" s="192"/>
      <c r="I5" s="192" t="s">
        <v>2</v>
      </c>
      <c r="J5" s="192"/>
      <c r="K5" s="192"/>
      <c r="L5" s="192" t="s">
        <v>3</v>
      </c>
      <c r="M5" s="192"/>
      <c r="N5" s="193"/>
    </row>
    <row r="6" spans="2:14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8" t="s">
        <v>5</v>
      </c>
      <c r="L6" s="8" t="s">
        <v>4</v>
      </c>
      <c r="M6" s="8" t="s">
        <v>5</v>
      </c>
      <c r="N6" s="9" t="s">
        <v>5</v>
      </c>
    </row>
    <row r="7" spans="2:14" s="5" customFormat="1" x14ac:dyDescent="0.25">
      <c r="B7" s="10" t="s">
        <v>37</v>
      </c>
      <c r="C7" s="11">
        <v>4.6307870370370402E-2</v>
      </c>
      <c r="D7" s="12">
        <f t="shared" ref="D7:D18" si="0">IFERROR(C7/C$19,0)</f>
        <v>0.15774947758545924</v>
      </c>
      <c r="E7" s="12">
        <f t="shared" ref="E7:E18" si="1">IFERROR(C7/C$30,0)</f>
        <v>4.4133868690434196E-2</v>
      </c>
      <c r="F7" s="11">
        <v>2.0023148148148101E-3</v>
      </c>
      <c r="G7" s="12">
        <f t="shared" ref="G7:G18" si="2">IFERROR(F7/F$19,0)</f>
        <v>5.0718264438580962E-2</v>
      </c>
      <c r="H7" s="12">
        <f t="shared" ref="H7:H18" si="3">IFERROR(F7/F$30,0)</f>
        <v>7.1093942631708556E-3</v>
      </c>
      <c r="I7" s="11">
        <v>1.31481481481481E-2</v>
      </c>
      <c r="J7" s="12">
        <f t="shared" ref="J7:J18" si="4">IFERROR(I7/I$19,0)</f>
        <v>0.13699951760733192</v>
      </c>
      <c r="K7" s="12">
        <f t="shared" ref="K7:K18" si="5">IFERROR(I7/I$30,0)</f>
        <v>3.6229110855976403E-2</v>
      </c>
      <c r="L7" s="13">
        <f>SUM(C7,F7,I7)</f>
        <v>6.1458333333333309E-2</v>
      </c>
      <c r="M7" s="12">
        <f t="shared" ref="M7:M18" si="6">IFERROR(L7/L$19,0)</f>
        <v>0.14325797226568818</v>
      </c>
      <c r="N7" s="14">
        <f t="shared" ref="N7:N18" si="7">IFERROR(L7/L$30,0)</f>
        <v>3.6283875199868795E-2</v>
      </c>
    </row>
    <row r="8" spans="2:14" s="5" customFormat="1" x14ac:dyDescent="0.25">
      <c r="B8" s="148" t="s">
        <v>101</v>
      </c>
      <c r="C8" s="11">
        <v>4.9467592592592598E-2</v>
      </c>
      <c r="D8" s="12">
        <f t="shared" si="0"/>
        <v>0.16851318850293737</v>
      </c>
      <c r="E8" s="12">
        <f t="shared" si="1"/>
        <v>4.714525238263325E-2</v>
      </c>
      <c r="F8" s="11">
        <v>9.8958333333333294E-3</v>
      </c>
      <c r="G8" s="12">
        <f t="shared" si="2"/>
        <v>0.2506596306068602</v>
      </c>
      <c r="H8" s="12">
        <f t="shared" si="3"/>
        <v>3.5136023670584354E-2</v>
      </c>
      <c r="I8" s="11">
        <v>1.8715277777777799E-2</v>
      </c>
      <c r="J8" s="12">
        <f t="shared" si="4"/>
        <v>0.19500723589001479</v>
      </c>
      <c r="K8" s="12">
        <f t="shared" si="5"/>
        <v>5.1569077688480743E-2</v>
      </c>
      <c r="L8" s="13">
        <f t="shared" ref="L8:L16" si="8">SUM(C8,F8,I8)</f>
        <v>7.8078703703703733E-2</v>
      </c>
      <c r="M8" s="12">
        <f t="shared" si="6"/>
        <v>0.1819996762531701</v>
      </c>
      <c r="N8" s="14">
        <f t="shared" si="7"/>
        <v>4.6096237683298506E-2</v>
      </c>
    </row>
    <row r="9" spans="2:14" s="5" customFormat="1" x14ac:dyDescent="0.25">
      <c r="B9" s="10" t="s">
        <v>51</v>
      </c>
      <c r="C9" s="11">
        <v>3.7939814814814801E-2</v>
      </c>
      <c r="D9" s="12">
        <f t="shared" si="0"/>
        <v>0.12924338603477503</v>
      </c>
      <c r="E9" s="12">
        <f t="shared" si="1"/>
        <v>3.6158665725379444E-2</v>
      </c>
      <c r="F9" s="11">
        <v>1.63194444444444E-3</v>
      </c>
      <c r="G9" s="12">
        <f t="shared" si="2"/>
        <v>4.133685136323649E-2</v>
      </c>
      <c r="H9" s="12">
        <f t="shared" si="3"/>
        <v>5.7943617983068803E-3</v>
      </c>
      <c r="I9" s="11">
        <v>1.2951388888888899E-2</v>
      </c>
      <c r="J9" s="12">
        <f t="shared" si="4"/>
        <v>0.13494934876989886</v>
      </c>
      <c r="K9" s="12">
        <f t="shared" si="5"/>
        <v>3.5686949866054377E-2</v>
      </c>
      <c r="L9" s="13">
        <f t="shared" si="8"/>
        <v>5.2523148148148145E-2</v>
      </c>
      <c r="M9" s="12">
        <f t="shared" si="6"/>
        <v>0.12243025953704204</v>
      </c>
      <c r="N9" s="14">
        <f t="shared" si="7"/>
        <v>3.1008705396799365E-2</v>
      </c>
    </row>
    <row r="10" spans="2:14" s="5" customFormat="1" x14ac:dyDescent="0.25">
      <c r="B10" s="10" t="s">
        <v>11</v>
      </c>
      <c r="C10" s="11">
        <v>9.3506944444444406E-2</v>
      </c>
      <c r="D10" s="12">
        <f t="shared" si="0"/>
        <v>0.31853487363482225</v>
      </c>
      <c r="E10" s="12">
        <f t="shared" si="1"/>
        <v>8.9117102012001376E-2</v>
      </c>
      <c r="F10" s="11">
        <v>7.6851851851851899E-3</v>
      </c>
      <c r="G10" s="12">
        <f t="shared" si="2"/>
        <v>0.19466432131339803</v>
      </c>
      <c r="H10" s="12">
        <f t="shared" si="3"/>
        <v>2.7286923645927528E-2</v>
      </c>
      <c r="I10" s="11">
        <v>3.6157407407407402E-2</v>
      </c>
      <c r="J10" s="12">
        <f t="shared" si="4"/>
        <v>0.3767486734201641</v>
      </c>
      <c r="K10" s="12">
        <f t="shared" si="5"/>
        <v>9.9630054853935446E-2</v>
      </c>
      <c r="L10" s="13">
        <f t="shared" si="8"/>
        <v>0.13734953703703701</v>
      </c>
      <c r="M10" s="12">
        <f t="shared" si="6"/>
        <v>0.32015863594668964</v>
      </c>
      <c r="N10" s="14">
        <f t="shared" si="7"/>
        <v>8.108865291842618E-2</v>
      </c>
    </row>
    <row r="11" spans="2:14" s="5" customFormat="1" x14ac:dyDescent="0.25">
      <c r="B11" s="10" t="s">
        <v>12</v>
      </c>
      <c r="C11" s="11">
        <v>1.7199074074074099E-2</v>
      </c>
      <c r="D11" s="12">
        <f t="shared" si="0"/>
        <v>5.8589283602097628E-2</v>
      </c>
      <c r="E11" s="12">
        <f t="shared" si="1"/>
        <v>1.6391634309918836E-2</v>
      </c>
      <c r="F11" s="11">
        <v>3.4722222222222202E-4</v>
      </c>
      <c r="G11" s="12">
        <f t="shared" si="2"/>
        <v>8.7950747581354433E-3</v>
      </c>
      <c r="H11" s="12">
        <f t="shared" si="3"/>
        <v>1.2328429358099773E-3</v>
      </c>
      <c r="I11" s="11">
        <v>6.1689814814814802E-3</v>
      </c>
      <c r="J11" s="12">
        <f t="shared" si="4"/>
        <v>6.4278822961890997E-2</v>
      </c>
      <c r="K11" s="12">
        <f t="shared" si="5"/>
        <v>1.6998341625207296E-2</v>
      </c>
      <c r="L11" s="13">
        <f t="shared" si="8"/>
        <v>2.37152777777778E-2</v>
      </c>
      <c r="M11" s="12">
        <f t="shared" si="6"/>
        <v>5.527977121890687E-2</v>
      </c>
      <c r="N11" s="14">
        <f t="shared" si="7"/>
        <v>1.4001065966955039E-2</v>
      </c>
    </row>
    <row r="12" spans="2:14" s="5" customFormat="1" x14ac:dyDescent="0.25">
      <c r="B12" s="10" t="s">
        <v>164</v>
      </c>
      <c r="C12" s="11">
        <v>1.2638888888888899E-2</v>
      </c>
      <c r="D12" s="12">
        <f t="shared" si="0"/>
        <v>4.3054843669912898E-2</v>
      </c>
      <c r="E12" s="12">
        <f t="shared" si="1"/>
        <v>1.2045534768796337E-2</v>
      </c>
      <c r="F12" s="11">
        <v>0</v>
      </c>
      <c r="G12" s="12">
        <f t="shared" si="2"/>
        <v>0</v>
      </c>
      <c r="H12" s="12">
        <f t="shared" si="3"/>
        <v>0</v>
      </c>
      <c r="I12" s="11">
        <v>3.8425925925925902E-3</v>
      </c>
      <c r="J12" s="12">
        <f t="shared" si="4"/>
        <v>4.0038591413410506E-2</v>
      </c>
      <c r="K12" s="12">
        <f t="shared" si="5"/>
        <v>1.0588085214950882E-2</v>
      </c>
      <c r="L12" s="13">
        <f t="shared" si="8"/>
        <v>1.6481481481481489E-2</v>
      </c>
      <c r="M12" s="12">
        <f t="shared" si="6"/>
        <v>3.8417957157502854E-2</v>
      </c>
      <c r="N12" s="14">
        <f t="shared" si="7"/>
        <v>9.7303650253508858E-3</v>
      </c>
    </row>
    <row r="13" spans="2:14" s="5" customFormat="1" x14ac:dyDescent="0.25">
      <c r="B13" s="10" t="s">
        <v>108</v>
      </c>
      <c r="C13" s="11">
        <v>1.0185185185185199E-3</v>
      </c>
      <c r="D13" s="12">
        <f t="shared" si="0"/>
        <v>3.4696211016047047E-3</v>
      </c>
      <c r="E13" s="12">
        <f t="shared" si="1"/>
        <v>9.7070243558065785E-4</v>
      </c>
      <c r="F13" s="11">
        <v>5.78703703703704E-5</v>
      </c>
      <c r="G13" s="12">
        <f t="shared" si="2"/>
        <v>1.4658457930225755E-3</v>
      </c>
      <c r="H13" s="12">
        <f t="shared" si="3"/>
        <v>2.0547382263499643E-4</v>
      </c>
      <c r="I13" s="11">
        <v>3.1250000000000001E-4</v>
      </c>
      <c r="J13" s="12">
        <f t="shared" si="4"/>
        <v>3.2561505065123023E-3</v>
      </c>
      <c r="K13" s="12">
        <f t="shared" si="5"/>
        <v>8.610792192881747E-4</v>
      </c>
      <c r="L13" s="13">
        <f>SUM(C13,F13,I13)</f>
        <v>1.3888888888888905E-3</v>
      </c>
      <c r="M13" s="12">
        <f t="shared" si="6"/>
        <v>3.2374682997895685E-3</v>
      </c>
      <c r="N13" s="14">
        <f t="shared" si="7"/>
        <v>8.1997458078799659E-4</v>
      </c>
    </row>
    <row r="14" spans="2:14" s="5" customFormat="1" x14ac:dyDescent="0.25">
      <c r="B14" s="10" t="s">
        <v>109</v>
      </c>
      <c r="C14" s="11">
        <v>6.5972222222222203E-4</v>
      </c>
      <c r="D14" s="12">
        <f t="shared" si="0"/>
        <v>2.2473682135394071E-3</v>
      </c>
      <c r="E14" s="12">
        <f t="shared" si="1"/>
        <v>6.2875044122837954E-4</v>
      </c>
      <c r="F14" s="11">
        <v>4.9768518518518499E-4</v>
      </c>
      <c r="G14" s="12">
        <f t="shared" si="2"/>
        <v>1.2606273819994138E-2</v>
      </c>
      <c r="H14" s="12">
        <f t="shared" si="3"/>
        <v>1.7670748746609678E-3</v>
      </c>
      <c r="I14" s="11">
        <v>0</v>
      </c>
      <c r="J14" s="12">
        <f t="shared" si="4"/>
        <v>0</v>
      </c>
      <c r="K14" s="12">
        <f t="shared" si="5"/>
        <v>0</v>
      </c>
      <c r="L14" s="13">
        <f t="shared" si="8"/>
        <v>1.1574074074074069E-3</v>
      </c>
      <c r="M14" s="12">
        <f t="shared" si="6"/>
        <v>2.6978902498246363E-3</v>
      </c>
      <c r="N14" s="14">
        <f t="shared" si="7"/>
        <v>6.8331215065666276E-4</v>
      </c>
    </row>
    <row r="15" spans="2:14" s="5" customFormat="1" x14ac:dyDescent="0.25">
      <c r="B15" s="10" t="s">
        <v>196</v>
      </c>
      <c r="C15" s="11">
        <v>2.4189814814814799E-3</v>
      </c>
      <c r="D15" s="12">
        <f t="shared" si="0"/>
        <v>8.2403501163111556E-3</v>
      </c>
      <c r="E15" s="12">
        <f t="shared" si="1"/>
        <v>2.3054182845040575E-3</v>
      </c>
      <c r="F15" s="15">
        <v>0</v>
      </c>
      <c r="G15" s="12">
        <f t="shared" si="2"/>
        <v>0</v>
      </c>
      <c r="H15" s="12">
        <f t="shared" si="3"/>
        <v>0</v>
      </c>
      <c r="I15" s="11">
        <v>1.65509259259259E-3</v>
      </c>
      <c r="J15" s="12">
        <f t="shared" si="4"/>
        <v>1.724553786782439E-2</v>
      </c>
      <c r="K15" s="12">
        <f t="shared" si="5"/>
        <v>4.5605306799336581E-3</v>
      </c>
      <c r="L15" s="13">
        <f>SUM(C15,F15,I15)</f>
        <v>4.0740740740740702E-3</v>
      </c>
      <c r="M15" s="12">
        <f t="shared" si="6"/>
        <v>9.4965736793827145E-3</v>
      </c>
      <c r="N15" s="14">
        <f t="shared" si="7"/>
        <v>2.4052587703114517E-3</v>
      </c>
    </row>
    <row r="16" spans="2:14" s="5" customFormat="1" x14ac:dyDescent="0.25">
      <c r="B16" s="10" t="s">
        <v>185</v>
      </c>
      <c r="C16" s="11">
        <v>4.7453703703703698E-4</v>
      </c>
      <c r="D16" s="12">
        <f t="shared" si="0"/>
        <v>1.616528013247644E-3</v>
      </c>
      <c r="E16" s="12">
        <f t="shared" si="1"/>
        <v>4.5225908930462397E-4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2">
        <f t="shared" si="5"/>
        <v>0</v>
      </c>
      <c r="L16" s="13">
        <f t="shared" si="8"/>
        <v>4.7453703703703698E-4</v>
      </c>
      <c r="M16" s="12">
        <f t="shared" si="6"/>
        <v>1.1061350024281012E-3</v>
      </c>
      <c r="N16" s="14">
        <f t="shared" si="7"/>
        <v>2.8015798176923178E-4</v>
      </c>
    </row>
    <row r="17" spans="2:14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2">
        <f t="shared" si="5"/>
        <v>0</v>
      </c>
      <c r="L17" s="13">
        <f>SUM(C17,F17,I17)</f>
        <v>0</v>
      </c>
      <c r="M17" s="12">
        <f t="shared" si="6"/>
        <v>0</v>
      </c>
      <c r="N17" s="14">
        <f t="shared" si="7"/>
        <v>0</v>
      </c>
    </row>
    <row r="18" spans="2:14" s="5" customFormat="1" ht="15.75" thickBot="1" x14ac:dyDescent="0.3">
      <c r="B18" s="10" t="s">
        <v>13</v>
      </c>
      <c r="C18" s="11">
        <v>3.1921296296296302E-2</v>
      </c>
      <c r="D18" s="12">
        <f t="shared" si="0"/>
        <v>0.10874107952529277</v>
      </c>
      <c r="E18" s="12">
        <f t="shared" si="1"/>
        <v>3.0422696787857396E-2</v>
      </c>
      <c r="F18" s="11">
        <v>1.7361111111111101E-2</v>
      </c>
      <c r="G18" s="12">
        <f t="shared" si="2"/>
        <v>0.43975373790677219</v>
      </c>
      <c r="H18" s="12">
        <f t="shared" si="3"/>
        <v>6.1642146790498863E-2</v>
      </c>
      <c r="I18" s="11">
        <v>3.0208333333333298E-3</v>
      </c>
      <c r="J18" s="12">
        <f t="shared" si="4"/>
        <v>3.1476121562952222E-2</v>
      </c>
      <c r="K18" s="12">
        <f t="shared" si="5"/>
        <v>8.3237657864523446E-3</v>
      </c>
      <c r="L18" s="13">
        <f>SUM(C18,F18,I18)</f>
        <v>5.2303240740740727E-2</v>
      </c>
      <c r="M18" s="12">
        <f t="shared" si="6"/>
        <v>0.12191766038957533</v>
      </c>
      <c r="N18" s="14">
        <f t="shared" si="7"/>
        <v>3.0878876088174592E-2</v>
      </c>
    </row>
    <row r="19" spans="2:14" s="5" customFormat="1" ht="16.5" thickTop="1" thickBot="1" x14ac:dyDescent="0.3">
      <c r="B19" s="31" t="s">
        <v>3</v>
      </c>
      <c r="C19" s="32">
        <f>SUM(C7:C18)</f>
        <v>0.29355324074074074</v>
      </c>
      <c r="D19" s="33">
        <f>IFERROR(SUM(D7:D18),0)</f>
        <v>1</v>
      </c>
      <c r="E19" s="33">
        <f>IFERROR(SUM(E7:E18),0)</f>
        <v>0.27977188492763855</v>
      </c>
      <c r="F19" s="32">
        <f>SUM(F7:F18)</f>
        <v>3.9479166666666649E-2</v>
      </c>
      <c r="G19" s="33">
        <f>IFERROR(SUM(G7:G18),0)</f>
        <v>1</v>
      </c>
      <c r="H19" s="33">
        <f>IFERROR(SUM(H7:H18),0)</f>
        <v>0.14017424180159443</v>
      </c>
      <c r="I19" s="32">
        <f>SUM(I7:I18)</f>
        <v>9.5972222222222181E-2</v>
      </c>
      <c r="J19" s="33">
        <f>IFERROR(SUM(J7:J18),0)</f>
        <v>1</v>
      </c>
      <c r="K19" s="33">
        <f>IFERROR(SUM(K7:K18),0)</f>
        <v>0.2644469957902793</v>
      </c>
      <c r="L19" s="32">
        <f>SUM(L7:L18)</f>
        <v>0.4290046296296296</v>
      </c>
      <c r="M19" s="33">
        <f>IFERROR(SUM(M7:M18),0)</f>
        <v>0.99999999999999978</v>
      </c>
      <c r="N19" s="34">
        <f>IFERROR(SUM(N7:N18),0)</f>
        <v>0.2532764817623987</v>
      </c>
    </row>
    <row r="20" spans="2:14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2:14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6" t="s">
        <v>5</v>
      </c>
      <c r="L21" s="16" t="s">
        <v>58</v>
      </c>
      <c r="M21" s="16" t="s">
        <v>5</v>
      </c>
      <c r="N21" s="17" t="s">
        <v>5</v>
      </c>
    </row>
    <row r="22" spans="2:14" s="5" customFormat="1" x14ac:dyDescent="0.25">
      <c r="B22" s="18" t="s">
        <v>15</v>
      </c>
      <c r="C22" s="11">
        <v>9.6539351851851807E-2</v>
      </c>
      <c r="D22" s="19"/>
      <c r="E22" s="12">
        <f>IFERROR(C22/C$30,0)</f>
        <v>9.2007147899752867E-2</v>
      </c>
      <c r="F22" s="11">
        <v>2.2361111111111099E-2</v>
      </c>
      <c r="G22" s="19"/>
      <c r="H22" s="12">
        <f>IFERROR(F22/F$30,0)</f>
        <v>7.9395085066162538E-2</v>
      </c>
      <c r="I22" s="11">
        <v>2.91550925925926E-2</v>
      </c>
      <c r="J22" s="19"/>
      <c r="K22" s="12">
        <f>IFERROR(I22/I$30,0)</f>
        <v>8.0335501977293056E-2</v>
      </c>
      <c r="L22" s="13">
        <f>SUM(C22,F22,I22)</f>
        <v>0.1480555555555555</v>
      </c>
      <c r="M22" s="19"/>
      <c r="N22" s="14">
        <f>IFERROR(L22/L$30,0)</f>
        <v>8.7409290312000301E-2</v>
      </c>
    </row>
    <row r="23" spans="2:14" s="5" customFormat="1" x14ac:dyDescent="0.25">
      <c r="B23" s="18" t="s">
        <v>16</v>
      </c>
      <c r="C23" s="11">
        <v>2.6157407407407401E-3</v>
      </c>
      <c r="D23" s="19"/>
      <c r="E23" s="12">
        <f t="shared" ref="E23:E27" si="9">IFERROR(C23/C$30,0)</f>
        <v>2.4929403459230488E-3</v>
      </c>
      <c r="F23" s="11">
        <v>0</v>
      </c>
      <c r="G23" s="19"/>
      <c r="H23" s="12">
        <f t="shared" ref="H23:H27" si="10">IFERROR(F23/F$30,0)</f>
        <v>0</v>
      </c>
      <c r="I23" s="11">
        <v>1.3194444444444399E-3</v>
      </c>
      <c r="J23" s="19"/>
      <c r="K23" s="12">
        <f t="shared" ref="K23:K27" si="11">IFERROR(I23/I$30,0)</f>
        <v>3.6356678147722804E-3</v>
      </c>
      <c r="L23" s="13">
        <f t="shared" ref="L23:L27" si="12">SUM(C23,F23,I23)</f>
        <v>3.9351851851851805E-3</v>
      </c>
      <c r="M23" s="19"/>
      <c r="N23" s="14">
        <f t="shared" ref="N23:N27" si="13">IFERROR(L23/L$30,0)</f>
        <v>2.3232613122326517E-3</v>
      </c>
    </row>
    <row r="24" spans="2:14" s="5" customFormat="1" x14ac:dyDescent="0.25">
      <c r="B24" s="18" t="s">
        <v>17</v>
      </c>
      <c r="C24" s="11">
        <v>6.5624999999999998E-3</v>
      </c>
      <c r="D24" s="19"/>
      <c r="E24" s="12">
        <f t="shared" si="9"/>
        <v>6.2544122837980935E-3</v>
      </c>
      <c r="F24" s="11">
        <v>7.6388888888888904E-4</v>
      </c>
      <c r="G24" s="19"/>
      <c r="H24" s="12">
        <f t="shared" si="10"/>
        <v>2.712254458781952E-3</v>
      </c>
      <c r="I24" s="11">
        <v>1.9560185185185201E-3</v>
      </c>
      <c r="J24" s="19"/>
      <c r="K24" s="12">
        <f t="shared" si="11"/>
        <v>5.3897180762852454E-3</v>
      </c>
      <c r="L24" s="13">
        <f t="shared" si="12"/>
        <v>9.2824074074074094E-3</v>
      </c>
      <c r="M24" s="19"/>
      <c r="N24" s="14">
        <f t="shared" si="13"/>
        <v>5.4801634482664384E-3</v>
      </c>
    </row>
    <row r="25" spans="2:14" s="5" customFormat="1" x14ac:dyDescent="0.25">
      <c r="B25" s="18" t="s">
        <v>18</v>
      </c>
      <c r="C25" s="11">
        <v>0.28731481481481502</v>
      </c>
      <c r="D25" s="19"/>
      <c r="E25" s="12">
        <f t="shared" si="9"/>
        <v>0.27382633250970723</v>
      </c>
      <c r="F25" s="11">
        <v>7.6435185185185203E-2</v>
      </c>
      <c r="G25" s="19"/>
      <c r="H25" s="12">
        <f t="shared" si="10"/>
        <v>0.2713898249363032</v>
      </c>
      <c r="I25" s="11">
        <v>0.116944444444444</v>
      </c>
      <c r="J25" s="19"/>
      <c r="K25" s="12">
        <f t="shared" si="11"/>
        <v>0.32223497895139569</v>
      </c>
      <c r="L25" s="13">
        <f t="shared" si="12"/>
        <v>0.48069444444444426</v>
      </c>
      <c r="M25" s="19"/>
      <c r="N25" s="14">
        <f t="shared" si="13"/>
        <v>0.2837932024107252</v>
      </c>
    </row>
    <row r="26" spans="2:14" s="5" customFormat="1" x14ac:dyDescent="0.25">
      <c r="B26" s="18" t="s">
        <v>19</v>
      </c>
      <c r="C26" s="11">
        <v>0.35392361111111098</v>
      </c>
      <c r="D26" s="19"/>
      <c r="E26" s="12">
        <f t="shared" si="9"/>
        <v>0.33730806565478277</v>
      </c>
      <c r="F26" s="11">
        <v>0.14249999999999999</v>
      </c>
      <c r="G26" s="19"/>
      <c r="H26" s="12">
        <f t="shared" si="10"/>
        <v>0.5059587408564149</v>
      </c>
      <c r="I26" s="11">
        <v>0.115405092592593</v>
      </c>
      <c r="J26" s="19"/>
      <c r="K26" s="12">
        <f t="shared" si="11"/>
        <v>0.31799336650083038</v>
      </c>
      <c r="L26" s="13">
        <f t="shared" si="12"/>
        <v>0.61182870370370401</v>
      </c>
      <c r="M26" s="19"/>
      <c r="N26" s="14">
        <f t="shared" si="13"/>
        <v>0.36121246908012539</v>
      </c>
    </row>
    <row r="27" spans="2:14" s="5" customFormat="1" ht="15.75" thickBot="1" x14ac:dyDescent="0.3">
      <c r="B27" s="23" t="s">
        <v>20</v>
      </c>
      <c r="C27" s="20">
        <v>8.7500000000000008E-3</v>
      </c>
      <c r="D27" s="24"/>
      <c r="E27" s="21">
        <f t="shared" si="9"/>
        <v>8.3392163783974592E-3</v>
      </c>
      <c r="F27" s="20">
        <v>1.04166666666667E-4</v>
      </c>
      <c r="G27" s="24"/>
      <c r="H27" s="21">
        <f t="shared" si="10"/>
        <v>3.6985288074299454E-4</v>
      </c>
      <c r="I27" s="20">
        <v>2.16435185185185E-3</v>
      </c>
      <c r="J27" s="24"/>
      <c r="K27" s="21">
        <f t="shared" si="11"/>
        <v>5.963770889144019E-3</v>
      </c>
      <c r="L27" s="13">
        <f t="shared" si="12"/>
        <v>1.1018518518518518E-2</v>
      </c>
      <c r="M27" s="24"/>
      <c r="N27" s="22">
        <f t="shared" si="13"/>
        <v>6.5051316742514315E-3</v>
      </c>
    </row>
    <row r="28" spans="2:14" s="5" customFormat="1" ht="16.5" thickTop="1" thickBot="1" x14ac:dyDescent="0.3">
      <c r="B28" s="31" t="s">
        <v>3</v>
      </c>
      <c r="C28" s="32">
        <f>SUM(C22:C27)</f>
        <v>0.7557060185185186</v>
      </c>
      <c r="D28" s="33"/>
      <c r="E28" s="33">
        <f>IFERROR(SUM(E22:E27),0)</f>
        <v>0.7202281150723614</v>
      </c>
      <c r="F28" s="32">
        <f>SUM(F22:F27)</f>
        <v>0.24216435185185184</v>
      </c>
      <c r="G28" s="33"/>
      <c r="H28" s="33">
        <f>IFERROR(SUM(H22:H27),0)</f>
        <v>0.85982575819840557</v>
      </c>
      <c r="I28" s="32">
        <f>SUM(I22:I27)</f>
        <v>0.26694444444444443</v>
      </c>
      <c r="J28" s="33"/>
      <c r="K28" s="33">
        <f>IFERROR(SUM(K22:K27),0)</f>
        <v>0.7355530042097207</v>
      </c>
      <c r="L28" s="32">
        <f>SUM(L22:L27)</f>
        <v>1.2648148148148148</v>
      </c>
      <c r="M28" s="33"/>
      <c r="N28" s="34">
        <f>IFERROR(SUM(N22:N27),0)</f>
        <v>0.74672351823760152</v>
      </c>
    </row>
    <row r="29" spans="2:14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4" s="5" customFormat="1" ht="16.5" thickTop="1" thickBot="1" x14ac:dyDescent="0.3">
      <c r="B30" s="31" t="s">
        <v>6</v>
      </c>
      <c r="C30" s="32">
        <f>SUM(C19,C28)</f>
        <v>1.0492592592592593</v>
      </c>
      <c r="D30" s="35"/>
      <c r="E30" s="36">
        <f>IFERROR(SUM(E19,E28),0)</f>
        <v>1</v>
      </c>
      <c r="F30" s="32">
        <f>SUM(F19,F28)</f>
        <v>0.28164351851851849</v>
      </c>
      <c r="G30" s="35"/>
      <c r="H30" s="36">
        <f>IFERROR(SUM(H19,H28),0)</f>
        <v>1</v>
      </c>
      <c r="I30" s="32">
        <f>SUM(I19,I28)</f>
        <v>0.36291666666666661</v>
      </c>
      <c r="J30" s="35"/>
      <c r="K30" s="36">
        <f>IFERROR(SUM(K19,K28),0)</f>
        <v>1</v>
      </c>
      <c r="L30" s="37">
        <f>SUM(L19,L28)</f>
        <v>1.6938194444444443</v>
      </c>
      <c r="M30" s="35"/>
      <c r="N30" s="38">
        <f>IFERROR(SUM(N19,N28),0)</f>
        <v>1.0000000000000002</v>
      </c>
    </row>
    <row r="31" spans="2:14" s="5" customFormat="1" ht="66" customHeight="1" thickTop="1" thickBot="1" x14ac:dyDescent="0.3">
      <c r="B31" s="183" t="s">
        <v>161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  <row r="32" spans="2:14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</sheetData>
  <mergeCells count="7">
    <mergeCell ref="B31:N31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 xml:space="preserve">&amp;R
</oddFooter>
  </headerFooter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B2:K61"/>
  <sheetViews>
    <sheetView showGridLines="0" showZeros="0" view="pageBreakPreview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182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114</v>
      </c>
      <c r="D5" s="206"/>
      <c r="E5" s="206"/>
      <c r="F5" s="201" t="s">
        <v>176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0">
        <f t="shared" ref="D7:D18" si="0">IFERROR(C7/C$19,0)</f>
        <v>0</v>
      </c>
      <c r="E7" s="160">
        <f t="shared" ref="E7:E18" si="1">IFERROR(C7/C$30,0)</f>
        <v>0</v>
      </c>
      <c r="F7" s="130">
        <v>0</v>
      </c>
      <c r="G7" s="160">
        <f t="shared" ref="G7:G18" si="2">IFERROR(F7/F$19,0)</f>
        <v>0</v>
      </c>
      <c r="H7" s="160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0">
        <f t="shared" si="0"/>
        <v>0</v>
      </c>
      <c r="E8" s="160">
        <f t="shared" si="1"/>
        <v>0</v>
      </c>
      <c r="F8" s="130">
        <v>0</v>
      </c>
      <c r="G8" s="160">
        <f t="shared" si="2"/>
        <v>0</v>
      </c>
      <c r="H8" s="160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0">
        <f t="shared" si="0"/>
        <v>0</v>
      </c>
      <c r="E9" s="160">
        <f t="shared" si="1"/>
        <v>0</v>
      </c>
      <c r="F9" s="130">
        <v>0</v>
      </c>
      <c r="G9" s="160">
        <f t="shared" si="2"/>
        <v>0</v>
      </c>
      <c r="H9" s="160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0">
        <f t="shared" si="0"/>
        <v>0</v>
      </c>
      <c r="E10" s="160">
        <f t="shared" si="1"/>
        <v>0</v>
      </c>
      <c r="F10" s="130">
        <v>0</v>
      </c>
      <c r="G10" s="160">
        <f t="shared" si="2"/>
        <v>0</v>
      </c>
      <c r="H10" s="160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0">
        <f t="shared" si="0"/>
        <v>0</v>
      </c>
      <c r="E11" s="160">
        <f t="shared" si="1"/>
        <v>0</v>
      </c>
      <c r="F11" s="130">
        <v>0</v>
      </c>
      <c r="G11" s="160">
        <f t="shared" si="2"/>
        <v>0</v>
      </c>
      <c r="H11" s="160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0">
        <f t="shared" si="0"/>
        <v>0</v>
      </c>
      <c r="E12" s="160">
        <f t="shared" si="1"/>
        <v>0</v>
      </c>
      <c r="F12" s="130">
        <v>0</v>
      </c>
      <c r="G12" s="160">
        <f t="shared" si="2"/>
        <v>0</v>
      </c>
      <c r="H12" s="160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0">
        <f t="shared" si="0"/>
        <v>0</v>
      </c>
      <c r="E13" s="160">
        <f t="shared" si="1"/>
        <v>0</v>
      </c>
      <c r="F13" s="130">
        <v>0</v>
      </c>
      <c r="G13" s="160">
        <f t="shared" si="2"/>
        <v>0</v>
      </c>
      <c r="H13" s="160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0">
        <f t="shared" si="0"/>
        <v>0</v>
      </c>
      <c r="E14" s="160">
        <f t="shared" si="1"/>
        <v>0</v>
      </c>
      <c r="F14" s="130">
        <v>0</v>
      </c>
      <c r="G14" s="160">
        <f t="shared" si="2"/>
        <v>0</v>
      </c>
      <c r="H14" s="160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0">
        <f t="shared" si="0"/>
        <v>0</v>
      </c>
      <c r="E15" s="160">
        <f t="shared" si="1"/>
        <v>0</v>
      </c>
      <c r="F15" s="130">
        <v>0</v>
      </c>
      <c r="G15" s="160">
        <f t="shared" si="2"/>
        <v>0</v>
      </c>
      <c r="H15" s="160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0">
        <f t="shared" si="0"/>
        <v>0</v>
      </c>
      <c r="E16" s="160">
        <f t="shared" si="1"/>
        <v>0</v>
      </c>
      <c r="F16" s="130">
        <v>0</v>
      </c>
      <c r="G16" s="160">
        <f t="shared" si="2"/>
        <v>0</v>
      </c>
      <c r="H16" s="160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0">
        <f t="shared" si="0"/>
        <v>0</v>
      </c>
      <c r="E17" s="160">
        <f t="shared" si="1"/>
        <v>0</v>
      </c>
      <c r="F17" s="130">
        <v>0</v>
      </c>
      <c r="G17" s="160">
        <f t="shared" si="2"/>
        <v>0</v>
      </c>
      <c r="H17" s="160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0">
        <f t="shared" si="0"/>
        <v>0</v>
      </c>
      <c r="E18" s="160">
        <f t="shared" si="1"/>
        <v>0</v>
      </c>
      <c r="F18" s="130">
        <v>0</v>
      </c>
      <c r="G18" s="160">
        <f t="shared" si="2"/>
        <v>0</v>
      </c>
      <c r="H18" s="160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62">
        <f>IFERROR(SUM(D7:D18),0)</f>
        <v>0</v>
      </c>
      <c r="E19" s="62">
        <f>IFERROR(SUM(E7:E18),0)</f>
        <v>0</v>
      </c>
      <c r="F19" s="131">
        <f>SUM(F7:F18)</f>
        <v>0</v>
      </c>
      <c r="G19" s="62">
        <f>IFERROR(SUM(G7:G18),0)</f>
        <v>0</v>
      </c>
      <c r="H19" s="62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1">
        <f>IFERROR(C22/C$30,0)</f>
        <v>0</v>
      </c>
      <c r="F22" s="132">
        <v>0</v>
      </c>
      <c r="G22" s="151"/>
      <c r="H22" s="161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1">
        <f t="shared" ref="E23:E27" si="8">IFERROR(C23/C$30,0)</f>
        <v>0</v>
      </c>
      <c r="F23" s="132">
        <v>0</v>
      </c>
      <c r="G23" s="151"/>
      <c r="H23" s="161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1">
        <f t="shared" si="8"/>
        <v>0</v>
      </c>
      <c r="F24" s="132">
        <v>0</v>
      </c>
      <c r="G24" s="151"/>
      <c r="H24" s="161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1">
        <f t="shared" si="8"/>
        <v>0</v>
      </c>
      <c r="F25" s="132">
        <v>0</v>
      </c>
      <c r="G25" s="151"/>
      <c r="H25" s="161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1">
        <f t="shared" si="8"/>
        <v>0</v>
      </c>
      <c r="F26" s="132">
        <v>0</v>
      </c>
      <c r="G26" s="151"/>
      <c r="H26" s="161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1">
        <f t="shared" si="8"/>
        <v>0</v>
      </c>
      <c r="F27" s="136">
        <v>0</v>
      </c>
      <c r="G27" s="152"/>
      <c r="H27" s="161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62">
        <f>IFERROR(SUM(E22:E27),0)</f>
        <v>0</v>
      </c>
      <c r="F28" s="131">
        <f>SUM(F22:F27)</f>
        <v>0</v>
      </c>
      <c r="G28" s="150"/>
      <c r="H28" s="62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2"/>
      <c r="F29" s="154"/>
      <c r="G29" s="153"/>
      <c r="H29" s="162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62">
        <f>IFERROR(SUM(E19,E28),0)</f>
        <v>0</v>
      </c>
      <c r="F30" s="131">
        <f>SUM(F19,F28)</f>
        <v>0</v>
      </c>
      <c r="G30" s="150"/>
      <c r="H30" s="62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202</v>
      </c>
      <c r="C31" s="195"/>
      <c r="D31" s="195"/>
      <c r="E31" s="195"/>
      <c r="F31" s="195"/>
      <c r="G31" s="195"/>
      <c r="H31" s="195"/>
      <c r="I31" s="195"/>
      <c r="J31" s="195"/>
      <c r="K31" s="196"/>
    </row>
    <row r="61" ht="16.5" customHeight="1" x14ac:dyDescent="0.25"/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B2:K31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147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115</v>
      </c>
      <c r="D5" s="206"/>
      <c r="E5" s="206"/>
      <c r="F5" s="201" t="s">
        <v>21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0">
        <f t="shared" ref="D7:D18" si="0">IFERROR(C7/C$19,0)</f>
        <v>0</v>
      </c>
      <c r="E7" s="160">
        <f t="shared" ref="E7:E18" si="1">IFERROR(C7/C$30,0)</f>
        <v>0</v>
      </c>
      <c r="F7" s="130">
        <v>0</v>
      </c>
      <c r="G7" s="158">
        <f t="shared" ref="G7:G18" si="2">IFERROR(F7/F$19,0)</f>
        <v>0</v>
      </c>
      <c r="H7" s="158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0">
        <f t="shared" si="0"/>
        <v>0</v>
      </c>
      <c r="E8" s="160">
        <f t="shared" si="1"/>
        <v>0</v>
      </c>
      <c r="F8" s="130">
        <v>0</v>
      </c>
      <c r="G8" s="158">
        <f t="shared" si="2"/>
        <v>0</v>
      </c>
      <c r="H8" s="158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0">
        <f t="shared" si="0"/>
        <v>0</v>
      </c>
      <c r="E9" s="160">
        <f t="shared" si="1"/>
        <v>0</v>
      </c>
      <c r="F9" s="130">
        <v>0</v>
      </c>
      <c r="G9" s="158">
        <f t="shared" si="2"/>
        <v>0</v>
      </c>
      <c r="H9" s="158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0">
        <f t="shared" si="0"/>
        <v>0</v>
      </c>
      <c r="E10" s="160">
        <f t="shared" si="1"/>
        <v>0</v>
      </c>
      <c r="F10" s="130">
        <v>0</v>
      </c>
      <c r="G10" s="158">
        <f t="shared" si="2"/>
        <v>0</v>
      </c>
      <c r="H10" s="158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0">
        <f t="shared" si="0"/>
        <v>0</v>
      </c>
      <c r="E11" s="160">
        <f t="shared" si="1"/>
        <v>0</v>
      </c>
      <c r="F11" s="130">
        <v>0</v>
      </c>
      <c r="G11" s="158">
        <f t="shared" si="2"/>
        <v>0</v>
      </c>
      <c r="H11" s="158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0">
        <f t="shared" si="0"/>
        <v>0</v>
      </c>
      <c r="E12" s="160">
        <f t="shared" si="1"/>
        <v>0</v>
      </c>
      <c r="F12" s="130">
        <v>0</v>
      </c>
      <c r="G12" s="158">
        <f t="shared" si="2"/>
        <v>0</v>
      </c>
      <c r="H12" s="158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0">
        <f t="shared" si="0"/>
        <v>0</v>
      </c>
      <c r="E13" s="160">
        <f t="shared" si="1"/>
        <v>0</v>
      </c>
      <c r="F13" s="130">
        <v>0</v>
      </c>
      <c r="G13" s="158">
        <f t="shared" si="2"/>
        <v>0</v>
      </c>
      <c r="H13" s="158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0">
        <f t="shared" si="0"/>
        <v>0</v>
      </c>
      <c r="E14" s="160">
        <f t="shared" si="1"/>
        <v>0</v>
      </c>
      <c r="F14" s="130">
        <v>0</v>
      </c>
      <c r="G14" s="158">
        <f t="shared" si="2"/>
        <v>0</v>
      </c>
      <c r="H14" s="158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0">
        <f t="shared" si="0"/>
        <v>0</v>
      </c>
      <c r="E15" s="160">
        <f t="shared" si="1"/>
        <v>0</v>
      </c>
      <c r="F15" s="130">
        <v>0</v>
      </c>
      <c r="G15" s="158">
        <f t="shared" si="2"/>
        <v>0</v>
      </c>
      <c r="H15" s="158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0">
        <f t="shared" si="0"/>
        <v>0</v>
      </c>
      <c r="E16" s="160">
        <f t="shared" si="1"/>
        <v>0</v>
      </c>
      <c r="F16" s="130">
        <v>0</v>
      </c>
      <c r="G16" s="158">
        <f t="shared" si="2"/>
        <v>0</v>
      </c>
      <c r="H16" s="158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0">
        <f t="shared" si="0"/>
        <v>0</v>
      </c>
      <c r="E17" s="160">
        <f t="shared" si="1"/>
        <v>0</v>
      </c>
      <c r="F17" s="130">
        <v>0</v>
      </c>
      <c r="G17" s="158">
        <f t="shared" si="2"/>
        <v>0</v>
      </c>
      <c r="H17" s="158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0">
        <f t="shared" si="0"/>
        <v>0</v>
      </c>
      <c r="E18" s="160">
        <f t="shared" si="1"/>
        <v>0</v>
      </c>
      <c r="F18" s="130">
        <v>0</v>
      </c>
      <c r="G18" s="158">
        <f t="shared" si="2"/>
        <v>0</v>
      </c>
      <c r="H18" s="158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62">
        <f>IFERROR(SUM(D7:D18),0)</f>
        <v>0</v>
      </c>
      <c r="E19" s="62">
        <f>IFERROR(SUM(E7:E18),0)</f>
        <v>0</v>
      </c>
      <c r="F19" s="131">
        <f>SUM(F7:F18)</f>
        <v>0</v>
      </c>
      <c r="G19" s="150">
        <f>IFERROR(SUM(G7:G18),0)</f>
        <v>0</v>
      </c>
      <c r="H19" s="150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1">
        <f>IFERROR(C22/C$30,0)</f>
        <v>0</v>
      </c>
      <c r="F22" s="132">
        <v>0</v>
      </c>
      <c r="G22" s="151"/>
      <c r="H22" s="161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1">
        <f t="shared" ref="E23:E27" si="8">IFERROR(C23/C$30,0)</f>
        <v>0</v>
      </c>
      <c r="F23" s="132">
        <v>0</v>
      </c>
      <c r="G23" s="151"/>
      <c r="H23" s="161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1">
        <f t="shared" si="8"/>
        <v>0</v>
      </c>
      <c r="F24" s="132">
        <v>0</v>
      </c>
      <c r="G24" s="151"/>
      <c r="H24" s="161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1">
        <f t="shared" si="8"/>
        <v>0</v>
      </c>
      <c r="F25" s="132">
        <v>0</v>
      </c>
      <c r="G25" s="151"/>
      <c r="H25" s="161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1">
        <f t="shared" si="8"/>
        <v>0</v>
      </c>
      <c r="F26" s="132">
        <v>0</v>
      </c>
      <c r="G26" s="151"/>
      <c r="H26" s="161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1">
        <f t="shared" si="8"/>
        <v>0</v>
      </c>
      <c r="F27" s="136">
        <v>0</v>
      </c>
      <c r="G27" s="152"/>
      <c r="H27" s="161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62">
        <f>IFERROR(SUM(E22:E27),0)</f>
        <v>0</v>
      </c>
      <c r="F28" s="131">
        <f>SUM(F22:F27)</f>
        <v>0</v>
      </c>
      <c r="G28" s="150"/>
      <c r="H28" s="62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49"/>
      <c r="D29" s="29"/>
      <c r="E29" s="164"/>
      <c r="F29" s="149"/>
      <c r="G29" s="29"/>
      <c r="H29" s="164"/>
      <c r="I29" s="29"/>
      <c r="J29" s="29"/>
      <c r="K29" s="69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62">
        <f>IFERROR(SUM(E19,E28),0)</f>
        <v>0</v>
      </c>
      <c r="F30" s="131">
        <f>SUM(F19,F28)</f>
        <v>0</v>
      </c>
      <c r="G30" s="150"/>
      <c r="H30" s="62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50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B2:K31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148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116</v>
      </c>
      <c r="D5" s="206"/>
      <c r="E5" s="206"/>
      <c r="F5" s="201" t="s">
        <v>23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0">
        <f t="shared" ref="D7:D18" si="0">IFERROR(C7/C$19,0)</f>
        <v>0</v>
      </c>
      <c r="E7" s="160">
        <f t="shared" ref="E7:E18" si="1">IFERROR(C7/C$30,0)</f>
        <v>0</v>
      </c>
      <c r="F7" s="130">
        <v>0</v>
      </c>
      <c r="G7" s="160">
        <f t="shared" ref="G7:G18" si="2">IFERROR(F7/F$19,0)</f>
        <v>0</v>
      </c>
      <c r="H7" s="160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0">
        <f t="shared" si="0"/>
        <v>0</v>
      </c>
      <c r="E8" s="160">
        <f t="shared" si="1"/>
        <v>0</v>
      </c>
      <c r="F8" s="130">
        <v>0</v>
      </c>
      <c r="G8" s="160">
        <f t="shared" si="2"/>
        <v>0</v>
      </c>
      <c r="H8" s="160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0">
        <f t="shared" si="0"/>
        <v>0</v>
      </c>
      <c r="E9" s="160">
        <f t="shared" si="1"/>
        <v>0</v>
      </c>
      <c r="F9" s="130">
        <v>0</v>
      </c>
      <c r="G9" s="160">
        <f t="shared" si="2"/>
        <v>0</v>
      </c>
      <c r="H9" s="160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0">
        <f t="shared" si="0"/>
        <v>0</v>
      </c>
      <c r="E10" s="160">
        <f t="shared" si="1"/>
        <v>0</v>
      </c>
      <c r="F10" s="130">
        <v>0</v>
      </c>
      <c r="G10" s="160">
        <f t="shared" si="2"/>
        <v>0</v>
      </c>
      <c r="H10" s="160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0">
        <f t="shared" si="0"/>
        <v>0</v>
      </c>
      <c r="E11" s="160">
        <f t="shared" si="1"/>
        <v>0</v>
      </c>
      <c r="F11" s="130">
        <v>0</v>
      </c>
      <c r="G11" s="160">
        <f t="shared" si="2"/>
        <v>0</v>
      </c>
      <c r="H11" s="160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0">
        <f t="shared" si="0"/>
        <v>0</v>
      </c>
      <c r="E12" s="160">
        <f t="shared" si="1"/>
        <v>0</v>
      </c>
      <c r="F12" s="130">
        <v>0</v>
      </c>
      <c r="G12" s="160">
        <f t="shared" si="2"/>
        <v>0</v>
      </c>
      <c r="H12" s="160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0">
        <f t="shared" si="0"/>
        <v>0</v>
      </c>
      <c r="E13" s="160">
        <f t="shared" si="1"/>
        <v>0</v>
      </c>
      <c r="F13" s="130">
        <v>0</v>
      </c>
      <c r="G13" s="160">
        <f t="shared" si="2"/>
        <v>0</v>
      </c>
      <c r="H13" s="160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0">
        <f t="shared" si="0"/>
        <v>0</v>
      </c>
      <c r="E14" s="160">
        <f t="shared" si="1"/>
        <v>0</v>
      </c>
      <c r="F14" s="130">
        <v>0</v>
      </c>
      <c r="G14" s="160">
        <f t="shared" si="2"/>
        <v>0</v>
      </c>
      <c r="H14" s="160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0">
        <f t="shared" si="0"/>
        <v>0</v>
      </c>
      <c r="E15" s="160">
        <f t="shared" si="1"/>
        <v>0</v>
      </c>
      <c r="F15" s="130">
        <v>0</v>
      </c>
      <c r="G15" s="160">
        <f t="shared" si="2"/>
        <v>0</v>
      </c>
      <c r="H15" s="160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0">
        <f t="shared" si="0"/>
        <v>0</v>
      </c>
      <c r="E16" s="160">
        <f t="shared" si="1"/>
        <v>0</v>
      </c>
      <c r="F16" s="130">
        <v>0</v>
      </c>
      <c r="G16" s="160">
        <f t="shared" si="2"/>
        <v>0</v>
      </c>
      <c r="H16" s="160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0">
        <f t="shared" si="0"/>
        <v>0</v>
      </c>
      <c r="E17" s="160">
        <f t="shared" si="1"/>
        <v>0</v>
      </c>
      <c r="F17" s="130">
        <v>0</v>
      </c>
      <c r="G17" s="160">
        <f t="shared" si="2"/>
        <v>0</v>
      </c>
      <c r="H17" s="160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0">
        <f t="shared" si="0"/>
        <v>0</v>
      </c>
      <c r="E18" s="160">
        <f t="shared" si="1"/>
        <v>0</v>
      </c>
      <c r="F18" s="130">
        <v>0</v>
      </c>
      <c r="G18" s="160">
        <f t="shared" si="2"/>
        <v>0</v>
      </c>
      <c r="H18" s="160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62">
        <f>IFERROR(SUM(D7:D18),0)</f>
        <v>0</v>
      </c>
      <c r="E19" s="62">
        <f>IFERROR(SUM(E7:E18),0)</f>
        <v>0</v>
      </c>
      <c r="F19" s="131">
        <f>SUM(F7:F18)</f>
        <v>0</v>
      </c>
      <c r="G19" s="62">
        <f>IFERROR(SUM(G7:G18),0)</f>
        <v>0</v>
      </c>
      <c r="H19" s="62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1">
        <f>IFERROR(C22/C$30,0)</f>
        <v>0</v>
      </c>
      <c r="F22" s="132">
        <v>0</v>
      </c>
      <c r="G22" s="151"/>
      <c r="H22" s="161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1">
        <f t="shared" ref="E23:E27" si="8">IFERROR(C23/C$30,0)</f>
        <v>0</v>
      </c>
      <c r="F23" s="132">
        <v>0</v>
      </c>
      <c r="G23" s="151"/>
      <c r="H23" s="161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1">
        <f t="shared" si="8"/>
        <v>0</v>
      </c>
      <c r="F24" s="132">
        <v>0</v>
      </c>
      <c r="G24" s="151"/>
      <c r="H24" s="161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1">
        <f t="shared" si="8"/>
        <v>0</v>
      </c>
      <c r="F25" s="132">
        <v>0</v>
      </c>
      <c r="G25" s="151"/>
      <c r="H25" s="161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1">
        <f t="shared" si="8"/>
        <v>0</v>
      </c>
      <c r="F26" s="132">
        <v>0</v>
      </c>
      <c r="G26" s="151"/>
      <c r="H26" s="161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1">
        <f t="shared" si="8"/>
        <v>0</v>
      </c>
      <c r="F27" s="136">
        <v>0</v>
      </c>
      <c r="G27" s="152"/>
      <c r="H27" s="161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62">
        <f>IFERROR(SUM(E22:E27),0)</f>
        <v>0</v>
      </c>
      <c r="F28" s="131">
        <f>SUM(F22:F27)</f>
        <v>0</v>
      </c>
      <c r="G28" s="150"/>
      <c r="H28" s="62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2"/>
      <c r="F29" s="154"/>
      <c r="G29" s="153"/>
      <c r="H29" s="162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62">
        <f>IFERROR(SUM(E19,E28),0)</f>
        <v>0</v>
      </c>
      <c r="F30" s="131">
        <f>SUM(F19,F28)</f>
        <v>0</v>
      </c>
      <c r="G30" s="150"/>
      <c r="H30" s="62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56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B2:K31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149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117</v>
      </c>
      <c r="D5" s="206"/>
      <c r="E5" s="206"/>
      <c r="F5" s="201" t="s">
        <v>24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58">
        <f t="shared" ref="D7:D18" si="0">IFERROR(C7/C$19,0)</f>
        <v>0</v>
      </c>
      <c r="E7" s="158">
        <f t="shared" ref="E7:E18" si="1">IFERROR(C7/C$30,0)</f>
        <v>0</v>
      </c>
      <c r="F7" s="130">
        <v>1.38888888888889E-3</v>
      </c>
      <c r="G7" s="165">
        <f t="shared" ref="G7:G18" si="2">IFERROR(F7/F$19,0)</f>
        <v>2.1212656885274905E-2</v>
      </c>
      <c r="H7" s="165">
        <f t="shared" ref="H7:H18" si="3">IFERROR(F7/F$30,0)</f>
        <v>1.3536379018612533E-2</v>
      </c>
      <c r="I7" s="44">
        <f>SUM(C7,F7)</f>
        <v>1.38888888888889E-3</v>
      </c>
      <c r="J7" s="45">
        <f t="shared" ref="J7:J18" si="4">IFERROR(I7/I$19,0)</f>
        <v>2.1212656885274905E-2</v>
      </c>
      <c r="K7" s="47">
        <f t="shared" ref="K7:K18" si="5">IFERROR(I7/I$30,0)</f>
        <v>1.3536379018612533E-2</v>
      </c>
    </row>
    <row r="8" spans="2:11" x14ac:dyDescent="0.25">
      <c r="B8" s="145" t="s">
        <v>101</v>
      </c>
      <c r="C8" s="130">
        <v>0</v>
      </c>
      <c r="D8" s="158">
        <f t="shared" si="0"/>
        <v>0</v>
      </c>
      <c r="E8" s="158">
        <f t="shared" si="1"/>
        <v>0</v>
      </c>
      <c r="F8" s="130">
        <v>3.7037037037036999E-3</v>
      </c>
      <c r="G8" s="165">
        <f t="shared" si="2"/>
        <v>5.6567085027399648E-2</v>
      </c>
      <c r="H8" s="165">
        <f t="shared" si="3"/>
        <v>3.6097010716300018E-2</v>
      </c>
      <c r="I8" s="44">
        <f t="shared" ref="I8:I18" si="6">SUM(C8,F8)</f>
        <v>3.7037037037036999E-3</v>
      </c>
      <c r="J8" s="45">
        <f t="shared" si="4"/>
        <v>5.6567085027399648E-2</v>
      </c>
      <c r="K8" s="47">
        <f t="shared" si="5"/>
        <v>3.6097010716300018E-2</v>
      </c>
    </row>
    <row r="9" spans="2:11" x14ac:dyDescent="0.25">
      <c r="B9" s="43" t="s">
        <v>51</v>
      </c>
      <c r="C9" s="130">
        <v>0</v>
      </c>
      <c r="D9" s="158">
        <f t="shared" si="0"/>
        <v>0</v>
      </c>
      <c r="E9" s="158">
        <f t="shared" si="1"/>
        <v>0</v>
      </c>
      <c r="F9" s="130">
        <v>4.4791666666666704E-3</v>
      </c>
      <c r="G9" s="165">
        <f t="shared" si="2"/>
        <v>6.8410818455011568E-2</v>
      </c>
      <c r="H9" s="165">
        <f t="shared" si="3"/>
        <v>4.365482233502542E-2</v>
      </c>
      <c r="I9" s="44">
        <f t="shared" si="6"/>
        <v>4.4791666666666704E-3</v>
      </c>
      <c r="J9" s="45">
        <f t="shared" si="4"/>
        <v>6.8410818455011568E-2</v>
      </c>
      <c r="K9" s="47">
        <f t="shared" si="5"/>
        <v>4.365482233502542E-2</v>
      </c>
    </row>
    <row r="10" spans="2:11" x14ac:dyDescent="0.25">
      <c r="B10" s="43" t="s">
        <v>11</v>
      </c>
      <c r="C10" s="130">
        <v>0</v>
      </c>
      <c r="D10" s="158">
        <f t="shared" si="0"/>
        <v>0</v>
      </c>
      <c r="E10" s="158">
        <f t="shared" si="1"/>
        <v>0</v>
      </c>
      <c r="F10" s="130">
        <v>2.4907407407407399E-2</v>
      </c>
      <c r="G10" s="165">
        <f t="shared" si="2"/>
        <v>0.38041364680926287</v>
      </c>
      <c r="H10" s="165">
        <f t="shared" si="3"/>
        <v>0.24275239706711779</v>
      </c>
      <c r="I10" s="44">
        <f t="shared" si="6"/>
        <v>2.4907407407407399E-2</v>
      </c>
      <c r="J10" s="45">
        <f t="shared" si="4"/>
        <v>0.38041364680926287</v>
      </c>
      <c r="K10" s="47">
        <f t="shared" si="5"/>
        <v>0.24275239706711779</v>
      </c>
    </row>
    <row r="11" spans="2:11" x14ac:dyDescent="0.25">
      <c r="B11" s="43" t="s">
        <v>12</v>
      </c>
      <c r="C11" s="130">
        <v>0</v>
      </c>
      <c r="D11" s="158">
        <f t="shared" si="0"/>
        <v>0</v>
      </c>
      <c r="E11" s="158">
        <f t="shared" si="1"/>
        <v>0</v>
      </c>
      <c r="F11" s="130">
        <v>1.66666666666667E-3</v>
      </c>
      <c r="G11" s="165">
        <f t="shared" si="2"/>
        <v>2.5455188262329918E-2</v>
      </c>
      <c r="H11" s="165">
        <f t="shared" si="3"/>
        <v>1.6243654822335057E-2</v>
      </c>
      <c r="I11" s="44">
        <f t="shared" si="6"/>
        <v>1.66666666666667E-3</v>
      </c>
      <c r="J11" s="45">
        <f t="shared" si="4"/>
        <v>2.5455188262329918E-2</v>
      </c>
      <c r="K11" s="47">
        <f t="shared" si="5"/>
        <v>1.6243654822335057E-2</v>
      </c>
    </row>
    <row r="12" spans="2:11" x14ac:dyDescent="0.25">
      <c r="B12" s="43" t="s">
        <v>164</v>
      </c>
      <c r="C12" s="130">
        <v>0</v>
      </c>
      <c r="D12" s="158">
        <f t="shared" si="0"/>
        <v>0</v>
      </c>
      <c r="E12" s="158">
        <f t="shared" si="1"/>
        <v>0</v>
      </c>
      <c r="F12" s="130">
        <v>3.2407407407407401E-4</v>
      </c>
      <c r="G12" s="165">
        <f t="shared" si="2"/>
        <v>4.9496199398974729E-3</v>
      </c>
      <c r="H12" s="165">
        <f t="shared" si="3"/>
        <v>3.1584884376762543E-3</v>
      </c>
      <c r="I12" s="44">
        <f t="shared" si="6"/>
        <v>3.2407407407407401E-4</v>
      </c>
      <c r="J12" s="45">
        <f t="shared" si="4"/>
        <v>4.9496199398974729E-3</v>
      </c>
      <c r="K12" s="47">
        <f t="shared" si="5"/>
        <v>3.1584884376762543E-3</v>
      </c>
    </row>
    <row r="13" spans="2:11" x14ac:dyDescent="0.25">
      <c r="B13" s="43" t="s">
        <v>108</v>
      </c>
      <c r="C13" s="130">
        <v>0</v>
      </c>
      <c r="D13" s="158">
        <f t="shared" si="0"/>
        <v>0</v>
      </c>
      <c r="E13" s="158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58">
        <f t="shared" si="0"/>
        <v>0</v>
      </c>
      <c r="E14" s="158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58">
        <f t="shared" si="0"/>
        <v>0</v>
      </c>
      <c r="E15" s="158">
        <f t="shared" si="1"/>
        <v>0</v>
      </c>
      <c r="F15" s="130">
        <v>4.0162037037036998E-3</v>
      </c>
      <c r="G15" s="165">
        <f t="shared" si="2"/>
        <v>6.1339932826586493E-2</v>
      </c>
      <c r="H15" s="165">
        <f t="shared" si="3"/>
        <v>3.9142695995487836E-2</v>
      </c>
      <c r="I15" s="44">
        <f t="shared" si="6"/>
        <v>4.0162037037036998E-3</v>
      </c>
      <c r="J15" s="45">
        <f t="shared" si="4"/>
        <v>6.1339932826586493E-2</v>
      </c>
      <c r="K15" s="47">
        <f t="shared" si="5"/>
        <v>3.9142695995487836E-2</v>
      </c>
    </row>
    <row r="16" spans="2:11" x14ac:dyDescent="0.25">
      <c r="B16" s="43" t="s">
        <v>185</v>
      </c>
      <c r="C16" s="130">
        <v>0</v>
      </c>
      <c r="D16" s="158">
        <f t="shared" si="0"/>
        <v>0</v>
      </c>
      <c r="E16" s="158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58">
        <f t="shared" si="0"/>
        <v>0</v>
      </c>
      <c r="E17" s="158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58">
        <f t="shared" si="0"/>
        <v>0</v>
      </c>
      <c r="E18" s="158">
        <f t="shared" si="1"/>
        <v>0</v>
      </c>
      <c r="F18" s="130">
        <v>2.49884259259259E-2</v>
      </c>
      <c r="G18" s="165">
        <f t="shared" si="2"/>
        <v>0.38165105179423697</v>
      </c>
      <c r="H18" s="165">
        <f t="shared" si="3"/>
        <v>0.2435420191765367</v>
      </c>
      <c r="I18" s="44">
        <f t="shared" si="6"/>
        <v>2.49884259259259E-2</v>
      </c>
      <c r="J18" s="45">
        <f t="shared" si="4"/>
        <v>0.38165105179423697</v>
      </c>
      <c r="K18" s="47">
        <f t="shared" si="5"/>
        <v>0.2435420191765367</v>
      </c>
    </row>
    <row r="19" spans="2:11" ht="16.5" thickTop="1" thickBot="1" x14ac:dyDescent="0.3">
      <c r="B19" s="60" t="s">
        <v>3</v>
      </c>
      <c r="C19" s="131">
        <f>SUM(C7:C18)</f>
        <v>0</v>
      </c>
      <c r="D19" s="150">
        <f>IFERROR(SUM(D7:D18),0)</f>
        <v>0</v>
      </c>
      <c r="E19" s="150">
        <f>IFERROR(SUM(E7:E18),0)</f>
        <v>0</v>
      </c>
      <c r="F19" s="131">
        <f>SUM(F7:F18)</f>
        <v>6.5474537037037012E-2</v>
      </c>
      <c r="G19" s="166">
        <f>IFERROR(SUM(G7:G18),0)</f>
        <v>0.99999999999999989</v>
      </c>
      <c r="H19" s="166">
        <f>IFERROR(SUM(H7:H18),0)</f>
        <v>0.63812746756909167</v>
      </c>
      <c r="I19" s="61">
        <f>SUM(I7:I18)</f>
        <v>6.5474537037037012E-2</v>
      </c>
      <c r="J19" s="62">
        <f>IFERROR(SUM(J7:J18),0)</f>
        <v>0.99999999999999989</v>
      </c>
      <c r="K19" s="63">
        <f>IFERROR(SUM(K7:K18),0)</f>
        <v>0.63812746756909167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4.6296296296296298E-4</v>
      </c>
      <c r="G22" s="151"/>
      <c r="H22" s="167">
        <f>IFERROR(F22/F$30,0)</f>
        <v>4.5121263395375075E-3</v>
      </c>
      <c r="I22" s="44">
        <f t="shared" ref="I22:I27" si="7">SUM(C22,F22)</f>
        <v>4.6296296296296298E-4</v>
      </c>
      <c r="J22" s="51"/>
      <c r="K22" s="47">
        <f>IFERROR(I22/I$30,0)</f>
        <v>4.5121263395375075E-3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2.31481481481481E-4</v>
      </c>
      <c r="G24" s="151"/>
      <c r="H24" s="167">
        <f t="shared" si="9"/>
        <v>2.256063169768749E-3</v>
      </c>
      <c r="I24" s="44">
        <f t="shared" si="7"/>
        <v>2.31481481481481E-4</v>
      </c>
      <c r="J24" s="51"/>
      <c r="K24" s="47">
        <f t="shared" si="10"/>
        <v>2.256063169768749E-3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7.9398148148148093E-3</v>
      </c>
      <c r="G25" s="151"/>
      <c r="H25" s="167">
        <f t="shared" si="9"/>
        <v>7.73829667230682E-2</v>
      </c>
      <c r="I25" s="44">
        <f t="shared" si="7"/>
        <v>7.9398148148148093E-3</v>
      </c>
      <c r="J25" s="51"/>
      <c r="K25" s="47">
        <f t="shared" si="10"/>
        <v>7.73829667230682E-2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2.84953703703704E-2</v>
      </c>
      <c r="G26" s="151"/>
      <c r="H26" s="167">
        <f t="shared" si="9"/>
        <v>0.27772137619853388</v>
      </c>
      <c r="I26" s="44">
        <f t="shared" si="7"/>
        <v>2.84953703703704E-2</v>
      </c>
      <c r="J26" s="51"/>
      <c r="K26" s="47">
        <f t="shared" si="10"/>
        <v>0.27772137619853388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3.7129629629629651E-2</v>
      </c>
      <c r="G28" s="150"/>
      <c r="H28" s="166">
        <f>IFERROR(SUM(H22:H27),0)</f>
        <v>0.36187253243090833</v>
      </c>
      <c r="I28" s="61">
        <f>SUM(I22:I27)</f>
        <v>3.7129629629629651E-2</v>
      </c>
      <c r="J28" s="62"/>
      <c r="K28" s="63">
        <f>IFERROR(SUM(K22:K27),0)</f>
        <v>0.36187253243090833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0.10260416666666666</v>
      </c>
      <c r="G30" s="150"/>
      <c r="H30" s="166">
        <f>IFERROR(SUM(H19,H28),0)</f>
        <v>1</v>
      </c>
      <c r="I30" s="61">
        <f>SUM(I19,I28)</f>
        <v>0.10260416666666666</v>
      </c>
      <c r="J30" s="64"/>
      <c r="K30" s="66">
        <f>IFERROR(SUM(K19,K28),0)</f>
        <v>1</v>
      </c>
    </row>
    <row r="31" spans="2:11" ht="66" customHeight="1" thickTop="1" thickBot="1" x14ac:dyDescent="0.3">
      <c r="B31" s="194" t="s">
        <v>204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B2:K31"/>
  <sheetViews>
    <sheetView showGridLines="0" showZeros="0" view="pageBreakPreview" zoomScaleNormal="80" zoomScaleSheetLayoutView="100" zoomScalePageLayoutView="9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150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118</v>
      </c>
      <c r="D5" s="206"/>
      <c r="E5" s="206"/>
      <c r="F5" s="201" t="s">
        <v>119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0</v>
      </c>
      <c r="G10" s="165">
        <f t="shared" si="2"/>
        <v>0</v>
      </c>
      <c r="H10" s="165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0</v>
      </c>
      <c r="G15" s="165">
        <f t="shared" si="2"/>
        <v>0</v>
      </c>
      <c r="H15" s="165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0</v>
      </c>
      <c r="G18" s="165">
        <f t="shared" si="2"/>
        <v>0</v>
      </c>
      <c r="H18" s="165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0</v>
      </c>
      <c r="G19" s="166">
        <f>IFERROR(SUM(G7:G18),0)</f>
        <v>0</v>
      </c>
      <c r="H19" s="166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69" t="s">
        <v>5</v>
      </c>
      <c r="F21" s="128" t="s">
        <v>4</v>
      </c>
      <c r="G21" s="128"/>
      <c r="H21" s="169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0</v>
      </c>
      <c r="G26" s="151"/>
      <c r="H26" s="167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0</v>
      </c>
      <c r="G28" s="150"/>
      <c r="H28" s="166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</v>
      </c>
      <c r="G30" s="150"/>
      <c r="H30" s="166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46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B2:K31"/>
  <sheetViews>
    <sheetView showGridLines="0" showZeros="0" view="pageBreakPreview" zoomScaleNormal="80" zoomScaleSheetLayoutView="100" zoomScalePageLayoutView="8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151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120</v>
      </c>
      <c r="D5" s="206"/>
      <c r="E5" s="206"/>
      <c r="F5" s="201" t="s">
        <v>22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8.5416666666666696E-3</v>
      </c>
      <c r="G10" s="165">
        <f t="shared" si="2"/>
        <v>0.4419161676646709</v>
      </c>
      <c r="H10" s="165">
        <f t="shared" si="3"/>
        <v>0.34860651865847919</v>
      </c>
      <c r="I10" s="44">
        <f t="shared" si="6"/>
        <v>8.5416666666666696E-3</v>
      </c>
      <c r="J10" s="45">
        <f t="shared" si="4"/>
        <v>0.4419161676646709</v>
      </c>
      <c r="K10" s="47">
        <f t="shared" si="5"/>
        <v>0.34860651865847919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3.9004629629629602E-3</v>
      </c>
      <c r="G15" s="165">
        <f t="shared" si="2"/>
        <v>0.20179640718562866</v>
      </c>
      <c r="H15" s="165">
        <f t="shared" si="3"/>
        <v>0.15918752952290968</v>
      </c>
      <c r="I15" s="44">
        <f t="shared" si="6"/>
        <v>3.9004629629629602E-3</v>
      </c>
      <c r="J15" s="45">
        <f t="shared" si="4"/>
        <v>0.20179640718562866</v>
      </c>
      <c r="K15" s="47">
        <f t="shared" si="5"/>
        <v>0.15918752952290968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6.8865740740740701E-3</v>
      </c>
      <c r="G18" s="165">
        <f t="shared" si="2"/>
        <v>0.35628742514970047</v>
      </c>
      <c r="H18" s="165">
        <f t="shared" si="3"/>
        <v>0.28105810108644297</v>
      </c>
      <c r="I18" s="44">
        <f t="shared" si="6"/>
        <v>6.8865740740740701E-3</v>
      </c>
      <c r="J18" s="45">
        <f t="shared" si="4"/>
        <v>0.35628742514970047</v>
      </c>
      <c r="K18" s="47">
        <f t="shared" si="5"/>
        <v>0.28105810108644297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1.9328703703703699E-2</v>
      </c>
      <c r="G19" s="166">
        <f>IFERROR(SUM(G7:G18),0)</f>
        <v>1</v>
      </c>
      <c r="H19" s="166">
        <f>IFERROR(SUM(H7:H18),0)</f>
        <v>0.78885214926783176</v>
      </c>
      <c r="I19" s="61">
        <f>SUM(I7:I18)</f>
        <v>1.9328703703703699E-2</v>
      </c>
      <c r="J19" s="62">
        <f>IFERROR(SUM(J7:J18),0)</f>
        <v>1</v>
      </c>
      <c r="K19" s="63">
        <f>IFERROR(SUM(K7:K18),0)</f>
        <v>0.78885214926783176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5.1736111111111097E-3</v>
      </c>
      <c r="G26" s="151"/>
      <c r="H26" s="167">
        <f t="shared" si="9"/>
        <v>0.21114785073216816</v>
      </c>
      <c r="I26" s="44">
        <f t="shared" si="7"/>
        <v>5.1736111111111097E-3</v>
      </c>
      <c r="J26" s="51"/>
      <c r="K26" s="47">
        <f t="shared" si="10"/>
        <v>0.21114785073216816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5.1736111111111097E-3</v>
      </c>
      <c r="G28" s="150"/>
      <c r="H28" s="166">
        <f>IFERROR(SUM(H22:H27),0)</f>
        <v>0.21114785073216816</v>
      </c>
      <c r="I28" s="61">
        <f>SUM(I22:I27)</f>
        <v>5.1736111111111097E-3</v>
      </c>
      <c r="J28" s="62"/>
      <c r="K28" s="63">
        <f>IFERROR(SUM(K22:K27),0)</f>
        <v>0.21114785073216816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2.450231481481481E-2</v>
      </c>
      <c r="G30" s="150"/>
      <c r="H30" s="166">
        <f>IFERROR(SUM(H19,H28),0)</f>
        <v>0.99999999999999989</v>
      </c>
      <c r="I30" s="61">
        <f>SUM(I19,I28)</f>
        <v>2.450231481481481E-2</v>
      </c>
      <c r="J30" s="64"/>
      <c r="K30" s="66">
        <f>IFERROR(SUM(K19,K28),0)</f>
        <v>0.99999999999999989</v>
      </c>
    </row>
    <row r="31" spans="2:11" ht="66" customHeight="1" thickTop="1" thickBot="1" x14ac:dyDescent="0.3">
      <c r="B31" s="194" t="s">
        <v>205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B2:K31"/>
  <sheetViews>
    <sheetView showGridLines="0" showZeros="0" view="pageBreakPreview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152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183</v>
      </c>
      <c r="D5" s="206"/>
      <c r="E5" s="206"/>
      <c r="F5" s="201" t="s">
        <v>184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0</v>
      </c>
      <c r="G10" s="165">
        <f t="shared" si="2"/>
        <v>0</v>
      </c>
      <c r="H10" s="165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0</v>
      </c>
      <c r="G15" s="165">
        <f t="shared" si="2"/>
        <v>0</v>
      </c>
      <c r="H15" s="165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0</v>
      </c>
      <c r="G18" s="165">
        <f t="shared" si="2"/>
        <v>0</v>
      </c>
      <c r="H18" s="165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0</v>
      </c>
      <c r="G19" s="166">
        <f>IFERROR(SUM(G7:G18),0)</f>
        <v>0</v>
      </c>
      <c r="H19" s="166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0</v>
      </c>
      <c r="G26" s="151"/>
      <c r="H26" s="167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0</v>
      </c>
      <c r="G28" s="150"/>
      <c r="H28" s="166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</v>
      </c>
      <c r="G30" s="150"/>
      <c r="H30" s="166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6" customHeight="1" thickTop="1" thickBot="1" x14ac:dyDescent="0.3">
      <c r="B31" s="194" t="s">
        <v>47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B2:K31"/>
  <sheetViews>
    <sheetView showGridLines="0" showZeros="0" view="pageBreakPreview" zoomScale="80" zoomScaleNormal="80" zoomScaleSheetLayoutView="80" zoomScalePageLayoutView="9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2.2851562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153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201" t="s">
        <v>121</v>
      </c>
      <c r="D5" s="206"/>
      <c r="E5" s="206"/>
      <c r="F5" s="201" t="s">
        <v>122</v>
      </c>
      <c r="G5" s="201"/>
      <c r="H5" s="202"/>
      <c r="I5" s="201" t="s">
        <v>3</v>
      </c>
      <c r="J5" s="201"/>
      <c r="K5" s="202"/>
    </row>
    <row r="6" spans="2:11" x14ac:dyDescent="0.25">
      <c r="B6" s="143" t="s">
        <v>10</v>
      </c>
      <c r="C6" s="128" t="s">
        <v>4</v>
      </c>
      <c r="D6" s="128" t="s">
        <v>5</v>
      </c>
      <c r="E6" s="128" t="s">
        <v>5</v>
      </c>
      <c r="F6" s="128" t="s">
        <v>4</v>
      </c>
      <c r="G6" s="128" t="s">
        <v>5</v>
      </c>
      <c r="H6" s="128" t="s">
        <v>5</v>
      </c>
      <c r="I6" s="41" t="s">
        <v>4</v>
      </c>
      <c r="J6" s="41" t="s">
        <v>5</v>
      </c>
      <c r="K6" s="42" t="s">
        <v>5</v>
      </c>
    </row>
    <row r="7" spans="2:11" x14ac:dyDescent="0.25">
      <c r="B7" s="43" t="s">
        <v>37</v>
      </c>
      <c r="C7" s="130">
        <v>0</v>
      </c>
      <c r="D7" s="165">
        <f t="shared" ref="D7:D18" si="0">IFERROR(C7/C$19,0)</f>
        <v>0</v>
      </c>
      <c r="E7" s="165">
        <f t="shared" ref="E7:E18" si="1">IFERROR(C7/C$30,0)</f>
        <v>0</v>
      </c>
      <c r="F7" s="130">
        <v>0</v>
      </c>
      <c r="G7" s="165">
        <f t="shared" ref="G7:G18" si="2">IFERROR(F7/F$19,0)</f>
        <v>0</v>
      </c>
      <c r="H7" s="165">
        <f t="shared" ref="H7:H18" si="3">IFERROR(F7/F$30,0)</f>
        <v>0</v>
      </c>
      <c r="I7" s="44">
        <f>SUM(C7,F7)</f>
        <v>0</v>
      </c>
      <c r="J7" s="45">
        <f t="shared" ref="J7:J18" si="4">IFERROR(I7/I$19,0)</f>
        <v>0</v>
      </c>
      <c r="K7" s="47">
        <f t="shared" ref="K7:K18" si="5">IFERROR(I7/I$30,0)</f>
        <v>0</v>
      </c>
    </row>
    <row r="8" spans="2:11" x14ac:dyDescent="0.25">
      <c r="B8" s="145" t="s">
        <v>101</v>
      </c>
      <c r="C8" s="130">
        <v>0</v>
      </c>
      <c r="D8" s="165">
        <f t="shared" si="0"/>
        <v>0</v>
      </c>
      <c r="E8" s="165">
        <f t="shared" si="1"/>
        <v>0</v>
      </c>
      <c r="F8" s="130">
        <v>0</v>
      </c>
      <c r="G8" s="165">
        <f t="shared" si="2"/>
        <v>0</v>
      </c>
      <c r="H8" s="165">
        <f t="shared" si="3"/>
        <v>0</v>
      </c>
      <c r="I8" s="44">
        <f t="shared" ref="I8:I18" si="6">SUM(C8,F8)</f>
        <v>0</v>
      </c>
      <c r="J8" s="45">
        <f t="shared" si="4"/>
        <v>0</v>
      </c>
      <c r="K8" s="47">
        <f t="shared" si="5"/>
        <v>0</v>
      </c>
    </row>
    <row r="9" spans="2:11" x14ac:dyDescent="0.25">
      <c r="B9" s="43" t="s">
        <v>51</v>
      </c>
      <c r="C9" s="130">
        <v>0</v>
      </c>
      <c r="D9" s="165">
        <f t="shared" si="0"/>
        <v>0</v>
      </c>
      <c r="E9" s="165">
        <f t="shared" si="1"/>
        <v>0</v>
      </c>
      <c r="F9" s="130">
        <v>0</v>
      </c>
      <c r="G9" s="165">
        <f t="shared" si="2"/>
        <v>0</v>
      </c>
      <c r="H9" s="165">
        <f t="shared" si="3"/>
        <v>0</v>
      </c>
      <c r="I9" s="44">
        <f t="shared" si="6"/>
        <v>0</v>
      </c>
      <c r="J9" s="45">
        <f t="shared" si="4"/>
        <v>0</v>
      </c>
      <c r="K9" s="47">
        <f t="shared" si="5"/>
        <v>0</v>
      </c>
    </row>
    <row r="10" spans="2:11" x14ac:dyDescent="0.25">
      <c r="B10" s="43" t="s">
        <v>11</v>
      </c>
      <c r="C10" s="130">
        <v>0</v>
      </c>
      <c r="D10" s="165">
        <f t="shared" si="0"/>
        <v>0</v>
      </c>
      <c r="E10" s="165">
        <f t="shared" si="1"/>
        <v>0</v>
      </c>
      <c r="F10" s="130">
        <v>0</v>
      </c>
      <c r="G10" s="165">
        <f t="shared" si="2"/>
        <v>0</v>
      </c>
      <c r="H10" s="165">
        <f t="shared" si="3"/>
        <v>0</v>
      </c>
      <c r="I10" s="44">
        <f t="shared" si="6"/>
        <v>0</v>
      </c>
      <c r="J10" s="45">
        <f t="shared" si="4"/>
        <v>0</v>
      </c>
      <c r="K10" s="47">
        <f t="shared" si="5"/>
        <v>0</v>
      </c>
    </row>
    <row r="11" spans="2:11" x14ac:dyDescent="0.25">
      <c r="B11" s="43" t="s">
        <v>12</v>
      </c>
      <c r="C11" s="130">
        <v>0</v>
      </c>
      <c r="D11" s="165">
        <f t="shared" si="0"/>
        <v>0</v>
      </c>
      <c r="E11" s="165">
        <f t="shared" si="1"/>
        <v>0</v>
      </c>
      <c r="F11" s="130">
        <v>0</v>
      </c>
      <c r="G11" s="165">
        <f t="shared" si="2"/>
        <v>0</v>
      </c>
      <c r="H11" s="165">
        <f t="shared" si="3"/>
        <v>0</v>
      </c>
      <c r="I11" s="44">
        <f t="shared" si="6"/>
        <v>0</v>
      </c>
      <c r="J11" s="45">
        <f t="shared" si="4"/>
        <v>0</v>
      </c>
      <c r="K11" s="47">
        <f t="shared" si="5"/>
        <v>0</v>
      </c>
    </row>
    <row r="12" spans="2:11" x14ac:dyDescent="0.25">
      <c r="B12" s="43" t="s">
        <v>164</v>
      </c>
      <c r="C12" s="130">
        <v>0</v>
      </c>
      <c r="D12" s="165">
        <f t="shared" si="0"/>
        <v>0</v>
      </c>
      <c r="E12" s="165">
        <f t="shared" si="1"/>
        <v>0</v>
      </c>
      <c r="F12" s="130">
        <v>0</v>
      </c>
      <c r="G12" s="165">
        <f t="shared" si="2"/>
        <v>0</v>
      </c>
      <c r="H12" s="165">
        <f t="shared" si="3"/>
        <v>0</v>
      </c>
      <c r="I12" s="44">
        <f t="shared" si="6"/>
        <v>0</v>
      </c>
      <c r="J12" s="45">
        <f t="shared" si="4"/>
        <v>0</v>
      </c>
      <c r="K12" s="47">
        <f t="shared" si="5"/>
        <v>0</v>
      </c>
    </row>
    <row r="13" spans="2:11" x14ac:dyDescent="0.25">
      <c r="B13" s="43" t="s">
        <v>108</v>
      </c>
      <c r="C13" s="130">
        <v>0</v>
      </c>
      <c r="D13" s="165">
        <f t="shared" si="0"/>
        <v>0</v>
      </c>
      <c r="E13" s="165">
        <f t="shared" si="1"/>
        <v>0</v>
      </c>
      <c r="F13" s="130">
        <v>0</v>
      </c>
      <c r="G13" s="165">
        <f t="shared" si="2"/>
        <v>0</v>
      </c>
      <c r="H13" s="165">
        <f t="shared" si="3"/>
        <v>0</v>
      </c>
      <c r="I13" s="44">
        <f t="shared" si="6"/>
        <v>0</v>
      </c>
      <c r="J13" s="45">
        <f t="shared" si="4"/>
        <v>0</v>
      </c>
      <c r="K13" s="47">
        <f t="shared" si="5"/>
        <v>0</v>
      </c>
    </row>
    <row r="14" spans="2:11" x14ac:dyDescent="0.25">
      <c r="B14" s="43" t="s">
        <v>109</v>
      </c>
      <c r="C14" s="130">
        <v>0</v>
      </c>
      <c r="D14" s="165">
        <f t="shared" si="0"/>
        <v>0</v>
      </c>
      <c r="E14" s="165">
        <f t="shared" si="1"/>
        <v>0</v>
      </c>
      <c r="F14" s="130">
        <v>0</v>
      </c>
      <c r="G14" s="165">
        <f t="shared" si="2"/>
        <v>0</v>
      </c>
      <c r="H14" s="165">
        <f t="shared" si="3"/>
        <v>0</v>
      </c>
      <c r="I14" s="44">
        <f t="shared" si="6"/>
        <v>0</v>
      </c>
      <c r="J14" s="45">
        <f t="shared" si="4"/>
        <v>0</v>
      </c>
      <c r="K14" s="47">
        <f t="shared" si="5"/>
        <v>0</v>
      </c>
    </row>
    <row r="15" spans="2:11" x14ac:dyDescent="0.25">
      <c r="B15" s="43" t="s">
        <v>196</v>
      </c>
      <c r="C15" s="130">
        <v>0</v>
      </c>
      <c r="D15" s="165">
        <f t="shared" si="0"/>
        <v>0</v>
      </c>
      <c r="E15" s="165">
        <f t="shared" si="1"/>
        <v>0</v>
      </c>
      <c r="F15" s="130">
        <v>0</v>
      </c>
      <c r="G15" s="165">
        <f t="shared" si="2"/>
        <v>0</v>
      </c>
      <c r="H15" s="165">
        <f t="shared" si="3"/>
        <v>0</v>
      </c>
      <c r="I15" s="44">
        <f t="shared" si="6"/>
        <v>0</v>
      </c>
      <c r="J15" s="45">
        <f t="shared" si="4"/>
        <v>0</v>
      </c>
      <c r="K15" s="47">
        <f t="shared" si="5"/>
        <v>0</v>
      </c>
    </row>
    <row r="16" spans="2:11" x14ac:dyDescent="0.25">
      <c r="B16" s="43" t="s">
        <v>185</v>
      </c>
      <c r="C16" s="130">
        <v>0</v>
      </c>
      <c r="D16" s="165">
        <f t="shared" si="0"/>
        <v>0</v>
      </c>
      <c r="E16" s="165">
        <f t="shared" si="1"/>
        <v>0</v>
      </c>
      <c r="F16" s="130">
        <v>0</v>
      </c>
      <c r="G16" s="165">
        <f t="shared" si="2"/>
        <v>0</v>
      </c>
      <c r="H16" s="165">
        <f t="shared" si="3"/>
        <v>0</v>
      </c>
      <c r="I16" s="44">
        <f t="shared" si="6"/>
        <v>0</v>
      </c>
      <c r="J16" s="45">
        <f t="shared" si="4"/>
        <v>0</v>
      </c>
      <c r="K16" s="47">
        <f t="shared" si="5"/>
        <v>0</v>
      </c>
    </row>
    <row r="17" spans="2:11" x14ac:dyDescent="0.25">
      <c r="B17" s="43" t="s">
        <v>165</v>
      </c>
      <c r="C17" s="130">
        <v>0</v>
      </c>
      <c r="D17" s="165">
        <f t="shared" si="0"/>
        <v>0</v>
      </c>
      <c r="E17" s="165">
        <f t="shared" si="1"/>
        <v>0</v>
      </c>
      <c r="F17" s="130">
        <v>0</v>
      </c>
      <c r="G17" s="165">
        <f t="shared" si="2"/>
        <v>0</v>
      </c>
      <c r="H17" s="165">
        <f t="shared" si="3"/>
        <v>0</v>
      </c>
      <c r="I17" s="44">
        <f t="shared" si="6"/>
        <v>0</v>
      </c>
      <c r="J17" s="45">
        <f t="shared" si="4"/>
        <v>0</v>
      </c>
      <c r="K17" s="47">
        <f t="shared" si="5"/>
        <v>0</v>
      </c>
    </row>
    <row r="18" spans="2:11" ht="15.75" thickBot="1" x14ac:dyDescent="0.3">
      <c r="B18" s="43" t="s">
        <v>13</v>
      </c>
      <c r="C18" s="130">
        <v>0</v>
      </c>
      <c r="D18" s="165">
        <f t="shared" si="0"/>
        <v>0</v>
      </c>
      <c r="E18" s="165">
        <f t="shared" si="1"/>
        <v>0</v>
      </c>
      <c r="F18" s="130">
        <v>0</v>
      </c>
      <c r="G18" s="165">
        <f t="shared" si="2"/>
        <v>0</v>
      </c>
      <c r="H18" s="165">
        <f t="shared" si="3"/>
        <v>0</v>
      </c>
      <c r="I18" s="44">
        <f t="shared" si="6"/>
        <v>0</v>
      </c>
      <c r="J18" s="45">
        <f t="shared" si="4"/>
        <v>0</v>
      </c>
      <c r="K18" s="47">
        <f t="shared" si="5"/>
        <v>0</v>
      </c>
    </row>
    <row r="19" spans="2:11" ht="16.5" thickTop="1" thickBot="1" x14ac:dyDescent="0.3">
      <c r="B19" s="60" t="s">
        <v>3</v>
      </c>
      <c r="C19" s="131">
        <f>SUM(C7:C18)</f>
        <v>0</v>
      </c>
      <c r="D19" s="166">
        <f>IFERROR(SUM(D7:D18),0)</f>
        <v>0</v>
      </c>
      <c r="E19" s="166">
        <f>IFERROR(SUM(E7:E18),0)</f>
        <v>0</v>
      </c>
      <c r="F19" s="131">
        <f>SUM(F7:F18)</f>
        <v>0</v>
      </c>
      <c r="G19" s="166">
        <f>IFERROR(SUM(G7:G18),0)</f>
        <v>0</v>
      </c>
      <c r="H19" s="166">
        <f>IFERROR(SUM(H7:H18),0)</f>
        <v>0</v>
      </c>
      <c r="I19" s="61">
        <f>SUM(I7:I18)</f>
        <v>0</v>
      </c>
      <c r="J19" s="62">
        <f>IFERROR(SUM(J7:J18),0)</f>
        <v>0</v>
      </c>
      <c r="K19" s="63">
        <f>IFERROR(SUM(K7:K18),0)</f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/>
      <c r="E21" s="128" t="s">
        <v>5</v>
      </c>
      <c r="F21" s="128" t="s">
        <v>4</v>
      </c>
      <c r="G21" s="128"/>
      <c r="H21" s="128" t="s">
        <v>5</v>
      </c>
      <c r="I21" s="41" t="s">
        <v>4</v>
      </c>
      <c r="J21" s="48"/>
      <c r="K21" s="49" t="s">
        <v>5</v>
      </c>
    </row>
    <row r="22" spans="2:11" x14ac:dyDescent="0.25">
      <c r="B22" s="50" t="s">
        <v>15</v>
      </c>
      <c r="C22" s="132">
        <v>0</v>
      </c>
      <c r="D22" s="151"/>
      <c r="E22" s="167">
        <f>IFERROR(C22/C$30,0)</f>
        <v>0</v>
      </c>
      <c r="F22" s="132">
        <v>0</v>
      </c>
      <c r="G22" s="151"/>
      <c r="H22" s="167">
        <f>IFERROR(F22/F$30,0)</f>
        <v>0</v>
      </c>
      <c r="I22" s="44">
        <f t="shared" ref="I22:I27" si="7">SUM(C22,F22)</f>
        <v>0</v>
      </c>
      <c r="J22" s="51"/>
      <c r="K22" s="47">
        <f>IFERROR(I22/I$30,0)</f>
        <v>0</v>
      </c>
    </row>
    <row r="23" spans="2:11" x14ac:dyDescent="0.25">
      <c r="B23" s="50" t="s">
        <v>16</v>
      </c>
      <c r="C23" s="132">
        <v>0</v>
      </c>
      <c r="D23" s="151"/>
      <c r="E23" s="167">
        <f t="shared" ref="E23:E27" si="8">IFERROR(C23/C$30,0)</f>
        <v>0</v>
      </c>
      <c r="F23" s="132">
        <v>0</v>
      </c>
      <c r="G23" s="151"/>
      <c r="H23" s="167">
        <f t="shared" ref="H23:H27" si="9">IFERROR(F23/F$30,0)</f>
        <v>0</v>
      </c>
      <c r="I23" s="44">
        <f t="shared" si="7"/>
        <v>0</v>
      </c>
      <c r="J23" s="51"/>
      <c r="K23" s="47">
        <f t="shared" ref="K23:K27" si="10">IFERROR(I23/I$30,0)</f>
        <v>0</v>
      </c>
    </row>
    <row r="24" spans="2:11" x14ac:dyDescent="0.25">
      <c r="B24" s="50" t="s">
        <v>17</v>
      </c>
      <c r="C24" s="132">
        <v>0</v>
      </c>
      <c r="D24" s="151"/>
      <c r="E24" s="167">
        <f t="shared" si="8"/>
        <v>0</v>
      </c>
      <c r="F24" s="132">
        <v>0</v>
      </c>
      <c r="G24" s="151"/>
      <c r="H24" s="167">
        <f t="shared" si="9"/>
        <v>0</v>
      </c>
      <c r="I24" s="44">
        <f t="shared" si="7"/>
        <v>0</v>
      </c>
      <c r="J24" s="51"/>
      <c r="K24" s="47">
        <f t="shared" si="10"/>
        <v>0</v>
      </c>
    </row>
    <row r="25" spans="2:11" x14ac:dyDescent="0.25">
      <c r="B25" s="50" t="s">
        <v>18</v>
      </c>
      <c r="C25" s="132">
        <v>0</v>
      </c>
      <c r="D25" s="151"/>
      <c r="E25" s="167">
        <f t="shared" si="8"/>
        <v>0</v>
      </c>
      <c r="F25" s="132">
        <v>0</v>
      </c>
      <c r="G25" s="151"/>
      <c r="H25" s="167">
        <f t="shared" si="9"/>
        <v>0</v>
      </c>
      <c r="I25" s="44">
        <f t="shared" si="7"/>
        <v>0</v>
      </c>
      <c r="J25" s="51"/>
      <c r="K25" s="47">
        <f t="shared" si="10"/>
        <v>0</v>
      </c>
    </row>
    <row r="26" spans="2:11" x14ac:dyDescent="0.25">
      <c r="B26" s="50" t="s">
        <v>19</v>
      </c>
      <c r="C26" s="132">
        <v>0</v>
      </c>
      <c r="D26" s="151"/>
      <c r="E26" s="167">
        <f t="shared" si="8"/>
        <v>0</v>
      </c>
      <c r="F26" s="132">
        <v>0</v>
      </c>
      <c r="G26" s="151"/>
      <c r="H26" s="167">
        <f t="shared" si="9"/>
        <v>0</v>
      </c>
      <c r="I26" s="44">
        <f t="shared" si="7"/>
        <v>0</v>
      </c>
      <c r="J26" s="51"/>
      <c r="K26" s="47">
        <f t="shared" si="10"/>
        <v>0</v>
      </c>
    </row>
    <row r="27" spans="2:11" ht="15.75" thickBot="1" x14ac:dyDescent="0.3">
      <c r="B27" s="55" t="s">
        <v>20</v>
      </c>
      <c r="C27" s="136">
        <v>0</v>
      </c>
      <c r="D27" s="152"/>
      <c r="E27" s="167">
        <f t="shared" si="8"/>
        <v>0</v>
      </c>
      <c r="F27" s="136">
        <v>0</v>
      </c>
      <c r="G27" s="152"/>
      <c r="H27" s="167">
        <f t="shared" si="9"/>
        <v>0</v>
      </c>
      <c r="I27" s="44">
        <f t="shared" si="7"/>
        <v>0</v>
      </c>
      <c r="J27" s="56"/>
      <c r="K27" s="47">
        <f t="shared" si="10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50"/>
      <c r="E28" s="166">
        <f>IFERROR(SUM(E22:E27),0)</f>
        <v>0</v>
      </c>
      <c r="F28" s="131">
        <f>SUM(F22:F27)</f>
        <v>0</v>
      </c>
      <c r="G28" s="150"/>
      <c r="H28" s="166">
        <f>IFERROR(SUM(H22:H27),0)</f>
        <v>0</v>
      </c>
      <c r="I28" s="61">
        <f>SUM(I22:I27)</f>
        <v>0</v>
      </c>
      <c r="J28" s="62"/>
      <c r="K28" s="63">
        <f>IFERROR(SUM(K22:K27),0)</f>
        <v>0</v>
      </c>
    </row>
    <row r="29" spans="2:11" ht="16.5" thickTop="1" thickBot="1" x14ac:dyDescent="0.3">
      <c r="B29" s="59"/>
      <c r="C29" s="154"/>
      <c r="D29" s="153"/>
      <c r="E29" s="168"/>
      <c r="F29" s="154"/>
      <c r="G29" s="153"/>
      <c r="H29" s="168"/>
      <c r="I29" s="153"/>
      <c r="J29" s="153"/>
      <c r="K29" s="163"/>
    </row>
    <row r="30" spans="2:11" ht="16.5" thickTop="1" thickBot="1" x14ac:dyDescent="0.3">
      <c r="B30" s="60" t="s">
        <v>6</v>
      </c>
      <c r="C30" s="131">
        <f>SUM(C19,C28)</f>
        <v>0</v>
      </c>
      <c r="D30" s="150"/>
      <c r="E30" s="166">
        <f>IFERROR(SUM(E19,E28),0)</f>
        <v>0</v>
      </c>
      <c r="F30" s="131">
        <f>SUM(F19,F28)</f>
        <v>0</v>
      </c>
      <c r="G30" s="150"/>
      <c r="H30" s="166">
        <f>IFERROR(SUM(H19,H28),0)</f>
        <v>0</v>
      </c>
      <c r="I30" s="61">
        <f>SUM(I19,I28)</f>
        <v>0</v>
      </c>
      <c r="J30" s="64"/>
      <c r="K30" s="66">
        <f>IFERROR(SUM(K19,K28),0)</f>
        <v>0</v>
      </c>
    </row>
    <row r="31" spans="2:11" ht="65.25" customHeight="1" thickTop="1" thickBot="1" x14ac:dyDescent="0.3">
      <c r="B31" s="194" t="s">
        <v>57</v>
      </c>
      <c r="C31" s="195"/>
      <c r="D31" s="195"/>
      <c r="E31" s="195"/>
      <c r="F31" s="195"/>
      <c r="G31" s="195"/>
      <c r="H31" s="195"/>
      <c r="I31" s="195"/>
      <c r="J31" s="195"/>
      <c r="K31" s="19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/>
  <dimension ref="B2:K32"/>
  <sheetViews>
    <sheetView showGridLines="0" showZeros="0" view="pageBreakPreview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123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7.1759259259259259E-3</v>
      </c>
      <c r="D7" s="130">
        <v>1.3263888888888891E-2</v>
      </c>
      <c r="E7" s="130">
        <v>5.4745370370370298E-2</v>
      </c>
      <c r="F7" s="130"/>
      <c r="G7" s="130">
        <v>9.7453703703703713E-3</v>
      </c>
      <c r="H7" s="130">
        <v>6.2037037037037043E-3</v>
      </c>
      <c r="I7" s="133">
        <v>0</v>
      </c>
      <c r="J7" s="144">
        <v>0</v>
      </c>
      <c r="K7" s="135">
        <f>SUM(C7:J7)</f>
        <v>9.1134259259259193E-2</v>
      </c>
    </row>
    <row r="8" spans="2:11" x14ac:dyDescent="0.25">
      <c r="B8" s="145" t="s">
        <v>101</v>
      </c>
      <c r="C8" s="130">
        <v>1.1944444444444443E-2</v>
      </c>
      <c r="D8" s="130">
        <v>3.5763888888888889E-3</v>
      </c>
      <c r="E8" s="130">
        <v>1.6296296296296291E-2</v>
      </c>
      <c r="F8" s="130"/>
      <c r="G8" s="130">
        <v>1.6168981481481482E-2</v>
      </c>
      <c r="H8" s="130"/>
      <c r="I8" s="133">
        <v>0</v>
      </c>
      <c r="J8" s="144">
        <v>0</v>
      </c>
      <c r="K8" s="135">
        <f t="shared" ref="K8:K18" si="0">SUM(C8:J8)</f>
        <v>4.7986111111111104E-2</v>
      </c>
    </row>
    <row r="9" spans="2:11" x14ac:dyDescent="0.25">
      <c r="B9" s="145" t="s">
        <v>51</v>
      </c>
      <c r="C9" s="130">
        <v>1.0173611111111112E-2</v>
      </c>
      <c r="D9" s="130">
        <v>4.2013888888888891E-3</v>
      </c>
      <c r="E9" s="130">
        <v>4.3761574074074057E-2</v>
      </c>
      <c r="F9" s="130">
        <v>1.9444444444444444E-3</v>
      </c>
      <c r="G9" s="130">
        <v>1.0104166666666666E-2</v>
      </c>
      <c r="H9" s="130">
        <v>6.2268518518518515E-3</v>
      </c>
      <c r="I9" s="133">
        <v>2.2916666666666701E-3</v>
      </c>
      <c r="J9" s="144">
        <v>0</v>
      </c>
      <c r="K9" s="135">
        <f t="shared" si="0"/>
        <v>7.8703703703703692E-2</v>
      </c>
    </row>
    <row r="10" spans="2:11" x14ac:dyDescent="0.25">
      <c r="B10" s="145" t="s">
        <v>11</v>
      </c>
      <c r="C10" s="130">
        <v>1.2581018518518519E-2</v>
      </c>
      <c r="D10" s="130">
        <v>3.4756944444444444E-2</v>
      </c>
      <c r="E10" s="130">
        <v>5.210648148148142E-2</v>
      </c>
      <c r="F10" s="130">
        <v>1.3969907407407408E-2</v>
      </c>
      <c r="G10" s="130">
        <v>2.2650462962962969E-2</v>
      </c>
      <c r="H10" s="130">
        <v>1.1851851851851851E-2</v>
      </c>
      <c r="I10" s="133">
        <v>1.7673611111111098E-2</v>
      </c>
      <c r="J10" s="144">
        <v>0</v>
      </c>
      <c r="K10" s="135">
        <f t="shared" si="0"/>
        <v>0.16559027777777771</v>
      </c>
    </row>
    <row r="11" spans="2:11" x14ac:dyDescent="0.25">
      <c r="B11" s="43" t="s">
        <v>12</v>
      </c>
      <c r="C11" s="130">
        <v>7.5462962962962966E-3</v>
      </c>
      <c r="D11" s="130">
        <v>5.4513888888888884E-3</v>
      </c>
      <c r="E11" s="130">
        <v>9.6527777777777723E-3</v>
      </c>
      <c r="F11" s="130"/>
      <c r="G11" s="130">
        <v>7.4189814814814813E-3</v>
      </c>
      <c r="H11" s="130">
        <v>5.4745370370370373E-3</v>
      </c>
      <c r="I11" s="133">
        <v>0</v>
      </c>
      <c r="J11" s="144">
        <v>0</v>
      </c>
      <c r="K11" s="135">
        <f t="shared" si="0"/>
        <v>3.5543981481481475E-2</v>
      </c>
    </row>
    <row r="12" spans="2:11" x14ac:dyDescent="0.25">
      <c r="B12" s="43" t="s">
        <v>164</v>
      </c>
      <c r="C12" s="130">
        <v>4.0509259259259264E-4</v>
      </c>
      <c r="D12" s="130">
        <v>2.5462962962962961E-4</v>
      </c>
      <c r="E12" s="130">
        <v>1.4803240740740737E-2</v>
      </c>
      <c r="F12" s="130"/>
      <c r="G12" s="130">
        <v>5.0231481481481481E-3</v>
      </c>
      <c r="H12" s="130"/>
      <c r="I12" s="133">
        <v>0</v>
      </c>
      <c r="J12" s="144">
        <v>0</v>
      </c>
      <c r="K12" s="135">
        <f t="shared" si="0"/>
        <v>2.0486111111111108E-2</v>
      </c>
    </row>
    <row r="13" spans="2:11" x14ac:dyDescent="0.25">
      <c r="B13" s="43" t="s">
        <v>108</v>
      </c>
      <c r="C13" s="130">
        <v>4.2013888888888882E-3</v>
      </c>
      <c r="D13" s="130">
        <v>4.2361111111111115E-3</v>
      </c>
      <c r="E13" s="130">
        <v>1.0196759259259261E-2</v>
      </c>
      <c r="F13" s="130">
        <v>5.7986111111111112E-3</v>
      </c>
      <c r="G13" s="130"/>
      <c r="H13" s="130"/>
      <c r="I13" s="133">
        <v>0</v>
      </c>
      <c r="J13" s="144">
        <v>0</v>
      </c>
      <c r="K13" s="135">
        <f t="shared" si="0"/>
        <v>2.4432870370370372E-2</v>
      </c>
    </row>
    <row r="14" spans="2:11" x14ac:dyDescent="0.25">
      <c r="B14" s="43" t="s">
        <v>109</v>
      </c>
      <c r="C14" s="130"/>
      <c r="D14" s="130">
        <v>4.8611111111111104E-4</v>
      </c>
      <c r="E14" s="130">
        <v>7.1875000000000003E-3</v>
      </c>
      <c r="F14" s="130"/>
      <c r="G14" s="130"/>
      <c r="H14" s="130"/>
      <c r="I14" s="133">
        <v>0</v>
      </c>
      <c r="J14" s="144">
        <v>0</v>
      </c>
      <c r="K14" s="135">
        <f t="shared" si="0"/>
        <v>7.6736111111111111E-3</v>
      </c>
    </row>
    <row r="15" spans="2:11" x14ac:dyDescent="0.25">
      <c r="B15" s="43" t="s">
        <v>196</v>
      </c>
      <c r="C15" s="130">
        <v>5.3472222222222228E-3</v>
      </c>
      <c r="D15" s="130">
        <v>2.5810185185185185E-3</v>
      </c>
      <c r="E15" s="130">
        <v>2.0428240740740736E-2</v>
      </c>
      <c r="F15" s="130"/>
      <c r="G15" s="130"/>
      <c r="H15" s="130"/>
      <c r="I15" s="133">
        <v>7.4999999999999997E-3</v>
      </c>
      <c r="J15" s="144">
        <v>0</v>
      </c>
      <c r="K15" s="135">
        <f t="shared" si="0"/>
        <v>3.5856481481481475E-2</v>
      </c>
    </row>
    <row r="16" spans="2:11" x14ac:dyDescent="0.25">
      <c r="B16" s="43" t="s">
        <v>185</v>
      </c>
      <c r="C16" s="130"/>
      <c r="D16" s="130">
        <v>6.9444444444444436E-4</v>
      </c>
      <c r="E16" s="130"/>
      <c r="F16" s="130"/>
      <c r="G16" s="130"/>
      <c r="H16" s="130"/>
      <c r="I16" s="133">
        <v>0</v>
      </c>
      <c r="J16" s="144">
        <v>0</v>
      </c>
      <c r="K16" s="135">
        <f t="shared" si="0"/>
        <v>6.9444444444444436E-4</v>
      </c>
    </row>
    <row r="17" spans="2:11" x14ac:dyDescent="0.25">
      <c r="B17" s="43" t="s">
        <v>165</v>
      </c>
      <c r="C17" s="130"/>
      <c r="D17" s="130"/>
      <c r="E17" s="130">
        <v>4.3634259259259251E-3</v>
      </c>
      <c r="F17" s="130"/>
      <c r="G17" s="130"/>
      <c r="H17" s="130"/>
      <c r="I17" s="133">
        <v>0</v>
      </c>
      <c r="J17" s="144">
        <v>0</v>
      </c>
      <c r="K17" s="135">
        <f t="shared" si="0"/>
        <v>4.3634259259259251E-3</v>
      </c>
    </row>
    <row r="18" spans="2:11" ht="15.75" thickBot="1" x14ac:dyDescent="0.3">
      <c r="B18" s="43" t="s">
        <v>13</v>
      </c>
      <c r="C18" s="130">
        <v>3.9004629629629632E-3</v>
      </c>
      <c r="D18" s="130">
        <v>1.909722222222222E-2</v>
      </c>
      <c r="E18" s="130">
        <v>2.9733796296296296E-2</v>
      </c>
      <c r="F18" s="130">
        <v>9.5949074074074062E-3</v>
      </c>
      <c r="G18" s="130">
        <v>5.3240740740740731E-3</v>
      </c>
      <c r="H18" s="130"/>
      <c r="I18" s="133">
        <v>1.5775462962963002E-2</v>
      </c>
      <c r="J18" s="144">
        <v>0</v>
      </c>
      <c r="K18" s="135">
        <f t="shared" si="0"/>
        <v>8.3425925925925959E-2</v>
      </c>
    </row>
    <row r="19" spans="2:11" ht="16.5" thickTop="1" thickBot="1" x14ac:dyDescent="0.3">
      <c r="B19" s="60" t="s">
        <v>3</v>
      </c>
      <c r="C19" s="131">
        <f t="shared" ref="C19:K19" si="1">SUM(C7:C18)</f>
        <v>6.3275462962962964E-2</v>
      </c>
      <c r="D19" s="131">
        <f t="shared" si="1"/>
        <v>8.859953703703706E-2</v>
      </c>
      <c r="E19" s="131">
        <f t="shared" si="1"/>
        <v>0.26327546296296278</v>
      </c>
      <c r="F19" s="131">
        <f t="shared" si="1"/>
        <v>3.1307870370370375E-2</v>
      </c>
      <c r="G19" s="131">
        <f t="shared" si="1"/>
        <v>7.6435185185185203E-2</v>
      </c>
      <c r="H19" s="131">
        <f t="shared" si="1"/>
        <v>2.9756944444444444E-2</v>
      </c>
      <c r="I19" s="131">
        <f t="shared" si="1"/>
        <v>4.3240740740740774E-2</v>
      </c>
      <c r="J19" s="131">
        <f t="shared" si="1"/>
        <v>0</v>
      </c>
      <c r="K19" s="140">
        <f t="shared" si="1"/>
        <v>0.59589120370370363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1" t="s">
        <v>4</v>
      </c>
      <c r="K21" s="42" t="s">
        <v>4</v>
      </c>
    </row>
    <row r="22" spans="2:11" x14ac:dyDescent="0.25">
      <c r="B22" s="50" t="s">
        <v>15</v>
      </c>
      <c r="C22" s="132">
        <v>1.0879629629629629E-3</v>
      </c>
      <c r="D22" s="132">
        <v>6.076388888888889E-3</v>
      </c>
      <c r="E22" s="132"/>
      <c r="F22" s="132">
        <v>2.9629629629629628E-3</v>
      </c>
      <c r="G22" s="132">
        <v>7.037037037037037E-3</v>
      </c>
      <c r="H22" s="132"/>
      <c r="I22" s="133"/>
      <c r="J22" s="134">
        <v>0</v>
      </c>
      <c r="K22" s="135">
        <f>SUM(C22:J22)</f>
        <v>1.7164351851851851E-2</v>
      </c>
    </row>
    <row r="23" spans="2:11" x14ac:dyDescent="0.25">
      <c r="B23" s="50" t="s">
        <v>16</v>
      </c>
      <c r="C23" s="132"/>
      <c r="D23" s="132"/>
      <c r="E23" s="132">
        <v>1.5046296296296297E-4</v>
      </c>
      <c r="F23" s="132"/>
      <c r="G23" s="132"/>
      <c r="H23" s="132"/>
      <c r="I23" s="133"/>
      <c r="J23" s="134">
        <v>0</v>
      </c>
      <c r="K23" s="135">
        <f t="shared" ref="K23:K27" si="2">SUM(C23:J23)</f>
        <v>1.5046296296296297E-4</v>
      </c>
    </row>
    <row r="24" spans="2:11" x14ac:dyDescent="0.25">
      <c r="B24" s="50" t="s">
        <v>17</v>
      </c>
      <c r="C24" s="132">
        <v>2.3379629629629627E-3</v>
      </c>
      <c r="D24" s="132"/>
      <c r="E24" s="132">
        <v>4.6296296296296294E-5</v>
      </c>
      <c r="F24" s="132"/>
      <c r="G24" s="132"/>
      <c r="H24" s="132"/>
      <c r="I24" s="133"/>
      <c r="J24" s="134">
        <v>0</v>
      </c>
      <c r="K24" s="135">
        <f t="shared" si="2"/>
        <v>2.3842592592592591E-3</v>
      </c>
    </row>
    <row r="25" spans="2:11" x14ac:dyDescent="0.25">
      <c r="B25" s="50" t="s">
        <v>18</v>
      </c>
      <c r="C25" s="132">
        <v>1.9212962962962959E-3</v>
      </c>
      <c r="D25" s="132">
        <v>6.9560185185185185E-3</v>
      </c>
      <c r="E25" s="132">
        <v>2.8958333333333336E-2</v>
      </c>
      <c r="F25" s="132">
        <v>1.0057870370370372E-2</v>
      </c>
      <c r="G25" s="132">
        <v>1.9328703703703702E-3</v>
      </c>
      <c r="H25" s="132">
        <v>1.3032407407407406E-2</v>
      </c>
      <c r="I25" s="133"/>
      <c r="J25" s="134">
        <v>0</v>
      </c>
      <c r="K25" s="135">
        <f t="shared" si="2"/>
        <v>6.2858796296296288E-2</v>
      </c>
    </row>
    <row r="26" spans="2:11" x14ac:dyDescent="0.25">
      <c r="B26" s="50" t="s">
        <v>19</v>
      </c>
      <c r="C26" s="132">
        <v>6.520833333333334E-2</v>
      </c>
      <c r="D26" s="132">
        <v>7.8356481481481489E-3</v>
      </c>
      <c r="E26" s="132">
        <v>3.123842592592593E-2</v>
      </c>
      <c r="F26" s="132">
        <v>1.0775462962962964E-2</v>
      </c>
      <c r="G26" s="132">
        <v>4.3587962962962974E-2</v>
      </c>
      <c r="H26" s="132"/>
      <c r="I26" s="133">
        <v>9.2824074074074059E-3</v>
      </c>
      <c r="J26" s="134">
        <v>0</v>
      </c>
      <c r="K26" s="135">
        <f t="shared" si="2"/>
        <v>0.16792824074074075</v>
      </c>
    </row>
    <row r="27" spans="2:11" ht="15.75" thickBot="1" x14ac:dyDescent="0.3">
      <c r="B27" s="55" t="s">
        <v>20</v>
      </c>
      <c r="C27" s="136">
        <v>3.645833333333333E-3</v>
      </c>
      <c r="D27" s="136">
        <v>1.4583333333333334E-3</v>
      </c>
      <c r="E27" s="136"/>
      <c r="F27" s="136"/>
      <c r="G27" s="136"/>
      <c r="H27" s="136"/>
      <c r="I27" s="137"/>
      <c r="J27" s="138"/>
      <c r="K27" s="139">
        <f t="shared" si="2"/>
        <v>5.1041666666666666E-3</v>
      </c>
    </row>
    <row r="28" spans="2:11" ht="16.5" thickTop="1" thickBot="1" x14ac:dyDescent="0.3">
      <c r="B28" s="60" t="s">
        <v>3</v>
      </c>
      <c r="C28" s="131">
        <f>SUM(C22:C27)</f>
        <v>7.42013888888889E-2</v>
      </c>
      <c r="D28" s="131">
        <f t="shared" ref="D28:K28" si="3">SUM(D22:D27)</f>
        <v>2.2326388888888889E-2</v>
      </c>
      <c r="E28" s="131">
        <f t="shared" si="3"/>
        <v>6.0393518518518527E-2</v>
      </c>
      <c r="F28" s="131">
        <f t="shared" si="3"/>
        <v>2.3796296296296298E-2</v>
      </c>
      <c r="G28" s="131">
        <f t="shared" si="3"/>
        <v>5.255787037037038E-2</v>
      </c>
      <c r="H28" s="131">
        <f t="shared" si="3"/>
        <v>1.3032407407407406E-2</v>
      </c>
      <c r="I28" s="131">
        <f t="shared" si="3"/>
        <v>9.2824074074074059E-3</v>
      </c>
      <c r="J28" s="131">
        <f t="shared" si="3"/>
        <v>0</v>
      </c>
      <c r="K28" s="140">
        <f t="shared" si="3"/>
        <v>0.25559027777777782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0.13747685185185188</v>
      </c>
      <c r="D30" s="131">
        <f t="shared" si="4"/>
        <v>0.11092592592592596</v>
      </c>
      <c r="E30" s="131">
        <f t="shared" si="4"/>
        <v>0.32366898148148132</v>
      </c>
      <c r="F30" s="131">
        <f t="shared" si="4"/>
        <v>5.5104166666666676E-2</v>
      </c>
      <c r="G30" s="131">
        <f t="shared" si="4"/>
        <v>0.12899305555555557</v>
      </c>
      <c r="H30" s="131">
        <f t="shared" si="4"/>
        <v>4.2789351851851849E-2</v>
      </c>
      <c r="I30" s="131">
        <f t="shared" si="4"/>
        <v>5.252314814814818E-2</v>
      </c>
      <c r="J30" s="141">
        <f>SUM(J19,J28)</f>
        <v>0</v>
      </c>
      <c r="K30" s="142">
        <f t="shared" si="4"/>
        <v>0.85148148148148151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:K3"/>
    <mergeCell ref="B4:K4"/>
    <mergeCell ref="B32:K32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rowBreaks count="1" manualBreakCount="1">
    <brk id="32" max="16383" man="1"/>
  </rowBreaks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3"/>
  <dimension ref="B2:K32"/>
  <sheetViews>
    <sheetView showGridLines="0" showZeros="0" view="pageBreakPreview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132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7.8009259259259299E-3</v>
      </c>
      <c r="H10" s="130">
        <v>0</v>
      </c>
      <c r="I10" s="133">
        <v>0</v>
      </c>
      <c r="J10" s="144">
        <v>0</v>
      </c>
      <c r="K10" s="135">
        <f t="shared" si="0"/>
        <v>7.8009259259259299E-3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5.2777777777777797E-3</v>
      </c>
      <c r="H18" s="130">
        <v>0</v>
      </c>
      <c r="I18" s="133">
        <v>0</v>
      </c>
      <c r="J18" s="144">
        <v>0</v>
      </c>
      <c r="K18" s="135">
        <f t="shared" si="0"/>
        <v>5.2777777777777797E-3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1.307870370370371E-2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1.307870370370371E-2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1" t="s">
        <v>4</v>
      </c>
      <c r="K21" s="42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/>
      <c r="D27" s="136"/>
      <c r="E27" s="136"/>
      <c r="F27" s="136"/>
      <c r="G27" s="136"/>
      <c r="H27" s="136"/>
      <c r="I27" s="137"/>
      <c r="J27" s="138"/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31">
        <f t="shared" ref="D28:K28" si="3">SUM(D22:D27)</f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 t="shared" si="3"/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1.307870370370371E-2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1.307870370370371E-2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B1:K66"/>
  <sheetViews>
    <sheetView showGridLines="0" showZeros="0" view="pageBreakPreview" zoomScale="90" zoomScaleNormal="80" zoomScaleSheetLayoutView="9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x14ac:dyDescent="0.25">
      <c r="B3" s="186" t="s">
        <v>31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2.50925925925926E-2</v>
      </c>
      <c r="D7" s="12">
        <f t="shared" ref="D7:D18" si="0">IFERROR(C7/C$19,0)</f>
        <v>0.25523899222980945</v>
      </c>
      <c r="E7" s="12">
        <f t="shared" ref="E7:E18" si="1">IFERROR(C7/C$30,0)</f>
        <v>4.4220531543843186E-2</v>
      </c>
      <c r="F7" s="11">
        <v>3.7962962962963002E-3</v>
      </c>
      <c r="G7" s="12">
        <f t="shared" ref="G7:G18" si="2">IFERROR(F7/F$19,0)</f>
        <v>8.4886128364389385E-2</v>
      </c>
      <c r="H7" s="12">
        <f t="shared" ref="H7:H18" si="3">IFERROR(F7/F$30,0)</f>
        <v>2.5139878899363872E-2</v>
      </c>
      <c r="I7" s="11">
        <f>C7+F7</f>
        <v>2.8888888888888901E-2</v>
      </c>
      <c r="J7" s="12">
        <f t="shared" ref="J7:J18" si="4">IFERROR(I7/I$19,0)</f>
        <v>0.20197442951933994</v>
      </c>
      <c r="K7" s="14">
        <f t="shared" ref="K7:K18" si="5">IFERROR(I7/I$30,0)</f>
        <v>4.0210071849727767E-2</v>
      </c>
    </row>
    <row r="8" spans="2:11" s="5" customFormat="1" x14ac:dyDescent="0.25">
      <c r="B8" s="148" t="s">
        <v>101</v>
      </c>
      <c r="C8" s="11">
        <v>2.6990740740740701E-2</v>
      </c>
      <c r="D8" s="12">
        <f t="shared" si="0"/>
        <v>0.27454673887449932</v>
      </c>
      <c r="E8" s="12">
        <f t="shared" si="1"/>
        <v>4.7565627103432713E-2</v>
      </c>
      <c r="F8" s="11">
        <v>7.1643518518518497E-3</v>
      </c>
      <c r="G8" s="12">
        <f t="shared" si="2"/>
        <v>0.16019668737060047</v>
      </c>
      <c r="H8" s="12">
        <f t="shared" si="3"/>
        <v>4.744385682532383E-2</v>
      </c>
      <c r="I8" s="11">
        <f t="shared" ref="I8:I15" si="6">C8+F8</f>
        <v>3.4155092592592549E-2</v>
      </c>
      <c r="J8" s="12">
        <f t="shared" si="4"/>
        <v>0.2387926849004692</v>
      </c>
      <c r="K8" s="14">
        <f t="shared" si="5"/>
        <v>4.7540032864000978E-2</v>
      </c>
    </row>
    <row r="9" spans="2:11" s="5" customFormat="1" x14ac:dyDescent="0.25">
      <c r="B9" s="10" t="s">
        <v>51</v>
      </c>
      <c r="C9" s="11">
        <v>1.1608796296296299E-2</v>
      </c>
      <c r="D9" s="12">
        <f t="shared" si="0"/>
        <v>0.11808335295502714</v>
      </c>
      <c r="E9" s="12">
        <f t="shared" si="1"/>
        <v>2.0458114916270625E-2</v>
      </c>
      <c r="F9" s="11">
        <v>1.4236111111111101E-3</v>
      </c>
      <c r="G9" s="12">
        <f t="shared" si="2"/>
        <v>3.183229813664596E-2</v>
      </c>
      <c r="H9" s="12">
        <f t="shared" si="3"/>
        <v>9.4274545872614357E-3</v>
      </c>
      <c r="I9" s="11">
        <f t="shared" si="6"/>
        <v>1.3032407407407409E-2</v>
      </c>
      <c r="J9" s="12">
        <f t="shared" si="4"/>
        <v>9.1115067162971436E-2</v>
      </c>
      <c r="K9" s="14">
        <f t="shared" si="5"/>
        <v>1.8139639784773016E-2</v>
      </c>
    </row>
    <row r="10" spans="2:11" s="5" customFormat="1" x14ac:dyDescent="0.25">
      <c r="B10" s="10" t="s">
        <v>11</v>
      </c>
      <c r="C10" s="11">
        <v>2.4594907407407399E-2</v>
      </c>
      <c r="D10" s="12">
        <f t="shared" si="0"/>
        <v>0.25017659524370145</v>
      </c>
      <c r="E10" s="12">
        <f t="shared" si="1"/>
        <v>4.3343463805658081E-2</v>
      </c>
      <c r="F10" s="11">
        <v>2.2256944444444399E-2</v>
      </c>
      <c r="G10" s="12">
        <f t="shared" si="2"/>
        <v>0.49767080745341546</v>
      </c>
      <c r="H10" s="12">
        <f t="shared" si="3"/>
        <v>0.14739020464474567</v>
      </c>
      <c r="I10" s="11">
        <f t="shared" si="6"/>
        <v>4.6851851851851797E-2</v>
      </c>
      <c r="J10" s="12">
        <f t="shared" si="4"/>
        <v>0.32756109402815975</v>
      </c>
      <c r="K10" s="14">
        <f t="shared" si="5"/>
        <v>6.5212488320391726E-2</v>
      </c>
    </row>
    <row r="11" spans="2:11" s="5" customFormat="1" x14ac:dyDescent="0.25">
      <c r="B11" s="10" t="s">
        <v>12</v>
      </c>
      <c r="C11" s="11">
        <v>2.3032407407407398E-3</v>
      </c>
      <c r="D11" s="12">
        <f t="shared" si="0"/>
        <v>2.3428302331057214E-2</v>
      </c>
      <c r="E11" s="12">
        <f t="shared" si="1"/>
        <v>4.0589879046239799E-3</v>
      </c>
      <c r="F11" s="11">
        <v>1.33101851851852E-3</v>
      </c>
      <c r="G11" s="12">
        <f t="shared" si="2"/>
        <v>2.9761904761904816E-2</v>
      </c>
      <c r="H11" s="12">
        <f t="shared" si="3"/>
        <v>8.8142868092281872E-3</v>
      </c>
      <c r="I11" s="11">
        <f t="shared" si="6"/>
        <v>3.6342592592592598E-3</v>
      </c>
      <c r="J11" s="12">
        <f t="shared" si="4"/>
        <v>2.5408642175109263E-2</v>
      </c>
      <c r="K11" s="14">
        <f t="shared" si="5"/>
        <v>5.0584785900699182E-3</v>
      </c>
    </row>
    <row r="12" spans="2:11" s="5" customFormat="1" x14ac:dyDescent="0.25">
      <c r="B12" s="10" t="s">
        <v>164</v>
      </c>
      <c r="C12" s="11">
        <v>4.7453703703703703E-3</v>
      </c>
      <c r="D12" s="12">
        <f t="shared" si="0"/>
        <v>4.8269366611725942E-2</v>
      </c>
      <c r="E12" s="12">
        <f t="shared" si="1"/>
        <v>8.3627388989740321E-3</v>
      </c>
      <c r="F12" s="11">
        <v>0</v>
      </c>
      <c r="G12" s="12">
        <f t="shared" si="2"/>
        <v>0</v>
      </c>
      <c r="H12" s="12">
        <f t="shared" si="3"/>
        <v>0</v>
      </c>
      <c r="I12" s="11">
        <f t="shared" si="6"/>
        <v>4.7453703703703703E-3</v>
      </c>
      <c r="J12" s="12">
        <f t="shared" si="4"/>
        <v>3.3176889464314636E-2</v>
      </c>
      <c r="K12" s="14">
        <f t="shared" si="5"/>
        <v>6.6050198150594455E-3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5.78703703703704E-4</v>
      </c>
      <c r="G13" s="12">
        <f t="shared" si="2"/>
        <v>1.2939958592132522E-2</v>
      </c>
      <c r="H13" s="12">
        <f t="shared" si="3"/>
        <v>3.8322986127079053E-3</v>
      </c>
      <c r="I13" s="11">
        <f t="shared" si="6"/>
        <v>5.78703703703704E-4</v>
      </c>
      <c r="J13" s="12">
        <f t="shared" si="4"/>
        <v>4.0459621297944705E-3</v>
      </c>
      <c r="K13" s="14">
        <f t="shared" si="5"/>
        <v>8.054902213487133E-4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f t="shared" si="6"/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5.5555555555555599E-4</v>
      </c>
      <c r="G15" s="12">
        <f t="shared" si="2"/>
        <v>1.2422360248447223E-2</v>
      </c>
      <c r="H15" s="12">
        <f t="shared" si="3"/>
        <v>3.6790066681995901E-3</v>
      </c>
      <c r="I15" s="11">
        <f t="shared" si="6"/>
        <v>5.5555555555555599E-4</v>
      </c>
      <c r="J15" s="12">
        <f t="shared" si="4"/>
        <v>3.8841236446026926E-3</v>
      </c>
      <c r="K15" s="14">
        <f t="shared" si="5"/>
        <v>7.7327061249476503E-4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2.9745370370370399E-3</v>
      </c>
      <c r="D18" s="12">
        <f t="shared" si="0"/>
        <v>3.0256651754179461E-2</v>
      </c>
      <c r="E18" s="12">
        <f t="shared" si="1"/>
        <v>5.2420095049666542E-3</v>
      </c>
      <c r="F18" s="11">
        <v>7.6157407407407415E-3</v>
      </c>
      <c r="G18" s="12">
        <f t="shared" si="2"/>
        <v>0.17028985507246391</v>
      </c>
      <c r="H18" s="12">
        <f t="shared" si="3"/>
        <v>5.0433049743236015E-2</v>
      </c>
      <c r="I18" s="11">
        <f t="shared" ref="I18" si="7">C18+F18</f>
        <v>1.0590277777777782E-2</v>
      </c>
      <c r="J18" s="12">
        <f t="shared" si="4"/>
        <v>7.4041106975238788E-2</v>
      </c>
      <c r="K18" s="14">
        <f t="shared" si="5"/>
        <v>1.4740471050681452E-2</v>
      </c>
    </row>
    <row r="19" spans="2:11" s="5" customFormat="1" ht="16.5" thickTop="1" thickBot="1" x14ac:dyDescent="0.3">
      <c r="B19" s="31" t="s">
        <v>3</v>
      </c>
      <c r="C19" s="32">
        <f>SUM(C7:C18)</f>
        <v>9.8310185185185153E-2</v>
      </c>
      <c r="D19" s="33">
        <f>IFERROR(SUM(D7:D18),0)</f>
        <v>1</v>
      </c>
      <c r="E19" s="33">
        <f>IFERROR(SUM(E7:E18),0)</f>
        <v>0.17325147367776927</v>
      </c>
      <c r="F19" s="32">
        <f>SUM(F7:F18)</f>
        <v>4.4722222222222191E-2</v>
      </c>
      <c r="G19" s="33">
        <f>IFERROR(SUM(G7:G18),0)</f>
        <v>0.99999999999999956</v>
      </c>
      <c r="H19" s="33">
        <f>IFERROR(SUM(H7:H18),0)</f>
        <v>0.29616003679006653</v>
      </c>
      <c r="I19" s="32">
        <f>SUM(I7:I18)</f>
        <v>0.1430324074074073</v>
      </c>
      <c r="J19" s="33">
        <f>IFERROR(SUM(J7:J18),0)</f>
        <v>1</v>
      </c>
      <c r="K19" s="34">
        <f>IFERROR(SUM(K7:K18),0)</f>
        <v>0.19908496310854779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1.6354166666666701E-2</v>
      </c>
      <c r="D22" s="19"/>
      <c r="E22" s="12">
        <f>IFERROR(C22/C$30,0)</f>
        <v>2.8820853815244712E-2</v>
      </c>
      <c r="F22" s="11">
        <v>2.7662037037037E-3</v>
      </c>
      <c r="G22" s="19"/>
      <c r="H22" s="12">
        <f>IFERROR(F22/F$30,0)</f>
        <v>1.8318387368743753E-2</v>
      </c>
      <c r="I22" s="11">
        <v>1.9120370370370399E-2</v>
      </c>
      <c r="J22" s="19"/>
      <c r="K22" s="14">
        <f>IFERROR(I22/I$30,0)</f>
        <v>2.6613396913361516E-2</v>
      </c>
    </row>
    <row r="23" spans="2:11" s="5" customFormat="1" x14ac:dyDescent="0.25">
      <c r="B23" s="18" t="s">
        <v>16</v>
      </c>
      <c r="C23" s="11">
        <v>0</v>
      </c>
      <c r="D23" s="19"/>
      <c r="E23" s="12">
        <f t="shared" ref="E23:E27" si="8">IFERROR(C23/C$30,0)</f>
        <v>0</v>
      </c>
      <c r="F23" s="11">
        <v>0</v>
      </c>
      <c r="G23" s="19"/>
      <c r="H23" s="12">
        <f t="shared" ref="H23:H27" si="9">IFERROR(F23/F$30,0)</f>
        <v>0</v>
      </c>
      <c r="I23" s="11">
        <v>0</v>
      </c>
      <c r="J23" s="19"/>
      <c r="K23" s="14">
        <f t="shared" ref="K23:K27" si="10">IFERROR(I23/I$30,0)</f>
        <v>0</v>
      </c>
    </row>
    <row r="24" spans="2:11" s="5" customFormat="1" x14ac:dyDescent="0.25">
      <c r="B24" s="18" t="s">
        <v>17</v>
      </c>
      <c r="C24" s="11">
        <v>4.2824074074074102E-4</v>
      </c>
      <c r="D24" s="19"/>
      <c r="E24" s="12">
        <f t="shared" si="8"/>
        <v>7.5468619332204724E-4</v>
      </c>
      <c r="F24" s="11">
        <v>1.7361111111111101E-4</v>
      </c>
      <c r="G24" s="19"/>
      <c r="H24" s="12">
        <f t="shared" si="9"/>
        <v>1.1496895838123704E-3</v>
      </c>
      <c r="I24" s="11">
        <v>6.01851851851852E-4</v>
      </c>
      <c r="J24" s="19"/>
      <c r="K24" s="14">
        <f t="shared" si="10"/>
        <v>8.3770983020266167E-4</v>
      </c>
    </row>
    <row r="25" spans="2:11" s="5" customFormat="1" x14ac:dyDescent="0.25">
      <c r="B25" s="18" t="s">
        <v>18</v>
      </c>
      <c r="C25" s="11">
        <v>4.1805555555555603E-2</v>
      </c>
      <c r="D25" s="19"/>
      <c r="E25" s="12">
        <f t="shared" si="8"/>
        <v>7.3673690007546921E-2</v>
      </c>
      <c r="F25" s="11">
        <v>4.8877314814814797E-2</v>
      </c>
      <c r="G25" s="19"/>
      <c r="H25" s="12">
        <f t="shared" si="9"/>
        <v>0.32367594082930939</v>
      </c>
      <c r="I25" s="11">
        <v>9.06828703703704E-2</v>
      </c>
      <c r="J25" s="19"/>
      <c r="K25" s="14">
        <f t="shared" si="10"/>
        <v>0.12622031768534336</v>
      </c>
    </row>
    <row r="26" spans="2:11" s="5" customFormat="1" x14ac:dyDescent="0.25">
      <c r="B26" s="18" t="s">
        <v>19</v>
      </c>
      <c r="C26" s="11">
        <v>0.40966435185185202</v>
      </c>
      <c r="D26" s="19"/>
      <c r="E26" s="12">
        <f t="shared" si="8"/>
        <v>0.72194913007118533</v>
      </c>
      <c r="F26" s="11">
        <v>5.3935185185185197E-2</v>
      </c>
      <c r="G26" s="19"/>
      <c r="H26" s="12">
        <f t="shared" si="9"/>
        <v>0.35717023070437665</v>
      </c>
      <c r="I26" s="11">
        <v>0.46359953703703699</v>
      </c>
      <c r="J26" s="19"/>
      <c r="K26" s="14">
        <f t="shared" si="10"/>
        <v>0.64527821632245386</v>
      </c>
    </row>
    <row r="27" spans="2:11" s="5" customFormat="1" ht="15.75" thickBot="1" x14ac:dyDescent="0.3">
      <c r="B27" s="23" t="s">
        <v>20</v>
      </c>
      <c r="C27" s="20">
        <v>8.7962962962963005E-4</v>
      </c>
      <c r="D27" s="24"/>
      <c r="E27" s="21">
        <f t="shared" si="8"/>
        <v>1.5501662349317726E-3</v>
      </c>
      <c r="F27" s="20">
        <v>5.32407407407407E-4</v>
      </c>
      <c r="G27" s="24"/>
      <c r="H27" s="21">
        <f t="shared" si="9"/>
        <v>3.5257147236912685E-3</v>
      </c>
      <c r="I27" s="20">
        <v>1.41203703703704E-3</v>
      </c>
      <c r="J27" s="24"/>
      <c r="K27" s="22">
        <f t="shared" si="10"/>
        <v>1.9653961400908637E-3</v>
      </c>
    </row>
    <row r="28" spans="2:11" s="5" customFormat="1" ht="16.5" thickTop="1" thickBot="1" x14ac:dyDescent="0.3">
      <c r="B28" s="31" t="s">
        <v>3</v>
      </c>
      <c r="C28" s="32">
        <f>SUM(C22:C27)</f>
        <v>0.46913194444444467</v>
      </c>
      <c r="D28" s="33"/>
      <c r="E28" s="33">
        <f>IFERROR(SUM(E22:E27),0)</f>
        <v>0.82674852632223073</v>
      </c>
      <c r="F28" s="32">
        <f>SUM(F22:F27)</f>
        <v>0.10628472222222222</v>
      </c>
      <c r="G28" s="33"/>
      <c r="H28" s="33">
        <f>IFERROR(SUM(H22:H27),0)</f>
        <v>0.70383996320993336</v>
      </c>
      <c r="I28" s="32">
        <f>SUM(I22:I27)</f>
        <v>0.57541666666666669</v>
      </c>
      <c r="J28" s="33"/>
      <c r="K28" s="34">
        <f>IFERROR(SUM(K22:K27),0)</f>
        <v>0.80091503689145227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0.56744212962962981</v>
      </c>
      <c r="D30" s="35"/>
      <c r="E30" s="36">
        <f>IFERROR(SUM(E19,E28),0)</f>
        <v>1</v>
      </c>
      <c r="F30" s="32">
        <f>SUM(F19,F28)</f>
        <v>0.1510069444444444</v>
      </c>
      <c r="G30" s="35"/>
      <c r="H30" s="36">
        <f>IFERROR(SUM(H19,H28),0)</f>
        <v>0.99999999999999989</v>
      </c>
      <c r="I30" s="32">
        <f>SUM(I19,I28)</f>
        <v>0.71844907407407399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>
      <c r="C33" s="6"/>
      <c r="D33" s="6"/>
      <c r="E33" s="6"/>
      <c r="F33" s="6"/>
      <c r="H33" s="6"/>
    </row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>
      <c r="C35" s="6"/>
      <c r="D35" s="6"/>
      <c r="E35" s="6"/>
      <c r="F35" s="6"/>
      <c r="H35" s="6"/>
    </row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  <row r="42" spans="3:8" s="5" customFormat="1" x14ac:dyDescent="0.25">
      <c r="C42" s="6"/>
      <c r="D42" s="6"/>
      <c r="E42" s="6"/>
      <c r="F42" s="6"/>
      <c r="H42" s="6"/>
    </row>
    <row r="43" spans="3:8" s="5" customFormat="1" x14ac:dyDescent="0.25">
      <c r="C43" s="6"/>
      <c r="D43" s="6"/>
      <c r="E43" s="6"/>
      <c r="F43" s="6"/>
      <c r="H43" s="6"/>
    </row>
    <row r="44" spans="3:8" s="5" customFormat="1" x14ac:dyDescent="0.25">
      <c r="C44" s="6"/>
      <c r="D44" s="6"/>
      <c r="E44" s="6"/>
      <c r="F44" s="6"/>
      <c r="H44" s="6"/>
    </row>
    <row r="45" spans="3:8" s="5" customFormat="1" x14ac:dyDescent="0.25">
      <c r="C45" s="6"/>
      <c r="D45" s="6"/>
      <c r="E45" s="6"/>
      <c r="F45" s="6"/>
      <c r="H45" s="6"/>
    </row>
    <row r="46" spans="3:8" s="5" customFormat="1" x14ac:dyDescent="0.25">
      <c r="C46" s="6"/>
      <c r="D46" s="6"/>
      <c r="E46" s="6"/>
      <c r="F46" s="6"/>
      <c r="H46" s="6"/>
    </row>
    <row r="47" spans="3:8" s="5" customFormat="1" x14ac:dyDescent="0.25">
      <c r="C47" s="6"/>
      <c r="D47" s="6"/>
      <c r="E47" s="6"/>
      <c r="F47" s="6"/>
      <c r="H47" s="6"/>
    </row>
    <row r="48" spans="3:8" s="5" customFormat="1" x14ac:dyDescent="0.25">
      <c r="C48" s="6"/>
      <c r="D48" s="6"/>
      <c r="E48" s="6"/>
      <c r="F48" s="6"/>
      <c r="H48" s="6"/>
    </row>
    <row r="49" spans="3:8" s="5" customFormat="1" x14ac:dyDescent="0.25">
      <c r="C49" s="6"/>
      <c r="D49" s="6"/>
      <c r="E49" s="6"/>
      <c r="F49" s="6"/>
      <c r="H49" s="6"/>
    </row>
    <row r="50" spans="3:8" s="5" customFormat="1" x14ac:dyDescent="0.25">
      <c r="C50" s="6"/>
      <c r="D50" s="6"/>
      <c r="E50" s="6"/>
      <c r="F50" s="6"/>
      <c r="H50" s="6"/>
    </row>
    <row r="51" spans="3:8" s="5" customFormat="1" x14ac:dyDescent="0.25">
      <c r="C51" s="6"/>
      <c r="D51" s="6"/>
      <c r="E51" s="6"/>
      <c r="F51" s="6"/>
      <c r="H51" s="6"/>
    </row>
    <row r="52" spans="3:8" s="5" customFormat="1" x14ac:dyDescent="0.25">
      <c r="C52" s="6"/>
      <c r="D52" s="6"/>
      <c r="E52" s="6"/>
      <c r="F52" s="6"/>
      <c r="H52" s="6"/>
    </row>
    <row r="53" spans="3:8" s="5" customFormat="1" x14ac:dyDescent="0.25">
      <c r="C53" s="6"/>
      <c r="D53" s="6"/>
      <c r="E53" s="6"/>
      <c r="F53" s="6"/>
      <c r="H53" s="6"/>
    </row>
    <row r="54" spans="3:8" s="5" customFormat="1" x14ac:dyDescent="0.25">
      <c r="C54" s="6"/>
      <c r="D54" s="6"/>
      <c r="E54" s="6"/>
      <c r="F54" s="6"/>
      <c r="H54" s="6"/>
    </row>
    <row r="55" spans="3:8" s="5" customFormat="1" x14ac:dyDescent="0.25">
      <c r="C55" s="6"/>
      <c r="D55" s="6"/>
      <c r="E55" s="6"/>
      <c r="F55" s="6"/>
      <c r="H55" s="6"/>
    </row>
    <row r="56" spans="3:8" s="5" customFormat="1" x14ac:dyDescent="0.25">
      <c r="C56" s="6"/>
      <c r="D56" s="6"/>
      <c r="E56" s="6"/>
      <c r="F56" s="6"/>
      <c r="H56" s="6"/>
    </row>
    <row r="57" spans="3:8" s="5" customFormat="1" x14ac:dyDescent="0.25">
      <c r="C57" s="6"/>
      <c r="D57" s="6"/>
      <c r="E57" s="6"/>
      <c r="F57" s="6"/>
      <c r="H57" s="6"/>
    </row>
    <row r="58" spans="3:8" s="5" customFormat="1" x14ac:dyDescent="0.25">
      <c r="C58" s="6"/>
      <c r="D58" s="6"/>
      <c r="E58" s="6"/>
      <c r="F58" s="6"/>
      <c r="H58" s="6"/>
    </row>
    <row r="59" spans="3:8" s="5" customFormat="1" x14ac:dyDescent="0.25">
      <c r="C59" s="6"/>
      <c r="D59" s="6"/>
      <c r="E59" s="6"/>
      <c r="F59" s="6"/>
      <c r="H59" s="6"/>
    </row>
    <row r="60" spans="3:8" s="5" customFormat="1" x14ac:dyDescent="0.25">
      <c r="C60" s="6"/>
      <c r="D60" s="6"/>
      <c r="E60" s="6"/>
      <c r="F60" s="6"/>
      <c r="H60" s="6"/>
    </row>
    <row r="61" spans="3:8" s="5" customFormat="1" x14ac:dyDescent="0.25">
      <c r="C61" s="6"/>
      <c r="D61" s="6"/>
      <c r="E61" s="6"/>
      <c r="F61" s="6"/>
      <c r="H61" s="6"/>
    </row>
    <row r="62" spans="3:8" s="5" customFormat="1" x14ac:dyDescent="0.25">
      <c r="C62" s="6"/>
      <c r="D62" s="6"/>
      <c r="E62" s="6"/>
      <c r="F62" s="6"/>
      <c r="H62" s="6"/>
    </row>
    <row r="63" spans="3:8" s="5" customFormat="1" x14ac:dyDescent="0.25">
      <c r="C63" s="6"/>
      <c r="D63" s="6"/>
      <c r="E63" s="6"/>
      <c r="F63" s="6"/>
      <c r="H63" s="6"/>
    </row>
    <row r="64" spans="3:8" s="5" customFormat="1" x14ac:dyDescent="0.25">
      <c r="C64" s="6"/>
      <c r="D64" s="6"/>
      <c r="E64" s="6"/>
      <c r="F64" s="6"/>
      <c r="H64" s="6"/>
    </row>
    <row r="65" spans="3:8" s="5" customFormat="1" x14ac:dyDescent="0.25">
      <c r="C65" s="6"/>
      <c r="D65" s="6"/>
      <c r="E65" s="6"/>
      <c r="F65" s="6"/>
      <c r="H65" s="6"/>
    </row>
    <row r="66" spans="3:8" s="5" customFormat="1" x14ac:dyDescent="0.25">
      <c r="C66" s="6"/>
      <c r="D66" s="6"/>
      <c r="E66" s="6"/>
      <c r="F66" s="6"/>
      <c r="H66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8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133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1.9791666666666699E-3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1.9791666666666699E-3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/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v>0</v>
      </c>
      <c r="D19" s="131">
        <f>SUM(D7:D18)</f>
        <v>1.9791666666666699E-3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40">
        <f>SUM(K7:K18)</f>
        <v>1.9791666666666699E-3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1" t="s">
        <v>4</v>
      </c>
      <c r="K21" s="42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6" si="1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1"/>
        <v>0</v>
      </c>
    </row>
    <row r="25" spans="2:11" x14ac:dyDescent="0.25">
      <c r="B25" s="50" t="s">
        <v>18</v>
      </c>
      <c r="C25" s="132">
        <v>0</v>
      </c>
      <c r="D25" s="132"/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1"/>
        <v>0</v>
      </c>
    </row>
    <row r="26" spans="2:11" x14ac:dyDescent="0.25">
      <c r="B26" s="50" t="s">
        <v>19</v>
      </c>
      <c r="C26" s="132">
        <v>0</v>
      </c>
      <c r="D26" s="132">
        <v>4.7569444444444439E-3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1"/>
        <v>4.7569444444444439E-3</v>
      </c>
    </row>
    <row r="27" spans="2:11" ht="15.75" thickBot="1" x14ac:dyDescent="0.3">
      <c r="B27" s="55" t="s">
        <v>20</v>
      </c>
      <c r="C27" s="136">
        <v>0</v>
      </c>
      <c r="D27" s="136"/>
      <c r="E27" s="136"/>
      <c r="F27" s="136"/>
      <c r="G27" s="136">
        <v>0</v>
      </c>
      <c r="H27" s="136">
        <v>0</v>
      </c>
      <c r="I27" s="137">
        <v>0</v>
      </c>
      <c r="J27" s="138">
        <v>0</v>
      </c>
      <c r="K27" s="139">
        <f>SUM(C27:J27)</f>
        <v>0</v>
      </c>
    </row>
    <row r="28" spans="2:11" ht="16.5" thickTop="1" thickBot="1" x14ac:dyDescent="0.3">
      <c r="B28" s="60" t="s">
        <v>3</v>
      </c>
      <c r="C28" s="131">
        <f>SUM(C22:C27)</f>
        <v>0</v>
      </c>
      <c r="D28" s="131">
        <f t="shared" ref="D28:K28" si="2">SUM(D22:D27)</f>
        <v>4.7569444444444439E-3</v>
      </c>
      <c r="E28" s="131">
        <f t="shared" si="2"/>
        <v>0</v>
      </c>
      <c r="F28" s="131">
        <f t="shared" si="2"/>
        <v>0</v>
      </c>
      <c r="G28" s="131">
        <f t="shared" si="2"/>
        <v>0</v>
      </c>
      <c r="H28" s="131">
        <f t="shared" si="2"/>
        <v>0</v>
      </c>
      <c r="I28" s="131">
        <f t="shared" si="2"/>
        <v>0</v>
      </c>
      <c r="J28" s="131">
        <f t="shared" si="2"/>
        <v>0</v>
      </c>
      <c r="K28" s="140">
        <f t="shared" si="2"/>
        <v>4.7569444444444439E-3</v>
      </c>
    </row>
    <row r="29" spans="2:11" ht="16.5" thickTop="1" thickBot="1" x14ac:dyDescent="0.3">
      <c r="B29" s="59"/>
      <c r="C29" s="14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>SUM(C28,C19)</f>
        <v>0</v>
      </c>
      <c r="D30" s="131">
        <f t="shared" ref="D30:K30" si="3">SUM(D28,D19)</f>
        <v>6.7361111111111137E-3</v>
      </c>
      <c r="E30" s="131">
        <f t="shared" si="3"/>
        <v>0</v>
      </c>
      <c r="F30" s="131">
        <f t="shared" si="3"/>
        <v>0</v>
      </c>
      <c r="G30" s="131">
        <f t="shared" si="3"/>
        <v>0</v>
      </c>
      <c r="H30" s="131">
        <f t="shared" si="3"/>
        <v>0</v>
      </c>
      <c r="I30" s="131">
        <f t="shared" si="3"/>
        <v>0</v>
      </c>
      <c r="J30" s="131">
        <f t="shared" si="3"/>
        <v>0</v>
      </c>
      <c r="K30" s="140">
        <f t="shared" si="3"/>
        <v>6.7361111111111137E-3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9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134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6.2847222222222202E-3</v>
      </c>
      <c r="D7" s="130">
        <v>0</v>
      </c>
      <c r="E7" s="130">
        <v>2.9166666666666698E-3</v>
      </c>
      <c r="F7" s="130">
        <v>0</v>
      </c>
      <c r="G7" s="130">
        <v>0</v>
      </c>
      <c r="H7" s="130">
        <v>4.2824074074074102E-4</v>
      </c>
      <c r="I7" s="133">
        <v>0</v>
      </c>
      <c r="J7" s="144">
        <v>0</v>
      </c>
      <c r="K7" s="135">
        <f>SUM(C7:J7)</f>
        <v>9.6296296296296321E-3</v>
      </c>
    </row>
    <row r="8" spans="2:11" x14ac:dyDescent="0.25">
      <c r="B8" s="145" t="s">
        <v>101</v>
      </c>
      <c r="C8" s="130">
        <v>2.06134259259259E-2</v>
      </c>
      <c r="D8" s="130">
        <v>0</v>
      </c>
      <c r="E8" s="130">
        <v>3.10185185185185E-3</v>
      </c>
      <c r="F8" s="130">
        <v>0</v>
      </c>
      <c r="G8" s="130">
        <v>4.8842592592592601E-3</v>
      </c>
      <c r="H8" s="130">
        <v>1.68981481481481E-3</v>
      </c>
      <c r="I8" s="133">
        <v>0</v>
      </c>
      <c r="J8" s="144">
        <v>0</v>
      </c>
      <c r="K8" s="135">
        <f t="shared" ref="K8:K18" si="0">SUM(C8:J8)</f>
        <v>3.0289351851851817E-2</v>
      </c>
    </row>
    <row r="9" spans="2:11" x14ac:dyDescent="0.25">
      <c r="B9" s="145" t="s">
        <v>51</v>
      </c>
      <c r="C9" s="130">
        <v>2.05092592592593E-2</v>
      </c>
      <c r="D9" s="130">
        <v>0</v>
      </c>
      <c r="E9" s="130">
        <v>2.8703703703703699E-3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2.337962962962967E-2</v>
      </c>
    </row>
    <row r="10" spans="2:11" x14ac:dyDescent="0.25">
      <c r="B10" s="145" t="s">
        <v>11</v>
      </c>
      <c r="C10" s="130">
        <v>4.2465277777777803E-2</v>
      </c>
      <c r="D10" s="130">
        <v>6.5277777777777799E-3</v>
      </c>
      <c r="E10" s="130">
        <v>1.8900462962963001E-2</v>
      </c>
      <c r="F10" s="130">
        <v>0</v>
      </c>
      <c r="G10" s="130">
        <v>3.1828703703703702E-3</v>
      </c>
      <c r="H10" s="130">
        <v>1.64467592592593E-2</v>
      </c>
      <c r="I10" s="133">
        <v>0</v>
      </c>
      <c r="J10" s="144">
        <v>0</v>
      </c>
      <c r="K10" s="135">
        <f t="shared" si="0"/>
        <v>8.7523148148148239E-2</v>
      </c>
    </row>
    <row r="11" spans="2:11" x14ac:dyDescent="0.25">
      <c r="B11" s="43" t="s">
        <v>12</v>
      </c>
      <c r="C11" s="130">
        <v>5.20833333333333E-4</v>
      </c>
      <c r="D11" s="130">
        <v>0</v>
      </c>
      <c r="E11" s="130">
        <v>2.9166666666666698E-3</v>
      </c>
      <c r="F11" s="130">
        <v>0</v>
      </c>
      <c r="G11" s="130">
        <v>2.48842592592593E-3</v>
      </c>
      <c r="H11" s="130">
        <v>5.5555555555555599E-4</v>
      </c>
      <c r="I11" s="133">
        <v>0</v>
      </c>
      <c r="J11" s="144">
        <v>0</v>
      </c>
      <c r="K11" s="135">
        <f t="shared" si="0"/>
        <v>6.4814814814814891E-3</v>
      </c>
    </row>
    <row r="12" spans="2:11" x14ac:dyDescent="0.25">
      <c r="B12" s="43" t="s">
        <v>164</v>
      </c>
      <c r="C12" s="130">
        <v>9.1898148148148208E-3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9.1898148148148208E-3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3.2407407407407402E-3</v>
      </c>
      <c r="I13" s="133">
        <v>0</v>
      </c>
      <c r="J13" s="144">
        <v>0</v>
      </c>
      <c r="K13" s="135">
        <f t="shared" si="0"/>
        <v>3.2407407407407402E-3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7.1990740740740704E-3</v>
      </c>
      <c r="D15" s="130">
        <v>0</v>
      </c>
      <c r="E15" s="130">
        <v>1.7361111111111101E-4</v>
      </c>
      <c r="F15" s="130">
        <v>0</v>
      </c>
      <c r="G15" s="130">
        <v>2.6967592592592599E-3</v>
      </c>
      <c r="H15" s="130">
        <v>5.8449074074074098E-3</v>
      </c>
      <c r="I15" s="133">
        <v>0</v>
      </c>
      <c r="J15" s="144">
        <v>0</v>
      </c>
      <c r="K15" s="135">
        <f t="shared" si="0"/>
        <v>1.5914351851851853E-2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2.3391203703703702E-2</v>
      </c>
      <c r="D18" s="130">
        <v>1.1331018518518518E-2</v>
      </c>
      <c r="E18" s="130">
        <v>1.3564814814814818E-2</v>
      </c>
      <c r="F18" s="130"/>
      <c r="G18" s="130">
        <v>1.0208333333333333E-2</v>
      </c>
      <c r="H18" s="130">
        <v>2.1643518518518517E-2</v>
      </c>
      <c r="I18" s="133">
        <v>0</v>
      </c>
      <c r="J18" s="144">
        <v>0</v>
      </c>
      <c r="K18" s="135">
        <f t="shared" si="0"/>
        <v>8.0138888888888898E-2</v>
      </c>
    </row>
    <row r="19" spans="2:11" ht="16.5" thickTop="1" thickBot="1" x14ac:dyDescent="0.3">
      <c r="B19" s="60" t="s">
        <v>3</v>
      </c>
      <c r="C19" s="131">
        <f t="shared" ref="C19:K19" si="1">SUM(C7:C18)</f>
        <v>0.13017361111111114</v>
      </c>
      <c r="D19" s="131">
        <f t="shared" si="1"/>
        <v>1.7858796296296296E-2</v>
      </c>
      <c r="E19" s="131">
        <f t="shared" si="1"/>
        <v>4.4444444444444495E-2</v>
      </c>
      <c r="F19" s="131">
        <f t="shared" si="1"/>
        <v>0</v>
      </c>
      <c r="G19" s="131">
        <f t="shared" si="1"/>
        <v>2.3460648148148154E-2</v>
      </c>
      <c r="H19" s="131">
        <f t="shared" si="1"/>
        <v>4.9849537037037067E-2</v>
      </c>
      <c r="I19" s="131">
        <f t="shared" si="1"/>
        <v>0</v>
      </c>
      <c r="J19" s="131">
        <f t="shared" si="1"/>
        <v>0</v>
      </c>
      <c r="K19" s="140">
        <f t="shared" si="1"/>
        <v>0.26578703703703715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/>
      <c r="D22" s="132"/>
      <c r="E22" s="132">
        <v>5.3240740740740744E-4</v>
      </c>
      <c r="F22" s="132"/>
      <c r="G22" s="132"/>
      <c r="H22" s="132">
        <v>3.5879629629629629E-4</v>
      </c>
      <c r="I22" s="133">
        <v>0</v>
      </c>
      <c r="J22" s="134">
        <v>0</v>
      </c>
      <c r="K22" s="135">
        <f>SUM(C22:J22)</f>
        <v>8.9120370370370373E-4</v>
      </c>
    </row>
    <row r="23" spans="2:11" x14ac:dyDescent="0.25">
      <c r="B23" s="50" t="s">
        <v>16</v>
      </c>
      <c r="C23" s="132"/>
      <c r="D23" s="132"/>
      <c r="E23" s="132"/>
      <c r="F23" s="132"/>
      <c r="G23" s="132"/>
      <c r="H23" s="132"/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/>
      <c r="D24" s="132"/>
      <c r="E24" s="132">
        <v>1.7361111111111112E-4</v>
      </c>
      <c r="F24" s="132"/>
      <c r="G24" s="132"/>
      <c r="H24" s="132">
        <v>1.6203703703703703E-4</v>
      </c>
      <c r="I24" s="133">
        <v>0</v>
      </c>
      <c r="J24" s="134">
        <v>0</v>
      </c>
      <c r="K24" s="135">
        <f t="shared" si="2"/>
        <v>3.3564814814814818E-4</v>
      </c>
    </row>
    <row r="25" spans="2:11" x14ac:dyDescent="0.25">
      <c r="B25" s="50" t="s">
        <v>18</v>
      </c>
      <c r="C25" s="132">
        <v>6.0185185185185194E-3</v>
      </c>
      <c r="D25" s="132"/>
      <c r="E25" s="132">
        <v>9.2592592592592585E-4</v>
      </c>
      <c r="F25" s="132"/>
      <c r="G25" s="132"/>
      <c r="H25" s="132">
        <v>1.5879629629629632E-2</v>
      </c>
      <c r="I25" s="133">
        <v>0</v>
      </c>
      <c r="J25" s="134">
        <v>0</v>
      </c>
      <c r="K25" s="135">
        <f t="shared" si="2"/>
        <v>2.2824074074074076E-2</v>
      </c>
    </row>
    <row r="26" spans="2:11" x14ac:dyDescent="0.25">
      <c r="B26" s="50" t="s">
        <v>19</v>
      </c>
      <c r="C26" s="132">
        <v>7.2476851851851862E-2</v>
      </c>
      <c r="D26" s="132">
        <v>3.4722222222222224E-4</v>
      </c>
      <c r="E26" s="132">
        <v>8.3680555555555557E-3</v>
      </c>
      <c r="F26" s="132"/>
      <c r="G26" s="132">
        <v>7.0601851851851847E-4</v>
      </c>
      <c r="H26" s="132">
        <v>8.4606481481481494E-3</v>
      </c>
      <c r="I26" s="133">
        <v>0</v>
      </c>
      <c r="J26" s="134">
        <v>0</v>
      </c>
      <c r="K26" s="135">
        <f t="shared" si="2"/>
        <v>9.0358796296296312E-2</v>
      </c>
    </row>
    <row r="27" spans="2:11" ht="15.75" thickBot="1" x14ac:dyDescent="0.3">
      <c r="B27" s="55" t="s">
        <v>20</v>
      </c>
      <c r="C27" s="136"/>
      <c r="D27" s="136"/>
      <c r="E27" s="136"/>
      <c r="F27" s="136">
        <v>5.0925925925925921E-4</v>
      </c>
      <c r="G27" s="136"/>
      <c r="H27" s="136"/>
      <c r="I27" s="137">
        <v>0</v>
      </c>
      <c r="J27" s="138">
        <v>0</v>
      </c>
      <c r="K27" s="139">
        <f t="shared" si="2"/>
        <v>5.0925925925925921E-4</v>
      </c>
    </row>
    <row r="28" spans="2:11" ht="16.5" thickTop="1" thickBot="1" x14ac:dyDescent="0.3">
      <c r="B28" s="60" t="s">
        <v>3</v>
      </c>
      <c r="C28" s="131">
        <f t="shared" ref="C28:K28" si="3">SUM(C22:C27)</f>
        <v>7.8495370370370382E-2</v>
      </c>
      <c r="D28" s="131">
        <f t="shared" si="3"/>
        <v>3.4722222222222224E-4</v>
      </c>
      <c r="E28" s="131">
        <f t="shared" si="3"/>
        <v>0.01</v>
      </c>
      <c r="F28" s="131">
        <f t="shared" si="3"/>
        <v>5.0925925925925921E-4</v>
      </c>
      <c r="G28" s="131">
        <f t="shared" si="3"/>
        <v>7.0601851851851847E-4</v>
      </c>
      <c r="H28" s="131">
        <f t="shared" si="3"/>
        <v>2.4861111111111119E-2</v>
      </c>
      <c r="I28" s="131">
        <f t="shared" si="3"/>
        <v>0</v>
      </c>
      <c r="J28" s="131">
        <f>SUM(J22:J27)</f>
        <v>0</v>
      </c>
      <c r="K28" s="140">
        <f t="shared" si="3"/>
        <v>0.1149189814814815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0.20866898148148152</v>
      </c>
      <c r="D30" s="131">
        <f t="shared" si="4"/>
        <v>1.8206018518518517E-2</v>
      </c>
      <c r="E30" s="131">
        <f t="shared" si="4"/>
        <v>5.4444444444444497E-2</v>
      </c>
      <c r="F30" s="131">
        <f t="shared" si="4"/>
        <v>5.0925925925925921E-4</v>
      </c>
      <c r="G30" s="131">
        <f t="shared" si="4"/>
        <v>2.4166666666666673E-2</v>
      </c>
      <c r="H30" s="131">
        <f t="shared" si="4"/>
        <v>7.4710648148148179E-2</v>
      </c>
      <c r="I30" s="131">
        <f t="shared" si="4"/>
        <v>0</v>
      </c>
      <c r="J30" s="141">
        <f>SUM(J19,J28)</f>
        <v>0</v>
      </c>
      <c r="K30" s="142">
        <f t="shared" si="4"/>
        <v>0.38070601851851865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0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135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1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136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2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137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3"/>
  <dimension ref="B2:K32"/>
  <sheetViews>
    <sheetView showGridLines="0" showZeros="0" view="pageBreakPreview" zoomScaleNormal="8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138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4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139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5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140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6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141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1.2268518518518501E-3</v>
      </c>
      <c r="D7" s="130">
        <v>0</v>
      </c>
      <c r="E7" s="130">
        <v>0</v>
      </c>
      <c r="F7" s="130">
        <v>0</v>
      </c>
      <c r="G7" s="130">
        <v>1.6203703703703701E-4</v>
      </c>
      <c r="H7" s="130">
        <v>0</v>
      </c>
      <c r="I7" s="133">
        <v>0</v>
      </c>
      <c r="J7" s="144">
        <v>0</v>
      </c>
      <c r="K7" s="135">
        <f>SUM(C7:J7)</f>
        <v>1.388888888888887E-3</v>
      </c>
    </row>
    <row r="8" spans="2:11" x14ac:dyDescent="0.25">
      <c r="B8" s="145" t="s">
        <v>101</v>
      </c>
      <c r="C8" s="130">
        <v>5.90277777777778E-4</v>
      </c>
      <c r="D8" s="130">
        <v>0</v>
      </c>
      <c r="E8" s="130">
        <v>0</v>
      </c>
      <c r="F8" s="130">
        <v>1.27314814814815E-3</v>
      </c>
      <c r="G8" s="130">
        <v>1.8402777777777801E-3</v>
      </c>
      <c r="H8" s="130">
        <v>0</v>
      </c>
      <c r="I8" s="133">
        <v>0</v>
      </c>
      <c r="J8" s="144">
        <v>0</v>
      </c>
      <c r="K8" s="135">
        <f t="shared" ref="K8:K18" si="0">SUM(C8:J8)</f>
        <v>3.7037037037037082E-3</v>
      </c>
    </row>
    <row r="9" spans="2:11" x14ac:dyDescent="0.25">
      <c r="B9" s="145" t="s">
        <v>51</v>
      </c>
      <c r="C9" s="130">
        <v>4.4791666666666704E-3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4.4791666666666704E-3</v>
      </c>
    </row>
    <row r="10" spans="2:11" x14ac:dyDescent="0.25">
      <c r="B10" s="145" t="s">
        <v>11</v>
      </c>
      <c r="C10" s="130">
        <v>1.0057870370370399E-2</v>
      </c>
      <c r="D10" s="130">
        <v>0</v>
      </c>
      <c r="E10" s="130">
        <v>0</v>
      </c>
      <c r="F10" s="130">
        <v>8.3333333333333297E-3</v>
      </c>
      <c r="G10" s="130">
        <v>6.5162037037037003E-3</v>
      </c>
      <c r="H10" s="130">
        <v>0</v>
      </c>
      <c r="I10" s="133">
        <v>0</v>
      </c>
      <c r="J10" s="144">
        <v>0</v>
      </c>
      <c r="K10" s="135">
        <f t="shared" si="0"/>
        <v>2.490740740740743E-2</v>
      </c>
    </row>
    <row r="11" spans="2:11" x14ac:dyDescent="0.25">
      <c r="B11" s="43" t="s">
        <v>12</v>
      </c>
      <c r="C11" s="130">
        <v>1.41203703703704E-3</v>
      </c>
      <c r="D11" s="130">
        <v>0</v>
      </c>
      <c r="E11" s="130">
        <v>0</v>
      </c>
      <c r="F11" s="130">
        <v>0</v>
      </c>
      <c r="G11" s="130">
        <v>2.5462962962962999E-4</v>
      </c>
      <c r="H11" s="130">
        <v>0</v>
      </c>
      <c r="I11" s="133">
        <v>0</v>
      </c>
      <c r="J11" s="144">
        <v>0</v>
      </c>
      <c r="K11" s="135">
        <f t="shared" si="0"/>
        <v>1.66666666666667E-3</v>
      </c>
    </row>
    <row r="12" spans="2:11" x14ac:dyDescent="0.25">
      <c r="B12" s="43" t="s">
        <v>164</v>
      </c>
      <c r="C12" s="130">
        <v>3.2407407407407401E-4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3.2407407407407401E-4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3.4837962962962999E-3</v>
      </c>
      <c r="D15" s="130">
        <v>0</v>
      </c>
      <c r="E15" s="130">
        <v>0</v>
      </c>
      <c r="F15" s="130">
        <v>5.32407407407407E-4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4.0162037037037067E-3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1.5740740740740701E-2</v>
      </c>
      <c r="D18" s="130">
        <v>0</v>
      </c>
      <c r="E18" s="130">
        <v>0</v>
      </c>
      <c r="F18" s="130">
        <v>5.0462962962962996E-3</v>
      </c>
      <c r="G18" s="130">
        <v>4.2013888888888899E-3</v>
      </c>
      <c r="H18" s="130">
        <v>0</v>
      </c>
      <c r="I18" s="133">
        <v>0</v>
      </c>
      <c r="J18" s="144">
        <v>0</v>
      </c>
      <c r="K18" s="135">
        <f t="shared" si="0"/>
        <v>2.498842592592589E-2</v>
      </c>
    </row>
    <row r="19" spans="2:11" ht="16.5" thickTop="1" thickBot="1" x14ac:dyDescent="0.3">
      <c r="B19" s="60" t="s">
        <v>3</v>
      </c>
      <c r="C19" s="131">
        <f t="shared" ref="C19:K19" si="1">SUM(C7:C18)</f>
        <v>3.7314814814814815E-2</v>
      </c>
      <c r="D19" s="131">
        <f t="shared" si="1"/>
        <v>0</v>
      </c>
      <c r="E19" s="131">
        <f t="shared" si="1"/>
        <v>0</v>
      </c>
      <c r="F19" s="131">
        <f t="shared" si="1"/>
        <v>1.5185185185185187E-2</v>
      </c>
      <c r="G19" s="131">
        <f t="shared" si="1"/>
        <v>1.2974537037037038E-2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6.5474537037037039E-2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/>
      <c r="D22" s="132">
        <v>0</v>
      </c>
      <c r="E22" s="132">
        <v>0</v>
      </c>
      <c r="F22" s="132">
        <v>4.6296296296296293E-4</v>
      </c>
      <c r="G22" s="132"/>
      <c r="H22" s="132">
        <v>0</v>
      </c>
      <c r="I22" s="133">
        <v>0</v>
      </c>
      <c r="J22" s="134">
        <v>0</v>
      </c>
      <c r="K22" s="135">
        <f>SUM(C22:J22)</f>
        <v>4.6296296296296293E-4</v>
      </c>
    </row>
    <row r="23" spans="2:11" x14ac:dyDescent="0.25">
      <c r="B23" s="50" t="s">
        <v>16</v>
      </c>
      <c r="C23" s="132"/>
      <c r="D23" s="132">
        <v>0</v>
      </c>
      <c r="E23" s="132">
        <v>0</v>
      </c>
      <c r="F23" s="132"/>
      <c r="G23" s="132"/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2.3148148148148146E-4</v>
      </c>
      <c r="D24" s="132">
        <v>0</v>
      </c>
      <c r="E24" s="132">
        <v>0</v>
      </c>
      <c r="F24" s="132"/>
      <c r="G24" s="132"/>
      <c r="H24" s="132">
        <v>0</v>
      </c>
      <c r="I24" s="133">
        <v>0</v>
      </c>
      <c r="J24" s="134">
        <v>0</v>
      </c>
      <c r="K24" s="135">
        <f t="shared" si="2"/>
        <v>2.3148148148148146E-4</v>
      </c>
    </row>
    <row r="25" spans="2:11" x14ac:dyDescent="0.25">
      <c r="B25" s="50" t="s">
        <v>18</v>
      </c>
      <c r="C25" s="132">
        <v>4.0509259259259266E-3</v>
      </c>
      <c r="D25" s="132">
        <v>0</v>
      </c>
      <c r="E25" s="132">
        <v>0</v>
      </c>
      <c r="F25" s="132">
        <v>2.3263888888888891E-3</v>
      </c>
      <c r="G25" s="132">
        <v>1.5625000000000003E-3</v>
      </c>
      <c r="H25" s="132">
        <v>0</v>
      </c>
      <c r="I25" s="133">
        <v>0</v>
      </c>
      <c r="J25" s="134">
        <v>0</v>
      </c>
      <c r="K25" s="135">
        <f t="shared" si="2"/>
        <v>7.9398148148148162E-3</v>
      </c>
    </row>
    <row r="26" spans="2:11" x14ac:dyDescent="0.25">
      <c r="B26" s="50" t="s">
        <v>19</v>
      </c>
      <c r="C26" s="132">
        <v>2.3888888888888887E-2</v>
      </c>
      <c r="D26" s="132">
        <v>0</v>
      </c>
      <c r="E26" s="132">
        <v>0</v>
      </c>
      <c r="F26" s="132">
        <v>4.2476851851851851E-3</v>
      </c>
      <c r="G26" s="132">
        <v>3.5879629629629629E-4</v>
      </c>
      <c r="H26" s="132">
        <v>0</v>
      </c>
      <c r="I26" s="133">
        <v>0</v>
      </c>
      <c r="J26" s="134">
        <v>0</v>
      </c>
      <c r="K26" s="135">
        <f t="shared" si="2"/>
        <v>2.8495370370370365E-2</v>
      </c>
    </row>
    <row r="27" spans="2:11" ht="15.75" thickBot="1" x14ac:dyDescent="0.3">
      <c r="B27" s="55" t="s">
        <v>20</v>
      </c>
      <c r="C27" s="136"/>
      <c r="D27" s="136">
        <v>0</v>
      </c>
      <c r="E27" s="136">
        <v>0</v>
      </c>
      <c r="F27" s="136"/>
      <c r="G27" s="136"/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2.8171296296296295E-2</v>
      </c>
      <c r="D28" s="131">
        <f t="shared" si="3"/>
        <v>0</v>
      </c>
      <c r="E28" s="131">
        <f t="shared" si="3"/>
        <v>0</v>
      </c>
      <c r="F28" s="131">
        <f t="shared" si="3"/>
        <v>7.037037037037037E-3</v>
      </c>
      <c r="G28" s="131">
        <f t="shared" si="3"/>
        <v>1.9212962962962966E-3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3.7129629629629624E-2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6.5486111111111106E-2</v>
      </c>
      <c r="D30" s="131">
        <f t="shared" si="4"/>
        <v>0</v>
      </c>
      <c r="E30" s="131">
        <f t="shared" si="4"/>
        <v>0</v>
      </c>
      <c r="F30" s="131">
        <f t="shared" si="4"/>
        <v>2.2222222222222223E-2</v>
      </c>
      <c r="G30" s="131">
        <f t="shared" si="4"/>
        <v>1.4895833333333334E-2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0.10260416666666666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7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142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ht="16.5" customHeight="1" x14ac:dyDescent="0.25">
      <c r="B3" s="186" t="s">
        <v>40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3.0324074074074099E-3</v>
      </c>
      <c r="D7" s="12">
        <f t="shared" ref="D7:D18" si="0">IFERROR(C7/C$19,0)</f>
        <v>0.107201309328969</v>
      </c>
      <c r="E7" s="12">
        <f t="shared" ref="E7:E18" si="1">IFERROR(C7/C$30,0)</f>
        <v>2.1071256232909789E-2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3.0324074074074099E-3</v>
      </c>
      <c r="J7" s="12">
        <f t="shared" ref="J7:J18" si="4">IFERROR(I7/I$19,0)</f>
        <v>0.107201309328969</v>
      </c>
      <c r="K7" s="14">
        <f t="shared" ref="K7:K18" si="5">IFERROR(I7/I$30,0)</f>
        <v>2.1071256232909789E-2</v>
      </c>
    </row>
    <row r="8" spans="2:11" x14ac:dyDescent="0.25">
      <c r="B8" s="148" t="s">
        <v>101</v>
      </c>
      <c r="C8" s="11">
        <v>6.8055555555555603E-3</v>
      </c>
      <c r="D8" s="12">
        <f t="shared" si="0"/>
        <v>0.24058919803600673</v>
      </c>
      <c r="E8" s="12">
        <f t="shared" si="1"/>
        <v>4.7289689560881504E-2</v>
      </c>
      <c r="F8" s="11">
        <v>0</v>
      </c>
      <c r="G8" s="12">
        <f t="shared" si="2"/>
        <v>0</v>
      </c>
      <c r="H8" s="12">
        <f t="shared" si="3"/>
        <v>0</v>
      </c>
      <c r="I8" s="11">
        <v>6.8055555555555603E-3</v>
      </c>
      <c r="J8" s="12">
        <f t="shared" si="4"/>
        <v>0.24058919803600673</v>
      </c>
      <c r="K8" s="14">
        <f t="shared" si="5"/>
        <v>4.7289689560881504E-2</v>
      </c>
    </row>
    <row r="9" spans="2:11" x14ac:dyDescent="0.25">
      <c r="B9" s="10" t="s">
        <v>51</v>
      </c>
      <c r="C9" s="11">
        <v>4.2592592592592604E-3</v>
      </c>
      <c r="D9" s="12">
        <f t="shared" si="0"/>
        <v>0.1505728314238953</v>
      </c>
      <c r="E9" s="12">
        <f t="shared" si="1"/>
        <v>2.9596268296606099E-2</v>
      </c>
      <c r="F9" s="11">
        <v>0</v>
      </c>
      <c r="G9" s="12">
        <f t="shared" si="2"/>
        <v>0</v>
      </c>
      <c r="H9" s="12">
        <f t="shared" si="3"/>
        <v>0</v>
      </c>
      <c r="I9" s="11">
        <v>4.2592592592592604E-3</v>
      </c>
      <c r="J9" s="12">
        <f t="shared" si="4"/>
        <v>0.1505728314238953</v>
      </c>
      <c r="K9" s="14">
        <f t="shared" si="5"/>
        <v>2.9596268296606099E-2</v>
      </c>
    </row>
    <row r="10" spans="2:11" x14ac:dyDescent="0.25">
      <c r="B10" s="10" t="s">
        <v>11</v>
      </c>
      <c r="C10" s="11">
        <v>1.01736111111111E-2</v>
      </c>
      <c r="D10" s="12">
        <f t="shared" si="0"/>
        <v>0.35965630114566249</v>
      </c>
      <c r="E10" s="12">
        <f t="shared" si="1"/>
        <v>7.0693260414991105E-2</v>
      </c>
      <c r="F10" s="11">
        <v>0</v>
      </c>
      <c r="G10" s="12">
        <f t="shared" si="2"/>
        <v>0</v>
      </c>
      <c r="H10" s="12">
        <f t="shared" si="3"/>
        <v>0</v>
      </c>
      <c r="I10" s="11">
        <v>1.01736111111111E-2</v>
      </c>
      <c r="J10" s="12">
        <f t="shared" si="4"/>
        <v>0.35965630114566249</v>
      </c>
      <c r="K10" s="14">
        <f t="shared" si="5"/>
        <v>7.0693260414991105E-2</v>
      </c>
    </row>
    <row r="11" spans="2:11" x14ac:dyDescent="0.25">
      <c r="B11" s="10" t="s">
        <v>12</v>
      </c>
      <c r="C11" s="11">
        <v>1.15740740740741E-4</v>
      </c>
      <c r="D11" s="12">
        <f t="shared" si="0"/>
        <v>4.0916530278232504E-3</v>
      </c>
      <c r="E11" s="12">
        <f t="shared" si="1"/>
        <v>8.0424642110342828E-4</v>
      </c>
      <c r="F11" s="11">
        <v>0</v>
      </c>
      <c r="G11" s="12">
        <f t="shared" si="2"/>
        <v>0</v>
      </c>
      <c r="H11" s="12">
        <f t="shared" si="3"/>
        <v>0</v>
      </c>
      <c r="I11" s="11">
        <v>1.15740740740741E-4</v>
      </c>
      <c r="J11" s="12">
        <f t="shared" si="4"/>
        <v>4.0916530278232504E-3</v>
      </c>
      <c r="K11" s="14">
        <f t="shared" si="5"/>
        <v>8.0424642110342828E-4</v>
      </c>
    </row>
    <row r="12" spans="2:11" x14ac:dyDescent="0.25">
      <c r="B12" s="10" t="s">
        <v>164</v>
      </c>
      <c r="C12" s="11">
        <v>4.3981481481481503E-4</v>
      </c>
      <c r="D12" s="12">
        <f t="shared" si="0"/>
        <v>1.5548281505728323E-2</v>
      </c>
      <c r="E12" s="12">
        <f t="shared" si="1"/>
        <v>3.056136400193022E-3</v>
      </c>
      <c r="F12" s="11">
        <v>0</v>
      </c>
      <c r="G12" s="12">
        <f t="shared" si="2"/>
        <v>0</v>
      </c>
      <c r="H12" s="12">
        <f t="shared" si="3"/>
        <v>0</v>
      </c>
      <c r="I12" s="11">
        <v>4.3981481481481503E-4</v>
      </c>
      <c r="J12" s="12">
        <f t="shared" si="4"/>
        <v>1.5548281505728323E-2</v>
      </c>
      <c r="K12" s="14">
        <f t="shared" si="5"/>
        <v>3.056136400193022E-3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3.2407407407407401E-4</v>
      </c>
      <c r="D14" s="12">
        <f t="shared" si="0"/>
        <v>1.1456628477905073E-2</v>
      </c>
      <c r="E14" s="12">
        <f t="shared" si="1"/>
        <v>2.2518899790895937E-3</v>
      </c>
      <c r="F14" s="11">
        <v>0</v>
      </c>
      <c r="G14" s="12">
        <f t="shared" si="2"/>
        <v>0</v>
      </c>
      <c r="H14" s="12">
        <f t="shared" si="3"/>
        <v>0</v>
      </c>
      <c r="I14" s="11">
        <v>3.2407407407407401E-4</v>
      </c>
      <c r="J14" s="12">
        <f t="shared" si="4"/>
        <v>1.1456628477905073E-2</v>
      </c>
      <c r="K14" s="14">
        <f t="shared" si="5"/>
        <v>2.2518899790895937E-3</v>
      </c>
    </row>
    <row r="15" spans="2:11" x14ac:dyDescent="0.25">
      <c r="B15" s="10" t="s">
        <v>196</v>
      </c>
      <c r="C15" s="11">
        <v>3.4722222222222202E-4</v>
      </c>
      <c r="D15" s="12">
        <f t="shared" si="0"/>
        <v>1.2274959083469716E-2</v>
      </c>
      <c r="E15" s="12">
        <f t="shared" si="1"/>
        <v>2.4127392633102778E-3</v>
      </c>
      <c r="F15" s="11">
        <v>0</v>
      </c>
      <c r="G15" s="12">
        <f t="shared" si="2"/>
        <v>0</v>
      </c>
      <c r="H15" s="12">
        <f t="shared" si="3"/>
        <v>0</v>
      </c>
      <c r="I15" s="11">
        <v>3.4722222222222202E-4</v>
      </c>
      <c r="J15" s="12">
        <f t="shared" si="4"/>
        <v>1.2274959083469716E-2</v>
      </c>
      <c r="K15" s="14">
        <f t="shared" si="5"/>
        <v>2.4127392633102778E-3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2.7893518518518502E-3</v>
      </c>
      <c r="D18" s="12">
        <f t="shared" si="0"/>
        <v>9.8608837970540042E-2</v>
      </c>
      <c r="E18" s="12">
        <f t="shared" si="1"/>
        <v>1.9382338748592565E-2</v>
      </c>
      <c r="F18" s="11">
        <v>0</v>
      </c>
      <c r="G18" s="12">
        <f t="shared" si="2"/>
        <v>0</v>
      </c>
      <c r="H18" s="12">
        <f t="shared" si="3"/>
        <v>0</v>
      </c>
      <c r="I18" s="11">
        <v>2.7893518518518502E-3</v>
      </c>
      <c r="J18" s="12">
        <f t="shared" si="4"/>
        <v>9.8608837970540042E-2</v>
      </c>
      <c r="K18" s="14">
        <f t="shared" si="5"/>
        <v>1.9382338748592565E-2</v>
      </c>
    </row>
    <row r="19" spans="2:11" ht="16.5" thickTop="1" thickBot="1" x14ac:dyDescent="0.3">
      <c r="B19" s="31" t="s">
        <v>3</v>
      </c>
      <c r="C19" s="32">
        <f>SUM(C7:C18)</f>
        <v>2.8287037037037034E-2</v>
      </c>
      <c r="D19" s="33">
        <f>IFERROR(SUM(D7:D18),0)</f>
        <v>1</v>
      </c>
      <c r="E19" s="33">
        <f>IFERROR(SUM(E7:E18),0)</f>
        <v>0.19655782531767743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2.8287037037037034E-2</v>
      </c>
      <c r="J19" s="33">
        <f>IFERROR(SUM(J7:J18),0)</f>
        <v>1</v>
      </c>
      <c r="K19" s="34">
        <f>IFERROR(SUM(K7:K18),0)</f>
        <v>0.19655782531767743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5.5092592592592598E-3</v>
      </c>
      <c r="D22" s="19"/>
      <c r="E22" s="12">
        <f>IFERROR(C22/C$30,0)</f>
        <v>3.82821296445231E-2</v>
      </c>
      <c r="F22" s="11">
        <v>0</v>
      </c>
      <c r="G22" s="19"/>
      <c r="H22" s="12">
        <f>IFERROR(F22/F$30,0)</f>
        <v>0</v>
      </c>
      <c r="I22" s="11">
        <v>5.5092592592592598E-3</v>
      </c>
      <c r="J22" s="19"/>
      <c r="K22" s="14">
        <f>IFERROR(I22/I$30,0)</f>
        <v>3.82821296445231E-2</v>
      </c>
    </row>
    <row r="23" spans="2:11" x14ac:dyDescent="0.25">
      <c r="B23" s="18" t="s">
        <v>16</v>
      </c>
      <c r="C23" s="11">
        <v>2.0833333333333299E-4</v>
      </c>
      <c r="D23" s="19"/>
      <c r="E23" s="12">
        <f t="shared" ref="E23:E27" si="6">IFERROR(C23/C$30,0)</f>
        <v>1.4476435579861653E-3</v>
      </c>
      <c r="F23" s="11">
        <v>0</v>
      </c>
      <c r="G23" s="19"/>
      <c r="H23" s="12">
        <f t="shared" ref="H23:H27" si="7">IFERROR(F23/F$30,0)</f>
        <v>0</v>
      </c>
      <c r="I23" s="11">
        <v>2.0833333333333299E-4</v>
      </c>
      <c r="J23" s="19"/>
      <c r="K23" s="14">
        <f t="shared" ref="K23:K27" si="8">IFERROR(I23/I$30,0)</f>
        <v>1.4476435579861653E-3</v>
      </c>
    </row>
    <row r="24" spans="2:11" x14ac:dyDescent="0.25">
      <c r="B24" s="18" t="s">
        <v>17</v>
      </c>
      <c r="C24" s="11">
        <v>2.5462962962962999E-4</v>
      </c>
      <c r="D24" s="19"/>
      <c r="E24" s="12">
        <f t="shared" si="6"/>
        <v>1.7693421264275407E-3</v>
      </c>
      <c r="F24" s="11">
        <v>0</v>
      </c>
      <c r="G24" s="19"/>
      <c r="H24" s="12">
        <f t="shared" si="7"/>
        <v>0</v>
      </c>
      <c r="I24" s="11">
        <v>2.5462962962962999E-4</v>
      </c>
      <c r="J24" s="19"/>
      <c r="K24" s="14">
        <f t="shared" si="8"/>
        <v>1.7693421264275407E-3</v>
      </c>
    </row>
    <row r="25" spans="2:11" x14ac:dyDescent="0.25">
      <c r="B25" s="18" t="s">
        <v>18</v>
      </c>
      <c r="C25" s="11">
        <v>3.3645833333333298E-2</v>
      </c>
      <c r="D25" s="19"/>
      <c r="E25" s="12">
        <f t="shared" si="6"/>
        <v>0.23379443461476582</v>
      </c>
      <c r="F25" s="11">
        <v>0</v>
      </c>
      <c r="G25" s="19"/>
      <c r="H25" s="12">
        <f t="shared" si="7"/>
        <v>0</v>
      </c>
      <c r="I25" s="11">
        <v>3.3645833333333298E-2</v>
      </c>
      <c r="J25" s="19"/>
      <c r="K25" s="14">
        <f t="shared" si="8"/>
        <v>0.23379443461476582</v>
      </c>
    </row>
    <row r="26" spans="2:11" x14ac:dyDescent="0.25">
      <c r="B26" s="18" t="s">
        <v>19</v>
      </c>
      <c r="C26" s="11">
        <v>7.5300925925925896E-2</v>
      </c>
      <c r="D26" s="19"/>
      <c r="E26" s="12">
        <f t="shared" si="6"/>
        <v>0.52324272156988905</v>
      </c>
      <c r="F26" s="11">
        <v>0</v>
      </c>
      <c r="G26" s="19"/>
      <c r="H26" s="12">
        <f t="shared" si="7"/>
        <v>0</v>
      </c>
      <c r="I26" s="11">
        <v>7.5300925925925896E-2</v>
      </c>
      <c r="J26" s="19"/>
      <c r="K26" s="14">
        <f t="shared" si="8"/>
        <v>0.52324272156988905</v>
      </c>
    </row>
    <row r="27" spans="2:11" ht="15.75" thickBot="1" x14ac:dyDescent="0.3">
      <c r="B27" s="23" t="s">
        <v>20</v>
      </c>
      <c r="C27" s="20">
        <v>7.0601851851851804E-4</v>
      </c>
      <c r="D27" s="24"/>
      <c r="E27" s="21">
        <f t="shared" si="6"/>
        <v>4.9059031687308978E-3</v>
      </c>
      <c r="F27" s="20">
        <v>0</v>
      </c>
      <c r="G27" s="24"/>
      <c r="H27" s="21">
        <f t="shared" si="7"/>
        <v>0</v>
      </c>
      <c r="I27" s="20">
        <v>7.0601851851851804E-4</v>
      </c>
      <c r="J27" s="24"/>
      <c r="K27" s="22">
        <f t="shared" si="8"/>
        <v>4.9059031687308978E-3</v>
      </c>
    </row>
    <row r="28" spans="2:11" ht="16.5" thickTop="1" thickBot="1" x14ac:dyDescent="0.3">
      <c r="B28" s="31" t="s">
        <v>3</v>
      </c>
      <c r="C28" s="32">
        <f>SUM(C22:C27)</f>
        <v>0.11562499999999994</v>
      </c>
      <c r="D28" s="33"/>
      <c r="E28" s="33">
        <f>IFERROR(SUM(E22:E27),0)</f>
        <v>0.8034421746823226</v>
      </c>
      <c r="F28" s="32">
        <f>SUM(F22:F27)</f>
        <v>0</v>
      </c>
      <c r="G28" s="33"/>
      <c r="H28" s="33">
        <f>IFERROR(SUM(H22:H27),0)</f>
        <v>0</v>
      </c>
      <c r="I28" s="32">
        <f>SUM(I22:I27)</f>
        <v>0.11562499999999994</v>
      </c>
      <c r="J28" s="33"/>
      <c r="K28" s="34">
        <f>IFERROR(SUM(K22:K27),0)</f>
        <v>0.8034421746823226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0.14391203703703698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0.14391203703703698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8"/>
  <dimension ref="B2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143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8.5416666666666696E-3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8.5416666666666696E-3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3.9004629629629602E-3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3.9004629629629602E-3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6.8865740740740701E-3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6.8865740740740701E-3</v>
      </c>
    </row>
    <row r="19" spans="2:11" ht="16.5" thickTop="1" thickBot="1" x14ac:dyDescent="0.3">
      <c r="B19" s="60" t="s">
        <v>3</v>
      </c>
      <c r="C19" s="131">
        <f t="shared" ref="C19:K19" si="1">SUM(C7:C18)</f>
        <v>1.9328703703703699E-2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1.9328703703703699E-2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/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5.1736111111111097E-3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5.1736111111111097E-3</v>
      </c>
    </row>
    <row r="27" spans="2:11" ht="15.75" thickBot="1" x14ac:dyDescent="0.3">
      <c r="B27" s="55" t="s">
        <v>20</v>
      </c>
      <c r="C27" s="136"/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5.1736111111111097E-3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5.1736111111111097E-3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2.450231481481481E-2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2.450231481481481E-2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9"/>
  <dimension ref="B1:K32"/>
  <sheetViews>
    <sheetView showGridLines="0" showZeros="0" view="pageBreakPreview" zoomScaleNormal="10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1" spans="2:11" x14ac:dyDescent="0.25">
      <c r="B1" s="146"/>
      <c r="C1" s="147"/>
      <c r="D1" s="147"/>
      <c r="E1" s="147"/>
      <c r="F1" s="147"/>
      <c r="G1" s="147"/>
      <c r="H1" s="147"/>
      <c r="I1" s="147"/>
      <c r="J1" s="147"/>
      <c r="K1" s="147"/>
    </row>
    <row r="2" spans="2:11" ht="15.75" thickBot="1" x14ac:dyDescent="0.3"/>
    <row r="3" spans="2:11" x14ac:dyDescent="0.25">
      <c r="B3" s="197" t="s">
        <v>144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7">
        <v>0</v>
      </c>
      <c r="J27" s="138">
        <v>0</v>
      </c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0"/>
  <dimension ref="B2:K32"/>
  <sheetViews>
    <sheetView showGridLines="0" showZeros="0" view="pageBreakPreview" zoomScale="90" zoomScaleNormal="90" zoomScaleSheetLayoutView="9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11" width="11.7109375" style="1" customWidth="1"/>
    <col min="12" max="16384" width="8.85546875" style="1"/>
  </cols>
  <sheetData>
    <row r="2" spans="2:11" ht="15.75" thickBot="1" x14ac:dyDescent="0.3"/>
    <row r="3" spans="2:11" x14ac:dyDescent="0.25">
      <c r="B3" s="197" t="s">
        <v>145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2:11" x14ac:dyDescent="0.25">
      <c r="B4" s="200" t="s">
        <v>199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2:11" x14ac:dyDescent="0.25">
      <c r="B5" s="52"/>
      <c r="C5" s="173" t="s">
        <v>124</v>
      </c>
      <c r="D5" s="173" t="s">
        <v>125</v>
      </c>
      <c r="E5" s="173" t="s">
        <v>126</v>
      </c>
      <c r="F5" s="173" t="s">
        <v>127</v>
      </c>
      <c r="G5" s="173" t="s">
        <v>128</v>
      </c>
      <c r="H5" s="174" t="s">
        <v>129</v>
      </c>
      <c r="I5" s="173" t="s">
        <v>130</v>
      </c>
      <c r="J5" s="173" t="s">
        <v>131</v>
      </c>
      <c r="K5" s="174" t="s">
        <v>3</v>
      </c>
    </row>
    <row r="6" spans="2:11" x14ac:dyDescent="0.25">
      <c r="B6" s="143" t="s">
        <v>10</v>
      </c>
      <c r="C6" s="128" t="s">
        <v>4</v>
      </c>
      <c r="D6" s="128" t="s">
        <v>4</v>
      </c>
      <c r="E6" s="128" t="s">
        <v>4</v>
      </c>
      <c r="F6" s="128" t="s">
        <v>4</v>
      </c>
      <c r="G6" s="128" t="s">
        <v>4</v>
      </c>
      <c r="H6" s="128" t="s">
        <v>4</v>
      </c>
      <c r="I6" s="41" t="s">
        <v>4</v>
      </c>
      <c r="J6" s="41" t="s">
        <v>4</v>
      </c>
      <c r="K6" s="42" t="s">
        <v>4</v>
      </c>
    </row>
    <row r="7" spans="2:11" x14ac:dyDescent="0.25">
      <c r="B7" s="43" t="s">
        <v>37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3">
        <v>0</v>
      </c>
      <c r="J7" s="144">
        <v>0</v>
      </c>
      <c r="K7" s="135">
        <f>SUM(C7:J7)</f>
        <v>0</v>
      </c>
    </row>
    <row r="8" spans="2:11" x14ac:dyDescent="0.25">
      <c r="B8" s="145" t="s">
        <v>101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3">
        <v>0</v>
      </c>
      <c r="J8" s="144">
        <v>0</v>
      </c>
      <c r="K8" s="135">
        <f t="shared" ref="K8:K18" si="0">SUM(C8:J8)</f>
        <v>0</v>
      </c>
    </row>
    <row r="9" spans="2:11" x14ac:dyDescent="0.25">
      <c r="B9" s="145" t="s">
        <v>51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3">
        <v>0</v>
      </c>
      <c r="J9" s="144">
        <v>0</v>
      </c>
      <c r="K9" s="135">
        <f t="shared" si="0"/>
        <v>0</v>
      </c>
    </row>
    <row r="10" spans="2:11" x14ac:dyDescent="0.25">
      <c r="B10" s="145" t="s">
        <v>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3">
        <v>0</v>
      </c>
      <c r="J10" s="144">
        <v>0</v>
      </c>
      <c r="K10" s="135">
        <f t="shared" si="0"/>
        <v>0</v>
      </c>
    </row>
    <row r="11" spans="2:11" x14ac:dyDescent="0.25">
      <c r="B11" s="43" t="s">
        <v>12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44">
        <v>0</v>
      </c>
      <c r="K11" s="135">
        <f t="shared" si="0"/>
        <v>0</v>
      </c>
    </row>
    <row r="12" spans="2:11" x14ac:dyDescent="0.25">
      <c r="B12" s="43" t="s">
        <v>164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3">
        <v>0</v>
      </c>
      <c r="J12" s="144">
        <v>0</v>
      </c>
      <c r="K12" s="135">
        <f t="shared" si="0"/>
        <v>0</v>
      </c>
    </row>
    <row r="13" spans="2:11" x14ac:dyDescent="0.25">
      <c r="B13" s="43" t="s">
        <v>108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3">
        <v>0</v>
      </c>
      <c r="J13" s="144">
        <v>0</v>
      </c>
      <c r="K13" s="135">
        <f t="shared" si="0"/>
        <v>0</v>
      </c>
    </row>
    <row r="14" spans="2:11" x14ac:dyDescent="0.25">
      <c r="B14" s="43" t="s">
        <v>109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44">
        <v>0</v>
      </c>
      <c r="K14" s="135">
        <f t="shared" si="0"/>
        <v>0</v>
      </c>
    </row>
    <row r="15" spans="2:11" x14ac:dyDescent="0.25">
      <c r="B15" s="43" t="s">
        <v>196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3">
        <v>0</v>
      </c>
      <c r="J15" s="144">
        <v>0</v>
      </c>
      <c r="K15" s="135">
        <f t="shared" si="0"/>
        <v>0</v>
      </c>
    </row>
    <row r="16" spans="2:11" x14ac:dyDescent="0.25">
      <c r="B16" s="43" t="s">
        <v>185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44">
        <v>0</v>
      </c>
      <c r="K16" s="135">
        <f t="shared" si="0"/>
        <v>0</v>
      </c>
    </row>
    <row r="17" spans="2:11" x14ac:dyDescent="0.25">
      <c r="B17" s="43" t="s">
        <v>165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44">
        <v>0</v>
      </c>
      <c r="K17" s="135">
        <f t="shared" si="0"/>
        <v>0</v>
      </c>
    </row>
    <row r="18" spans="2:11" ht="15.75" thickBot="1" x14ac:dyDescent="0.3">
      <c r="B18" s="43" t="s">
        <v>13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44">
        <v>0</v>
      </c>
      <c r="K18" s="135">
        <f t="shared" si="0"/>
        <v>0</v>
      </c>
    </row>
    <row r="19" spans="2:11" ht="16.5" thickTop="1" thickBot="1" x14ac:dyDescent="0.3">
      <c r="B19" s="60" t="s">
        <v>3</v>
      </c>
      <c r="C19" s="131">
        <f t="shared" ref="C19:K19" si="1">SUM(C7:C18)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 t="shared" si="1"/>
        <v>0</v>
      </c>
      <c r="K19" s="140">
        <f t="shared" si="1"/>
        <v>0</v>
      </c>
    </row>
    <row r="20" spans="2:11" ht="15.75" thickTop="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68"/>
    </row>
    <row r="21" spans="2:11" x14ac:dyDescent="0.25">
      <c r="B21" s="40" t="s">
        <v>14</v>
      </c>
      <c r="C21" s="128" t="s">
        <v>4</v>
      </c>
      <c r="D21" s="128" t="s">
        <v>4</v>
      </c>
      <c r="E21" s="128" t="s">
        <v>4</v>
      </c>
      <c r="F21" s="128" t="s">
        <v>4</v>
      </c>
      <c r="G21" s="128" t="s">
        <v>4</v>
      </c>
      <c r="H21" s="128" t="s">
        <v>4</v>
      </c>
      <c r="I21" s="41" t="s">
        <v>4</v>
      </c>
      <c r="J21" s="48" t="s">
        <v>4</v>
      </c>
      <c r="K21" s="49" t="s">
        <v>4</v>
      </c>
    </row>
    <row r="22" spans="2:11" x14ac:dyDescent="0.25">
      <c r="B22" s="50" t="s">
        <v>15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0</v>
      </c>
      <c r="J22" s="134">
        <v>0</v>
      </c>
      <c r="K22" s="135">
        <f>SUM(C22:J22)</f>
        <v>0</v>
      </c>
    </row>
    <row r="23" spans="2:11" x14ac:dyDescent="0.25">
      <c r="B23" s="50" t="s">
        <v>16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3">
        <v>0</v>
      </c>
      <c r="J23" s="134">
        <v>0</v>
      </c>
      <c r="K23" s="135">
        <f t="shared" ref="K23:K27" si="2">SUM(C23:J23)</f>
        <v>0</v>
      </c>
    </row>
    <row r="24" spans="2:11" x14ac:dyDescent="0.25">
      <c r="B24" s="50" t="s">
        <v>17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3">
        <v>0</v>
      </c>
      <c r="J24" s="134">
        <v>0</v>
      </c>
      <c r="K24" s="135">
        <f t="shared" si="2"/>
        <v>0</v>
      </c>
    </row>
    <row r="25" spans="2:11" x14ac:dyDescent="0.25">
      <c r="B25" s="50" t="s">
        <v>18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3">
        <v>0</v>
      </c>
      <c r="J25" s="134">
        <v>0</v>
      </c>
      <c r="K25" s="135">
        <f t="shared" si="2"/>
        <v>0</v>
      </c>
    </row>
    <row r="26" spans="2:11" x14ac:dyDescent="0.25">
      <c r="B26" s="50" t="s">
        <v>19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3">
        <v>0</v>
      </c>
      <c r="J26" s="134">
        <v>0</v>
      </c>
      <c r="K26" s="135">
        <f t="shared" si="2"/>
        <v>0</v>
      </c>
    </row>
    <row r="27" spans="2:11" ht="15.75" thickBot="1" x14ac:dyDescent="0.3">
      <c r="B27" s="55" t="s">
        <v>20</v>
      </c>
      <c r="C27" s="136"/>
      <c r="D27" s="136"/>
      <c r="E27" s="136"/>
      <c r="F27" s="136"/>
      <c r="G27" s="136"/>
      <c r="H27" s="136"/>
      <c r="I27" s="137"/>
      <c r="J27" s="138"/>
      <c r="K27" s="139">
        <f t="shared" si="2"/>
        <v>0</v>
      </c>
    </row>
    <row r="28" spans="2:11" ht="16.5" thickTop="1" thickBot="1" x14ac:dyDescent="0.3">
      <c r="B28" s="60" t="s">
        <v>3</v>
      </c>
      <c r="C28" s="131">
        <f t="shared" ref="C28:K28" si="3">SUM(C22:C27)</f>
        <v>0</v>
      </c>
      <c r="D28" s="131">
        <f t="shared" si="3"/>
        <v>0</v>
      </c>
      <c r="E28" s="131">
        <f t="shared" si="3"/>
        <v>0</v>
      </c>
      <c r="F28" s="131">
        <f t="shared" si="3"/>
        <v>0</v>
      </c>
      <c r="G28" s="131">
        <f t="shared" si="3"/>
        <v>0</v>
      </c>
      <c r="H28" s="131">
        <f t="shared" si="3"/>
        <v>0</v>
      </c>
      <c r="I28" s="131">
        <f t="shared" si="3"/>
        <v>0</v>
      </c>
      <c r="J28" s="131">
        <f>SUM(J22:J27)</f>
        <v>0</v>
      </c>
      <c r="K28" s="140">
        <f t="shared" si="3"/>
        <v>0</v>
      </c>
    </row>
    <row r="29" spans="2:11" ht="16.5" thickTop="1" thickBot="1" x14ac:dyDescent="0.3">
      <c r="B29" s="59"/>
      <c r="C29" s="29"/>
      <c r="D29" s="29"/>
      <c r="E29" s="29"/>
      <c r="F29" s="29"/>
      <c r="G29" s="29"/>
      <c r="H29" s="29"/>
      <c r="I29" s="29"/>
      <c r="J29" s="29"/>
      <c r="K29" s="69"/>
    </row>
    <row r="30" spans="2:11" ht="16.5" thickTop="1" thickBot="1" x14ac:dyDescent="0.3">
      <c r="B30" s="60" t="s">
        <v>6</v>
      </c>
      <c r="C30" s="131">
        <f t="shared" ref="C30:K30" si="4">SUM(C19,C28)</f>
        <v>0</v>
      </c>
      <c r="D30" s="131">
        <f t="shared" si="4"/>
        <v>0</v>
      </c>
      <c r="E30" s="131">
        <f t="shared" si="4"/>
        <v>0</v>
      </c>
      <c r="F30" s="131">
        <f t="shared" si="4"/>
        <v>0</v>
      </c>
      <c r="G30" s="131">
        <f t="shared" si="4"/>
        <v>0</v>
      </c>
      <c r="H30" s="131">
        <f t="shared" si="4"/>
        <v>0</v>
      </c>
      <c r="I30" s="131">
        <f t="shared" si="4"/>
        <v>0</v>
      </c>
      <c r="J30" s="141">
        <f>SUM(J19,J28)</f>
        <v>0</v>
      </c>
      <c r="K30" s="142">
        <f t="shared" si="4"/>
        <v>0</v>
      </c>
    </row>
    <row r="31" spans="2:11" ht="16.5" thickTop="1" thickBot="1" x14ac:dyDescent="0.3">
      <c r="B31" s="194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2:11" ht="66" customHeight="1" thickBot="1" x14ac:dyDescent="0.3">
      <c r="B32" s="207" t="s">
        <v>163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4">
    <mergeCell ref="B32:K32"/>
    <mergeCell ref="B3:K3"/>
    <mergeCell ref="B4:K4"/>
    <mergeCell ref="B31:K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1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B2:D27"/>
  <sheetViews>
    <sheetView showGridLines="0" showZeros="0" zoomScale="70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63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4" customHeight="1" x14ac:dyDescent="0.25">
      <c r="B6" s="80" t="s">
        <v>76</v>
      </c>
      <c r="C6" s="81">
        <v>4.0995370370370397E-2</v>
      </c>
      <c r="D6" s="82">
        <v>0.29714765100671098</v>
      </c>
    </row>
    <row r="7" spans="2:4" s="76" customFormat="1" ht="24" customHeight="1" x14ac:dyDescent="0.25">
      <c r="B7" s="80" t="s">
        <v>166</v>
      </c>
      <c r="C7" s="81">
        <v>1.2025462962963E-2</v>
      </c>
      <c r="D7" s="82">
        <v>8.7164429530201398E-2</v>
      </c>
    </row>
    <row r="8" spans="2:4" s="76" customFormat="1" ht="24" customHeight="1" x14ac:dyDescent="0.25">
      <c r="B8" s="80" t="s">
        <v>103</v>
      </c>
      <c r="C8" s="81">
        <v>1.0405092592592599E-2</v>
      </c>
      <c r="D8" s="82">
        <v>7.5419463087248298E-2</v>
      </c>
    </row>
    <row r="9" spans="2:4" s="76" customFormat="1" ht="24" customHeight="1" x14ac:dyDescent="0.25">
      <c r="B9" s="80" t="s">
        <v>104</v>
      </c>
      <c r="C9" s="81">
        <v>6.9212962962963004E-3</v>
      </c>
      <c r="D9" s="82">
        <v>5.0167785234899301E-2</v>
      </c>
    </row>
    <row r="10" spans="2:4" s="76" customFormat="1" ht="24" customHeight="1" x14ac:dyDescent="0.25">
      <c r="B10" s="80" t="s">
        <v>186</v>
      </c>
      <c r="C10" s="81">
        <v>6.4351851851851896E-3</v>
      </c>
      <c r="D10" s="82">
        <v>4.6644295302013403E-2</v>
      </c>
    </row>
    <row r="11" spans="2:4" s="76" customFormat="1" ht="24" customHeight="1" x14ac:dyDescent="0.25">
      <c r="B11" s="80" t="s">
        <v>194</v>
      </c>
      <c r="C11" s="81">
        <v>4.9421296296296297E-3</v>
      </c>
      <c r="D11" s="82">
        <v>3.5822147651006699E-2</v>
      </c>
    </row>
    <row r="12" spans="2:4" s="76" customFormat="1" ht="24" customHeight="1" x14ac:dyDescent="0.25">
      <c r="B12" s="80" t="s">
        <v>206</v>
      </c>
      <c r="C12" s="81">
        <v>4.1898148148148103E-3</v>
      </c>
      <c r="D12" s="82">
        <v>3.0369127516778501E-2</v>
      </c>
    </row>
    <row r="13" spans="2:4" s="76" customFormat="1" ht="24" customHeight="1" x14ac:dyDescent="0.25">
      <c r="B13" s="80" t="s">
        <v>105</v>
      </c>
      <c r="C13" s="81">
        <v>3.9236111111111104E-3</v>
      </c>
      <c r="D13" s="82">
        <v>2.8439597315436198E-2</v>
      </c>
    </row>
    <row r="14" spans="2:4" s="76" customFormat="1" ht="24" customHeight="1" x14ac:dyDescent="0.25">
      <c r="B14" s="80" t="s">
        <v>80</v>
      </c>
      <c r="C14" s="81">
        <v>2.6967592592592599E-3</v>
      </c>
      <c r="D14" s="82">
        <v>1.9546979865771801E-2</v>
      </c>
    </row>
    <row r="15" spans="2:4" s="76" customFormat="1" ht="24" customHeight="1" x14ac:dyDescent="0.25">
      <c r="B15" s="80" t="s">
        <v>207</v>
      </c>
      <c r="C15" s="81">
        <v>2.66203703703704E-3</v>
      </c>
      <c r="D15" s="82">
        <v>1.9295302013422801E-2</v>
      </c>
    </row>
    <row r="16" spans="2:4" s="76" customFormat="1" ht="24" customHeight="1" x14ac:dyDescent="0.25">
      <c r="B16" s="80" t="s">
        <v>81</v>
      </c>
      <c r="C16" s="81">
        <v>2.5462962962963E-3</v>
      </c>
      <c r="D16" s="82">
        <v>1.84563758389262E-2</v>
      </c>
    </row>
    <row r="17" spans="2:4" s="76" customFormat="1" ht="24" customHeight="1" x14ac:dyDescent="0.25">
      <c r="B17" s="80" t="s">
        <v>170</v>
      </c>
      <c r="C17" s="81">
        <v>2.1527777777777799E-3</v>
      </c>
      <c r="D17" s="82">
        <v>1.56040268456376E-2</v>
      </c>
    </row>
    <row r="18" spans="2:4" s="76" customFormat="1" ht="24" customHeight="1" x14ac:dyDescent="0.25">
      <c r="B18" s="80" t="s">
        <v>154</v>
      </c>
      <c r="C18" s="81">
        <v>1.90972222222222E-3</v>
      </c>
      <c r="D18" s="82">
        <v>1.38422818791946E-2</v>
      </c>
    </row>
    <row r="19" spans="2:4" s="76" customFormat="1" ht="24" customHeight="1" x14ac:dyDescent="0.25">
      <c r="B19" s="80" t="s">
        <v>77</v>
      </c>
      <c r="C19" s="81">
        <v>1.7361111111111099E-3</v>
      </c>
      <c r="D19" s="82">
        <v>1.25838926174497E-2</v>
      </c>
    </row>
    <row r="20" spans="2:4" s="76" customFormat="1" ht="24" customHeight="1" x14ac:dyDescent="0.25">
      <c r="B20" s="80" t="s">
        <v>208</v>
      </c>
      <c r="C20" s="81">
        <v>1.5162037037037E-3</v>
      </c>
      <c r="D20" s="82">
        <v>1.0989932885906E-2</v>
      </c>
    </row>
    <row r="21" spans="2:4" s="76" customFormat="1" ht="24" customHeight="1" x14ac:dyDescent="0.25">
      <c r="B21" s="80" t="s">
        <v>209</v>
      </c>
      <c r="C21" s="81">
        <v>1.4236111111111101E-3</v>
      </c>
      <c r="D21" s="82">
        <v>1.0318791946308701E-2</v>
      </c>
    </row>
    <row r="22" spans="2:4" s="76" customFormat="1" ht="24" customHeight="1" x14ac:dyDescent="0.25">
      <c r="B22" s="80" t="s">
        <v>173</v>
      </c>
      <c r="C22" s="81">
        <v>1.30787037037037E-3</v>
      </c>
      <c r="D22" s="82">
        <v>9.47986577181208E-3</v>
      </c>
    </row>
    <row r="23" spans="2:4" s="76" customFormat="1" ht="24" customHeight="1" x14ac:dyDescent="0.25">
      <c r="B23" s="80" t="s">
        <v>188</v>
      </c>
      <c r="C23" s="81">
        <v>1.2847222222222201E-3</v>
      </c>
      <c r="D23" s="82">
        <v>9.3120805369127507E-3</v>
      </c>
    </row>
    <row r="24" spans="2:4" s="76" customFormat="1" ht="24" customHeight="1" x14ac:dyDescent="0.25">
      <c r="B24" s="80" t="s">
        <v>107</v>
      </c>
      <c r="C24" s="81">
        <v>1.2615740740740699E-3</v>
      </c>
      <c r="D24" s="82">
        <v>9.1442953020134197E-3</v>
      </c>
    </row>
    <row r="25" spans="2:4" s="76" customFormat="1" ht="24" customHeight="1" thickBot="1" x14ac:dyDescent="0.3">
      <c r="B25" s="83" t="s">
        <v>195</v>
      </c>
      <c r="C25" s="84">
        <v>1.2615740740740699E-3</v>
      </c>
      <c r="D25" s="85">
        <v>9.1442953020134197E-3</v>
      </c>
    </row>
    <row r="27" spans="2:4" x14ac:dyDescent="0.25">
      <c r="C27" s="1" t="s">
        <v>102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B2:D25"/>
  <sheetViews>
    <sheetView showGridLines="0" showZeros="0" zoomScale="80" zoomScaleNormal="80" zoomScaleSheetLayoutView="8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1.140625" style="1" customWidth="1"/>
    <col min="3" max="3" width="17.5703125" style="1" bestFit="1" customWidth="1"/>
    <col min="4" max="4" width="16.5703125" style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73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86" t="s">
        <v>10</v>
      </c>
      <c r="C5" s="87" t="s">
        <v>62</v>
      </c>
      <c r="D5" s="88" t="s">
        <v>5</v>
      </c>
    </row>
    <row r="6" spans="2:4" s="76" customFormat="1" ht="24" customHeight="1" x14ac:dyDescent="0.25">
      <c r="B6" s="80" t="s">
        <v>76</v>
      </c>
      <c r="C6" s="81">
        <v>1.56134259259259E-2</v>
      </c>
      <c r="D6" s="82">
        <v>0.39295077191960398</v>
      </c>
    </row>
    <row r="7" spans="2:4" s="76" customFormat="1" ht="24" customHeight="1" x14ac:dyDescent="0.25">
      <c r="B7" s="80" t="s">
        <v>186</v>
      </c>
      <c r="C7" s="81">
        <v>3.4837962962962999E-3</v>
      </c>
      <c r="D7" s="82">
        <v>8.7678415380134003E-2</v>
      </c>
    </row>
    <row r="8" spans="2:4" s="76" customFormat="1" ht="24" customHeight="1" x14ac:dyDescent="0.25">
      <c r="B8" s="80" t="s">
        <v>103</v>
      </c>
      <c r="C8" s="81">
        <v>3.32175925925926E-3</v>
      </c>
      <c r="D8" s="82">
        <v>8.3600349548499805E-2</v>
      </c>
    </row>
    <row r="9" spans="2:4" s="76" customFormat="1" ht="24" customHeight="1" x14ac:dyDescent="0.25">
      <c r="B9" s="80" t="s">
        <v>166</v>
      </c>
      <c r="C9" s="81">
        <v>2.88194444444444E-3</v>
      </c>
      <c r="D9" s="82">
        <v>7.2531313719778598E-2</v>
      </c>
    </row>
    <row r="10" spans="2:4" s="76" customFormat="1" ht="24" customHeight="1" x14ac:dyDescent="0.25">
      <c r="B10" s="80" t="s">
        <v>206</v>
      </c>
      <c r="C10" s="81">
        <v>2.5462962962963E-3</v>
      </c>
      <c r="D10" s="82">
        <v>6.4083891639965099E-2</v>
      </c>
    </row>
    <row r="11" spans="2:4" s="76" customFormat="1" ht="24" customHeight="1" x14ac:dyDescent="0.25">
      <c r="B11" s="80" t="s">
        <v>207</v>
      </c>
      <c r="C11" s="81">
        <v>1.85185185185185E-3</v>
      </c>
      <c r="D11" s="82">
        <v>4.6606466647247297E-2</v>
      </c>
    </row>
    <row r="12" spans="2:4" s="76" customFormat="1" ht="24" customHeight="1" x14ac:dyDescent="0.25">
      <c r="B12" s="80" t="s">
        <v>194</v>
      </c>
      <c r="C12" s="81">
        <v>1.25E-3</v>
      </c>
      <c r="D12" s="82">
        <v>3.1459364986891898E-2</v>
      </c>
    </row>
    <row r="13" spans="2:4" s="76" customFormat="1" ht="24" customHeight="1" x14ac:dyDescent="0.25">
      <c r="B13" s="80" t="s">
        <v>170</v>
      </c>
      <c r="C13" s="81">
        <v>8.2175925925925895E-4</v>
      </c>
      <c r="D13" s="82">
        <v>2.0681619574715999E-2</v>
      </c>
    </row>
    <row r="14" spans="2:4" s="76" customFormat="1" ht="24" customHeight="1" x14ac:dyDescent="0.25">
      <c r="B14" s="80" t="s">
        <v>210</v>
      </c>
      <c r="C14" s="81">
        <v>7.1759259259259302E-4</v>
      </c>
      <c r="D14" s="82">
        <v>1.8060005825808301E-2</v>
      </c>
    </row>
    <row r="15" spans="2:4" s="76" customFormat="1" ht="24" customHeight="1" x14ac:dyDescent="0.25">
      <c r="B15" s="80" t="s">
        <v>104</v>
      </c>
      <c r="C15" s="81">
        <v>6.01851851851852E-4</v>
      </c>
      <c r="D15" s="82">
        <v>1.51471016603554E-2</v>
      </c>
    </row>
    <row r="16" spans="2:4" s="76" customFormat="1" ht="24" customHeight="1" x14ac:dyDescent="0.25">
      <c r="B16" s="80" t="s">
        <v>188</v>
      </c>
      <c r="C16" s="81">
        <v>5.32407407407407E-4</v>
      </c>
      <c r="D16" s="82">
        <v>1.3399359161083599E-2</v>
      </c>
    </row>
    <row r="17" spans="2:4" s="76" customFormat="1" ht="24" customHeight="1" x14ac:dyDescent="0.25">
      <c r="B17" s="80" t="s">
        <v>195</v>
      </c>
      <c r="C17" s="81">
        <v>4.8611111111111099E-4</v>
      </c>
      <c r="D17" s="82">
        <v>1.2234197494902401E-2</v>
      </c>
    </row>
    <row r="18" spans="2:4" s="76" customFormat="1" ht="24" customHeight="1" x14ac:dyDescent="0.25">
      <c r="B18" s="80" t="s">
        <v>168</v>
      </c>
      <c r="C18" s="81">
        <v>3.7037037037037003E-4</v>
      </c>
      <c r="D18" s="82">
        <v>9.3212933294494604E-3</v>
      </c>
    </row>
    <row r="19" spans="2:4" s="76" customFormat="1" ht="24" customHeight="1" x14ac:dyDescent="0.25">
      <c r="B19" s="80" t="s">
        <v>105</v>
      </c>
      <c r="C19" s="81">
        <v>3.2407407407407401E-4</v>
      </c>
      <c r="D19" s="82">
        <v>8.1561316632682793E-3</v>
      </c>
    </row>
    <row r="20" spans="2:4" s="76" customFormat="1" ht="24" customHeight="1" x14ac:dyDescent="0.25">
      <c r="B20" s="80" t="s">
        <v>193</v>
      </c>
      <c r="C20" s="81">
        <v>3.1250000000000001E-4</v>
      </c>
      <c r="D20" s="82">
        <v>7.8648412467229797E-3</v>
      </c>
    </row>
    <row r="21" spans="2:4" s="76" customFormat="1" ht="24" customHeight="1" x14ac:dyDescent="0.25">
      <c r="B21" s="80" t="s">
        <v>211</v>
      </c>
      <c r="C21" s="81">
        <v>3.00925925925926E-4</v>
      </c>
      <c r="D21" s="82">
        <v>7.5735508301776897E-3</v>
      </c>
    </row>
    <row r="22" spans="2:4" s="76" customFormat="1" ht="24" customHeight="1" x14ac:dyDescent="0.25">
      <c r="B22" s="80" t="s">
        <v>212</v>
      </c>
      <c r="C22" s="81">
        <v>2.89351851851852E-4</v>
      </c>
      <c r="D22" s="82">
        <v>7.2822604136323901E-3</v>
      </c>
    </row>
    <row r="23" spans="2:4" s="76" customFormat="1" ht="24" customHeight="1" x14ac:dyDescent="0.25">
      <c r="B23" s="80" t="s">
        <v>213</v>
      </c>
      <c r="C23" s="81">
        <v>2.7777777777777799E-4</v>
      </c>
      <c r="D23" s="82">
        <v>6.9909699970871E-3</v>
      </c>
    </row>
    <row r="24" spans="2:4" s="76" customFormat="1" ht="24" customHeight="1" x14ac:dyDescent="0.25">
      <c r="B24" s="80" t="s">
        <v>173</v>
      </c>
      <c r="C24" s="81">
        <v>2.6620370370370399E-4</v>
      </c>
      <c r="D24" s="82">
        <v>6.6996795805417996E-3</v>
      </c>
    </row>
    <row r="25" spans="2:4" s="76" customFormat="1" ht="24" customHeight="1" thickBot="1" x14ac:dyDescent="0.3">
      <c r="B25" s="83" t="s">
        <v>214</v>
      </c>
      <c r="C25" s="84">
        <v>2.6620370370370399E-4</v>
      </c>
      <c r="D25" s="85">
        <v>6.6996795805417996E-3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6" max="16383" man="1"/>
  </rowBreaks>
  <colBreaks count="1" manualBreakCount="1">
    <brk id="4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B2:D25"/>
  <sheetViews>
    <sheetView showGridLines="0" showZeros="0" zoomScale="70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08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74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ht="24" customHeight="1" x14ac:dyDescent="0.25">
      <c r="B5" s="7" t="s">
        <v>10</v>
      </c>
      <c r="C5" s="8" t="s">
        <v>62</v>
      </c>
      <c r="D5" s="74" t="s">
        <v>5</v>
      </c>
    </row>
    <row r="6" spans="2:4" s="76" customFormat="1" ht="24" customHeight="1" x14ac:dyDescent="0.25">
      <c r="B6" s="80" t="s">
        <v>76</v>
      </c>
      <c r="C6" s="81">
        <v>1.6851851851851899E-2</v>
      </c>
      <c r="D6" s="82">
        <v>0.34388285309400102</v>
      </c>
    </row>
    <row r="7" spans="2:4" s="76" customFormat="1" ht="24" customHeight="1" x14ac:dyDescent="0.25">
      <c r="B7" s="80" t="s">
        <v>103</v>
      </c>
      <c r="C7" s="81">
        <v>4.31712962962963E-3</v>
      </c>
      <c r="D7" s="82">
        <v>8.8096362777515397E-2</v>
      </c>
    </row>
    <row r="8" spans="2:4" s="76" customFormat="1" ht="24" customHeight="1" x14ac:dyDescent="0.25">
      <c r="B8" s="80" t="s">
        <v>166</v>
      </c>
      <c r="C8" s="81">
        <v>4.1898148148148103E-3</v>
      </c>
      <c r="D8" s="82">
        <v>8.5498346717052406E-2</v>
      </c>
    </row>
    <row r="9" spans="2:4" s="76" customFormat="1" ht="24" customHeight="1" x14ac:dyDescent="0.25">
      <c r="B9" s="80" t="s">
        <v>186</v>
      </c>
      <c r="C9" s="81">
        <v>2.2916666666666701E-3</v>
      </c>
      <c r="D9" s="82">
        <v>4.6764289088332599E-2</v>
      </c>
    </row>
    <row r="10" spans="2:4" s="76" customFormat="1" ht="24" customHeight="1" x14ac:dyDescent="0.25">
      <c r="B10" s="80" t="s">
        <v>104</v>
      </c>
      <c r="C10" s="81">
        <v>2.0717592592592602E-3</v>
      </c>
      <c r="D10" s="82">
        <v>4.2276806802078397E-2</v>
      </c>
    </row>
    <row r="11" spans="2:4" s="76" customFormat="1" ht="24" customHeight="1" x14ac:dyDescent="0.25">
      <c r="B11" s="80" t="s">
        <v>170</v>
      </c>
      <c r="C11" s="81">
        <v>1.7361111111111099E-3</v>
      </c>
      <c r="D11" s="82">
        <v>3.5427491733585302E-2</v>
      </c>
    </row>
    <row r="12" spans="2:4" s="76" customFormat="1" ht="24" customHeight="1" x14ac:dyDescent="0.25">
      <c r="B12" s="80" t="s">
        <v>105</v>
      </c>
      <c r="C12" s="81">
        <v>1.3657407407407401E-3</v>
      </c>
      <c r="D12" s="82">
        <v>2.7869626830420401E-2</v>
      </c>
    </row>
    <row r="13" spans="2:4" s="76" customFormat="1" ht="24" customHeight="1" x14ac:dyDescent="0.25">
      <c r="B13" s="80" t="s">
        <v>206</v>
      </c>
      <c r="C13" s="81">
        <v>9.6064814814814797E-4</v>
      </c>
      <c r="D13" s="82">
        <v>1.96032120925838E-2</v>
      </c>
    </row>
    <row r="14" spans="2:4" s="76" customFormat="1" ht="24" customHeight="1" x14ac:dyDescent="0.25">
      <c r="B14" s="80" t="s">
        <v>207</v>
      </c>
      <c r="C14" s="81">
        <v>9.2592592592592596E-4</v>
      </c>
      <c r="D14" s="82">
        <v>1.8894662257912101E-2</v>
      </c>
    </row>
    <row r="15" spans="2:4" s="76" customFormat="1" ht="24" customHeight="1" x14ac:dyDescent="0.25">
      <c r="B15" s="80" t="s">
        <v>215</v>
      </c>
      <c r="C15" s="81">
        <v>9.1435185185185196E-4</v>
      </c>
      <c r="D15" s="82">
        <v>1.8658478979688201E-2</v>
      </c>
    </row>
    <row r="16" spans="2:4" s="76" customFormat="1" ht="24" customHeight="1" x14ac:dyDescent="0.25">
      <c r="B16" s="80" t="s">
        <v>80</v>
      </c>
      <c r="C16" s="81">
        <v>8.5648148148148205E-4</v>
      </c>
      <c r="D16" s="82">
        <v>1.7477562588568699E-2</v>
      </c>
    </row>
    <row r="17" spans="2:4" s="76" customFormat="1" ht="24" customHeight="1" x14ac:dyDescent="0.25">
      <c r="B17" s="80" t="s">
        <v>216</v>
      </c>
      <c r="C17" s="81">
        <v>7.9861111111111105E-4</v>
      </c>
      <c r="D17" s="82">
        <v>1.6296646197449201E-2</v>
      </c>
    </row>
    <row r="18" spans="2:4" s="76" customFormat="1" ht="24" customHeight="1" x14ac:dyDescent="0.25">
      <c r="B18" s="80" t="s">
        <v>168</v>
      </c>
      <c r="C18" s="81">
        <v>6.1342592592592601E-4</v>
      </c>
      <c r="D18" s="82">
        <v>1.25177137458668E-2</v>
      </c>
    </row>
    <row r="19" spans="2:4" s="76" customFormat="1" ht="24" customHeight="1" x14ac:dyDescent="0.25">
      <c r="B19" s="80" t="s">
        <v>171</v>
      </c>
      <c r="C19" s="81">
        <v>6.01851851851852E-4</v>
      </c>
      <c r="D19" s="82">
        <v>1.2281530467642901E-2</v>
      </c>
    </row>
    <row r="20" spans="2:4" s="76" customFormat="1" ht="24" customHeight="1" x14ac:dyDescent="0.25">
      <c r="B20" s="80" t="s">
        <v>81</v>
      </c>
      <c r="C20" s="81">
        <v>6.01851851851852E-4</v>
      </c>
      <c r="D20" s="82">
        <v>1.2281530467642901E-2</v>
      </c>
    </row>
    <row r="21" spans="2:4" s="76" customFormat="1" ht="24" customHeight="1" x14ac:dyDescent="0.25">
      <c r="B21" s="80" t="s">
        <v>195</v>
      </c>
      <c r="C21" s="81">
        <v>4.8611111111111099E-4</v>
      </c>
      <c r="D21" s="82">
        <v>9.9196976854038707E-3</v>
      </c>
    </row>
    <row r="22" spans="2:4" s="76" customFormat="1" ht="24" customHeight="1" x14ac:dyDescent="0.25">
      <c r="B22" s="80" t="s">
        <v>210</v>
      </c>
      <c r="C22" s="81">
        <v>4.1666666666666702E-4</v>
      </c>
      <c r="D22" s="82">
        <v>8.5025980160604604E-3</v>
      </c>
    </row>
    <row r="23" spans="2:4" s="76" customFormat="1" ht="24" customHeight="1" x14ac:dyDescent="0.25">
      <c r="B23" s="80" t="s">
        <v>188</v>
      </c>
      <c r="C23" s="81">
        <v>4.1666666666666702E-4</v>
      </c>
      <c r="D23" s="82">
        <v>8.5025980160604604E-3</v>
      </c>
    </row>
    <row r="24" spans="2:4" s="76" customFormat="1" ht="24" customHeight="1" x14ac:dyDescent="0.25">
      <c r="B24" s="80" t="s">
        <v>107</v>
      </c>
      <c r="C24" s="81">
        <v>3.9351851851851901E-4</v>
      </c>
      <c r="D24" s="82">
        <v>8.0302314596126592E-3</v>
      </c>
    </row>
    <row r="25" spans="2:4" s="76" customFormat="1" ht="24" customHeight="1" thickBot="1" x14ac:dyDescent="0.3">
      <c r="B25" s="83" t="s">
        <v>211</v>
      </c>
      <c r="C25" s="84">
        <v>3.4722222222222202E-4</v>
      </c>
      <c r="D25" s="85">
        <v>7.08549834671705E-3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0" max="16383" man="1"/>
  </rowBreaks>
  <colBreaks count="1" manualBreakCount="1">
    <brk id="4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B2:D25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140625" style="1" customWidth="1"/>
    <col min="3" max="3" width="17.5703125" style="1" customWidth="1"/>
    <col min="4" max="4" width="16.5703125" style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75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4" customHeight="1" x14ac:dyDescent="0.25">
      <c r="B6" s="80" t="s">
        <v>76</v>
      </c>
      <c r="C6" s="81">
        <v>4.8877314814814797E-2</v>
      </c>
      <c r="D6" s="109">
        <v>0.32472126105344101</v>
      </c>
    </row>
    <row r="7" spans="2:4" s="76" customFormat="1" ht="24" customHeight="1" x14ac:dyDescent="0.25">
      <c r="B7" s="80" t="s">
        <v>166</v>
      </c>
      <c r="C7" s="81">
        <v>1.63078703703704E-2</v>
      </c>
      <c r="D7" s="109">
        <v>0.108342945021146</v>
      </c>
    </row>
    <row r="8" spans="2:4" s="76" customFormat="1" ht="24" customHeight="1" x14ac:dyDescent="0.25">
      <c r="B8" s="80" t="s">
        <v>186</v>
      </c>
      <c r="C8" s="81">
        <v>1.2881944444444401E-2</v>
      </c>
      <c r="D8" s="109">
        <v>8.5582468281430193E-2</v>
      </c>
    </row>
    <row r="9" spans="2:4" s="76" customFormat="1" ht="24" customHeight="1" x14ac:dyDescent="0.25">
      <c r="B9" s="80" t="s">
        <v>207</v>
      </c>
      <c r="C9" s="81">
        <v>8.1712962962962998E-3</v>
      </c>
      <c r="D9" s="109">
        <v>5.4286812764321402E-2</v>
      </c>
    </row>
    <row r="10" spans="2:4" s="76" customFormat="1" ht="24" customHeight="1" x14ac:dyDescent="0.25">
      <c r="B10" s="80" t="s">
        <v>206</v>
      </c>
      <c r="C10" s="81">
        <v>5.3009259259259303E-3</v>
      </c>
      <c r="D10" s="109">
        <v>3.52172241445598E-2</v>
      </c>
    </row>
    <row r="11" spans="2:4" s="76" customFormat="1" ht="24" customHeight="1" x14ac:dyDescent="0.25">
      <c r="B11" s="80" t="s">
        <v>217</v>
      </c>
      <c r="C11" s="81">
        <v>4.8032407407407399E-3</v>
      </c>
      <c r="D11" s="109">
        <v>3.1910803537101101E-2</v>
      </c>
    </row>
    <row r="12" spans="2:4" s="76" customFormat="1" ht="24" customHeight="1" x14ac:dyDescent="0.25">
      <c r="B12" s="80" t="s">
        <v>104</v>
      </c>
      <c r="C12" s="81">
        <v>4.4791666666666704E-3</v>
      </c>
      <c r="D12" s="109">
        <v>2.9757785467128001E-2</v>
      </c>
    </row>
    <row r="13" spans="2:4" s="76" customFormat="1" ht="24" customHeight="1" x14ac:dyDescent="0.25">
      <c r="B13" s="80" t="s">
        <v>105</v>
      </c>
      <c r="C13" s="81">
        <v>4.4560185185185197E-3</v>
      </c>
      <c r="D13" s="109">
        <v>2.960399846213E-2</v>
      </c>
    </row>
    <row r="14" spans="2:4" s="76" customFormat="1" ht="24" customHeight="1" x14ac:dyDescent="0.25">
      <c r="B14" s="80" t="s">
        <v>172</v>
      </c>
      <c r="C14" s="81">
        <v>3.5648148148148102E-3</v>
      </c>
      <c r="D14" s="109">
        <v>2.3683198769704001E-2</v>
      </c>
    </row>
    <row r="15" spans="2:4" s="76" customFormat="1" ht="24" customHeight="1" x14ac:dyDescent="0.25">
      <c r="B15" s="80" t="s">
        <v>194</v>
      </c>
      <c r="C15" s="81">
        <v>3.5532407407407401E-3</v>
      </c>
      <c r="D15" s="109">
        <v>2.3606305267204902E-2</v>
      </c>
    </row>
    <row r="16" spans="2:4" s="76" customFormat="1" ht="24" customHeight="1" x14ac:dyDescent="0.25">
      <c r="B16" s="80" t="s">
        <v>103</v>
      </c>
      <c r="C16" s="81">
        <v>2.7662037037037E-3</v>
      </c>
      <c r="D16" s="109">
        <v>1.83775470972703E-2</v>
      </c>
    </row>
    <row r="17" spans="2:4" s="76" customFormat="1" ht="24" customHeight="1" x14ac:dyDescent="0.25">
      <c r="B17" s="80" t="s">
        <v>195</v>
      </c>
      <c r="C17" s="81">
        <v>2.2800925925925901E-3</v>
      </c>
      <c r="D17" s="109">
        <v>1.5148019992310699E-2</v>
      </c>
    </row>
    <row r="18" spans="2:4" s="76" customFormat="1" ht="24" customHeight="1" x14ac:dyDescent="0.25">
      <c r="B18" s="80" t="s">
        <v>218</v>
      </c>
      <c r="C18" s="81">
        <v>2.2453703703703698E-3</v>
      </c>
      <c r="D18" s="109">
        <v>1.49173394848135E-2</v>
      </c>
    </row>
    <row r="19" spans="2:4" s="76" customFormat="1" ht="24" customHeight="1" x14ac:dyDescent="0.25">
      <c r="B19" s="80" t="s">
        <v>188</v>
      </c>
      <c r="C19" s="81">
        <v>1.7592592592592601E-3</v>
      </c>
      <c r="D19" s="109">
        <v>1.1687812379853901E-2</v>
      </c>
    </row>
    <row r="20" spans="2:4" s="76" customFormat="1" ht="24" customHeight="1" x14ac:dyDescent="0.25">
      <c r="B20" s="80" t="s">
        <v>210</v>
      </c>
      <c r="C20" s="81">
        <v>1.6435185185185201E-3</v>
      </c>
      <c r="D20" s="109">
        <v>1.09188773548635E-2</v>
      </c>
    </row>
    <row r="21" spans="2:4" s="76" customFormat="1" ht="24" customHeight="1" x14ac:dyDescent="0.25">
      <c r="B21" s="80" t="s">
        <v>80</v>
      </c>
      <c r="C21" s="81">
        <v>1.5972222222222199E-3</v>
      </c>
      <c r="D21" s="109">
        <v>1.0611303344867399E-2</v>
      </c>
    </row>
    <row r="22" spans="2:4" s="76" customFormat="1" ht="24" customHeight="1" x14ac:dyDescent="0.25">
      <c r="B22" s="80" t="s">
        <v>219</v>
      </c>
      <c r="C22" s="81">
        <v>1.38888888888889E-3</v>
      </c>
      <c r="D22" s="109">
        <v>9.22722029988466E-3</v>
      </c>
    </row>
    <row r="23" spans="2:4" s="76" customFormat="1" ht="24" customHeight="1" x14ac:dyDescent="0.25">
      <c r="B23" s="80" t="s">
        <v>81</v>
      </c>
      <c r="C23" s="81">
        <v>1.33101851851852E-3</v>
      </c>
      <c r="D23" s="109">
        <v>8.8427527873894598E-3</v>
      </c>
    </row>
    <row r="24" spans="2:4" s="76" customFormat="1" ht="24" customHeight="1" x14ac:dyDescent="0.25">
      <c r="B24" s="80" t="s">
        <v>156</v>
      </c>
      <c r="C24" s="81">
        <v>1.2615740740740699E-3</v>
      </c>
      <c r="D24" s="109">
        <v>8.3813917723952296E-3</v>
      </c>
    </row>
    <row r="25" spans="2:4" s="76" customFormat="1" ht="24" customHeight="1" thickBot="1" x14ac:dyDescent="0.3">
      <c r="B25" s="83" t="s">
        <v>220</v>
      </c>
      <c r="C25" s="84">
        <v>1.2037037037037001E-3</v>
      </c>
      <c r="D25" s="110">
        <v>7.9969242599000397E-3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0" max="16383" man="1"/>
  </rowBreaks>
  <colBreaks count="1" manualBreakCount="1">
    <brk id="4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B2:D6"/>
  <sheetViews>
    <sheetView showGridLines="0" showZeros="0" topLeftCell="B1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3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78</v>
      </c>
      <c r="C3" s="211"/>
      <c r="D3" s="212"/>
    </row>
    <row r="4" spans="2:4" s="76" customFormat="1" ht="24" customHeight="1" x14ac:dyDescent="0.25">
      <c r="B4" s="216" t="s">
        <v>199</v>
      </c>
      <c r="C4" s="214"/>
      <c r="D4" s="215"/>
    </row>
    <row r="5" spans="2:4" s="75" customFormat="1" ht="24" customHeight="1" x14ac:dyDescent="0.25">
      <c r="B5" s="175" t="s">
        <v>10</v>
      </c>
      <c r="C5" s="78" t="s">
        <v>62</v>
      </c>
      <c r="D5" s="79" t="s">
        <v>5</v>
      </c>
    </row>
    <row r="6" spans="2:4" s="75" customFormat="1" ht="24" customHeight="1" thickBot="1" x14ac:dyDescent="0.3">
      <c r="B6" s="176"/>
      <c r="C6" s="177"/>
      <c r="D6" s="178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0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79</v>
      </c>
      <c r="C3" s="211"/>
      <c r="D3" s="212"/>
    </row>
    <row r="4" spans="2:4" s="76" customFormat="1" ht="24" customHeight="1" x14ac:dyDescent="0.25">
      <c r="B4" s="216" t="s">
        <v>199</v>
      </c>
      <c r="C4" s="214"/>
      <c r="D4" s="215"/>
    </row>
    <row r="5" spans="2:4" ht="24" customHeight="1" x14ac:dyDescent="0.25">
      <c r="B5" s="175" t="s">
        <v>10</v>
      </c>
      <c r="C5" s="78" t="s">
        <v>62</v>
      </c>
      <c r="D5" s="79" t="s">
        <v>5</v>
      </c>
    </row>
    <row r="6" spans="2:4" ht="24" customHeight="1" thickBot="1" x14ac:dyDescent="0.3">
      <c r="B6" s="176"/>
      <c r="C6" s="177"/>
      <c r="D6" s="178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B2:D21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64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ht="24" customHeight="1" x14ac:dyDescent="0.25">
      <c r="B5" s="111" t="s">
        <v>10</v>
      </c>
      <c r="C5" s="112" t="s">
        <v>62</v>
      </c>
      <c r="D5" s="113" t="s">
        <v>5</v>
      </c>
    </row>
    <row r="6" spans="2:4" ht="22.5" customHeight="1" x14ac:dyDescent="0.25">
      <c r="B6" s="80" t="s">
        <v>76</v>
      </c>
      <c r="C6" s="81">
        <v>1.8171296296296299E-3</v>
      </c>
      <c r="D6" s="109">
        <v>0.36342592592592599</v>
      </c>
    </row>
    <row r="7" spans="2:4" ht="22.5" customHeight="1" x14ac:dyDescent="0.25">
      <c r="B7" s="80" t="s">
        <v>188</v>
      </c>
      <c r="C7" s="81">
        <v>6.3657407407407402E-4</v>
      </c>
      <c r="D7" s="109">
        <v>0.12731481481481499</v>
      </c>
    </row>
    <row r="8" spans="2:4" ht="22.5" customHeight="1" x14ac:dyDescent="0.25">
      <c r="B8" s="80" t="s">
        <v>103</v>
      </c>
      <c r="C8" s="81">
        <v>3.5879629629629602E-4</v>
      </c>
      <c r="D8" s="109">
        <v>7.17592592592593E-2</v>
      </c>
    </row>
    <row r="9" spans="2:4" ht="22.5" customHeight="1" x14ac:dyDescent="0.25">
      <c r="B9" s="80" t="s">
        <v>186</v>
      </c>
      <c r="C9" s="81">
        <v>3.2407407407407401E-4</v>
      </c>
      <c r="D9" s="109">
        <v>6.4814814814814797E-2</v>
      </c>
    </row>
    <row r="10" spans="2:4" ht="22.5" customHeight="1" x14ac:dyDescent="0.25">
      <c r="B10" s="80" t="s">
        <v>194</v>
      </c>
      <c r="C10" s="81">
        <v>2.31481481481481E-4</v>
      </c>
      <c r="D10" s="109">
        <v>4.6296296296296301E-2</v>
      </c>
    </row>
    <row r="11" spans="2:4" ht="22.5" customHeight="1" x14ac:dyDescent="0.25">
      <c r="B11" s="80" t="s">
        <v>206</v>
      </c>
      <c r="C11" s="81">
        <v>2.19907407407407E-4</v>
      </c>
      <c r="D11" s="109">
        <v>4.3981481481481503E-2</v>
      </c>
    </row>
    <row r="12" spans="2:4" ht="22.5" customHeight="1" x14ac:dyDescent="0.25">
      <c r="B12" s="80" t="s">
        <v>105</v>
      </c>
      <c r="C12" s="81">
        <v>1.7361111111111101E-4</v>
      </c>
      <c r="D12" s="109">
        <v>3.4722222222222203E-2</v>
      </c>
    </row>
    <row r="13" spans="2:4" ht="22.5" customHeight="1" x14ac:dyDescent="0.25">
      <c r="B13" s="80" t="s">
        <v>171</v>
      </c>
      <c r="C13" s="81">
        <v>1.6203703703703701E-4</v>
      </c>
      <c r="D13" s="109">
        <v>3.2407407407407399E-2</v>
      </c>
    </row>
    <row r="14" spans="2:4" ht="22.5" customHeight="1" x14ac:dyDescent="0.25">
      <c r="B14" s="80" t="s">
        <v>170</v>
      </c>
      <c r="C14" s="81">
        <v>1.6203703703703701E-4</v>
      </c>
      <c r="D14" s="109">
        <v>3.2407407407407399E-2</v>
      </c>
    </row>
    <row r="15" spans="2:4" ht="22.5" customHeight="1" x14ac:dyDescent="0.25">
      <c r="B15" s="80" t="s">
        <v>167</v>
      </c>
      <c r="C15" s="81">
        <v>1.6203703703703701E-4</v>
      </c>
      <c r="D15" s="109">
        <v>3.2407407407407399E-2</v>
      </c>
    </row>
    <row r="16" spans="2:4" ht="22.5" customHeight="1" x14ac:dyDescent="0.25">
      <c r="B16" s="80" t="s">
        <v>157</v>
      </c>
      <c r="C16" s="81">
        <v>1.50462962962963E-4</v>
      </c>
      <c r="D16" s="109">
        <v>3.0092592592592601E-2</v>
      </c>
    </row>
    <row r="17" spans="2:4" ht="22.5" customHeight="1" x14ac:dyDescent="0.25">
      <c r="B17" s="80" t="s">
        <v>221</v>
      </c>
      <c r="C17" s="81">
        <v>1.38888888888889E-4</v>
      </c>
      <c r="D17" s="109">
        <v>2.7777777777777801E-2</v>
      </c>
    </row>
    <row r="18" spans="2:4" ht="22.5" customHeight="1" x14ac:dyDescent="0.25">
      <c r="B18" s="80" t="s">
        <v>218</v>
      </c>
      <c r="C18" s="81">
        <v>1.2731481481481499E-4</v>
      </c>
      <c r="D18" s="109">
        <v>2.5462962962963E-2</v>
      </c>
    </row>
    <row r="19" spans="2:4" ht="22.5" customHeight="1" x14ac:dyDescent="0.25">
      <c r="B19" s="80" t="s">
        <v>187</v>
      </c>
      <c r="C19" s="81">
        <v>1.15740740740741E-4</v>
      </c>
      <c r="D19" s="109">
        <v>2.3148148148148098E-2</v>
      </c>
    </row>
    <row r="20" spans="2:4" ht="22.5" customHeight="1" x14ac:dyDescent="0.25">
      <c r="B20" s="80" t="s">
        <v>173</v>
      </c>
      <c r="C20" s="81">
        <v>1.15740740740741E-4</v>
      </c>
      <c r="D20" s="109">
        <v>2.3148148148148098E-2</v>
      </c>
    </row>
    <row r="21" spans="2:4" ht="22.5" customHeight="1" thickBot="1" x14ac:dyDescent="0.3">
      <c r="B21" s="83" t="s">
        <v>193</v>
      </c>
      <c r="C21" s="84">
        <v>1.04166666666667E-4</v>
      </c>
      <c r="D21" s="110">
        <v>2.0833333333333301E-2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7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ht="16.5" customHeight="1" x14ac:dyDescent="0.25">
      <c r="B3" s="186" t="s">
        <v>44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1.1574074074074099E-3</v>
      </c>
      <c r="D7" s="12">
        <f t="shared" ref="D7:D18" si="0">IFERROR(C7/C$19,0)</f>
        <v>0.1011122345803845</v>
      </c>
      <c r="E7" s="12">
        <f t="shared" ref="E7:E18" si="1">IFERROR(C7/C$30,0)</f>
        <v>1.8034265103697052E-2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1.1574074074074099E-3</v>
      </c>
      <c r="J7" s="12">
        <f t="shared" ref="J7:J18" si="4">IFERROR(I7/I$19,0)</f>
        <v>0.1011122345803845</v>
      </c>
      <c r="K7" s="14">
        <f t="shared" ref="K7:K18" si="5">IFERROR(I7/I$30,0)</f>
        <v>1.8034265103697052E-2</v>
      </c>
    </row>
    <row r="8" spans="2:11" x14ac:dyDescent="0.25">
      <c r="B8" s="148" t="s">
        <v>101</v>
      </c>
      <c r="C8" s="11">
        <v>2.44212962962963E-3</v>
      </c>
      <c r="D8" s="12">
        <f t="shared" si="0"/>
        <v>0.21334681496461086</v>
      </c>
      <c r="E8" s="12">
        <f t="shared" si="1"/>
        <v>3.8052299368800703E-2</v>
      </c>
      <c r="F8" s="11">
        <v>0</v>
      </c>
      <c r="G8" s="12">
        <f t="shared" si="2"/>
        <v>0</v>
      </c>
      <c r="H8" s="12">
        <f t="shared" si="3"/>
        <v>0</v>
      </c>
      <c r="I8" s="11">
        <v>2.44212962962963E-3</v>
      </c>
      <c r="J8" s="12">
        <f t="shared" si="4"/>
        <v>0.21334681496461086</v>
      </c>
      <c r="K8" s="14">
        <f t="shared" si="5"/>
        <v>3.8052299368800703E-2</v>
      </c>
    </row>
    <row r="9" spans="2:11" x14ac:dyDescent="0.25">
      <c r="B9" s="10" t="s">
        <v>51</v>
      </c>
      <c r="C9" s="11">
        <v>1.63194444444444E-3</v>
      </c>
      <c r="D9" s="12">
        <f t="shared" si="0"/>
        <v>0.14256825075834145</v>
      </c>
      <c r="E9" s="12">
        <f t="shared" si="1"/>
        <v>2.5428313796212718E-2</v>
      </c>
      <c r="F9" s="11">
        <v>0</v>
      </c>
      <c r="G9" s="12">
        <f t="shared" si="2"/>
        <v>0</v>
      </c>
      <c r="H9" s="12">
        <f t="shared" si="3"/>
        <v>0</v>
      </c>
      <c r="I9" s="11">
        <v>1.63194444444444E-3</v>
      </c>
      <c r="J9" s="12">
        <f t="shared" si="4"/>
        <v>0.14256825075834145</v>
      </c>
      <c r="K9" s="14">
        <f t="shared" si="5"/>
        <v>2.5428313796212718E-2</v>
      </c>
    </row>
    <row r="10" spans="2:11" x14ac:dyDescent="0.25">
      <c r="B10" s="10" t="s">
        <v>11</v>
      </c>
      <c r="C10" s="11">
        <v>4.0046296296296297E-3</v>
      </c>
      <c r="D10" s="12">
        <f t="shared" si="0"/>
        <v>0.34984833164812962</v>
      </c>
      <c r="E10" s="12">
        <f t="shared" si="1"/>
        <v>6.2398557258791662E-2</v>
      </c>
      <c r="F10" s="11">
        <v>0</v>
      </c>
      <c r="G10" s="12">
        <f t="shared" si="2"/>
        <v>0</v>
      </c>
      <c r="H10" s="12">
        <f t="shared" si="3"/>
        <v>0</v>
      </c>
      <c r="I10" s="11">
        <v>4.0046296296296297E-3</v>
      </c>
      <c r="J10" s="12">
        <f t="shared" si="4"/>
        <v>0.34984833164812962</v>
      </c>
      <c r="K10" s="14">
        <f t="shared" si="5"/>
        <v>6.2398557258791662E-2</v>
      </c>
    </row>
    <row r="11" spans="2:11" x14ac:dyDescent="0.25">
      <c r="B11" s="10" t="s">
        <v>12</v>
      </c>
      <c r="C11" s="11">
        <v>3.4722222222222202E-5</v>
      </c>
      <c r="D11" s="12">
        <f t="shared" si="0"/>
        <v>3.0333670374115265E-3</v>
      </c>
      <c r="E11" s="12">
        <f t="shared" si="1"/>
        <v>5.4102795311090999E-4</v>
      </c>
      <c r="F11" s="11">
        <v>0</v>
      </c>
      <c r="G11" s="12">
        <f t="shared" si="2"/>
        <v>0</v>
      </c>
      <c r="H11" s="12">
        <f t="shared" si="3"/>
        <v>0</v>
      </c>
      <c r="I11" s="11">
        <v>3.4722222222222202E-5</v>
      </c>
      <c r="J11" s="12">
        <f t="shared" si="4"/>
        <v>3.0333670374115265E-3</v>
      </c>
      <c r="K11" s="14">
        <f t="shared" si="5"/>
        <v>5.4102795311090999E-4</v>
      </c>
    </row>
    <row r="12" spans="2:11" x14ac:dyDescent="0.25">
      <c r="B12" s="10" t="s">
        <v>164</v>
      </c>
      <c r="C12" s="11">
        <v>2.4305555555555601E-4</v>
      </c>
      <c r="D12" s="12">
        <f t="shared" si="0"/>
        <v>2.1233569261880737E-2</v>
      </c>
      <c r="E12" s="12">
        <f t="shared" si="1"/>
        <v>3.7871956717763795E-3</v>
      </c>
      <c r="F12" s="11">
        <v>0</v>
      </c>
      <c r="G12" s="12">
        <f t="shared" si="2"/>
        <v>0</v>
      </c>
      <c r="H12" s="12">
        <f t="shared" si="3"/>
        <v>0</v>
      </c>
      <c r="I12" s="11">
        <v>2.4305555555555601E-4</v>
      </c>
      <c r="J12" s="12">
        <f t="shared" si="4"/>
        <v>2.1233569261880737E-2</v>
      </c>
      <c r="K12" s="14">
        <f t="shared" si="5"/>
        <v>3.7871956717763795E-3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1.6203703703703701E-4</v>
      </c>
      <c r="D14" s="12">
        <f t="shared" si="0"/>
        <v>1.4155712841253795E-2</v>
      </c>
      <c r="E14" s="12">
        <f t="shared" si="1"/>
        <v>2.5247971145175812E-3</v>
      </c>
      <c r="F14" s="11">
        <v>0</v>
      </c>
      <c r="G14" s="12">
        <f t="shared" si="2"/>
        <v>0</v>
      </c>
      <c r="H14" s="12">
        <f t="shared" si="3"/>
        <v>0</v>
      </c>
      <c r="I14" s="11">
        <v>1.6203703703703701E-4</v>
      </c>
      <c r="J14" s="12">
        <f t="shared" si="4"/>
        <v>1.4155712841253795E-2</v>
      </c>
      <c r="K14" s="14">
        <f t="shared" si="5"/>
        <v>2.5247971145175812E-3</v>
      </c>
    </row>
    <row r="15" spans="2:1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0</v>
      </c>
      <c r="G15" s="12">
        <f t="shared" si="2"/>
        <v>0</v>
      </c>
      <c r="H15" s="12">
        <f t="shared" si="3"/>
        <v>0</v>
      </c>
      <c r="I15" s="11">
        <v>0</v>
      </c>
      <c r="J15" s="12">
        <f t="shared" si="4"/>
        <v>0</v>
      </c>
      <c r="K15" s="14">
        <f t="shared" si="5"/>
        <v>0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1.77083333333333E-3</v>
      </c>
      <c r="D18" s="12">
        <f t="shared" si="0"/>
        <v>0.15470171890798765</v>
      </c>
      <c r="E18" s="12">
        <f t="shared" si="1"/>
        <v>2.7592425608656376E-2</v>
      </c>
      <c r="F18" s="11">
        <v>0</v>
      </c>
      <c r="G18" s="12">
        <f t="shared" si="2"/>
        <v>0</v>
      </c>
      <c r="H18" s="12">
        <f t="shared" si="3"/>
        <v>0</v>
      </c>
      <c r="I18" s="11">
        <v>1.77083333333333E-3</v>
      </c>
      <c r="J18" s="12">
        <f t="shared" si="4"/>
        <v>0.15470171890798765</v>
      </c>
      <c r="K18" s="14">
        <f t="shared" si="5"/>
        <v>2.7592425608656376E-2</v>
      </c>
    </row>
    <row r="19" spans="2:11" ht="16.5" thickTop="1" thickBot="1" x14ac:dyDescent="0.3">
      <c r="B19" s="31" t="s">
        <v>3</v>
      </c>
      <c r="C19" s="32">
        <f>SUM(C7:C18)</f>
        <v>1.1446759259259254E-2</v>
      </c>
      <c r="D19" s="33">
        <f>IFERROR(SUM(D7:D18),0)</f>
        <v>1.0000000000000002</v>
      </c>
      <c r="E19" s="33">
        <f>IFERROR(SUM(E7:E18),0)</f>
        <v>0.1783588818755634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1.1446759259259254E-2</v>
      </c>
      <c r="J19" s="33">
        <f>IFERROR(SUM(J7:J18),0)</f>
        <v>1.0000000000000002</v>
      </c>
      <c r="K19" s="34">
        <f>IFERROR(SUM(K7:K18),0)</f>
        <v>0.1783588818755634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2.1875000000000002E-3</v>
      </c>
      <c r="D22" s="19"/>
      <c r="E22" s="12">
        <f>IFERROR(C22/C$30,0)</f>
        <v>3.4084761045987358E-2</v>
      </c>
      <c r="F22" s="11">
        <v>0</v>
      </c>
      <c r="G22" s="19"/>
      <c r="H22" s="12">
        <f>IFERROR(F22/F$30,0)</f>
        <v>0</v>
      </c>
      <c r="I22" s="11">
        <v>2.1875000000000002E-3</v>
      </c>
      <c r="J22" s="19"/>
      <c r="K22" s="14">
        <f>IFERROR(I22/I$30,0)</f>
        <v>3.4084761045987358E-2</v>
      </c>
    </row>
    <row r="23" spans="2:11" x14ac:dyDescent="0.25">
      <c r="B23" s="18" t="s">
        <v>16</v>
      </c>
      <c r="C23" s="11">
        <v>3.00925925925926E-4</v>
      </c>
      <c r="D23" s="19"/>
      <c r="E23" s="12">
        <f t="shared" ref="E23:E27" si="6">IFERROR(C23/C$30,0)</f>
        <v>4.6889089269612242E-3</v>
      </c>
      <c r="F23" s="11">
        <v>0</v>
      </c>
      <c r="G23" s="19"/>
      <c r="H23" s="12">
        <f t="shared" ref="H23:H27" si="7">IFERROR(F23/F$30,0)</f>
        <v>0</v>
      </c>
      <c r="I23" s="11">
        <v>3.00925925925926E-4</v>
      </c>
      <c r="J23" s="19"/>
      <c r="K23" s="14">
        <f t="shared" ref="K23:K27" si="8">IFERROR(I23/I$30,0)</f>
        <v>4.6889089269612242E-3</v>
      </c>
    </row>
    <row r="24" spans="2:11" x14ac:dyDescent="0.25">
      <c r="B24" s="18" t="s">
        <v>17</v>
      </c>
      <c r="C24" s="11">
        <v>6.9444444444444404E-5</v>
      </c>
      <c r="D24" s="19"/>
      <c r="E24" s="12">
        <f t="shared" si="6"/>
        <v>1.08205590622182E-3</v>
      </c>
      <c r="F24" s="11">
        <v>0</v>
      </c>
      <c r="G24" s="19"/>
      <c r="H24" s="12">
        <f t="shared" si="7"/>
        <v>0</v>
      </c>
      <c r="I24" s="11">
        <v>6.9444444444444404E-5</v>
      </c>
      <c r="J24" s="19"/>
      <c r="K24" s="14">
        <f t="shared" si="8"/>
        <v>1.08205590622182E-3</v>
      </c>
    </row>
    <row r="25" spans="2:11" x14ac:dyDescent="0.25">
      <c r="B25" s="18" t="s">
        <v>18</v>
      </c>
      <c r="C25" s="11">
        <v>1.7592592592592601E-2</v>
      </c>
      <c r="D25" s="19"/>
      <c r="E25" s="12">
        <f t="shared" si="6"/>
        <v>0.27412082957619471</v>
      </c>
      <c r="F25" s="11">
        <v>0</v>
      </c>
      <c r="G25" s="19"/>
      <c r="H25" s="12">
        <f t="shared" si="7"/>
        <v>0</v>
      </c>
      <c r="I25" s="11">
        <v>1.7592592592592601E-2</v>
      </c>
      <c r="J25" s="19"/>
      <c r="K25" s="14">
        <f t="shared" si="8"/>
        <v>0.27412082957619471</v>
      </c>
    </row>
    <row r="26" spans="2:11" x14ac:dyDescent="0.25">
      <c r="B26" s="18" t="s">
        <v>19</v>
      </c>
      <c r="C26" s="11">
        <v>3.17592592592593E-2</v>
      </c>
      <c r="D26" s="19"/>
      <c r="E26" s="12">
        <f t="shared" si="6"/>
        <v>0.49486023444544663</v>
      </c>
      <c r="F26" s="11">
        <v>0</v>
      </c>
      <c r="G26" s="19"/>
      <c r="H26" s="12">
        <f t="shared" si="7"/>
        <v>0</v>
      </c>
      <c r="I26" s="11">
        <v>3.17592592592593E-2</v>
      </c>
      <c r="J26" s="19"/>
      <c r="K26" s="14">
        <f t="shared" si="8"/>
        <v>0.49486023444544663</v>
      </c>
    </row>
    <row r="27" spans="2:11" ht="15.75" thickBot="1" x14ac:dyDescent="0.3">
      <c r="B27" s="23" t="s">
        <v>20</v>
      </c>
      <c r="C27" s="20">
        <v>8.2175925925925895E-4</v>
      </c>
      <c r="D27" s="24"/>
      <c r="E27" s="21">
        <f t="shared" si="6"/>
        <v>1.2804328223624874E-2</v>
      </c>
      <c r="F27" s="20">
        <v>0</v>
      </c>
      <c r="G27" s="24"/>
      <c r="H27" s="21">
        <f t="shared" si="7"/>
        <v>0</v>
      </c>
      <c r="I27" s="20">
        <v>8.2175925925925895E-4</v>
      </c>
      <c r="J27" s="24"/>
      <c r="K27" s="22">
        <f t="shared" si="8"/>
        <v>1.2804328223624874E-2</v>
      </c>
    </row>
    <row r="28" spans="2:11" ht="16.5" thickTop="1" thickBot="1" x14ac:dyDescent="0.3">
      <c r="B28" s="31" t="s">
        <v>3</v>
      </c>
      <c r="C28" s="32">
        <f>SUM(C22:C27)</f>
        <v>5.2731481481481532E-2</v>
      </c>
      <c r="D28" s="33"/>
      <c r="E28" s="33">
        <f>IFERROR(SUM(E22:E27),0)</f>
        <v>0.82164111812443663</v>
      </c>
      <c r="F28" s="32">
        <f>SUM(F22:F27)</f>
        <v>0</v>
      </c>
      <c r="G28" s="33"/>
      <c r="H28" s="33">
        <f>IFERROR(SUM(H22:H27),0)</f>
        <v>0</v>
      </c>
      <c r="I28" s="32">
        <f>SUM(I22:I27)</f>
        <v>5.2731481481481532E-2</v>
      </c>
      <c r="J28" s="33"/>
      <c r="K28" s="34">
        <f>IFERROR(SUM(K22:K27),0)</f>
        <v>0.82164111812443663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6.4178240740740786E-2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6.4178240740740786E-2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 xml:space="preserve">&amp;R
</oddFooter>
  </headerFooter>
  <colBreaks count="1" manualBreakCount="1">
    <brk id="11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5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3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10" t="s">
        <v>65</v>
      </c>
      <c r="C3" s="211"/>
      <c r="D3" s="212"/>
    </row>
    <row r="4" spans="2:4" s="76" customFormat="1" ht="23.25" customHeight="1" x14ac:dyDescent="0.25">
      <c r="B4" s="213" t="s">
        <v>199</v>
      </c>
      <c r="C4" s="214"/>
      <c r="D4" s="215"/>
    </row>
    <row r="5" spans="2:4" s="76" customFormat="1" ht="23.25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3.25" customHeight="1" thickBot="1" x14ac:dyDescent="0.3">
      <c r="B6" s="114"/>
      <c r="C6" s="115"/>
      <c r="D6" s="110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9" max="16383" man="1"/>
  </rowBreaks>
  <colBreaks count="1" manualBreakCount="1">
    <brk id="4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6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6.425781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66</v>
      </c>
      <c r="C3" s="211"/>
      <c r="D3" s="212"/>
    </row>
    <row r="4" spans="2:4" s="76" customFormat="1" ht="24" customHeight="1" x14ac:dyDescent="0.25">
      <c r="B4" s="216" t="s">
        <v>199</v>
      </c>
      <c r="C4" s="214"/>
      <c r="D4" s="215"/>
    </row>
    <row r="5" spans="2:4" s="76" customFormat="1" ht="24" customHeight="1" x14ac:dyDescent="0.25">
      <c r="B5" s="175" t="s">
        <v>10</v>
      </c>
      <c r="C5" s="78" t="s">
        <v>62</v>
      </c>
      <c r="D5" s="79" t="s">
        <v>5</v>
      </c>
    </row>
    <row r="6" spans="2:4" s="76" customFormat="1" ht="24" customHeight="1" thickBot="1" x14ac:dyDescent="0.3">
      <c r="B6" s="176"/>
      <c r="C6" s="177"/>
      <c r="D6" s="178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7"/>
  <dimension ref="B2:D21"/>
  <sheetViews>
    <sheetView showGridLines="0" showZeros="0" zoomScale="60" zoomScaleNormal="60" zoomScaleSheetLayoutView="100" zoomScalePageLayoutView="8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67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4" customHeight="1" x14ac:dyDescent="0.25">
      <c r="B6" s="80" t="s">
        <v>76</v>
      </c>
      <c r="C6" s="81">
        <v>8.6921296296296295E-3</v>
      </c>
      <c r="D6" s="82">
        <v>0.55547337278106501</v>
      </c>
    </row>
    <row r="7" spans="2:4" s="76" customFormat="1" ht="24" customHeight="1" x14ac:dyDescent="0.25">
      <c r="B7" s="80" t="s">
        <v>207</v>
      </c>
      <c r="C7" s="81">
        <v>1.13425925925926E-3</v>
      </c>
      <c r="D7" s="82">
        <v>7.2485207100591698E-2</v>
      </c>
    </row>
    <row r="8" spans="2:4" s="76" customFormat="1" ht="24" customHeight="1" x14ac:dyDescent="0.25">
      <c r="B8" s="80" t="s">
        <v>222</v>
      </c>
      <c r="C8" s="81">
        <v>9.4907407407407397E-4</v>
      </c>
      <c r="D8" s="82">
        <v>6.0650887573964501E-2</v>
      </c>
    </row>
    <row r="9" spans="2:4" s="76" customFormat="1" ht="24" customHeight="1" x14ac:dyDescent="0.25">
      <c r="B9" s="80" t="s">
        <v>195</v>
      </c>
      <c r="C9" s="81">
        <v>9.4907407407407397E-4</v>
      </c>
      <c r="D9" s="82">
        <v>6.0650887573964501E-2</v>
      </c>
    </row>
    <row r="10" spans="2:4" s="76" customFormat="1" ht="24" customHeight="1" x14ac:dyDescent="0.25">
      <c r="B10" s="80" t="s">
        <v>186</v>
      </c>
      <c r="C10" s="81">
        <v>8.2175925925925895E-4</v>
      </c>
      <c r="D10" s="82">
        <v>5.2514792899408302E-2</v>
      </c>
    </row>
    <row r="11" spans="2:4" s="76" customFormat="1" ht="24" customHeight="1" x14ac:dyDescent="0.25">
      <c r="B11" s="80" t="s">
        <v>104</v>
      </c>
      <c r="C11" s="81">
        <v>5.90277777777778E-4</v>
      </c>
      <c r="D11" s="82">
        <v>3.77218934911243E-2</v>
      </c>
    </row>
    <row r="12" spans="2:4" s="76" customFormat="1" ht="24" customHeight="1" x14ac:dyDescent="0.25">
      <c r="B12" s="80" t="s">
        <v>188</v>
      </c>
      <c r="C12" s="81">
        <v>3.7037037037037003E-4</v>
      </c>
      <c r="D12" s="82">
        <v>2.3668639053254399E-2</v>
      </c>
    </row>
    <row r="13" spans="2:4" s="76" customFormat="1" ht="24" customHeight="1" x14ac:dyDescent="0.25">
      <c r="B13" s="80" t="s">
        <v>206</v>
      </c>
      <c r="C13" s="81">
        <v>3.2407407407407401E-4</v>
      </c>
      <c r="D13" s="82">
        <v>2.07100591715976E-2</v>
      </c>
    </row>
    <row r="14" spans="2:4" s="76" customFormat="1" ht="24" customHeight="1" x14ac:dyDescent="0.25">
      <c r="B14" s="80" t="s">
        <v>81</v>
      </c>
      <c r="C14" s="81">
        <v>2.7777777777777799E-4</v>
      </c>
      <c r="D14" s="82">
        <v>1.7751479289940801E-2</v>
      </c>
    </row>
    <row r="15" spans="2:4" s="76" customFormat="1" ht="24" customHeight="1" x14ac:dyDescent="0.25">
      <c r="B15" s="80" t="s">
        <v>217</v>
      </c>
      <c r="C15" s="81">
        <v>2.6620370370370399E-4</v>
      </c>
      <c r="D15" s="82">
        <v>1.70118343195266E-2</v>
      </c>
    </row>
    <row r="16" spans="2:4" s="76" customFormat="1" ht="24" customHeight="1" x14ac:dyDescent="0.25">
      <c r="B16" s="80" t="s">
        <v>223</v>
      </c>
      <c r="C16" s="81">
        <v>2.4305555555555601E-4</v>
      </c>
      <c r="D16" s="82">
        <v>1.55325443786982E-2</v>
      </c>
    </row>
    <row r="17" spans="2:4" s="76" customFormat="1" ht="24" customHeight="1" x14ac:dyDescent="0.25">
      <c r="B17" s="80" t="s">
        <v>155</v>
      </c>
      <c r="C17" s="81">
        <v>2.31481481481481E-4</v>
      </c>
      <c r="D17" s="82">
        <v>1.4792899408284E-2</v>
      </c>
    </row>
    <row r="18" spans="2:4" s="76" customFormat="1" ht="24" customHeight="1" x14ac:dyDescent="0.25">
      <c r="B18" s="80" t="s">
        <v>224</v>
      </c>
      <c r="C18" s="81">
        <v>2.31481481481481E-4</v>
      </c>
      <c r="D18" s="82">
        <v>1.4792899408284E-2</v>
      </c>
    </row>
    <row r="19" spans="2:4" s="76" customFormat="1" ht="24" customHeight="1" x14ac:dyDescent="0.25">
      <c r="B19" s="80" t="s">
        <v>103</v>
      </c>
      <c r="C19" s="81">
        <v>2.31481481481481E-4</v>
      </c>
      <c r="D19" s="82">
        <v>1.4792899408284E-2</v>
      </c>
    </row>
    <row r="20" spans="2:4" s="76" customFormat="1" ht="24" customHeight="1" x14ac:dyDescent="0.25">
      <c r="B20" s="80" t="s">
        <v>225</v>
      </c>
      <c r="C20" s="81">
        <v>1.9675925925925899E-4</v>
      </c>
      <c r="D20" s="82">
        <v>1.2573964497041399E-2</v>
      </c>
    </row>
    <row r="21" spans="2:4" s="76" customFormat="1" ht="24" customHeight="1" thickBot="1" x14ac:dyDescent="0.3">
      <c r="B21" s="83" t="s">
        <v>210</v>
      </c>
      <c r="C21" s="84">
        <v>1.38888888888889E-4</v>
      </c>
      <c r="D21" s="85">
        <v>8.8757396449704092E-3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9" max="16383" man="1"/>
  </rowBreaks>
  <colBreaks count="1" manualBreakCount="1">
    <brk id="4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8"/>
  <dimension ref="B2:D25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1.71093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10" t="s">
        <v>68</v>
      </c>
      <c r="C3" s="211"/>
      <c r="D3" s="212"/>
    </row>
    <row r="4" spans="2:4" s="76" customFormat="1" ht="23.25" customHeight="1" x14ac:dyDescent="0.25">
      <c r="B4" s="217" t="s">
        <v>199</v>
      </c>
      <c r="C4" s="218"/>
      <c r="D4" s="219"/>
    </row>
    <row r="5" spans="2:4" s="76" customFormat="1" ht="23.25" customHeight="1" x14ac:dyDescent="0.25">
      <c r="B5" s="116" t="s">
        <v>10</v>
      </c>
      <c r="C5" s="117" t="s">
        <v>62</v>
      </c>
      <c r="D5" s="118" t="s">
        <v>5</v>
      </c>
    </row>
    <row r="6" spans="2:4" s="76" customFormat="1" ht="23.25" customHeight="1" x14ac:dyDescent="0.25">
      <c r="B6" s="119" t="s">
        <v>76</v>
      </c>
      <c r="C6" s="120">
        <v>1.7754629629629599E-2</v>
      </c>
      <c r="D6" s="121">
        <v>0.32145850796311798</v>
      </c>
    </row>
    <row r="7" spans="2:4" s="76" customFormat="1" ht="23.25" customHeight="1" x14ac:dyDescent="0.25">
      <c r="B7" s="119" t="s">
        <v>207</v>
      </c>
      <c r="C7" s="120">
        <v>3.77314814814815E-3</v>
      </c>
      <c r="D7" s="121">
        <v>6.8315171835708302E-2</v>
      </c>
    </row>
    <row r="8" spans="2:4" s="76" customFormat="1" ht="23.25" customHeight="1" x14ac:dyDescent="0.25">
      <c r="B8" s="119" t="s">
        <v>103</v>
      </c>
      <c r="C8" s="120">
        <v>2.4305555555555599E-3</v>
      </c>
      <c r="D8" s="121">
        <v>4.4006705783738498E-2</v>
      </c>
    </row>
    <row r="9" spans="2:4" s="76" customFormat="1" ht="23.25" customHeight="1" x14ac:dyDescent="0.25">
      <c r="B9" s="119" t="s">
        <v>186</v>
      </c>
      <c r="C9" s="120">
        <v>2.0601851851851901E-3</v>
      </c>
      <c r="D9" s="121">
        <v>3.7300922045264001E-2</v>
      </c>
    </row>
    <row r="10" spans="2:4" s="76" customFormat="1" ht="23.25" customHeight="1" x14ac:dyDescent="0.25">
      <c r="B10" s="119" t="s">
        <v>195</v>
      </c>
      <c r="C10" s="120">
        <v>1.90972222222222E-3</v>
      </c>
      <c r="D10" s="121">
        <v>3.4576697401508802E-2</v>
      </c>
    </row>
    <row r="11" spans="2:4" s="76" customFormat="1" ht="23.25" customHeight="1" x14ac:dyDescent="0.25">
      <c r="B11" s="119" t="s">
        <v>172</v>
      </c>
      <c r="C11" s="120">
        <v>1.7013888888888901E-3</v>
      </c>
      <c r="D11" s="121">
        <v>3.0804694048616899E-2</v>
      </c>
    </row>
    <row r="12" spans="2:4" s="76" customFormat="1" ht="23.25" customHeight="1" x14ac:dyDescent="0.25">
      <c r="B12" s="119" t="s">
        <v>166</v>
      </c>
      <c r="C12" s="120">
        <v>1.66666666666667E-3</v>
      </c>
      <c r="D12" s="121">
        <v>3.0176026823134999E-2</v>
      </c>
    </row>
    <row r="13" spans="2:4" s="76" customFormat="1" ht="23.25" customHeight="1" x14ac:dyDescent="0.25">
      <c r="B13" s="119" t="s">
        <v>226</v>
      </c>
      <c r="C13" s="120">
        <v>1.4814814814814801E-3</v>
      </c>
      <c r="D13" s="121">
        <v>2.6823134953897699E-2</v>
      </c>
    </row>
    <row r="14" spans="2:4" s="76" customFormat="1" ht="23.25" customHeight="1" x14ac:dyDescent="0.25">
      <c r="B14" s="119" t="s">
        <v>227</v>
      </c>
      <c r="C14" s="120">
        <v>1.2384259259259299E-3</v>
      </c>
      <c r="D14" s="121">
        <v>2.24224643755239E-2</v>
      </c>
    </row>
    <row r="15" spans="2:4" s="76" customFormat="1" ht="23.25" customHeight="1" x14ac:dyDescent="0.25">
      <c r="B15" s="119" t="s">
        <v>173</v>
      </c>
      <c r="C15" s="120">
        <v>1.19212962962963E-3</v>
      </c>
      <c r="D15" s="121">
        <v>2.1584241408214602E-2</v>
      </c>
    </row>
    <row r="16" spans="2:4" s="76" customFormat="1" ht="23.25" customHeight="1" x14ac:dyDescent="0.25">
      <c r="B16" s="119" t="s">
        <v>188</v>
      </c>
      <c r="C16" s="120">
        <v>1.13425925925926E-3</v>
      </c>
      <c r="D16" s="121">
        <v>2.0536462699077999E-2</v>
      </c>
    </row>
    <row r="17" spans="2:4" s="76" customFormat="1" ht="23.25" customHeight="1" x14ac:dyDescent="0.25">
      <c r="B17" s="119" t="s">
        <v>206</v>
      </c>
      <c r="C17" s="120">
        <v>1.0995370370370399E-3</v>
      </c>
      <c r="D17" s="121">
        <v>1.9907795473596002E-2</v>
      </c>
    </row>
    <row r="18" spans="2:4" s="76" customFormat="1" ht="23.25" customHeight="1" x14ac:dyDescent="0.25">
      <c r="B18" s="119" t="s">
        <v>228</v>
      </c>
      <c r="C18" s="120">
        <v>1.0185185185185199E-3</v>
      </c>
      <c r="D18" s="121">
        <v>1.8440905280804699E-2</v>
      </c>
    </row>
    <row r="19" spans="2:4" s="76" customFormat="1" ht="23.25" customHeight="1" x14ac:dyDescent="0.25">
      <c r="B19" s="119" t="s">
        <v>208</v>
      </c>
      <c r="C19" s="120">
        <v>9.0277777777777795E-4</v>
      </c>
      <c r="D19" s="121">
        <v>1.63453478625314E-2</v>
      </c>
    </row>
    <row r="20" spans="2:4" s="76" customFormat="1" ht="23.25" customHeight="1" x14ac:dyDescent="0.25">
      <c r="B20" s="119" t="s">
        <v>170</v>
      </c>
      <c r="C20" s="120">
        <v>8.9120370370370395E-4</v>
      </c>
      <c r="D20" s="121">
        <v>1.6135792120704099E-2</v>
      </c>
    </row>
    <row r="21" spans="2:4" s="76" customFormat="1" ht="23.25" customHeight="1" x14ac:dyDescent="0.25">
      <c r="B21" s="119" t="s">
        <v>229</v>
      </c>
      <c r="C21" s="120">
        <v>8.4490740740740696E-4</v>
      </c>
      <c r="D21" s="121">
        <v>1.5297569153394801E-2</v>
      </c>
    </row>
    <row r="22" spans="2:4" s="76" customFormat="1" ht="23.25" customHeight="1" x14ac:dyDescent="0.25">
      <c r="B22" s="119" t="s">
        <v>230</v>
      </c>
      <c r="C22" s="120">
        <v>8.4490740740740696E-4</v>
      </c>
      <c r="D22" s="121">
        <v>1.5297569153394801E-2</v>
      </c>
    </row>
    <row r="23" spans="2:4" s="76" customFormat="1" ht="23.25" customHeight="1" x14ac:dyDescent="0.25">
      <c r="B23" s="119" t="s">
        <v>231</v>
      </c>
      <c r="C23" s="120">
        <v>8.1018518518518505E-4</v>
      </c>
      <c r="D23" s="121">
        <v>1.46689019279128E-2</v>
      </c>
    </row>
    <row r="24" spans="2:4" s="76" customFormat="1" ht="23.25" customHeight="1" x14ac:dyDescent="0.25">
      <c r="B24" s="119" t="s">
        <v>156</v>
      </c>
      <c r="C24" s="120">
        <v>7.4074074074074103E-4</v>
      </c>
      <c r="D24" s="121">
        <v>1.34115674769489E-2</v>
      </c>
    </row>
    <row r="25" spans="2:4" s="76" customFormat="1" ht="23.25" customHeight="1" thickBot="1" x14ac:dyDescent="0.3">
      <c r="B25" s="123" t="s">
        <v>190</v>
      </c>
      <c r="C25" s="124">
        <v>7.0601851851851804E-4</v>
      </c>
      <c r="D25" s="122">
        <v>1.2782900251466899E-2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0" max="16383" man="1"/>
  </rowBreaks>
  <colBreaks count="1" manualBreakCount="1">
    <brk id="4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9"/>
  <dimension ref="B2:D11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5.71093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69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3.25" customHeight="1" x14ac:dyDescent="0.25">
      <c r="B6" s="119" t="s">
        <v>76</v>
      </c>
      <c r="C6" s="120">
        <v>2.5462962962963E-3</v>
      </c>
      <c r="D6" s="121">
        <v>0.54590570719603004</v>
      </c>
    </row>
    <row r="7" spans="2:4" s="76" customFormat="1" ht="23.25" customHeight="1" x14ac:dyDescent="0.25">
      <c r="B7" s="119" t="s">
        <v>103</v>
      </c>
      <c r="C7" s="120">
        <v>8.5648148148148205E-4</v>
      </c>
      <c r="D7" s="121">
        <v>0.18362282878411901</v>
      </c>
    </row>
    <row r="8" spans="2:4" s="76" customFormat="1" ht="23.25" customHeight="1" x14ac:dyDescent="0.25">
      <c r="B8" s="119" t="s">
        <v>186</v>
      </c>
      <c r="C8" s="120">
        <v>6.5972222222222203E-4</v>
      </c>
      <c r="D8" s="121">
        <v>0.14143920595533499</v>
      </c>
    </row>
    <row r="9" spans="2:4" s="76" customFormat="1" ht="23.25" customHeight="1" x14ac:dyDescent="0.25">
      <c r="B9" s="119" t="s">
        <v>207</v>
      </c>
      <c r="C9" s="120">
        <v>3.00925925925926E-4</v>
      </c>
      <c r="D9" s="121">
        <v>6.4516129032258104E-2</v>
      </c>
    </row>
    <row r="10" spans="2:4" s="76" customFormat="1" ht="23.25" customHeight="1" x14ac:dyDescent="0.25">
      <c r="B10" s="119" t="s">
        <v>170</v>
      </c>
      <c r="C10" s="120">
        <v>2.31481481481481E-4</v>
      </c>
      <c r="D10" s="121">
        <v>4.9627791563275403E-2</v>
      </c>
    </row>
    <row r="11" spans="2:4" s="76" customFormat="1" ht="23.25" customHeight="1" thickBot="1" x14ac:dyDescent="0.3">
      <c r="B11" s="123" t="s">
        <v>195</v>
      </c>
      <c r="C11" s="124">
        <v>6.9444444444444404E-5</v>
      </c>
      <c r="D11" s="122">
        <v>1.4888337468982601E-2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4" max="16383" man="1"/>
  </rowBreaks>
  <colBreaks count="1" manualBreakCount="1">
    <brk id="4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0"/>
  <dimension ref="B2:D25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57031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70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3.25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3.25" customHeight="1" x14ac:dyDescent="0.25">
      <c r="B6" s="80" t="s">
        <v>76</v>
      </c>
      <c r="C6" s="81">
        <v>4.1539351851851897E-2</v>
      </c>
      <c r="D6" s="109">
        <v>0.45212899974804699</v>
      </c>
    </row>
    <row r="7" spans="2:4" s="76" customFormat="1" ht="23.25" customHeight="1" x14ac:dyDescent="0.25">
      <c r="B7" s="80" t="s">
        <v>186</v>
      </c>
      <c r="C7" s="81">
        <v>7.9398148148148093E-3</v>
      </c>
      <c r="D7" s="109">
        <v>8.6419753086419707E-2</v>
      </c>
    </row>
    <row r="8" spans="2:4" s="76" customFormat="1" ht="23.25" customHeight="1" x14ac:dyDescent="0.25">
      <c r="B8" s="80" t="s">
        <v>207</v>
      </c>
      <c r="C8" s="81">
        <v>6.64351851851852E-3</v>
      </c>
      <c r="D8" s="109">
        <v>7.2310405643739001E-2</v>
      </c>
    </row>
    <row r="9" spans="2:4" s="76" customFormat="1" ht="23.25" customHeight="1" x14ac:dyDescent="0.25">
      <c r="B9" s="80" t="s">
        <v>81</v>
      </c>
      <c r="C9" s="81">
        <v>4.8726851851851804E-3</v>
      </c>
      <c r="D9" s="109">
        <v>5.3036029226505403E-2</v>
      </c>
    </row>
    <row r="10" spans="2:4" s="76" customFormat="1" ht="23.25" customHeight="1" x14ac:dyDescent="0.25">
      <c r="B10" s="80" t="s">
        <v>188</v>
      </c>
      <c r="C10" s="81">
        <v>4.0393518518518504E-3</v>
      </c>
      <c r="D10" s="109">
        <v>4.3965734441924899E-2</v>
      </c>
    </row>
    <row r="11" spans="2:4" s="76" customFormat="1" ht="23.25" customHeight="1" x14ac:dyDescent="0.25">
      <c r="B11" s="80" t="s">
        <v>104</v>
      </c>
      <c r="C11" s="81">
        <v>3.1481481481481499E-3</v>
      </c>
      <c r="D11" s="109">
        <v>3.4265558075081901E-2</v>
      </c>
    </row>
    <row r="12" spans="2:4" s="76" customFormat="1" ht="23.25" customHeight="1" x14ac:dyDescent="0.25">
      <c r="B12" s="80" t="s">
        <v>103</v>
      </c>
      <c r="C12" s="81">
        <v>2.99768518518519E-3</v>
      </c>
      <c r="D12" s="109">
        <v>3.26278659611993E-2</v>
      </c>
    </row>
    <row r="13" spans="2:4" s="76" customFormat="1" ht="23.25" customHeight="1" x14ac:dyDescent="0.25">
      <c r="B13" s="80" t="s">
        <v>166</v>
      </c>
      <c r="C13" s="81">
        <v>2.93981481481481E-3</v>
      </c>
      <c r="D13" s="109">
        <v>3.1997984378936799E-2</v>
      </c>
    </row>
    <row r="14" spans="2:4" s="76" customFormat="1" ht="23.25" customHeight="1" x14ac:dyDescent="0.25">
      <c r="B14" s="80" t="s">
        <v>194</v>
      </c>
      <c r="C14" s="81">
        <v>2.4305555555555599E-3</v>
      </c>
      <c r="D14" s="109">
        <v>2.6455026455026499E-2</v>
      </c>
    </row>
    <row r="15" spans="2:4" s="76" customFormat="1" ht="23.25" customHeight="1" x14ac:dyDescent="0.25">
      <c r="B15" s="80" t="s">
        <v>169</v>
      </c>
      <c r="C15" s="81">
        <v>2.2569444444444399E-3</v>
      </c>
      <c r="D15" s="109">
        <v>2.4565381708238899E-2</v>
      </c>
    </row>
    <row r="16" spans="2:4" s="76" customFormat="1" ht="23.25" customHeight="1" x14ac:dyDescent="0.25">
      <c r="B16" s="80" t="s">
        <v>210</v>
      </c>
      <c r="C16" s="81">
        <v>1.1805555555555599E-3</v>
      </c>
      <c r="D16" s="109">
        <v>1.2849584278155701E-2</v>
      </c>
    </row>
    <row r="17" spans="2:4" s="76" customFormat="1" ht="23.25" customHeight="1" x14ac:dyDescent="0.25">
      <c r="B17" s="80" t="s">
        <v>195</v>
      </c>
      <c r="C17" s="81">
        <v>1.05324074074074E-3</v>
      </c>
      <c r="D17" s="109">
        <v>1.14638447971781E-2</v>
      </c>
    </row>
    <row r="18" spans="2:4" s="76" customFormat="1" ht="23.25" customHeight="1" x14ac:dyDescent="0.25">
      <c r="B18" s="80" t="s">
        <v>232</v>
      </c>
      <c r="C18" s="81">
        <v>1.0185185185185199E-3</v>
      </c>
      <c r="D18" s="109">
        <v>1.10859158478206E-2</v>
      </c>
    </row>
    <row r="19" spans="2:4" s="76" customFormat="1" ht="23.25" customHeight="1" x14ac:dyDescent="0.25">
      <c r="B19" s="80" t="s">
        <v>173</v>
      </c>
      <c r="C19" s="81">
        <v>9.8379629629629598E-4</v>
      </c>
      <c r="D19" s="109">
        <v>1.07079868984631E-2</v>
      </c>
    </row>
    <row r="20" spans="2:4" s="76" customFormat="1" ht="23.25" customHeight="1" x14ac:dyDescent="0.25">
      <c r="B20" s="80" t="s">
        <v>80</v>
      </c>
      <c r="C20" s="81">
        <v>8.9120370370370395E-4</v>
      </c>
      <c r="D20" s="109">
        <v>9.7001763668430295E-3</v>
      </c>
    </row>
    <row r="21" spans="2:4" s="76" customFormat="1" ht="23.25" customHeight="1" x14ac:dyDescent="0.25">
      <c r="B21" s="80" t="s">
        <v>208</v>
      </c>
      <c r="C21" s="81">
        <v>8.2175925925925895E-4</v>
      </c>
      <c r="D21" s="109">
        <v>8.9443184681279892E-3</v>
      </c>
    </row>
    <row r="22" spans="2:4" s="76" customFormat="1" ht="23.25" customHeight="1" x14ac:dyDescent="0.25">
      <c r="B22" s="80" t="s">
        <v>206</v>
      </c>
      <c r="C22" s="81">
        <v>7.7546296296296304E-4</v>
      </c>
      <c r="D22" s="109">
        <v>8.44041320231796E-3</v>
      </c>
    </row>
    <row r="23" spans="2:4" s="76" customFormat="1" ht="23.25" customHeight="1" x14ac:dyDescent="0.25">
      <c r="B23" s="80" t="s">
        <v>172</v>
      </c>
      <c r="C23" s="81">
        <v>7.2916666666666703E-4</v>
      </c>
      <c r="D23" s="109">
        <v>7.9365079365079395E-3</v>
      </c>
    </row>
    <row r="24" spans="2:4" s="76" customFormat="1" ht="23.25" customHeight="1" x14ac:dyDescent="0.25">
      <c r="B24" s="80" t="s">
        <v>217</v>
      </c>
      <c r="C24" s="81">
        <v>6.2500000000000001E-4</v>
      </c>
      <c r="D24" s="109">
        <v>6.8027210884353704E-3</v>
      </c>
    </row>
    <row r="25" spans="2:4" s="76" customFormat="1" ht="23.25" customHeight="1" thickBot="1" x14ac:dyDescent="0.3">
      <c r="B25" s="83" t="s">
        <v>157</v>
      </c>
      <c r="C25" s="84">
        <v>5.32407407407407E-4</v>
      </c>
      <c r="D25" s="110">
        <v>5.7949105568153199E-3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8" max="16383" man="1"/>
  </rowBreaks>
  <colBreaks count="1" manualBreakCount="1">
    <brk id="4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1"/>
  <dimension ref="B2:D25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6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71</v>
      </c>
      <c r="C3" s="211"/>
      <c r="D3" s="212"/>
    </row>
    <row r="4" spans="2:4" s="76" customFormat="1" ht="24" customHeight="1" x14ac:dyDescent="0.25">
      <c r="B4" s="213" t="s">
        <v>199</v>
      </c>
      <c r="C4" s="214"/>
      <c r="D4" s="215"/>
    </row>
    <row r="5" spans="2:4" s="76" customFormat="1" ht="24" customHeight="1" x14ac:dyDescent="0.25">
      <c r="B5" s="77" t="s">
        <v>10</v>
      </c>
      <c r="C5" s="78" t="s">
        <v>62</v>
      </c>
      <c r="D5" s="79" t="s">
        <v>5</v>
      </c>
    </row>
    <row r="6" spans="2:4" s="76" customFormat="1" ht="23.25" customHeight="1" x14ac:dyDescent="0.25">
      <c r="B6" s="80" t="s">
        <v>76</v>
      </c>
      <c r="C6" s="81">
        <v>2.5196759259259301E-2</v>
      </c>
      <c r="D6" s="109">
        <v>0.350056279144557</v>
      </c>
    </row>
    <row r="7" spans="2:4" s="76" customFormat="1" ht="23.25" customHeight="1" x14ac:dyDescent="0.25">
      <c r="B7" s="80" t="s">
        <v>186</v>
      </c>
      <c r="C7" s="81">
        <v>7.1296296296296299E-3</v>
      </c>
      <c r="D7" s="109">
        <v>9.9051294420324801E-2</v>
      </c>
    </row>
    <row r="8" spans="2:4" s="76" customFormat="1" ht="23.25" customHeight="1" x14ac:dyDescent="0.25">
      <c r="B8" s="80" t="s">
        <v>225</v>
      </c>
      <c r="C8" s="81">
        <v>3.7499999999999999E-3</v>
      </c>
      <c r="D8" s="109">
        <v>5.2098408104196803E-2</v>
      </c>
    </row>
    <row r="9" spans="2:4" s="76" customFormat="1" ht="23.25" customHeight="1" x14ac:dyDescent="0.25">
      <c r="B9" s="80" t="s">
        <v>166</v>
      </c>
      <c r="C9" s="81">
        <v>3.6921296296296298E-3</v>
      </c>
      <c r="D9" s="109">
        <v>5.1294420324811102E-2</v>
      </c>
    </row>
    <row r="10" spans="2:4" s="76" customFormat="1" ht="23.25" customHeight="1" x14ac:dyDescent="0.25">
      <c r="B10" s="80" t="s">
        <v>103</v>
      </c>
      <c r="C10" s="81">
        <v>3.4027777777777802E-3</v>
      </c>
      <c r="D10" s="109">
        <v>4.7274481427882299E-2</v>
      </c>
    </row>
    <row r="11" spans="2:4" s="76" customFormat="1" ht="23.25" customHeight="1" x14ac:dyDescent="0.25">
      <c r="B11" s="80" t="s">
        <v>207</v>
      </c>
      <c r="C11" s="81">
        <v>3.1250000000000002E-3</v>
      </c>
      <c r="D11" s="109">
        <v>4.3415340086830699E-2</v>
      </c>
    </row>
    <row r="12" spans="2:4" s="76" customFormat="1" ht="23.25" customHeight="1" x14ac:dyDescent="0.25">
      <c r="B12" s="80" t="s">
        <v>188</v>
      </c>
      <c r="C12" s="81">
        <v>2.9282407407407399E-3</v>
      </c>
      <c r="D12" s="109">
        <v>4.0681781636919101E-2</v>
      </c>
    </row>
    <row r="13" spans="2:4" s="76" customFormat="1" ht="23.25" customHeight="1" x14ac:dyDescent="0.25">
      <c r="B13" s="80" t="s">
        <v>105</v>
      </c>
      <c r="C13" s="81">
        <v>2.8587962962962998E-3</v>
      </c>
      <c r="D13" s="109">
        <v>3.9716996301656197E-2</v>
      </c>
    </row>
    <row r="14" spans="2:4" s="76" customFormat="1" ht="23.25" customHeight="1" x14ac:dyDescent="0.25">
      <c r="B14" s="80" t="s">
        <v>195</v>
      </c>
      <c r="C14" s="81">
        <v>2.4652777777777802E-3</v>
      </c>
      <c r="D14" s="109">
        <v>3.4249879401833098E-2</v>
      </c>
    </row>
    <row r="15" spans="2:4" s="76" customFormat="1" ht="23.25" customHeight="1" x14ac:dyDescent="0.25">
      <c r="B15" s="80" t="s">
        <v>104</v>
      </c>
      <c r="C15" s="81">
        <v>1.68981481481481E-3</v>
      </c>
      <c r="D15" s="109">
        <v>2.3476443158063999E-2</v>
      </c>
    </row>
    <row r="16" spans="2:4" s="76" customFormat="1" ht="23.25" customHeight="1" x14ac:dyDescent="0.25">
      <c r="B16" s="80" t="s">
        <v>80</v>
      </c>
      <c r="C16" s="81">
        <v>1.4583333333333299E-3</v>
      </c>
      <c r="D16" s="109">
        <v>2.0260492040521001E-2</v>
      </c>
    </row>
    <row r="17" spans="2:4" s="76" customFormat="1" ht="23.25" customHeight="1" x14ac:dyDescent="0.25">
      <c r="B17" s="80" t="s">
        <v>206</v>
      </c>
      <c r="C17" s="81">
        <v>1.30787037037037E-3</v>
      </c>
      <c r="D17" s="109">
        <v>1.8170123814117999E-2</v>
      </c>
    </row>
    <row r="18" spans="2:4" s="76" customFormat="1" ht="23.25" customHeight="1" x14ac:dyDescent="0.25">
      <c r="B18" s="80" t="s">
        <v>232</v>
      </c>
      <c r="C18" s="81">
        <v>1.1458333333333301E-3</v>
      </c>
      <c r="D18" s="109">
        <v>1.5918958031837901E-2</v>
      </c>
    </row>
    <row r="19" spans="2:4" s="76" customFormat="1" ht="23.25" customHeight="1" x14ac:dyDescent="0.25">
      <c r="B19" s="80" t="s">
        <v>77</v>
      </c>
      <c r="C19" s="81">
        <v>1.05324074074074E-3</v>
      </c>
      <c r="D19" s="109">
        <v>1.46325775848207E-2</v>
      </c>
    </row>
    <row r="20" spans="2:4" s="76" customFormat="1" ht="23.25" customHeight="1" x14ac:dyDescent="0.25">
      <c r="B20" s="80" t="s">
        <v>192</v>
      </c>
      <c r="C20" s="81">
        <v>8.2175925925925895E-4</v>
      </c>
      <c r="D20" s="109">
        <v>1.14166264672777E-2</v>
      </c>
    </row>
    <row r="21" spans="2:4" s="76" customFormat="1" ht="23.25" customHeight="1" x14ac:dyDescent="0.25">
      <c r="B21" s="80" t="s">
        <v>222</v>
      </c>
      <c r="C21" s="81">
        <v>7.5231481481481503E-4</v>
      </c>
      <c r="D21" s="109">
        <v>1.04518411320148E-2</v>
      </c>
    </row>
    <row r="22" spans="2:4" s="76" customFormat="1" ht="23.25" customHeight="1" x14ac:dyDescent="0.25">
      <c r="B22" s="80" t="s">
        <v>194</v>
      </c>
      <c r="C22" s="81">
        <v>7.5231481481481503E-4</v>
      </c>
      <c r="D22" s="109">
        <v>1.04518411320148E-2</v>
      </c>
    </row>
    <row r="23" spans="2:4" s="76" customFormat="1" ht="23.25" customHeight="1" x14ac:dyDescent="0.25">
      <c r="B23" s="80" t="s">
        <v>208</v>
      </c>
      <c r="C23" s="81">
        <v>6.8287037037037003E-4</v>
      </c>
      <c r="D23" s="109">
        <v>9.4870557967518896E-3</v>
      </c>
    </row>
    <row r="24" spans="2:4" s="76" customFormat="1" ht="23.25" customHeight="1" x14ac:dyDescent="0.25">
      <c r="B24" s="80" t="s">
        <v>210</v>
      </c>
      <c r="C24" s="81">
        <v>6.7129629629629603E-4</v>
      </c>
      <c r="D24" s="109">
        <v>9.3262582408747408E-3</v>
      </c>
    </row>
    <row r="25" spans="2:4" s="76" customFormat="1" ht="23.25" customHeight="1" thickBot="1" x14ac:dyDescent="0.3">
      <c r="B25" s="83" t="s">
        <v>172</v>
      </c>
      <c r="C25" s="84">
        <v>6.7129629629629603E-4</v>
      </c>
      <c r="D25" s="110">
        <v>9.3262582408747408E-3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5" max="16383" man="1"/>
  </rowBreaks>
  <colBreaks count="1" manualBreakCount="1">
    <brk id="4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2"/>
  <dimension ref="B2:D6"/>
  <sheetViews>
    <sheetView showGridLines="0" showZeros="0" topLeftCell="A2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0.71093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10" t="s">
        <v>72</v>
      </c>
      <c r="C3" s="211"/>
      <c r="D3" s="212"/>
    </row>
    <row r="4" spans="2:4" s="76" customFormat="1" ht="24" customHeight="1" x14ac:dyDescent="0.25">
      <c r="B4" s="216" t="s">
        <v>199</v>
      </c>
      <c r="C4" s="214"/>
      <c r="D4" s="215"/>
    </row>
    <row r="5" spans="2:4" s="76" customFormat="1" ht="24" customHeight="1" x14ac:dyDescent="0.25">
      <c r="B5" s="175" t="s">
        <v>10</v>
      </c>
      <c r="C5" s="78" t="s">
        <v>62</v>
      </c>
      <c r="D5" s="79" t="s">
        <v>5</v>
      </c>
    </row>
    <row r="6" spans="2:4" s="76" customFormat="1" ht="24" customHeight="1" thickBot="1" x14ac:dyDescent="0.3">
      <c r="B6" s="176"/>
      <c r="C6" s="177"/>
      <c r="D6" s="178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3"/>
  <dimension ref="B2:D25"/>
  <sheetViews>
    <sheetView showGridLines="0" showZeros="0" zoomScale="56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3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4" customHeight="1" x14ac:dyDescent="0.25">
      <c r="B3" s="220" t="s">
        <v>256</v>
      </c>
      <c r="C3" s="221"/>
      <c r="D3" s="222"/>
    </row>
    <row r="4" spans="2:4" s="76" customFormat="1" ht="24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76</v>
      </c>
      <c r="C6" s="100">
        <v>6.2858796296296301E-2</v>
      </c>
      <c r="D6" s="101">
        <v>7.3822857764245325E-2</v>
      </c>
    </row>
    <row r="7" spans="2:4" s="76" customFormat="1" ht="23.25" customHeight="1" x14ac:dyDescent="0.25">
      <c r="B7" s="99" t="s">
        <v>232</v>
      </c>
      <c r="C7" s="100">
        <v>2.3240740740740701E-2</v>
      </c>
      <c r="D7" s="101">
        <v>2.7294475859069113E-2</v>
      </c>
    </row>
    <row r="8" spans="2:4" s="76" customFormat="1" ht="23.25" customHeight="1" x14ac:dyDescent="0.25">
      <c r="B8" s="99" t="s">
        <v>195</v>
      </c>
      <c r="C8" s="100">
        <v>2.2685185185185201E-2</v>
      </c>
      <c r="D8" s="101">
        <v>2.6642018268812545E-2</v>
      </c>
    </row>
    <row r="9" spans="2:4" s="76" customFormat="1" ht="23.25" customHeight="1" x14ac:dyDescent="0.25">
      <c r="B9" s="99" t="s">
        <v>103</v>
      </c>
      <c r="C9" s="100">
        <v>1.7164351851851899E-2</v>
      </c>
      <c r="D9" s="101">
        <v>2.015822096563729E-2</v>
      </c>
    </row>
    <row r="10" spans="2:4" s="76" customFormat="1" ht="23.25" customHeight="1" x14ac:dyDescent="0.25">
      <c r="B10" s="99" t="s">
        <v>233</v>
      </c>
      <c r="C10" s="100">
        <v>1.29282407407407E-2</v>
      </c>
      <c r="D10" s="101">
        <v>1.5183231839930356E-2</v>
      </c>
    </row>
    <row r="11" spans="2:4" s="76" customFormat="1" ht="23.25" customHeight="1" x14ac:dyDescent="0.25">
      <c r="B11" s="99" t="s">
        <v>234</v>
      </c>
      <c r="C11" s="100">
        <v>1.1782407407407399E-2</v>
      </c>
      <c r="D11" s="101">
        <v>1.3837538060026088E-2</v>
      </c>
    </row>
    <row r="12" spans="2:4" s="76" customFormat="1" ht="23.25" customHeight="1" x14ac:dyDescent="0.25">
      <c r="B12" s="99" t="s">
        <v>106</v>
      </c>
      <c r="C12" s="100">
        <v>1.16666666666667E-2</v>
      </c>
      <c r="D12" s="101">
        <v>1.3701609395389339E-2</v>
      </c>
    </row>
    <row r="13" spans="2:4" s="76" customFormat="1" ht="23.25" customHeight="1" x14ac:dyDescent="0.25">
      <c r="B13" s="99" t="s">
        <v>193</v>
      </c>
      <c r="C13" s="100">
        <v>1.15625E-2</v>
      </c>
      <c r="D13" s="101">
        <v>1.357927359721618E-2</v>
      </c>
    </row>
    <row r="14" spans="2:4" s="76" customFormat="1" ht="23.25" customHeight="1" x14ac:dyDescent="0.25">
      <c r="B14" s="99" t="s">
        <v>235</v>
      </c>
      <c r="C14" s="100">
        <v>1.13773148148148E-2</v>
      </c>
      <c r="D14" s="101">
        <v>1.3361787733797285E-2</v>
      </c>
    </row>
    <row r="15" spans="2:4" s="76" customFormat="1" ht="23.25" customHeight="1" x14ac:dyDescent="0.25">
      <c r="B15" s="99" t="s">
        <v>189</v>
      </c>
      <c r="C15" s="100">
        <v>1.10416666666667E-2</v>
      </c>
      <c r="D15" s="101">
        <v>1.2967594606350625E-2</v>
      </c>
    </row>
    <row r="16" spans="2:4" s="76" customFormat="1" ht="23.25" customHeight="1" x14ac:dyDescent="0.25">
      <c r="B16" s="99" t="s">
        <v>191</v>
      </c>
      <c r="C16" s="100">
        <v>1.08912037037037E-2</v>
      </c>
      <c r="D16" s="101">
        <v>1.2790887342322744E-2</v>
      </c>
    </row>
    <row r="17" spans="2:4" s="76" customFormat="1" ht="23.25" customHeight="1" x14ac:dyDescent="0.25">
      <c r="B17" s="99" t="s">
        <v>249</v>
      </c>
      <c r="C17" s="100">
        <v>1.0474537037037037E-2</v>
      </c>
      <c r="D17" s="101">
        <v>1.2301544149630275E-2</v>
      </c>
    </row>
    <row r="18" spans="2:4" s="76" customFormat="1" ht="23.25" customHeight="1" x14ac:dyDescent="0.25">
      <c r="B18" s="99" t="s">
        <v>236</v>
      </c>
      <c r="C18" s="100">
        <v>1.00694444444444E-2</v>
      </c>
      <c r="D18" s="101">
        <v>1.1825793823401426E-2</v>
      </c>
    </row>
    <row r="19" spans="2:4" s="76" customFormat="1" ht="23.25" customHeight="1" x14ac:dyDescent="0.25">
      <c r="B19" s="99" t="s">
        <v>214</v>
      </c>
      <c r="C19" s="100">
        <v>1.00462962962963E-2</v>
      </c>
      <c r="D19" s="101">
        <v>1.1798608090474123E-2</v>
      </c>
    </row>
    <row r="20" spans="2:4" s="76" customFormat="1" ht="23.25" customHeight="1" x14ac:dyDescent="0.25">
      <c r="B20" s="99" t="s">
        <v>169</v>
      </c>
      <c r="C20" s="100">
        <v>9.9652777777777795E-3</v>
      </c>
      <c r="D20" s="101">
        <v>1.1703458025228361E-2</v>
      </c>
    </row>
    <row r="21" spans="2:4" s="76" customFormat="1" ht="23.25" customHeight="1" x14ac:dyDescent="0.25">
      <c r="B21" s="99" t="s">
        <v>170</v>
      </c>
      <c r="C21" s="100">
        <v>9.8842592592592593E-3</v>
      </c>
      <c r="D21" s="101">
        <v>1.16083079599826E-2</v>
      </c>
    </row>
    <row r="22" spans="2:4" s="76" customFormat="1" ht="23.25" customHeight="1" x14ac:dyDescent="0.25">
      <c r="B22" s="99" t="s">
        <v>237</v>
      </c>
      <c r="C22" s="100">
        <v>9.5486111111111101E-3</v>
      </c>
      <c r="D22" s="101">
        <v>1.1214114832535883E-2</v>
      </c>
    </row>
    <row r="23" spans="2:4" s="76" customFormat="1" ht="23.25" customHeight="1" x14ac:dyDescent="0.25">
      <c r="B23" s="99" t="s">
        <v>238</v>
      </c>
      <c r="C23" s="100">
        <v>9.2824074074074094E-3</v>
      </c>
      <c r="D23" s="101">
        <v>1.090147890387125E-2</v>
      </c>
    </row>
    <row r="24" spans="2:4" s="76" customFormat="1" ht="23.25" customHeight="1" x14ac:dyDescent="0.25">
      <c r="B24" s="99" t="s">
        <v>240</v>
      </c>
      <c r="C24" s="100">
        <v>9.0277777777777804E-3</v>
      </c>
      <c r="D24" s="101">
        <v>1.0602435841670295E-2</v>
      </c>
    </row>
    <row r="25" spans="2:4" s="76" customFormat="1" ht="23.25" customHeight="1" thickBot="1" x14ac:dyDescent="0.3">
      <c r="B25" s="102" t="s">
        <v>239</v>
      </c>
      <c r="C25" s="103">
        <v>8.3449074074074103E-3</v>
      </c>
      <c r="D25" s="104">
        <v>9.8004567203131832E-3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4"/>
  <dimension ref="B2:D11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9.71093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ht="23.25" customHeight="1" x14ac:dyDescent="0.25">
      <c r="B3" s="220" t="s">
        <v>257</v>
      </c>
      <c r="C3" s="221"/>
      <c r="D3" s="222"/>
    </row>
    <row r="4" spans="2:4" ht="23.25" customHeight="1" x14ac:dyDescent="0.25">
      <c r="B4" s="223" t="s">
        <v>199</v>
      </c>
      <c r="C4" s="224"/>
      <c r="D4" s="225"/>
    </row>
    <row r="5" spans="2:4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241</v>
      </c>
      <c r="C6" s="100">
        <v>2.8009259259259298E-3</v>
      </c>
      <c r="D6" s="101">
        <v>0.21415929203539799</v>
      </c>
    </row>
    <row r="7" spans="2:4" s="76" customFormat="1" ht="23.25" customHeight="1" x14ac:dyDescent="0.25">
      <c r="B7" s="99" t="s">
        <v>242</v>
      </c>
      <c r="C7" s="100">
        <v>2.7777777777777801E-3</v>
      </c>
      <c r="D7" s="101">
        <v>0.212389380530973</v>
      </c>
    </row>
    <row r="8" spans="2:4" s="76" customFormat="1" ht="23.25" customHeight="1" x14ac:dyDescent="0.25">
      <c r="B8" s="99" t="s">
        <v>243</v>
      </c>
      <c r="C8" s="100">
        <v>2.2222222222222201E-3</v>
      </c>
      <c r="D8" s="101">
        <v>0.16991150442477901</v>
      </c>
    </row>
    <row r="9" spans="2:4" s="76" customFormat="1" ht="23.25" customHeight="1" x14ac:dyDescent="0.25">
      <c r="B9" s="99" t="s">
        <v>244</v>
      </c>
      <c r="C9" s="100">
        <v>2.0023148148148101E-3</v>
      </c>
      <c r="D9" s="101">
        <v>0.15309734513274301</v>
      </c>
    </row>
    <row r="10" spans="2:4" s="76" customFormat="1" ht="23.25" customHeight="1" x14ac:dyDescent="0.25">
      <c r="B10" s="99" t="s">
        <v>245</v>
      </c>
      <c r="C10" s="100">
        <v>1.90972222222222E-3</v>
      </c>
      <c r="D10" s="101">
        <v>0.146017699115044</v>
      </c>
    </row>
    <row r="11" spans="2:4" s="76" customFormat="1" ht="23.25" customHeight="1" thickBot="1" x14ac:dyDescent="0.3">
      <c r="B11" s="102" t="s">
        <v>246</v>
      </c>
      <c r="C11" s="103">
        <v>1.3657407407407401E-3</v>
      </c>
      <c r="D11" s="104">
        <v>0.104424778761062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B1:K41"/>
  <sheetViews>
    <sheetView showGridLines="0" showZeros="0" view="pageBreakPreview" topLeftCell="A4" zoomScale="110" zoomScaleNormal="7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x14ac:dyDescent="0.25">
      <c r="B3" s="186" t="s">
        <v>49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5.78703703703704E-4</v>
      </c>
      <c r="D7" s="12">
        <f t="shared" ref="D7:D18" si="0">IFERROR(C7/C$19,0)</f>
        <v>9.6339113680154159E-2</v>
      </c>
      <c r="E7" s="12">
        <f t="shared" ref="E7:E18" si="1">IFERROR(C7/C$30,0)</f>
        <v>1.4654161781946076E-2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5.78703703703704E-4</v>
      </c>
      <c r="J7" s="12">
        <f t="shared" ref="J7:J18" si="4">IFERROR(I7/I$19,0)</f>
        <v>7.5872534142640433E-2</v>
      </c>
      <c r="K7" s="14">
        <f t="shared" ref="K7:K18" si="5">IFERROR(I7/I$30,0)</f>
        <v>1.3007284079084283E-2</v>
      </c>
    </row>
    <row r="8" spans="2:11" s="5" customFormat="1" x14ac:dyDescent="0.25">
      <c r="B8" s="148" t="s">
        <v>101</v>
      </c>
      <c r="C8" s="11">
        <v>1.41203703703704E-3</v>
      </c>
      <c r="D8" s="12">
        <f t="shared" si="0"/>
        <v>0.2350674373795765</v>
      </c>
      <c r="E8" s="12">
        <f t="shared" si="1"/>
        <v>3.5756154747948486E-2</v>
      </c>
      <c r="F8" s="11">
        <v>1.15740740740741E-4</v>
      </c>
      <c r="G8" s="12">
        <f t="shared" si="2"/>
        <v>7.142857142857173E-2</v>
      </c>
      <c r="H8" s="12">
        <f t="shared" si="3"/>
        <v>2.314814814814822E-2</v>
      </c>
      <c r="I8" s="11">
        <v>1.52777777777778E-3</v>
      </c>
      <c r="J8" s="12">
        <f t="shared" si="4"/>
        <v>0.20030349013657092</v>
      </c>
      <c r="K8" s="14">
        <f t="shared" si="5"/>
        <v>3.4339229968782539E-2</v>
      </c>
    </row>
    <row r="9" spans="2:11" s="5" customFormat="1" x14ac:dyDescent="0.25">
      <c r="B9" s="10" t="s">
        <v>51</v>
      </c>
      <c r="C9" s="11">
        <v>6.1342592592592601E-4</v>
      </c>
      <c r="D9" s="12">
        <f t="shared" si="0"/>
        <v>0.10211946050096336</v>
      </c>
      <c r="E9" s="12">
        <f t="shared" si="1"/>
        <v>1.5533411488862836E-2</v>
      </c>
      <c r="F9" s="11">
        <v>1.6203703703703701E-4</v>
      </c>
      <c r="G9" s="12">
        <f t="shared" si="2"/>
        <v>0.10000000000000019</v>
      </c>
      <c r="H9" s="12">
        <f t="shared" si="3"/>
        <v>3.2407407407407426E-2</v>
      </c>
      <c r="I9" s="11">
        <v>7.7546296296296304E-4</v>
      </c>
      <c r="J9" s="12">
        <f t="shared" si="4"/>
        <v>0.10166919575113813</v>
      </c>
      <c r="K9" s="14">
        <f t="shared" si="5"/>
        <v>1.7429760665972932E-2</v>
      </c>
    </row>
    <row r="10" spans="2:11" s="5" customFormat="1" x14ac:dyDescent="0.25">
      <c r="B10" s="10" t="s">
        <v>11</v>
      </c>
      <c r="C10" s="11">
        <v>2.6157407407407401E-3</v>
      </c>
      <c r="D10" s="12">
        <f t="shared" si="0"/>
        <v>0.43545279383429647</v>
      </c>
      <c r="E10" s="12">
        <f t="shared" si="1"/>
        <v>6.6236811254396219E-2</v>
      </c>
      <c r="F10" s="11">
        <v>1.2037037037037001E-3</v>
      </c>
      <c r="G10" s="12">
        <f t="shared" si="2"/>
        <v>0.74285714285714211</v>
      </c>
      <c r="H10" s="12">
        <f t="shared" si="3"/>
        <v>0.24074074074074023</v>
      </c>
      <c r="I10" s="11">
        <v>3.81944444444444E-3</v>
      </c>
      <c r="J10" s="12">
        <f t="shared" si="4"/>
        <v>0.50075872534142596</v>
      </c>
      <c r="K10" s="14">
        <f t="shared" si="5"/>
        <v>8.5848074921956133E-2</v>
      </c>
    </row>
    <row r="11" spans="2:11" s="5" customFormat="1" x14ac:dyDescent="0.25">
      <c r="B11" s="10" t="s">
        <v>12</v>
      </c>
      <c r="C11" s="11">
        <v>0</v>
      </c>
      <c r="D11" s="12">
        <f t="shared" si="0"/>
        <v>0</v>
      </c>
      <c r="E11" s="12">
        <f t="shared" si="1"/>
        <v>0</v>
      </c>
      <c r="F11" s="11">
        <v>0</v>
      </c>
      <c r="G11" s="12">
        <f t="shared" si="2"/>
        <v>0</v>
      </c>
      <c r="H11" s="12">
        <f t="shared" si="3"/>
        <v>0</v>
      </c>
      <c r="I11" s="11">
        <v>0</v>
      </c>
      <c r="J11" s="12">
        <f t="shared" si="4"/>
        <v>0</v>
      </c>
      <c r="K11" s="14">
        <f t="shared" si="5"/>
        <v>0</v>
      </c>
    </row>
    <row r="12" spans="2:11" s="5" customFormat="1" x14ac:dyDescent="0.25">
      <c r="B12" s="10" t="s">
        <v>164</v>
      </c>
      <c r="C12" s="11">
        <v>1.8518518518518501E-4</v>
      </c>
      <c r="D12" s="12">
        <f t="shared" si="0"/>
        <v>3.0828516377649287E-2</v>
      </c>
      <c r="E12" s="12">
        <f t="shared" si="1"/>
        <v>4.6893317702227377E-3</v>
      </c>
      <c r="F12" s="11">
        <v>1.38888888888889E-4</v>
      </c>
      <c r="G12" s="12">
        <f t="shared" si="2"/>
        <v>8.5714285714285951E-2</v>
      </c>
      <c r="H12" s="12">
        <f t="shared" si="3"/>
        <v>2.7777777777777821E-2</v>
      </c>
      <c r="I12" s="11">
        <v>3.2407407407407401E-4</v>
      </c>
      <c r="J12" s="12">
        <f t="shared" si="4"/>
        <v>4.2488619119878605E-2</v>
      </c>
      <c r="K12" s="14">
        <f t="shared" si="5"/>
        <v>7.2840790842871941E-3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0</v>
      </c>
      <c r="D15" s="12">
        <f t="shared" si="0"/>
        <v>0</v>
      </c>
      <c r="E15" s="12">
        <f t="shared" si="1"/>
        <v>0</v>
      </c>
      <c r="F15" s="11">
        <v>0</v>
      </c>
      <c r="G15" s="12">
        <f t="shared" si="2"/>
        <v>0</v>
      </c>
      <c r="H15" s="12">
        <f t="shared" si="3"/>
        <v>0</v>
      </c>
      <c r="I15" s="11">
        <v>0</v>
      </c>
      <c r="J15" s="12">
        <f t="shared" si="4"/>
        <v>0</v>
      </c>
      <c r="K15" s="14">
        <f t="shared" si="5"/>
        <v>0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6.01851851851852E-4</v>
      </c>
      <c r="D18" s="12">
        <f t="shared" si="0"/>
        <v>0.10019267822736029</v>
      </c>
      <c r="E18" s="12">
        <f t="shared" si="1"/>
        <v>1.5240328253223917E-2</v>
      </c>
      <c r="F18" s="11">
        <v>0</v>
      </c>
      <c r="G18" s="12">
        <f t="shared" si="2"/>
        <v>0</v>
      </c>
      <c r="H18" s="12">
        <f t="shared" si="3"/>
        <v>0</v>
      </c>
      <c r="I18" s="11">
        <v>6.01851851851852E-4</v>
      </c>
      <c r="J18" s="12">
        <f t="shared" si="4"/>
        <v>7.890743550834603E-2</v>
      </c>
      <c r="K18" s="14">
        <f t="shared" si="5"/>
        <v>1.3527575442247652E-2</v>
      </c>
    </row>
    <row r="19" spans="2:11" s="5" customFormat="1" ht="16.5" thickTop="1" thickBot="1" x14ac:dyDescent="0.3">
      <c r="B19" s="31" t="s">
        <v>3</v>
      </c>
      <c r="C19" s="32">
        <f>SUM(C7:C18)</f>
        <v>6.0069444444444467E-3</v>
      </c>
      <c r="D19" s="33">
        <f>IFERROR(SUM(D7:D18),0)</f>
        <v>1</v>
      </c>
      <c r="E19" s="33">
        <f>IFERROR(SUM(E7:E18),0)</f>
        <v>0.15211019929660025</v>
      </c>
      <c r="F19" s="32">
        <f>SUM(F7:F18)</f>
        <v>1.6203703703703671E-3</v>
      </c>
      <c r="G19" s="33">
        <f>IFERROR(SUM(G7:G18),0)</f>
        <v>1</v>
      </c>
      <c r="H19" s="33">
        <f>IFERROR(SUM(H7:H18),0)</f>
        <v>0.32407407407407374</v>
      </c>
      <c r="I19" s="32">
        <f>SUM(I7:I18)</f>
        <v>7.6273148148148125E-3</v>
      </c>
      <c r="J19" s="33">
        <f>IFERROR(SUM(J7:J18),0)</f>
        <v>1</v>
      </c>
      <c r="K19" s="34">
        <f>IFERROR(SUM(K7:K18),0)</f>
        <v>0.17143600416233074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1.13425925925926E-3</v>
      </c>
      <c r="D22" s="19"/>
      <c r="E22" s="12">
        <f>IFERROR(C22/C$30,0)</f>
        <v>2.8722157092614314E-2</v>
      </c>
      <c r="F22" s="11">
        <v>3.5879629629629602E-4</v>
      </c>
      <c r="G22" s="19"/>
      <c r="H22" s="12">
        <f>IFERROR(F22/F$30,0)</f>
        <v>7.1759259259259259E-2</v>
      </c>
      <c r="I22" s="11">
        <v>1.49305555555556E-3</v>
      </c>
      <c r="J22" s="19"/>
      <c r="K22" s="14">
        <f>IFERROR(I22/I$30,0)</f>
        <v>3.3558792924037531E-2</v>
      </c>
    </row>
    <row r="23" spans="2:11" s="5" customFormat="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1.50462962962963E-4</v>
      </c>
      <c r="G23" s="19"/>
      <c r="H23" s="12">
        <f t="shared" ref="H23:H27" si="7">IFERROR(F23/F$30,0)</f>
        <v>3.0092592592592626E-2</v>
      </c>
      <c r="I23" s="11">
        <v>1.50462962962963E-4</v>
      </c>
      <c r="J23" s="19"/>
      <c r="K23" s="14">
        <f t="shared" ref="K23:K27" si="8">IFERROR(I23/I$30,0)</f>
        <v>3.3818938605619129E-3</v>
      </c>
    </row>
    <row r="24" spans="2:11" s="5" customFormat="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s="5" customFormat="1" x14ac:dyDescent="0.25">
      <c r="B25" s="18" t="s">
        <v>18</v>
      </c>
      <c r="C25" s="11">
        <v>1.00115740740741E-2</v>
      </c>
      <c r="D25" s="19"/>
      <c r="E25" s="12">
        <f t="shared" si="6"/>
        <v>0.25351699882766765</v>
      </c>
      <c r="F25" s="11">
        <v>1.8171296296296299E-3</v>
      </c>
      <c r="G25" s="19"/>
      <c r="H25" s="12">
        <f t="shared" si="7"/>
        <v>0.36342592592592626</v>
      </c>
      <c r="I25" s="11">
        <v>1.1828703703703701E-2</v>
      </c>
      <c r="J25" s="19"/>
      <c r="K25" s="14">
        <f t="shared" si="8"/>
        <v>0.26586888657648255</v>
      </c>
    </row>
    <row r="26" spans="2:11" s="5" customFormat="1" x14ac:dyDescent="0.25">
      <c r="B26" s="18" t="s">
        <v>19</v>
      </c>
      <c r="C26" s="11">
        <v>2.19560185185185E-2</v>
      </c>
      <c r="D26" s="19"/>
      <c r="E26" s="12">
        <f t="shared" si="6"/>
        <v>0.55597889800703337</v>
      </c>
      <c r="F26" s="11">
        <v>1.05324074074074E-3</v>
      </c>
      <c r="G26" s="19"/>
      <c r="H26" s="12">
        <f t="shared" si="7"/>
        <v>0.21064814814814817</v>
      </c>
      <c r="I26" s="11">
        <v>2.3009259259259299E-2</v>
      </c>
      <c r="J26" s="19"/>
      <c r="K26" s="14">
        <f t="shared" si="8"/>
        <v>0.51716961498439173</v>
      </c>
    </row>
    <row r="27" spans="2:11" s="5" customFormat="1" ht="15.75" thickBot="1" x14ac:dyDescent="0.3">
      <c r="B27" s="23" t="s">
        <v>20</v>
      </c>
      <c r="C27" s="20">
        <v>3.8194444444444398E-4</v>
      </c>
      <c r="D27" s="24"/>
      <c r="E27" s="21">
        <f t="shared" si="6"/>
        <v>9.6717467760843931E-3</v>
      </c>
      <c r="F27" s="20">
        <v>0</v>
      </c>
      <c r="G27" s="24"/>
      <c r="H27" s="21">
        <f t="shared" si="7"/>
        <v>0</v>
      </c>
      <c r="I27" s="20">
        <v>3.8194444444444398E-4</v>
      </c>
      <c r="J27" s="24"/>
      <c r="K27" s="22">
        <f t="shared" si="8"/>
        <v>8.5848074921956122E-3</v>
      </c>
    </row>
    <row r="28" spans="2:11" s="5" customFormat="1" ht="16.5" thickTop="1" thickBot="1" x14ac:dyDescent="0.3">
      <c r="B28" s="31" t="s">
        <v>3</v>
      </c>
      <c r="C28" s="32">
        <f>SUM(C22:C27)</f>
        <v>3.3483796296296303E-2</v>
      </c>
      <c r="D28" s="33"/>
      <c r="E28" s="33">
        <f>IFERROR(SUM(E22:E27),0)</f>
        <v>0.84788980070339981</v>
      </c>
      <c r="F28" s="32">
        <f>SUM(F22:F27)</f>
        <v>3.3796296296296291E-3</v>
      </c>
      <c r="G28" s="33"/>
      <c r="H28" s="33">
        <f>IFERROR(SUM(H22:H27),0)</f>
        <v>0.67592592592592626</v>
      </c>
      <c r="I28" s="32">
        <f>SUM(I22:I27)</f>
        <v>3.6863425925925966E-2</v>
      </c>
      <c r="J28" s="33"/>
      <c r="K28" s="34">
        <f>IFERROR(SUM(K22:K27),0)</f>
        <v>0.82856399583766926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3.949074074074075E-2</v>
      </c>
      <c r="D30" s="35"/>
      <c r="E30" s="36">
        <f>IFERROR(SUM(E19,E28),0)</f>
        <v>1</v>
      </c>
      <c r="F30" s="32">
        <f>SUM(F19,F28)</f>
        <v>4.9999999999999958E-3</v>
      </c>
      <c r="G30" s="35"/>
      <c r="H30" s="36">
        <f>IFERROR(SUM(H19,H28),0)</f>
        <v>1</v>
      </c>
      <c r="I30" s="32">
        <f>SUM(I19,I28)</f>
        <v>4.4490740740740775E-2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>
      <c r="C33" s="6"/>
      <c r="D33" s="6"/>
      <c r="E33" s="6"/>
      <c r="F33" s="6"/>
      <c r="H33" s="6"/>
    </row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>
      <c r="C35" s="6"/>
      <c r="D35" s="6"/>
      <c r="E35" s="6"/>
      <c r="F35" s="6"/>
      <c r="H35" s="6"/>
    </row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 xml:space="preserve">&amp;R
</oddFooter>
  </headerFooter>
  <colBreaks count="1" manualBreakCount="1">
    <brk id="11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5"/>
  <dimension ref="B2:D11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0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ht="23.25" customHeight="1" x14ac:dyDescent="0.25">
      <c r="B3" s="220" t="s">
        <v>258</v>
      </c>
      <c r="C3" s="221"/>
      <c r="D3" s="222"/>
    </row>
    <row r="4" spans="2:4" ht="23.25" customHeight="1" x14ac:dyDescent="0.25">
      <c r="B4" s="223" t="s">
        <v>199</v>
      </c>
      <c r="C4" s="224"/>
      <c r="D4" s="225"/>
    </row>
    <row r="5" spans="2:4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247</v>
      </c>
      <c r="C6" s="100">
        <v>4.7569444444444404E-3</v>
      </c>
      <c r="D6" s="101">
        <v>0.70618556701030877</v>
      </c>
    </row>
    <row r="7" spans="2:4" s="76" customFormat="1" ht="23.25" customHeight="1" thickBot="1" x14ac:dyDescent="0.3">
      <c r="B7" s="102" t="s">
        <v>248</v>
      </c>
      <c r="C7" s="103">
        <v>1.9791666666666699E-3</v>
      </c>
      <c r="D7" s="104">
        <v>0.29381443298969123</v>
      </c>
    </row>
    <row r="11" spans="2:4" x14ac:dyDescent="0.25">
      <c r="C11" s="182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9" max="16383" man="1"/>
  </rowBreaks>
  <colBreaks count="1" manualBreakCount="1">
    <brk id="4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6"/>
  <dimension ref="B2:D25"/>
  <sheetViews>
    <sheetView showGridLines="0" showZeros="0" zoomScale="70" zoomScaleNormal="7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6.425781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259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195</v>
      </c>
      <c r="C6" s="100">
        <v>3.3263888888888898E-2</v>
      </c>
      <c r="D6" s="101">
        <v>8.7374213358465361E-2</v>
      </c>
    </row>
    <row r="7" spans="2:4" s="76" customFormat="1" ht="23.25" customHeight="1" x14ac:dyDescent="0.25">
      <c r="B7" s="99" t="s">
        <v>76</v>
      </c>
      <c r="C7" s="100">
        <v>2.2824074074074101E-2</v>
      </c>
      <c r="D7" s="101">
        <v>5.9951965463776562E-2</v>
      </c>
    </row>
    <row r="8" spans="2:4" s="76" customFormat="1" ht="23.25" customHeight="1" x14ac:dyDescent="0.25">
      <c r="B8" s="99" t="s">
        <v>214</v>
      </c>
      <c r="C8" s="100">
        <v>1.6030092592592599E-2</v>
      </c>
      <c r="D8" s="101">
        <v>4.2106223208585432E-2</v>
      </c>
    </row>
    <row r="9" spans="2:4" s="76" customFormat="1" ht="23.25" customHeight="1" x14ac:dyDescent="0.25">
      <c r="B9" s="99" t="s">
        <v>232</v>
      </c>
      <c r="C9" s="100">
        <v>1.32175925925926E-2</v>
      </c>
      <c r="D9" s="101">
        <v>3.4718633143830016E-2</v>
      </c>
    </row>
    <row r="10" spans="2:4" s="76" customFormat="1" ht="23.25" customHeight="1" x14ac:dyDescent="0.25">
      <c r="B10" s="99" t="s">
        <v>249</v>
      </c>
      <c r="C10" s="100">
        <v>1.1990740740740739E-2</v>
      </c>
      <c r="D10" s="101">
        <v>3.1496062992125984E-2</v>
      </c>
    </row>
    <row r="11" spans="2:4" s="76" customFormat="1" ht="23.25" customHeight="1" x14ac:dyDescent="0.25">
      <c r="B11" s="99" t="s">
        <v>250</v>
      </c>
      <c r="C11" s="100">
        <v>1.1932870370370399E-2</v>
      </c>
      <c r="D11" s="101">
        <v>3.1344054966102292E-2</v>
      </c>
    </row>
    <row r="12" spans="2:4" s="76" customFormat="1" ht="23.25" customHeight="1" x14ac:dyDescent="0.25">
      <c r="B12" s="99" t="s">
        <v>166</v>
      </c>
      <c r="C12" s="100">
        <v>1.0983796296296301E-2</v>
      </c>
      <c r="D12" s="101">
        <v>2.8851123339312328E-2</v>
      </c>
    </row>
    <row r="13" spans="2:4" s="76" customFormat="1" ht="23.25" customHeight="1" x14ac:dyDescent="0.25">
      <c r="B13" s="99" t="s">
        <v>209</v>
      </c>
      <c r="C13" s="100">
        <v>8.8425925925925894E-3</v>
      </c>
      <c r="D13" s="101">
        <v>2.3226826376432669E-2</v>
      </c>
    </row>
    <row r="14" spans="2:4" s="76" customFormat="1" ht="23.25" customHeight="1" x14ac:dyDescent="0.25">
      <c r="B14" s="99" t="s">
        <v>208</v>
      </c>
      <c r="C14" s="100">
        <v>8.6574074074074105E-3</v>
      </c>
      <c r="D14" s="101">
        <v>2.2740400693156609E-2</v>
      </c>
    </row>
    <row r="15" spans="2:4" s="76" customFormat="1" ht="23.25" customHeight="1" x14ac:dyDescent="0.25">
      <c r="B15" s="99" t="s">
        <v>225</v>
      </c>
      <c r="C15" s="100">
        <v>7.7893518518518503E-3</v>
      </c>
      <c r="D15" s="101">
        <v>2.0460280302799984E-2</v>
      </c>
    </row>
    <row r="16" spans="2:4" s="76" customFormat="1" ht="23.25" customHeight="1" x14ac:dyDescent="0.25">
      <c r="B16" s="99" t="s">
        <v>251</v>
      </c>
      <c r="C16" s="100">
        <v>7.7546296296296304E-3</v>
      </c>
      <c r="D16" s="101">
        <v>2.0369075487185726E-2</v>
      </c>
    </row>
    <row r="17" spans="2:4" s="76" customFormat="1" ht="23.25" customHeight="1" x14ac:dyDescent="0.25">
      <c r="B17" s="99" t="s">
        <v>155</v>
      </c>
      <c r="C17" s="100">
        <v>7.6388888888888904E-3</v>
      </c>
      <c r="D17" s="101">
        <v>2.0065059435138182E-2</v>
      </c>
    </row>
    <row r="18" spans="2:4" s="76" customFormat="1" ht="23.25" customHeight="1" x14ac:dyDescent="0.25">
      <c r="B18" s="99" t="s">
        <v>156</v>
      </c>
      <c r="C18" s="100">
        <v>7.6388888888888904E-3</v>
      </c>
      <c r="D18" s="101">
        <v>2.0065059435138182E-2</v>
      </c>
    </row>
    <row r="19" spans="2:4" s="76" customFormat="1" ht="23.25" customHeight="1" x14ac:dyDescent="0.25">
      <c r="B19" s="99" t="s">
        <v>169</v>
      </c>
      <c r="C19" s="100">
        <v>7.5694444444444403E-3</v>
      </c>
      <c r="D19" s="101">
        <v>1.9882649803909636E-2</v>
      </c>
    </row>
    <row r="20" spans="2:4" s="76" customFormat="1" ht="23.25" customHeight="1" x14ac:dyDescent="0.25">
      <c r="B20" s="99" t="s">
        <v>252</v>
      </c>
      <c r="C20" s="100">
        <v>7.5462962962963001E-3</v>
      </c>
      <c r="D20" s="101">
        <v>1.9821846593500149E-2</v>
      </c>
    </row>
    <row r="21" spans="2:4" s="76" customFormat="1" ht="23.25" customHeight="1" x14ac:dyDescent="0.25">
      <c r="B21" s="99" t="s">
        <v>253</v>
      </c>
      <c r="C21" s="100">
        <v>7.1412037037037E-3</v>
      </c>
      <c r="D21" s="101">
        <v>1.875779041133371E-2</v>
      </c>
    </row>
    <row r="22" spans="2:4" s="76" customFormat="1" ht="23.25" customHeight="1" x14ac:dyDescent="0.25">
      <c r="B22" s="99" t="s">
        <v>224</v>
      </c>
      <c r="C22" s="100">
        <v>6.875E-3</v>
      </c>
      <c r="D22" s="101">
        <v>1.8058553491624361E-2</v>
      </c>
    </row>
    <row r="23" spans="2:4" s="76" customFormat="1" ht="23.25" customHeight="1" x14ac:dyDescent="0.25">
      <c r="B23" s="99" t="s">
        <v>207</v>
      </c>
      <c r="C23" s="100">
        <v>6.7939814814814798E-3</v>
      </c>
      <c r="D23" s="101">
        <v>1.7845742255191071E-2</v>
      </c>
    </row>
    <row r="24" spans="2:4" s="76" customFormat="1" ht="23.25" customHeight="1" x14ac:dyDescent="0.25">
      <c r="B24" s="99" t="s">
        <v>254</v>
      </c>
      <c r="C24" s="100">
        <v>6.6087962962963001E-3</v>
      </c>
      <c r="D24" s="101">
        <v>1.7359316571915008E-2</v>
      </c>
    </row>
    <row r="25" spans="2:4" s="76" customFormat="1" ht="23.25" customHeight="1" thickBot="1" x14ac:dyDescent="0.3">
      <c r="B25" s="125" t="s">
        <v>255</v>
      </c>
      <c r="C25" s="126">
        <v>6.5277777777777799E-3</v>
      </c>
      <c r="D25" s="127">
        <v>1.7146505335481722E-2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9" max="16383" man="1"/>
  </rowBreaks>
  <colBreaks count="1" manualBreakCount="1">
    <brk id="4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7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4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260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3"/>
      <c r="D6" s="104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3" max="16383" man="1"/>
  </rowBreaks>
  <colBreaks count="1" manualBreakCount="1">
    <brk id="4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8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7.57031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261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3"/>
      <c r="D6" s="104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3" max="16383" man="1"/>
  </rowBreaks>
  <colBreaks count="1" manualBreakCount="1">
    <brk id="4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9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7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ht="23.25" customHeight="1" x14ac:dyDescent="0.25">
      <c r="B3" s="197" t="s">
        <v>262</v>
      </c>
      <c r="C3" s="198"/>
      <c r="D3" s="199"/>
    </row>
    <row r="4" spans="2:4" ht="23.25" customHeight="1" x14ac:dyDescent="0.25">
      <c r="B4" s="200" t="s">
        <v>199</v>
      </c>
      <c r="C4" s="201"/>
      <c r="D4" s="202"/>
    </row>
    <row r="5" spans="2:4" ht="23.25" customHeight="1" x14ac:dyDescent="0.25">
      <c r="B5" s="40" t="s">
        <v>10</v>
      </c>
      <c r="C5" s="41" t="s">
        <v>62</v>
      </c>
      <c r="D5" s="42" t="s">
        <v>5</v>
      </c>
    </row>
    <row r="6" spans="2:4" ht="23.25" customHeight="1" thickBot="1" x14ac:dyDescent="0.3">
      <c r="B6" s="89"/>
      <c r="C6" s="90"/>
      <c r="D6" s="91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3" max="16383" man="1"/>
  </rowBreaks>
  <colBreaks count="1" manualBreakCount="1">
    <brk id="4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0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5.425781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263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3"/>
      <c r="D6" s="104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3" max="16383" man="1"/>
  </rowBreaks>
  <colBreaks count="1" manualBreakCount="1">
    <brk id="4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1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4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264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79"/>
      <c r="C6" s="180"/>
      <c r="D6" s="181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2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9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265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7"/>
      <c r="D6" s="108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3"/>
  <dimension ref="B2:D25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7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266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76</v>
      </c>
      <c r="C6" s="100">
        <v>7.9398148148148093E-3</v>
      </c>
      <c r="D6" s="101">
        <v>7.73829667230682E-2</v>
      </c>
    </row>
    <row r="7" spans="2:4" s="76" customFormat="1" ht="23.25" customHeight="1" x14ac:dyDescent="0.25">
      <c r="B7" s="99" t="s">
        <v>173</v>
      </c>
      <c r="C7" s="100">
        <v>5.3125000000000004E-3</v>
      </c>
      <c r="D7" s="101">
        <v>5.17766497461929E-2</v>
      </c>
    </row>
    <row r="8" spans="2:4" s="76" customFormat="1" ht="23.25" customHeight="1" x14ac:dyDescent="0.25">
      <c r="B8" s="99" t="s">
        <v>195</v>
      </c>
      <c r="C8" s="100">
        <v>5.0810185185185203E-3</v>
      </c>
      <c r="D8" s="101">
        <v>4.9520586576424101E-2</v>
      </c>
    </row>
    <row r="9" spans="2:4" s="76" customFormat="1" ht="23.25" customHeight="1" x14ac:dyDescent="0.25">
      <c r="B9" s="99" t="s">
        <v>174</v>
      </c>
      <c r="C9" s="100">
        <v>4.8032407407407399E-3</v>
      </c>
      <c r="D9" s="101">
        <v>4.6813310772701601E-2</v>
      </c>
    </row>
    <row r="10" spans="2:4" s="76" customFormat="1" ht="23.25" customHeight="1" x14ac:dyDescent="0.25">
      <c r="B10" s="99" t="s">
        <v>207</v>
      </c>
      <c r="C10" s="100">
        <v>4.7337962962963002E-3</v>
      </c>
      <c r="D10" s="101">
        <v>4.6136491821771E-2</v>
      </c>
    </row>
    <row r="11" spans="2:4" s="76" customFormat="1" ht="23.25" customHeight="1" x14ac:dyDescent="0.25">
      <c r="B11" s="99" t="s">
        <v>156</v>
      </c>
      <c r="C11" s="100">
        <v>4.3402777777777797E-3</v>
      </c>
      <c r="D11" s="101">
        <v>4.23011844331641E-2</v>
      </c>
    </row>
    <row r="12" spans="2:4" s="76" customFormat="1" ht="23.25" customHeight="1" x14ac:dyDescent="0.25">
      <c r="B12" s="99" t="s">
        <v>247</v>
      </c>
      <c r="C12" s="100">
        <v>4.2592592592592604E-3</v>
      </c>
      <c r="D12" s="101">
        <v>4.1511562323745102E-2</v>
      </c>
    </row>
    <row r="13" spans="2:4" s="76" customFormat="1" ht="23.25" customHeight="1" x14ac:dyDescent="0.25">
      <c r="B13" s="99" t="s">
        <v>222</v>
      </c>
      <c r="C13" s="100">
        <v>4.0740740740740702E-3</v>
      </c>
      <c r="D13" s="101">
        <v>3.9706711787930102E-2</v>
      </c>
    </row>
    <row r="14" spans="2:4" s="76" customFormat="1" ht="23.25" customHeight="1" x14ac:dyDescent="0.25">
      <c r="B14" s="99" t="s">
        <v>267</v>
      </c>
      <c r="C14" s="100">
        <v>3.9236111111111104E-3</v>
      </c>
      <c r="D14" s="101">
        <v>3.8240270727580399E-2</v>
      </c>
    </row>
    <row r="15" spans="2:4" s="76" customFormat="1" ht="23.25" customHeight="1" x14ac:dyDescent="0.25">
      <c r="B15" s="99" t="s">
        <v>170</v>
      </c>
      <c r="C15" s="100">
        <v>3.6226851851851902E-3</v>
      </c>
      <c r="D15" s="101">
        <v>3.5307388606880999E-2</v>
      </c>
    </row>
    <row r="16" spans="2:4" s="76" customFormat="1" ht="23.25" customHeight="1" x14ac:dyDescent="0.25">
      <c r="B16" s="99" t="s">
        <v>232</v>
      </c>
      <c r="C16" s="100">
        <v>3.4837962962962999E-3</v>
      </c>
      <c r="D16" s="101">
        <v>3.39537507050197E-2</v>
      </c>
    </row>
    <row r="17" spans="2:4" s="76" customFormat="1" ht="23.25" customHeight="1" x14ac:dyDescent="0.25">
      <c r="B17" s="99" t="s">
        <v>249</v>
      </c>
      <c r="C17" s="100">
        <v>3.4606481481481502E-3</v>
      </c>
      <c r="D17" s="101">
        <v>3.3728144388042898E-2</v>
      </c>
    </row>
    <row r="18" spans="2:4" s="76" customFormat="1" ht="23.25" customHeight="1" x14ac:dyDescent="0.25">
      <c r="B18" s="99" t="s">
        <v>253</v>
      </c>
      <c r="C18" s="100">
        <v>3.2754629629629601E-3</v>
      </c>
      <c r="D18" s="101">
        <v>3.1923293852227898E-2</v>
      </c>
    </row>
    <row r="19" spans="2:4" s="76" customFormat="1" ht="23.25" customHeight="1" x14ac:dyDescent="0.25">
      <c r="B19" s="99" t="s">
        <v>268</v>
      </c>
      <c r="C19" s="100">
        <v>3.2407407407407402E-3</v>
      </c>
      <c r="D19" s="101">
        <v>3.1584884376762601E-2</v>
      </c>
    </row>
    <row r="20" spans="2:4" s="76" customFormat="1" ht="23.25" customHeight="1" x14ac:dyDescent="0.25">
      <c r="B20" s="99" t="s">
        <v>250</v>
      </c>
      <c r="C20" s="100">
        <v>3.0324074074074099E-3</v>
      </c>
      <c r="D20" s="101">
        <v>2.9554427523970701E-2</v>
      </c>
    </row>
    <row r="21" spans="2:4" s="76" customFormat="1" ht="23.25" customHeight="1" x14ac:dyDescent="0.25">
      <c r="B21" s="99" t="s">
        <v>269</v>
      </c>
      <c r="C21" s="100">
        <v>2.8009259259259298E-3</v>
      </c>
      <c r="D21" s="101">
        <v>2.7298364354201899E-2</v>
      </c>
    </row>
    <row r="22" spans="2:4" s="76" customFormat="1" ht="23.25" customHeight="1" x14ac:dyDescent="0.25">
      <c r="B22" s="99" t="s">
        <v>270</v>
      </c>
      <c r="C22" s="100">
        <v>2.4537037037037001E-3</v>
      </c>
      <c r="D22" s="101">
        <v>2.3914269599548801E-2</v>
      </c>
    </row>
    <row r="23" spans="2:4" s="76" customFormat="1" ht="23.25" customHeight="1" x14ac:dyDescent="0.25">
      <c r="B23" s="99" t="s">
        <v>271</v>
      </c>
      <c r="C23" s="100">
        <v>2.4189814814814799E-3</v>
      </c>
      <c r="D23" s="101">
        <v>2.3575860124083501E-2</v>
      </c>
    </row>
    <row r="24" spans="2:4" s="76" customFormat="1" ht="23.25" customHeight="1" x14ac:dyDescent="0.25">
      <c r="B24" s="99" t="s">
        <v>186</v>
      </c>
      <c r="C24" s="100">
        <v>2.38425925925926E-3</v>
      </c>
      <c r="D24" s="101">
        <v>2.3237450648618201E-2</v>
      </c>
    </row>
    <row r="25" spans="2:4" s="76" customFormat="1" ht="23.25" customHeight="1" thickBot="1" x14ac:dyDescent="0.3">
      <c r="B25" s="102" t="s">
        <v>194</v>
      </c>
      <c r="C25" s="103">
        <v>2.2337962962963001E-3</v>
      </c>
      <c r="D25" s="104">
        <v>2.1771009588268501E-2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4"/>
  <dimension ref="B2:D6"/>
  <sheetViews>
    <sheetView showGridLines="0" showZeros="0" topLeftCell="B1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9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5" customFormat="1" ht="23.25" customHeight="1" x14ac:dyDescent="0.25">
      <c r="B3" s="226" t="s">
        <v>272</v>
      </c>
      <c r="C3" s="227"/>
      <c r="D3" s="228"/>
    </row>
    <row r="4" spans="2:4" s="75" customFormat="1" ht="23.25" customHeight="1" x14ac:dyDescent="0.25">
      <c r="B4" s="229" t="s">
        <v>199</v>
      </c>
      <c r="C4" s="230"/>
      <c r="D4" s="231"/>
    </row>
    <row r="5" spans="2:4" s="75" customFormat="1" ht="23.25" customHeight="1" x14ac:dyDescent="0.25">
      <c r="B5" s="92" t="s">
        <v>10</v>
      </c>
      <c r="C5" s="93" t="s">
        <v>62</v>
      </c>
      <c r="D5" s="94" t="s">
        <v>5</v>
      </c>
    </row>
    <row r="6" spans="2:4" s="75" customFormat="1" ht="23.25" customHeight="1" thickBot="1" x14ac:dyDescent="0.3">
      <c r="B6" s="95"/>
      <c r="C6" s="105"/>
      <c r="D6" s="106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1" max="1638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B2:K31"/>
  <sheetViews>
    <sheetView showGridLines="0" showZeros="0" view="pageBreakPreview" zoomScale="110" zoomScaleNormal="8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bestFit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2" spans="2:11" ht="15.75" thickBot="1" x14ac:dyDescent="0.3"/>
    <row r="3" spans="2:11" ht="16.5" customHeight="1" x14ac:dyDescent="0.25">
      <c r="B3" s="186" t="s">
        <v>48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x14ac:dyDescent="0.25">
      <c r="B7" s="10" t="s">
        <v>37</v>
      </c>
      <c r="C7" s="11">
        <v>2.8356481481481501E-3</v>
      </c>
      <c r="D7" s="12">
        <f t="shared" ref="D7:D18" si="0">IFERROR(C7/C$19,0)</f>
        <v>0.10398981324278442</v>
      </c>
      <c r="E7" s="12">
        <f t="shared" ref="E7:E18" si="1">IFERROR(C7/C$30,0)</f>
        <v>2.1578298397040712E-2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2.8356481481481501E-3</v>
      </c>
      <c r="J7" s="12">
        <f t="shared" ref="J7:J18" si="4">IFERROR(I7/I$19,0)</f>
        <v>0.10398981324278442</v>
      </c>
      <c r="K7" s="14">
        <f t="shared" ref="K7:K18" si="5">IFERROR(I7/I$30,0)</f>
        <v>2.1578298397040712E-2</v>
      </c>
    </row>
    <row r="8" spans="2:11" x14ac:dyDescent="0.25">
      <c r="B8" s="148" t="s">
        <v>101</v>
      </c>
      <c r="C8" s="11">
        <v>5.4745370370370399E-3</v>
      </c>
      <c r="D8" s="12">
        <f t="shared" si="0"/>
        <v>0.20076400679117151</v>
      </c>
      <c r="E8" s="12">
        <f t="shared" si="1"/>
        <v>4.16593271093888E-2</v>
      </c>
      <c r="F8" s="11">
        <v>0</v>
      </c>
      <c r="G8" s="12">
        <f t="shared" si="2"/>
        <v>0</v>
      </c>
      <c r="H8" s="12">
        <f t="shared" si="3"/>
        <v>0</v>
      </c>
      <c r="I8" s="11">
        <v>5.4745370370370399E-3</v>
      </c>
      <c r="J8" s="12">
        <f t="shared" si="4"/>
        <v>0.20076400679117151</v>
      </c>
      <c r="K8" s="14">
        <f t="shared" si="5"/>
        <v>4.16593271093888E-2</v>
      </c>
    </row>
    <row r="9" spans="2:11" x14ac:dyDescent="0.25">
      <c r="B9" s="10" t="s">
        <v>51</v>
      </c>
      <c r="C9" s="11">
        <v>4.8842592592592601E-3</v>
      </c>
      <c r="D9" s="12">
        <f t="shared" si="0"/>
        <v>0.1791171477079796</v>
      </c>
      <c r="E9" s="12">
        <f t="shared" si="1"/>
        <v>3.7167518055310919E-2</v>
      </c>
      <c r="F9" s="11">
        <v>0</v>
      </c>
      <c r="G9" s="12">
        <f t="shared" si="2"/>
        <v>0</v>
      </c>
      <c r="H9" s="12">
        <f t="shared" si="3"/>
        <v>0</v>
      </c>
      <c r="I9" s="11">
        <v>4.8842592592592601E-3</v>
      </c>
      <c r="J9" s="12">
        <f t="shared" si="4"/>
        <v>0.1791171477079796</v>
      </c>
      <c r="K9" s="14">
        <f t="shared" si="5"/>
        <v>3.7167518055310919E-2</v>
      </c>
    </row>
    <row r="10" spans="2:11" x14ac:dyDescent="0.25">
      <c r="B10" s="10" t="s">
        <v>11</v>
      </c>
      <c r="C10" s="11">
        <v>9.7916666666666707E-3</v>
      </c>
      <c r="D10" s="12">
        <f t="shared" si="0"/>
        <v>0.35908319185059423</v>
      </c>
      <c r="E10" s="12">
        <f t="shared" si="1"/>
        <v>7.4511185485291578E-2</v>
      </c>
      <c r="F10" s="11">
        <v>0</v>
      </c>
      <c r="G10" s="12">
        <f t="shared" si="2"/>
        <v>0</v>
      </c>
      <c r="H10" s="12">
        <f t="shared" si="3"/>
        <v>0</v>
      </c>
      <c r="I10" s="11">
        <v>9.7916666666666707E-3</v>
      </c>
      <c r="J10" s="12">
        <f t="shared" si="4"/>
        <v>0.35908319185059423</v>
      </c>
      <c r="K10" s="14">
        <f t="shared" si="5"/>
        <v>7.4511185485291578E-2</v>
      </c>
    </row>
    <row r="11" spans="2:11" x14ac:dyDescent="0.25">
      <c r="B11" s="10" t="s">
        <v>12</v>
      </c>
      <c r="C11" s="11">
        <v>4.6296296296296301E-5</v>
      </c>
      <c r="D11" s="12">
        <f t="shared" si="0"/>
        <v>1.6977928692699486E-3</v>
      </c>
      <c r="E11" s="12">
        <f t="shared" si="1"/>
        <v>3.5229874933944002E-4</v>
      </c>
      <c r="F11" s="11">
        <v>0</v>
      </c>
      <c r="G11" s="12">
        <f t="shared" si="2"/>
        <v>0</v>
      </c>
      <c r="H11" s="12">
        <f t="shared" si="3"/>
        <v>0</v>
      </c>
      <c r="I11" s="11">
        <v>4.6296296296296301E-5</v>
      </c>
      <c r="J11" s="12">
        <f t="shared" si="4"/>
        <v>1.6977928692699486E-3</v>
      </c>
      <c r="K11" s="14">
        <f t="shared" si="5"/>
        <v>3.5229874933944002E-4</v>
      </c>
    </row>
    <row r="12" spans="2:11" x14ac:dyDescent="0.25">
      <c r="B12" s="10" t="s">
        <v>164</v>
      </c>
      <c r="C12" s="11">
        <v>6.1342592592592601E-4</v>
      </c>
      <c r="D12" s="12">
        <f t="shared" si="0"/>
        <v>2.2495755517826819E-2</v>
      </c>
      <c r="E12" s="12">
        <f t="shared" si="1"/>
        <v>4.6679584287475798E-3</v>
      </c>
      <c r="F12" s="11">
        <v>0</v>
      </c>
      <c r="G12" s="12">
        <f t="shared" si="2"/>
        <v>0</v>
      </c>
      <c r="H12" s="12">
        <f t="shared" si="3"/>
        <v>0</v>
      </c>
      <c r="I12" s="11">
        <v>6.1342592592592601E-4</v>
      </c>
      <c r="J12" s="12">
        <f t="shared" si="4"/>
        <v>2.2495755517826819E-2</v>
      </c>
      <c r="K12" s="14">
        <f t="shared" si="5"/>
        <v>4.6679584287475798E-3</v>
      </c>
    </row>
    <row r="13" spans="2:1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x14ac:dyDescent="0.25">
      <c r="B14" s="10" t="s">
        <v>109</v>
      </c>
      <c r="C14" s="11">
        <v>3.7037037037037003E-4</v>
      </c>
      <c r="D14" s="12">
        <f t="shared" si="0"/>
        <v>1.3582342954159575E-2</v>
      </c>
      <c r="E14" s="12">
        <f t="shared" si="1"/>
        <v>2.8183899947155171E-3</v>
      </c>
      <c r="F14" s="11">
        <v>0</v>
      </c>
      <c r="G14" s="12">
        <f t="shared" si="2"/>
        <v>0</v>
      </c>
      <c r="H14" s="12">
        <f t="shared" si="3"/>
        <v>0</v>
      </c>
      <c r="I14" s="11">
        <v>3.7037037037037003E-4</v>
      </c>
      <c r="J14" s="12">
        <f t="shared" si="4"/>
        <v>1.3582342954159575E-2</v>
      </c>
      <c r="K14" s="14">
        <f t="shared" si="5"/>
        <v>2.8183899947155171E-3</v>
      </c>
    </row>
    <row r="15" spans="2:11" x14ac:dyDescent="0.25">
      <c r="B15" s="10" t="s">
        <v>196</v>
      </c>
      <c r="C15" s="11">
        <v>2.31481481481481E-4</v>
      </c>
      <c r="D15" s="12">
        <f t="shared" si="0"/>
        <v>8.4889643463497248E-3</v>
      </c>
      <c r="E15" s="12">
        <f t="shared" si="1"/>
        <v>1.7614937466971961E-3</v>
      </c>
      <c r="F15" s="11">
        <v>0</v>
      </c>
      <c r="G15" s="12">
        <f t="shared" si="2"/>
        <v>0</v>
      </c>
      <c r="H15" s="12">
        <f t="shared" si="3"/>
        <v>0</v>
      </c>
      <c r="I15" s="11">
        <v>2.31481481481481E-4</v>
      </c>
      <c r="J15" s="12">
        <f t="shared" si="4"/>
        <v>8.4889643463497248E-3</v>
      </c>
      <c r="K15" s="14">
        <f t="shared" si="5"/>
        <v>1.7614937466971961E-3</v>
      </c>
    </row>
    <row r="16" spans="2:1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ht="15.75" thickBot="1" x14ac:dyDescent="0.3">
      <c r="B18" s="10" t="s">
        <v>13</v>
      </c>
      <c r="C18" s="11">
        <v>3.0208333333333298E-3</v>
      </c>
      <c r="D18" s="12">
        <f t="shared" si="0"/>
        <v>0.110780984719864</v>
      </c>
      <c r="E18" s="12">
        <f t="shared" si="1"/>
        <v>2.2987493394398432E-2</v>
      </c>
      <c r="F18" s="11">
        <v>0</v>
      </c>
      <c r="G18" s="12">
        <f t="shared" si="2"/>
        <v>0</v>
      </c>
      <c r="H18" s="12">
        <f t="shared" si="3"/>
        <v>0</v>
      </c>
      <c r="I18" s="11">
        <v>3.0208333333333298E-3</v>
      </c>
      <c r="J18" s="12">
        <f t="shared" si="4"/>
        <v>0.110780984719864</v>
      </c>
      <c r="K18" s="14">
        <f t="shared" si="5"/>
        <v>2.2987493394398432E-2</v>
      </c>
    </row>
    <row r="19" spans="2:11" ht="16.5" thickTop="1" thickBot="1" x14ac:dyDescent="0.3">
      <c r="B19" s="31" t="s">
        <v>3</v>
      </c>
      <c r="C19" s="32">
        <f>SUM(C7:C18)</f>
        <v>2.7268518518518529E-2</v>
      </c>
      <c r="D19" s="33">
        <f>IFERROR(SUM(D7:D18),0)</f>
        <v>0.99999999999999978</v>
      </c>
      <c r="E19" s="33">
        <f>IFERROR(SUM(E7:E18),0)</f>
        <v>0.20750396336093022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2.7268518518518529E-2</v>
      </c>
      <c r="J19" s="33">
        <f>IFERROR(SUM(J7:J18),0)</f>
        <v>0.99999999999999978</v>
      </c>
      <c r="K19" s="34">
        <f>IFERROR(SUM(K7:K18),0)</f>
        <v>0.20750396336093022</v>
      </c>
    </row>
    <row r="20" spans="2:1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x14ac:dyDescent="0.25">
      <c r="B22" s="18" t="s">
        <v>15</v>
      </c>
      <c r="C22" s="11">
        <v>4.9074074074074098E-3</v>
      </c>
      <c r="D22" s="19"/>
      <c r="E22" s="12">
        <f>IFERROR(C22/C$30,0)</f>
        <v>3.7343667429980652E-2</v>
      </c>
      <c r="F22" s="11">
        <v>0</v>
      </c>
      <c r="G22" s="19"/>
      <c r="H22" s="12">
        <f>IFERROR(F22/F$30,0)</f>
        <v>0</v>
      </c>
      <c r="I22" s="11">
        <v>4.9074074074074098E-3</v>
      </c>
      <c r="J22" s="19"/>
      <c r="K22" s="14">
        <f>IFERROR(I22/I$30,0)</f>
        <v>3.7343667429980652E-2</v>
      </c>
    </row>
    <row r="23" spans="2:11" x14ac:dyDescent="0.25">
      <c r="B23" s="18" t="s">
        <v>16</v>
      </c>
      <c r="C23" s="11">
        <v>2.89351851851852E-4</v>
      </c>
      <c r="D23" s="19"/>
      <c r="E23" s="12">
        <f t="shared" ref="E23:E27" si="6">IFERROR(C23/C$30,0)</f>
        <v>2.2018671833715009E-3</v>
      </c>
      <c r="F23" s="11">
        <v>0</v>
      </c>
      <c r="G23" s="19"/>
      <c r="H23" s="12">
        <f t="shared" ref="H23:H27" si="7">IFERROR(F23/F$30,0)</f>
        <v>0</v>
      </c>
      <c r="I23" s="11">
        <v>2.89351851851852E-4</v>
      </c>
      <c r="J23" s="19"/>
      <c r="K23" s="14">
        <f t="shared" ref="K23:K27" si="8">IFERROR(I23/I$30,0)</f>
        <v>2.2018671833715009E-3</v>
      </c>
    </row>
    <row r="24" spans="2:11" x14ac:dyDescent="0.25">
      <c r="B24" s="18" t="s">
        <v>17</v>
      </c>
      <c r="C24" s="11">
        <v>4.3981481481481503E-4</v>
      </c>
      <c r="D24" s="19"/>
      <c r="E24" s="12">
        <f t="shared" si="6"/>
        <v>3.3468381187246811E-3</v>
      </c>
      <c r="F24" s="11">
        <v>0</v>
      </c>
      <c r="G24" s="19"/>
      <c r="H24" s="12">
        <f t="shared" si="7"/>
        <v>0</v>
      </c>
      <c r="I24" s="11">
        <v>4.3981481481481503E-4</v>
      </c>
      <c r="J24" s="19"/>
      <c r="K24" s="14">
        <f t="shared" si="8"/>
        <v>3.3468381187246811E-3</v>
      </c>
    </row>
    <row r="25" spans="2:11" x14ac:dyDescent="0.25">
      <c r="B25" s="18" t="s">
        <v>18</v>
      </c>
      <c r="C25" s="11">
        <v>3.40393518518518E-2</v>
      </c>
      <c r="D25" s="19"/>
      <c r="E25" s="12">
        <f t="shared" si="6"/>
        <v>0.25902765545182282</v>
      </c>
      <c r="F25" s="11">
        <v>0</v>
      </c>
      <c r="G25" s="19"/>
      <c r="H25" s="12">
        <f t="shared" si="7"/>
        <v>0</v>
      </c>
      <c r="I25" s="11">
        <v>3.40393518518518E-2</v>
      </c>
      <c r="J25" s="19"/>
      <c r="K25" s="14">
        <f t="shared" si="8"/>
        <v>0.25902765545182282</v>
      </c>
    </row>
    <row r="26" spans="2:11" x14ac:dyDescent="0.25">
      <c r="B26" s="18" t="s">
        <v>19</v>
      </c>
      <c r="C26" s="11">
        <v>6.3750000000000001E-2</v>
      </c>
      <c r="D26" s="19"/>
      <c r="E26" s="12">
        <f t="shared" si="6"/>
        <v>0.48511537784040881</v>
      </c>
      <c r="F26" s="11">
        <v>0</v>
      </c>
      <c r="G26" s="19"/>
      <c r="H26" s="12">
        <f t="shared" si="7"/>
        <v>0</v>
      </c>
      <c r="I26" s="11">
        <v>6.3750000000000001E-2</v>
      </c>
      <c r="J26" s="19"/>
      <c r="K26" s="14">
        <f t="shared" si="8"/>
        <v>0.48511537784040881</v>
      </c>
    </row>
    <row r="27" spans="2:11" ht="15.75" thickBot="1" x14ac:dyDescent="0.3">
      <c r="B27" s="23" t="s">
        <v>20</v>
      </c>
      <c r="C27" s="20">
        <v>7.1759259259259302E-4</v>
      </c>
      <c r="D27" s="24"/>
      <c r="E27" s="21">
        <f t="shared" si="6"/>
        <v>5.4606306147613227E-3</v>
      </c>
      <c r="F27" s="20">
        <v>0</v>
      </c>
      <c r="G27" s="24"/>
      <c r="H27" s="21">
        <f t="shared" si="7"/>
        <v>0</v>
      </c>
      <c r="I27" s="20">
        <v>7.1759259259259302E-4</v>
      </c>
      <c r="J27" s="24"/>
      <c r="K27" s="22">
        <f t="shared" si="8"/>
        <v>5.4606306147613227E-3</v>
      </c>
    </row>
    <row r="28" spans="2:11" ht="16.5" thickTop="1" thickBot="1" x14ac:dyDescent="0.3">
      <c r="B28" s="31" t="s">
        <v>3</v>
      </c>
      <c r="C28" s="32">
        <f>SUM(C22:C27)</f>
        <v>0.10414351851851847</v>
      </c>
      <c r="D28" s="33"/>
      <c r="E28" s="33">
        <f>IFERROR(SUM(E22:E27),0)</f>
        <v>0.79249603663906987</v>
      </c>
      <c r="F28" s="32">
        <f>SUM(F22:F27)</f>
        <v>0</v>
      </c>
      <c r="G28" s="33"/>
      <c r="H28" s="33">
        <f>IFERROR(SUM(H22:H27),0)</f>
        <v>0</v>
      </c>
      <c r="I28" s="32">
        <f>SUM(I22:I27)</f>
        <v>0.10414351851851847</v>
      </c>
      <c r="J28" s="33"/>
      <c r="K28" s="34">
        <f>IFERROR(SUM(K22:K27),0)</f>
        <v>0.79249603663906987</v>
      </c>
    </row>
    <row r="29" spans="2:1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6.5" thickTop="1" thickBot="1" x14ac:dyDescent="0.3">
      <c r="B30" s="31" t="s">
        <v>6</v>
      </c>
      <c r="C30" s="32">
        <f>SUM(C19,C28)</f>
        <v>0.13141203703703699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0.13141203703703699</v>
      </c>
      <c r="J30" s="35"/>
      <c r="K30" s="38">
        <f>IFERROR(SUM(K19,K28),0)</f>
        <v>1</v>
      </c>
    </row>
    <row r="31" spans="2:1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5"/>
  <dimension ref="B2:D13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3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275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x14ac:dyDescent="0.25">
      <c r="B6" s="99" t="s">
        <v>169</v>
      </c>
      <c r="C6" s="100">
        <v>5.1736111111111097E-3</v>
      </c>
      <c r="D6" s="101">
        <v>0.21114785073216799</v>
      </c>
    </row>
    <row r="7" spans="2:4" s="76" customFormat="1" ht="23.25" customHeight="1" x14ac:dyDescent="0.25">
      <c r="B7" s="99" t="s">
        <v>195</v>
      </c>
      <c r="C7" s="100">
        <v>4.0046296296296297E-3</v>
      </c>
      <c r="D7" s="101">
        <v>0.16343882853093999</v>
      </c>
    </row>
    <row r="8" spans="2:4" s="76" customFormat="1" ht="23.25" customHeight="1" x14ac:dyDescent="0.25">
      <c r="B8" s="99" t="s">
        <v>232</v>
      </c>
      <c r="C8" s="100">
        <v>3.9004629629629602E-3</v>
      </c>
      <c r="D8" s="101">
        <v>0.15918752952290999</v>
      </c>
    </row>
    <row r="9" spans="2:4" s="76" customFormat="1" ht="23.25" customHeight="1" x14ac:dyDescent="0.25">
      <c r="B9" s="99" t="s">
        <v>276</v>
      </c>
      <c r="C9" s="100">
        <v>3.37962962962963E-3</v>
      </c>
      <c r="D9" s="101">
        <v>0.13793103448275901</v>
      </c>
    </row>
    <row r="10" spans="2:4" s="76" customFormat="1" ht="23.25" customHeight="1" x14ac:dyDescent="0.25">
      <c r="B10" s="99" t="s">
        <v>170</v>
      </c>
      <c r="C10" s="100">
        <v>3.3564814814814798E-3</v>
      </c>
      <c r="D10" s="101">
        <v>0.13698630136986301</v>
      </c>
    </row>
    <row r="11" spans="2:4" s="76" customFormat="1" ht="23.25" customHeight="1" x14ac:dyDescent="0.25">
      <c r="B11" s="99" t="s">
        <v>188</v>
      </c>
      <c r="C11" s="100">
        <v>1.80555555555556E-3</v>
      </c>
      <c r="D11" s="101">
        <v>7.3689182805857303E-2</v>
      </c>
    </row>
    <row r="12" spans="2:4" s="76" customFormat="1" ht="23.25" customHeight="1" x14ac:dyDescent="0.25">
      <c r="B12" s="99" t="s">
        <v>244</v>
      </c>
      <c r="C12" s="100">
        <v>1.6782407407407399E-3</v>
      </c>
      <c r="D12" s="101">
        <v>6.8493150684931503E-2</v>
      </c>
    </row>
    <row r="13" spans="2:4" s="76" customFormat="1" ht="23.25" customHeight="1" thickBot="1" x14ac:dyDescent="0.3">
      <c r="B13" s="125" t="s">
        <v>277</v>
      </c>
      <c r="C13" s="126">
        <v>1.2037037037037001E-3</v>
      </c>
      <c r="D13" s="127">
        <v>4.9126121870571603E-2</v>
      </c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4" max="16383" man="1"/>
  </rowBreaks>
  <colBreaks count="1" manualBreakCount="1">
    <brk id="4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6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26.8554687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273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3"/>
      <c r="D6" s="104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17" max="16383" man="1"/>
  </rowBreaks>
  <colBreaks count="1" manualBreakCount="1">
    <brk id="4" max="104857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7"/>
  <dimension ref="B2:D6"/>
  <sheetViews>
    <sheetView showGridLines="0" showZeros="0" zoomScale="60" zoomScaleNormal="60" zoomScaleSheetLayoutView="10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113.140625" style="1" customWidth="1"/>
    <col min="3" max="3" width="17.5703125" style="1" bestFit="1" customWidth="1"/>
    <col min="4" max="4" width="16.5703125" style="1" bestFit="1" customWidth="1"/>
    <col min="5" max="16384" width="8.85546875" style="1"/>
  </cols>
  <sheetData>
    <row r="2" spans="2:4" ht="15.75" thickBot="1" x14ac:dyDescent="0.3"/>
    <row r="3" spans="2:4" s="76" customFormat="1" ht="23.25" customHeight="1" x14ac:dyDescent="0.25">
      <c r="B3" s="220" t="s">
        <v>274</v>
      </c>
      <c r="C3" s="221"/>
      <c r="D3" s="222"/>
    </row>
    <row r="4" spans="2:4" s="76" customFormat="1" ht="23.25" customHeight="1" x14ac:dyDescent="0.25">
      <c r="B4" s="223" t="s">
        <v>199</v>
      </c>
      <c r="C4" s="224"/>
      <c r="D4" s="225"/>
    </row>
    <row r="5" spans="2:4" s="76" customFormat="1" ht="23.25" customHeight="1" x14ac:dyDescent="0.25">
      <c r="B5" s="96" t="s">
        <v>10</v>
      </c>
      <c r="C5" s="97" t="s">
        <v>62</v>
      </c>
      <c r="D5" s="98" t="s">
        <v>5</v>
      </c>
    </row>
    <row r="6" spans="2:4" s="76" customFormat="1" ht="23.25" customHeight="1" thickBot="1" x14ac:dyDescent="0.3">
      <c r="B6" s="102"/>
      <c r="C6" s="103"/>
      <c r="D6" s="104"/>
    </row>
  </sheetData>
  <mergeCells count="2"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17" max="16383" man="1"/>
  </rowBreaks>
  <colBreaks count="1" manualBreakCount="1">
    <brk id="4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9"/>
  <dimension ref="A1:P39"/>
  <sheetViews>
    <sheetView showZeros="0" workbookViewId="0">
      <selection activeCell="A32" sqref="A32"/>
    </sheetView>
  </sheetViews>
  <sheetFormatPr defaultRowHeight="15" x14ac:dyDescent="0.25"/>
  <cols>
    <col min="1" max="1" width="39.28515625" bestFit="1" customWidth="1"/>
    <col min="2" max="2" width="17.140625" customWidth="1"/>
  </cols>
  <sheetData>
    <row r="1" spans="1:16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</row>
    <row r="2" spans="1:16" x14ac:dyDescent="0.25">
      <c r="A2" t="s">
        <v>37</v>
      </c>
      <c r="B2">
        <v>0</v>
      </c>
      <c r="C2">
        <v>1.72453703703704E-3</v>
      </c>
      <c r="D2">
        <v>1.57407407407407E-3</v>
      </c>
      <c r="E2">
        <v>0</v>
      </c>
      <c r="F2">
        <v>1.07638888888889E-3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3.7962962962963002E-3</v>
      </c>
      <c r="N2">
        <v>2.1990740740740699E-3</v>
      </c>
      <c r="O2">
        <v>4.5138888888888898E-4</v>
      </c>
      <c r="P2">
        <v>7.0601851851851798E-3</v>
      </c>
    </row>
    <row r="3" spans="1:16" x14ac:dyDescent="0.25">
      <c r="A3" t="s">
        <v>101</v>
      </c>
      <c r="B3">
        <v>0</v>
      </c>
      <c r="C3">
        <v>6.3310185185185197E-3</v>
      </c>
      <c r="D3">
        <v>4.6643518518518501E-3</v>
      </c>
      <c r="E3">
        <v>0</v>
      </c>
      <c r="F3">
        <v>7.8703703703703705E-4</v>
      </c>
      <c r="G3">
        <v>9.2592592592592596E-4</v>
      </c>
      <c r="H3">
        <v>0</v>
      </c>
      <c r="I3">
        <v>0</v>
      </c>
      <c r="J3">
        <v>1.15740740740741E-4</v>
      </c>
      <c r="K3">
        <v>0</v>
      </c>
      <c r="L3">
        <v>0</v>
      </c>
      <c r="M3">
        <v>7.1643518518518497E-3</v>
      </c>
      <c r="N3">
        <v>2.7662037037037E-3</v>
      </c>
      <c r="O3">
        <v>1.3194444444444399E-3</v>
      </c>
      <c r="P3">
        <v>8.3449074074074103E-3</v>
      </c>
    </row>
    <row r="4" spans="1:16" x14ac:dyDescent="0.25">
      <c r="A4" t="s">
        <v>51</v>
      </c>
      <c r="B4">
        <v>0</v>
      </c>
      <c r="C4">
        <v>7.5231481481481503E-4</v>
      </c>
      <c r="D4">
        <v>7.0601851851851804E-4</v>
      </c>
      <c r="E4">
        <v>0</v>
      </c>
      <c r="F4">
        <v>1.4814814814814801E-3</v>
      </c>
      <c r="G4">
        <v>1.19212962962963E-3</v>
      </c>
      <c r="H4">
        <v>0</v>
      </c>
      <c r="I4">
        <v>0</v>
      </c>
      <c r="J4">
        <v>1.6203703703703701E-4</v>
      </c>
      <c r="K4">
        <v>0</v>
      </c>
      <c r="L4">
        <v>0</v>
      </c>
      <c r="M4">
        <v>1.4236111111111101E-3</v>
      </c>
      <c r="N4">
        <v>2.0370370370370399E-3</v>
      </c>
      <c r="O4">
        <v>6.01851851851852E-4</v>
      </c>
      <c r="P4">
        <v>6.9675925925925903E-3</v>
      </c>
    </row>
    <row r="5" spans="1:16" x14ac:dyDescent="0.25">
      <c r="A5" t="s">
        <v>11</v>
      </c>
      <c r="B5">
        <v>0</v>
      </c>
      <c r="C5">
        <v>1.0937499999999999E-2</v>
      </c>
      <c r="D5">
        <v>1.22569444444444E-2</v>
      </c>
      <c r="E5">
        <v>5.32407407407407E-4</v>
      </c>
      <c r="F5">
        <v>8.4143518518518499E-3</v>
      </c>
      <c r="G5">
        <v>1.7361111111111099E-3</v>
      </c>
      <c r="H5">
        <v>0</v>
      </c>
      <c r="I5">
        <v>0</v>
      </c>
      <c r="J5">
        <v>1.2037037037037001E-3</v>
      </c>
      <c r="K5">
        <v>0</v>
      </c>
      <c r="L5">
        <v>0</v>
      </c>
      <c r="M5">
        <v>2.2256944444444399E-2</v>
      </c>
      <c r="N5">
        <v>6.9097222222222199E-3</v>
      </c>
      <c r="O5">
        <v>4.4212962962962999E-3</v>
      </c>
      <c r="P5">
        <v>1.50231481481481E-2</v>
      </c>
    </row>
    <row r="6" spans="1:16" x14ac:dyDescent="0.25">
      <c r="A6" t="s">
        <v>12</v>
      </c>
      <c r="B6">
        <v>0</v>
      </c>
      <c r="C6">
        <v>2.5462962962962999E-4</v>
      </c>
      <c r="D6">
        <v>4.8726851851851804E-3</v>
      </c>
      <c r="E6">
        <v>0</v>
      </c>
      <c r="F6">
        <v>0</v>
      </c>
      <c r="G6">
        <v>2.7777777777777799E-4</v>
      </c>
      <c r="H6">
        <v>0</v>
      </c>
      <c r="I6">
        <v>0</v>
      </c>
      <c r="J6">
        <v>0</v>
      </c>
      <c r="K6">
        <v>0</v>
      </c>
      <c r="L6">
        <v>0</v>
      </c>
      <c r="M6">
        <v>1.33101851851852E-3</v>
      </c>
      <c r="N6">
        <v>9.0277777777777795E-4</v>
      </c>
      <c r="O6">
        <v>2.0833333333333299E-4</v>
      </c>
      <c r="P6">
        <v>3.3333333333333301E-3</v>
      </c>
    </row>
    <row r="7" spans="1:16" x14ac:dyDescent="0.25">
      <c r="A7" t="s">
        <v>164</v>
      </c>
      <c r="B7">
        <v>0</v>
      </c>
      <c r="C7">
        <v>0</v>
      </c>
      <c r="D7">
        <v>3.2407407407407401E-4</v>
      </c>
      <c r="E7">
        <v>0</v>
      </c>
      <c r="F7">
        <v>9.2592592592592602E-5</v>
      </c>
      <c r="G7">
        <v>0</v>
      </c>
      <c r="H7">
        <v>0</v>
      </c>
      <c r="I7">
        <v>0</v>
      </c>
      <c r="J7">
        <v>1.38888888888889E-4</v>
      </c>
      <c r="K7">
        <v>0</v>
      </c>
      <c r="L7">
        <v>0</v>
      </c>
      <c r="M7">
        <v>0</v>
      </c>
      <c r="N7">
        <v>3.1250000000000001E-4</v>
      </c>
      <c r="O7">
        <v>0</v>
      </c>
      <c r="P7">
        <v>8.1018518518518505E-4</v>
      </c>
    </row>
    <row r="8" spans="1:16" x14ac:dyDescent="0.25">
      <c r="A8" t="s">
        <v>108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5.78703703703704E-4</v>
      </c>
      <c r="N8">
        <v>4.6296296296296301E-5</v>
      </c>
      <c r="O8">
        <v>5.78703703703704E-5</v>
      </c>
      <c r="P8">
        <v>0</v>
      </c>
    </row>
    <row r="9" spans="1:16" x14ac:dyDescent="0.25">
      <c r="A9" t="s">
        <v>109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1.7361111111111101E-4</v>
      </c>
      <c r="P9">
        <v>1.8518518518518501E-4</v>
      </c>
    </row>
    <row r="10" spans="1:16" x14ac:dyDescent="0.25">
      <c r="A10" t="s">
        <v>196</v>
      </c>
      <c r="B10">
        <v>0</v>
      </c>
      <c r="C10">
        <v>1.1458333333333301E-3</v>
      </c>
      <c r="D10">
        <v>1.21527777777778E-3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5.5555555555555599E-4</v>
      </c>
      <c r="N10">
        <v>4.1666666666666702E-4</v>
      </c>
      <c r="O10">
        <v>0</v>
      </c>
      <c r="P10">
        <v>5.5555555555555599E-4</v>
      </c>
    </row>
    <row r="11" spans="1:16" x14ac:dyDescent="0.25">
      <c r="A11" t="s">
        <v>185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t="s">
        <v>165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25">
      <c r="A13" t="s">
        <v>13</v>
      </c>
      <c r="B13">
        <v>0</v>
      </c>
      <c r="C13">
        <v>2.7314814814814801E-3</v>
      </c>
      <c r="D13">
        <v>1.3657407407407401E-3</v>
      </c>
      <c r="E13">
        <v>6.9444444444444404E-5</v>
      </c>
      <c r="F13">
        <v>1.0057870370370399E-2</v>
      </c>
      <c r="G13">
        <v>1.1805555555555599E-3</v>
      </c>
      <c r="H13">
        <v>0</v>
      </c>
      <c r="I13">
        <v>0</v>
      </c>
      <c r="J13">
        <v>0</v>
      </c>
      <c r="K13">
        <v>0</v>
      </c>
      <c r="L13">
        <v>0</v>
      </c>
      <c r="M13">
        <v>7.1296296296296299E-3</v>
      </c>
      <c r="N13">
        <v>5.4398148148148101E-4</v>
      </c>
      <c r="O13">
        <v>1.1226851851851901E-3</v>
      </c>
      <c r="P13">
        <v>4.3402777777777797E-3</v>
      </c>
    </row>
    <row r="14" spans="1:16" x14ac:dyDescent="0.25">
      <c r="A14" t="s">
        <v>15</v>
      </c>
      <c r="B14">
        <v>0</v>
      </c>
      <c r="C14">
        <v>3.4027777777777802E-3</v>
      </c>
      <c r="D14">
        <v>2.99768518518519E-3</v>
      </c>
      <c r="E14">
        <v>8.5648148148148205E-4</v>
      </c>
      <c r="F14">
        <v>2.4305555555555599E-3</v>
      </c>
      <c r="G14">
        <v>2.31481481481481E-4</v>
      </c>
      <c r="H14">
        <v>0</v>
      </c>
      <c r="I14">
        <v>0</v>
      </c>
      <c r="J14">
        <v>3.5879629629629602E-4</v>
      </c>
      <c r="K14">
        <v>0</v>
      </c>
      <c r="L14">
        <v>0</v>
      </c>
      <c r="M14">
        <v>2.7662037037037E-3</v>
      </c>
      <c r="N14">
        <v>4.31712962962963E-3</v>
      </c>
      <c r="O14">
        <v>3.32175925925926E-3</v>
      </c>
      <c r="P14">
        <v>1.0405092592592599E-2</v>
      </c>
    </row>
    <row r="15" spans="1:16" x14ac:dyDescent="0.25">
      <c r="A15" t="s">
        <v>16</v>
      </c>
      <c r="B15">
        <v>0</v>
      </c>
      <c r="C15">
        <v>1.7361111111111101E-4</v>
      </c>
      <c r="D15">
        <v>5.32407407407407E-4</v>
      </c>
      <c r="E15">
        <v>0</v>
      </c>
      <c r="F15">
        <v>0</v>
      </c>
      <c r="G15">
        <v>0</v>
      </c>
      <c r="H15">
        <v>0</v>
      </c>
      <c r="I15">
        <v>0</v>
      </c>
      <c r="J15">
        <v>1.50462962962963E-4</v>
      </c>
      <c r="K15">
        <v>0</v>
      </c>
      <c r="L15">
        <v>0</v>
      </c>
      <c r="M15">
        <v>0</v>
      </c>
      <c r="N15">
        <v>0</v>
      </c>
      <c r="O15">
        <v>0</v>
      </c>
      <c r="P15">
        <v>3.9351851851851901E-4</v>
      </c>
    </row>
    <row r="16" spans="1:16" x14ac:dyDescent="0.25">
      <c r="A16" t="s">
        <v>17</v>
      </c>
      <c r="B16">
        <v>0</v>
      </c>
      <c r="C16">
        <v>4.0509259259259301E-4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1.7361111111111101E-4</v>
      </c>
      <c r="N16">
        <v>0</v>
      </c>
      <c r="O16">
        <v>1.38888888888889E-4</v>
      </c>
      <c r="P16">
        <v>1.2037037037037001E-3</v>
      </c>
    </row>
    <row r="17" spans="1:16" x14ac:dyDescent="0.25">
      <c r="A17" t="s">
        <v>18</v>
      </c>
      <c r="B17">
        <v>0</v>
      </c>
      <c r="C17">
        <v>2.5196759259259301E-2</v>
      </c>
      <c r="D17">
        <v>4.1539351851851897E-2</v>
      </c>
      <c r="E17">
        <v>2.5462962962963E-3</v>
      </c>
      <c r="F17">
        <v>1.7754629629629599E-2</v>
      </c>
      <c r="G17">
        <v>8.6921296296296295E-3</v>
      </c>
      <c r="H17">
        <v>0</v>
      </c>
      <c r="I17">
        <v>0</v>
      </c>
      <c r="J17">
        <v>1.8171296296296299E-3</v>
      </c>
      <c r="K17">
        <v>0</v>
      </c>
      <c r="L17">
        <v>0</v>
      </c>
      <c r="M17">
        <v>4.8877314814814797E-2</v>
      </c>
      <c r="N17">
        <v>1.6851851851851899E-2</v>
      </c>
      <c r="O17">
        <v>1.56134259259259E-2</v>
      </c>
      <c r="P17">
        <v>4.0995370370370397E-2</v>
      </c>
    </row>
    <row r="18" spans="1:16" x14ac:dyDescent="0.25">
      <c r="A18" t="s">
        <v>19</v>
      </c>
      <c r="B18">
        <v>0</v>
      </c>
      <c r="C18">
        <v>1.7743055555555599E-2</v>
      </c>
      <c r="D18">
        <v>1.9502314814814799E-2</v>
      </c>
      <c r="E18">
        <v>6.5972222222222203E-4</v>
      </c>
      <c r="F18">
        <v>1.2453703703703699E-2</v>
      </c>
      <c r="G18">
        <v>1.41203703703704E-3</v>
      </c>
      <c r="H18">
        <v>0</v>
      </c>
      <c r="I18">
        <v>0</v>
      </c>
      <c r="J18">
        <v>1.05324074074074E-3</v>
      </c>
      <c r="K18">
        <v>0</v>
      </c>
      <c r="L18">
        <v>0</v>
      </c>
      <c r="M18">
        <v>5.3935185185185197E-2</v>
      </c>
      <c r="N18">
        <v>1.14930555555556E-2</v>
      </c>
      <c r="O18">
        <v>1.21990740740741E-2</v>
      </c>
      <c r="P18">
        <v>3.7870370370370401E-2</v>
      </c>
    </row>
    <row r="19" spans="1:16" x14ac:dyDescent="0.25">
      <c r="A19" t="s">
        <v>20</v>
      </c>
      <c r="C19">
        <v>1.1805555555555556E-3</v>
      </c>
      <c r="D19">
        <v>3.2407407407407406E-4</v>
      </c>
      <c r="F19">
        <v>6.8287037037037036E-4</v>
      </c>
      <c r="M19">
        <v>5.3240740740740744E-4</v>
      </c>
      <c r="N19">
        <v>2.0833333333333332E-4</v>
      </c>
      <c r="O19">
        <v>1.0416666666666666E-4</v>
      </c>
      <c r="P19">
        <v>4.7453703703703704E-4</v>
      </c>
    </row>
    <row r="30" spans="1:16" x14ac:dyDescent="0.25">
      <c r="P30">
        <v>0</v>
      </c>
    </row>
    <row r="33" spans="16:16" x14ac:dyDescent="0.25">
      <c r="P33">
        <v>0</v>
      </c>
    </row>
    <row r="34" spans="16:16" x14ac:dyDescent="0.25">
      <c r="P34">
        <v>0</v>
      </c>
    </row>
    <row r="35" spans="16:16" x14ac:dyDescent="0.25">
      <c r="P35">
        <v>0</v>
      </c>
    </row>
    <row r="36" spans="16:16" x14ac:dyDescent="0.25">
      <c r="P36">
        <v>0</v>
      </c>
    </row>
    <row r="37" spans="16:16" x14ac:dyDescent="0.25">
      <c r="P37">
        <v>0</v>
      </c>
    </row>
    <row r="38" spans="16:16" x14ac:dyDescent="0.25">
      <c r="P38">
        <v>0</v>
      </c>
    </row>
    <row r="39" spans="16:16" x14ac:dyDescent="0.25">
      <c r="P39">
        <v>0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0"/>
  <dimension ref="A1:I19"/>
  <sheetViews>
    <sheetView showZeros="0" topLeftCell="A10" workbookViewId="0">
      <selection activeCell="A22" sqref="A22:XFD40"/>
    </sheetView>
  </sheetViews>
  <sheetFormatPr defaultRowHeight="15" x14ac:dyDescent="0.25"/>
  <cols>
    <col min="1" max="1" width="40.5703125" style="72" bestFit="1" customWidth="1"/>
    <col min="2" max="16384" width="9.140625" style="72"/>
  </cols>
  <sheetData>
    <row r="1" spans="1:9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9" x14ac:dyDescent="0.25">
      <c r="A2" s="72" t="s">
        <v>37</v>
      </c>
      <c r="B2" s="72">
        <v>6.0185185185185203E-3</v>
      </c>
      <c r="C2" s="72">
        <v>3.6921296296296298E-3</v>
      </c>
      <c r="D2" s="73">
        <v>0.619785458879619</v>
      </c>
      <c r="E2" s="73">
        <v>0.380214541120381</v>
      </c>
    </row>
    <row r="3" spans="1:9" x14ac:dyDescent="0.25">
      <c r="A3" s="72" t="s">
        <v>101</v>
      </c>
      <c r="B3" s="72">
        <v>1.21875E-2</v>
      </c>
      <c r="C3" s="72">
        <v>2.4305555555555601E-4</v>
      </c>
      <c r="D3" s="73">
        <v>0.98044692737430195</v>
      </c>
      <c r="E3" s="73">
        <v>1.95530726256983E-2</v>
      </c>
    </row>
    <row r="4" spans="1:9" x14ac:dyDescent="0.25">
      <c r="A4" s="72" t="s">
        <v>51</v>
      </c>
      <c r="B4" s="72">
        <v>5.2430555555555598E-3</v>
      </c>
      <c r="C4" s="72">
        <v>4.3634259259259303E-3</v>
      </c>
      <c r="D4" s="73">
        <v>0.54578313253012001</v>
      </c>
      <c r="E4" s="73">
        <v>0.45421686746987999</v>
      </c>
    </row>
    <row r="5" spans="1:9" x14ac:dyDescent="0.25">
      <c r="A5" s="72" t="s">
        <v>11</v>
      </c>
      <c r="B5" s="72">
        <v>2.5590277777777799E-2</v>
      </c>
      <c r="C5" s="72">
        <v>7.6388888888888904E-4</v>
      </c>
      <c r="D5" s="73">
        <v>0.97101449275362295</v>
      </c>
      <c r="E5" s="73">
        <v>2.8985507246376802E-2</v>
      </c>
    </row>
    <row r="6" spans="1:9" x14ac:dyDescent="0.25">
      <c r="A6" s="72" t="s">
        <v>12</v>
      </c>
      <c r="B6" s="72">
        <v>6.8287037037037003E-4</v>
      </c>
      <c r="C6" s="72">
        <v>3.76157407407407E-3</v>
      </c>
      <c r="D6" s="73">
        <v>0.15364583333333301</v>
      </c>
      <c r="E6" s="73">
        <v>0.84635416666666696</v>
      </c>
    </row>
    <row r="7" spans="1:9" x14ac:dyDescent="0.25">
      <c r="A7" s="72" t="s">
        <v>164</v>
      </c>
      <c r="B7" s="72">
        <v>5.78703703703704E-4</v>
      </c>
      <c r="C7" s="72">
        <v>5.4398148148148101E-4</v>
      </c>
      <c r="D7" s="73">
        <v>0.51546391752577303</v>
      </c>
      <c r="E7" s="73">
        <v>0.48453608247422703</v>
      </c>
      <c r="F7" s="72">
        <v>0</v>
      </c>
      <c r="G7" s="72">
        <v>0</v>
      </c>
      <c r="H7" s="72">
        <v>0</v>
      </c>
      <c r="I7" s="72">
        <v>0</v>
      </c>
    </row>
    <row r="8" spans="1:9" x14ac:dyDescent="0.25">
      <c r="A8" s="72" t="s">
        <v>108</v>
      </c>
      <c r="B8" s="72">
        <v>1.04166666666667E-4</v>
      </c>
      <c r="C8" s="72">
        <v>0</v>
      </c>
      <c r="D8" s="73">
        <v>1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</row>
    <row r="9" spans="1:9" x14ac:dyDescent="0.25">
      <c r="A9" s="72" t="s">
        <v>109</v>
      </c>
      <c r="B9" s="72">
        <v>3.5879629629629602E-4</v>
      </c>
      <c r="C9" s="72">
        <v>0</v>
      </c>
      <c r="D9" s="73">
        <v>1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</row>
    <row r="10" spans="1:9" x14ac:dyDescent="0.25">
      <c r="A10" s="72" t="s">
        <v>196</v>
      </c>
      <c r="B10" s="72">
        <v>9.7222222222222198E-4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</row>
    <row r="11" spans="1:9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</row>
    <row r="12" spans="1:9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</row>
    <row r="13" spans="1:9" x14ac:dyDescent="0.25">
      <c r="A13" s="72" t="s">
        <v>13</v>
      </c>
      <c r="B13" s="72">
        <v>6.0069444444444398E-3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</row>
    <row r="14" spans="1:9" x14ac:dyDescent="0.25">
      <c r="A14" s="72" t="s">
        <v>15</v>
      </c>
      <c r="B14" s="72">
        <v>1.8043981481481501E-2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</row>
    <row r="15" spans="1:9" x14ac:dyDescent="0.25">
      <c r="A15" s="72" t="s">
        <v>16</v>
      </c>
      <c r="B15" s="72">
        <v>0</v>
      </c>
      <c r="C15" s="72">
        <v>3.9351851851851901E-4</v>
      </c>
      <c r="D15" s="73">
        <v>0</v>
      </c>
      <c r="E15" s="73">
        <v>1</v>
      </c>
      <c r="F15" s="72">
        <v>0</v>
      </c>
      <c r="G15" s="72">
        <v>0</v>
      </c>
      <c r="H15" s="72">
        <v>0</v>
      </c>
      <c r="I15" s="72">
        <v>0</v>
      </c>
    </row>
    <row r="16" spans="1:9" x14ac:dyDescent="0.25">
      <c r="A16" s="72" t="s">
        <v>17</v>
      </c>
      <c r="B16" s="72">
        <v>1.3425925925925901E-3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</row>
    <row r="17" spans="1:9" x14ac:dyDescent="0.25">
      <c r="A17" s="72" t="s">
        <v>18</v>
      </c>
      <c r="B17" s="72">
        <v>7.3460648148148094E-2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</row>
    <row r="18" spans="1:9" x14ac:dyDescent="0.25">
      <c r="A18" s="72" t="s">
        <v>19</v>
      </c>
      <c r="B18" s="72">
        <v>4.1458333333333298E-2</v>
      </c>
      <c r="C18" s="72">
        <v>2.0104166666666701E-2</v>
      </c>
      <c r="D18" s="72">
        <v>0.67343485617597298</v>
      </c>
      <c r="E18" s="72">
        <v>0.32656514382402702</v>
      </c>
      <c r="F18" s="72">
        <v>0</v>
      </c>
      <c r="G18" s="72">
        <v>0</v>
      </c>
      <c r="H18" s="72">
        <v>0</v>
      </c>
      <c r="I18" s="72">
        <v>0</v>
      </c>
    </row>
    <row r="19" spans="1:9" x14ac:dyDescent="0.25">
      <c r="A19" s="72" t="s">
        <v>20</v>
      </c>
      <c r="B19" s="72">
        <v>7.8703703703703705E-4</v>
      </c>
      <c r="C19" s="72">
        <v>0</v>
      </c>
      <c r="D19" s="73">
        <v>1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1"/>
  <dimension ref="A1:J19"/>
  <sheetViews>
    <sheetView showZeros="0" workbookViewId="0">
      <selection activeCell="A23" sqref="A23:XFD41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1.15740740740741E-4</v>
      </c>
      <c r="C3" s="72">
        <v>0</v>
      </c>
      <c r="D3" s="73">
        <v>1</v>
      </c>
      <c r="E3" s="73">
        <v>0</v>
      </c>
    </row>
    <row r="4" spans="1:10" x14ac:dyDescent="0.25">
      <c r="A4" s="72" t="s">
        <v>51</v>
      </c>
      <c r="B4" s="72">
        <v>1.6203703703703701E-4</v>
      </c>
      <c r="C4" s="72">
        <v>0</v>
      </c>
      <c r="D4" s="73">
        <v>1</v>
      </c>
      <c r="E4" s="73">
        <v>0</v>
      </c>
    </row>
    <row r="5" spans="1:10" x14ac:dyDescent="0.25">
      <c r="A5" s="72" t="s">
        <v>11</v>
      </c>
      <c r="B5" s="72">
        <v>1.2037037037037001E-3</v>
      </c>
      <c r="C5" s="72">
        <v>0</v>
      </c>
      <c r="D5" s="73">
        <v>1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1.38888888888889E-4</v>
      </c>
      <c r="D7" s="73">
        <v>0</v>
      </c>
      <c r="E7" s="73">
        <v>1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3.5879629629629602E-4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1.50462962962963E-4</v>
      </c>
      <c r="D15" s="73">
        <v>0</v>
      </c>
      <c r="E15" s="73">
        <v>1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1.8171296296296299E-3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6.01851851851852E-4</v>
      </c>
      <c r="C18" s="72">
        <v>4.5138888888888898E-4</v>
      </c>
      <c r="D18" s="72">
        <v>0.57142857142857095</v>
      </c>
      <c r="E18" s="72">
        <v>0.42857142857142799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C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2"/>
  <dimension ref="A1:H19"/>
  <sheetViews>
    <sheetView showZeros="0" topLeftCell="A10" workbookViewId="0">
      <selection activeCell="A24" sqref="A24:N42"/>
    </sheetView>
  </sheetViews>
  <sheetFormatPr defaultRowHeight="15" x14ac:dyDescent="0.25"/>
  <cols>
    <col min="1" max="16384" width="9.140625" style="72"/>
  </cols>
  <sheetData>
    <row r="1" spans="1:8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8" x14ac:dyDescent="0.25">
      <c r="A2" s="72" t="s">
        <v>37</v>
      </c>
      <c r="B2" s="72">
        <v>1.07638888888889E-3</v>
      </c>
      <c r="C2" s="72">
        <v>0</v>
      </c>
      <c r="D2" s="73">
        <v>1</v>
      </c>
      <c r="E2" s="73">
        <v>0</v>
      </c>
    </row>
    <row r="3" spans="1:8" x14ac:dyDescent="0.25">
      <c r="A3" s="72" t="s">
        <v>101</v>
      </c>
      <c r="B3" s="72">
        <v>1.71296296296296E-3</v>
      </c>
      <c r="C3" s="72">
        <v>0</v>
      </c>
      <c r="D3" s="73">
        <v>1</v>
      </c>
      <c r="E3" s="73">
        <v>0</v>
      </c>
    </row>
    <row r="4" spans="1:8" x14ac:dyDescent="0.25">
      <c r="A4" s="72" t="s">
        <v>51</v>
      </c>
      <c r="B4" s="72">
        <v>2.6736111111111101E-3</v>
      </c>
      <c r="C4" s="72">
        <v>0</v>
      </c>
      <c r="D4" s="73">
        <v>1</v>
      </c>
      <c r="E4" s="73">
        <v>0</v>
      </c>
    </row>
    <row r="5" spans="1:8" x14ac:dyDescent="0.25">
      <c r="A5" s="72" t="s">
        <v>11</v>
      </c>
      <c r="B5" s="72">
        <v>9.7337962962962994E-3</v>
      </c>
      <c r="C5" s="72">
        <v>4.1666666666666702E-4</v>
      </c>
      <c r="D5" s="73">
        <v>0.95895096921322698</v>
      </c>
      <c r="E5" s="73">
        <v>4.1049030786773098E-2</v>
      </c>
    </row>
    <row r="6" spans="1:8" x14ac:dyDescent="0.25">
      <c r="A6" s="72" t="s">
        <v>12</v>
      </c>
      <c r="B6" s="72">
        <v>0</v>
      </c>
      <c r="C6" s="72">
        <v>2.7777777777777799E-4</v>
      </c>
      <c r="D6" s="73">
        <v>0</v>
      </c>
      <c r="E6" s="73">
        <v>1</v>
      </c>
    </row>
    <row r="7" spans="1:8" x14ac:dyDescent="0.25">
      <c r="A7" s="72" t="s">
        <v>164</v>
      </c>
      <c r="B7" s="72">
        <v>9.2592592592592602E-5</v>
      </c>
      <c r="C7" s="72">
        <v>0</v>
      </c>
      <c r="D7" s="73">
        <v>1</v>
      </c>
      <c r="E7" s="73">
        <v>0</v>
      </c>
      <c r="F7" s="72">
        <v>0</v>
      </c>
      <c r="G7" s="72">
        <v>0</v>
      </c>
      <c r="H7" s="72">
        <v>0</v>
      </c>
    </row>
    <row r="8" spans="1:8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</row>
    <row r="9" spans="1:8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</row>
    <row r="10" spans="1:8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</row>
    <row r="11" spans="1:8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</row>
    <row r="12" spans="1:8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</row>
    <row r="13" spans="1:8" x14ac:dyDescent="0.25">
      <c r="A13" s="72" t="s">
        <v>13</v>
      </c>
      <c r="B13" s="72">
        <v>9.3634259259259296E-3</v>
      </c>
      <c r="C13" s="72">
        <v>1.8749999999999999E-3</v>
      </c>
      <c r="D13" s="73">
        <v>0.83316168898043297</v>
      </c>
      <c r="E13" s="73">
        <v>0.166838311019567</v>
      </c>
      <c r="F13" s="72">
        <v>0</v>
      </c>
      <c r="G13" s="72">
        <v>0</v>
      </c>
      <c r="H13" s="72">
        <v>0</v>
      </c>
    </row>
    <row r="14" spans="1:8" x14ac:dyDescent="0.25">
      <c r="A14" s="72" t="s">
        <v>15</v>
      </c>
      <c r="B14" s="72">
        <v>2.66203703703704E-3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</row>
    <row r="15" spans="1:8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</row>
    <row r="16" spans="1:8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</row>
    <row r="17" spans="1:8" x14ac:dyDescent="0.25">
      <c r="A17" s="72" t="s">
        <v>18</v>
      </c>
      <c r="B17" s="72">
        <v>2.6446759259259298E-2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</row>
    <row r="18" spans="1:8" x14ac:dyDescent="0.25">
      <c r="A18" s="72" t="s">
        <v>19</v>
      </c>
      <c r="B18" s="72">
        <v>9.5023148148148107E-3</v>
      </c>
      <c r="C18" s="72">
        <v>4.3634259259259303E-3</v>
      </c>
      <c r="D18" s="72">
        <v>0.68530884808013304</v>
      </c>
      <c r="E18" s="72">
        <v>0.31469115191986602</v>
      </c>
      <c r="F18" s="72">
        <v>0</v>
      </c>
      <c r="G18" s="72">
        <v>0</v>
      </c>
      <c r="H18" s="72">
        <v>0</v>
      </c>
    </row>
    <row r="19" spans="1:8" x14ac:dyDescent="0.25">
      <c r="A19" s="72" t="s">
        <v>20</v>
      </c>
      <c r="B19" s="72">
        <v>6.8287037037037036E-4</v>
      </c>
      <c r="D19" s="73">
        <v>1</v>
      </c>
      <c r="G19" s="72">
        <v>0</v>
      </c>
      <c r="H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3"/>
  <dimension ref="A1:G19"/>
  <sheetViews>
    <sheetView showZeros="0" workbookViewId="0">
      <selection activeCell="C24" sqref="C24:D24"/>
    </sheetView>
  </sheetViews>
  <sheetFormatPr defaultRowHeight="15" x14ac:dyDescent="0.25"/>
  <cols>
    <col min="1" max="16384" width="9.140625" style="72"/>
  </cols>
  <sheetData>
    <row r="1" spans="1:7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7" x14ac:dyDescent="0.25">
      <c r="A2" s="72" t="s">
        <v>37</v>
      </c>
      <c r="B2" s="72">
        <v>2.98611111111111E-3</v>
      </c>
      <c r="C2" s="72">
        <v>8.1018518518518505E-4</v>
      </c>
      <c r="D2" s="73">
        <v>0.78658536585365901</v>
      </c>
      <c r="E2" s="73">
        <v>0.21341463414634099</v>
      </c>
    </row>
    <row r="3" spans="1:7" x14ac:dyDescent="0.25">
      <c r="A3" s="72" t="s">
        <v>101</v>
      </c>
      <c r="B3" s="72">
        <v>7.1643518518518497E-3</v>
      </c>
      <c r="C3" s="72">
        <v>0</v>
      </c>
      <c r="D3" s="73">
        <v>1</v>
      </c>
      <c r="E3" s="73">
        <v>0</v>
      </c>
    </row>
    <row r="4" spans="1:7" x14ac:dyDescent="0.25">
      <c r="A4" s="72" t="s">
        <v>51</v>
      </c>
      <c r="B4" s="72">
        <v>1.4236111111111101E-3</v>
      </c>
      <c r="C4" s="72">
        <v>0</v>
      </c>
      <c r="D4" s="73">
        <v>1</v>
      </c>
      <c r="E4" s="73">
        <v>0</v>
      </c>
    </row>
    <row r="5" spans="1:7" x14ac:dyDescent="0.25">
      <c r="A5" s="72" t="s">
        <v>11</v>
      </c>
      <c r="B5" s="72">
        <v>2.19212962962963E-2</v>
      </c>
      <c r="C5" s="72">
        <v>3.3564814814814801E-4</v>
      </c>
      <c r="D5" s="73">
        <v>0.98491939677587104</v>
      </c>
      <c r="E5" s="73">
        <v>1.5080603224129E-2</v>
      </c>
    </row>
    <row r="6" spans="1:7" x14ac:dyDescent="0.25">
      <c r="A6" s="72" t="s">
        <v>12</v>
      </c>
      <c r="B6" s="72">
        <v>0</v>
      </c>
      <c r="C6" s="72">
        <v>1.33101851851852E-3</v>
      </c>
      <c r="D6" s="73">
        <v>0</v>
      </c>
      <c r="E6" s="73">
        <v>1</v>
      </c>
    </row>
    <row r="7" spans="1:7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</row>
    <row r="8" spans="1:7" x14ac:dyDescent="0.25">
      <c r="A8" s="72" t="s">
        <v>108</v>
      </c>
      <c r="B8" s="72">
        <v>5.78703703703704E-4</v>
      </c>
      <c r="C8" s="72">
        <v>0</v>
      </c>
      <c r="D8" s="73">
        <v>1</v>
      </c>
      <c r="E8" s="73">
        <v>0</v>
      </c>
      <c r="F8" s="72">
        <v>0</v>
      </c>
      <c r="G8" s="72">
        <v>0</v>
      </c>
    </row>
    <row r="9" spans="1:7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</row>
    <row r="10" spans="1:7" x14ac:dyDescent="0.25">
      <c r="A10" s="72" t="s">
        <v>196</v>
      </c>
      <c r="B10" s="72">
        <v>5.5555555555555599E-4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</row>
    <row r="11" spans="1:7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</row>
    <row r="12" spans="1:7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</row>
    <row r="13" spans="1:7" x14ac:dyDescent="0.25">
      <c r="A13" s="72" t="s">
        <v>13</v>
      </c>
      <c r="B13" s="72">
        <v>6.6203703703703737E-3</v>
      </c>
      <c r="C13" s="72">
        <v>9.9537037037037042E-4</v>
      </c>
      <c r="D13" s="73">
        <f>B13/G13</f>
        <v>0.86930091185410341</v>
      </c>
      <c r="E13" s="73">
        <f>C13/G13</f>
        <v>0.13069908814589662</v>
      </c>
      <c r="F13" s="72">
        <v>0</v>
      </c>
      <c r="G13" s="72">
        <f>SUM(B13:C13)</f>
        <v>7.6157407407407441E-3</v>
      </c>
    </row>
    <row r="14" spans="1:7" x14ac:dyDescent="0.25">
      <c r="A14" s="72" t="s">
        <v>15</v>
      </c>
      <c r="B14" s="72">
        <v>2.7662037037037E-3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</row>
    <row r="15" spans="1:7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</row>
    <row r="16" spans="1:7" x14ac:dyDescent="0.25">
      <c r="A16" s="72" t="s">
        <v>17</v>
      </c>
      <c r="B16" s="72">
        <v>1.7361111111111101E-4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</row>
    <row r="17" spans="1:7" x14ac:dyDescent="0.25">
      <c r="A17" s="72" t="s">
        <v>18</v>
      </c>
      <c r="B17" s="72">
        <v>4.8877314814814797E-2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</row>
    <row r="18" spans="1:7" x14ac:dyDescent="0.25">
      <c r="A18" s="72" t="s">
        <v>19</v>
      </c>
      <c r="B18" s="72">
        <v>3.9259259259259299E-2</v>
      </c>
      <c r="C18" s="72">
        <v>1.46759259259259E-2</v>
      </c>
      <c r="D18" s="72">
        <v>0.72789699570815403</v>
      </c>
      <c r="E18" s="72">
        <v>0.27210300429184497</v>
      </c>
      <c r="F18" s="72">
        <v>0</v>
      </c>
      <c r="G18" s="72">
        <v>0</v>
      </c>
    </row>
    <row r="19" spans="1:7" x14ac:dyDescent="0.25">
      <c r="A19" s="72" t="s">
        <v>20</v>
      </c>
      <c r="B19" s="72">
        <v>5.3240740740740744E-4</v>
      </c>
      <c r="D19" s="73">
        <v>1</v>
      </c>
      <c r="F19" s="72">
        <v>0</v>
      </c>
      <c r="G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5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5.32407407407407E-4</v>
      </c>
      <c r="C5" s="72">
        <v>0</v>
      </c>
      <c r="D5" s="73">
        <v>1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6.9444444444444404E-5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8.5648148148148205E-4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2.5462962962963E-3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6.5972222222222203E-4</v>
      </c>
      <c r="C18" s="72">
        <v>0</v>
      </c>
      <c r="D18" s="72">
        <v>1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/>
  <dimension ref="A1:H19"/>
  <sheetViews>
    <sheetView showZeros="0" topLeftCell="A7" workbookViewId="0">
      <selection activeCell="A23" sqref="A23:H41"/>
    </sheetView>
  </sheetViews>
  <sheetFormatPr defaultRowHeight="15" x14ac:dyDescent="0.25"/>
  <cols>
    <col min="1" max="16384" width="9.140625" style="72"/>
  </cols>
  <sheetData>
    <row r="1" spans="1:8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8" x14ac:dyDescent="0.25">
      <c r="A2" s="72" t="s">
        <v>37</v>
      </c>
      <c r="B2" s="72">
        <v>1.2037037037037001E-3</v>
      </c>
      <c r="C2" s="72">
        <v>3.7037037037037003E-4</v>
      </c>
      <c r="D2" s="73">
        <v>0.76470588235294101</v>
      </c>
      <c r="E2" s="73">
        <v>0.23529411764705899</v>
      </c>
    </row>
    <row r="3" spans="1:8" x14ac:dyDescent="0.25">
      <c r="A3" s="72" t="s">
        <v>101</v>
      </c>
      <c r="B3" s="72">
        <v>4.6643518518518501E-3</v>
      </c>
      <c r="C3" s="72">
        <v>0</v>
      </c>
      <c r="D3" s="73">
        <v>1</v>
      </c>
      <c r="E3" s="73">
        <v>0</v>
      </c>
    </row>
    <row r="4" spans="1:8" x14ac:dyDescent="0.25">
      <c r="A4" s="72" t="s">
        <v>51</v>
      </c>
      <c r="B4" s="72">
        <v>4.3981481481481503E-4</v>
      </c>
      <c r="C4" s="72">
        <v>2.6620370370370399E-4</v>
      </c>
      <c r="D4" s="73">
        <v>0.62295081967213095</v>
      </c>
      <c r="E4" s="73">
        <v>0.37704918032786899</v>
      </c>
    </row>
    <row r="5" spans="1:8" x14ac:dyDescent="0.25">
      <c r="A5" s="72" t="s">
        <v>11</v>
      </c>
      <c r="B5" s="72">
        <v>1.22569444444444E-2</v>
      </c>
      <c r="C5" s="72">
        <v>0</v>
      </c>
      <c r="D5" s="73">
        <v>1</v>
      </c>
      <c r="E5" s="73">
        <v>0</v>
      </c>
    </row>
    <row r="6" spans="1:8" x14ac:dyDescent="0.25">
      <c r="A6" s="72" t="s">
        <v>12</v>
      </c>
      <c r="B6" s="72">
        <v>0</v>
      </c>
      <c r="C6" s="72">
        <v>4.8726851851851804E-3</v>
      </c>
      <c r="D6" s="73">
        <v>0</v>
      </c>
      <c r="E6" s="73">
        <v>1</v>
      </c>
    </row>
    <row r="7" spans="1:8" x14ac:dyDescent="0.25">
      <c r="A7" s="72" t="s">
        <v>164</v>
      </c>
      <c r="B7" s="72">
        <v>1.8518518518518501E-4</v>
      </c>
      <c r="C7" s="72">
        <v>1.38888888888889E-4</v>
      </c>
      <c r="D7" s="73">
        <v>0.57142857142857095</v>
      </c>
      <c r="E7" s="73">
        <v>0.42857142857142899</v>
      </c>
      <c r="F7" s="72">
        <v>0</v>
      </c>
      <c r="G7" s="72">
        <v>0</v>
      </c>
      <c r="H7" s="72">
        <v>0</v>
      </c>
    </row>
    <row r="8" spans="1:8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</row>
    <row r="9" spans="1:8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</row>
    <row r="10" spans="1:8" x14ac:dyDescent="0.25">
      <c r="A10" s="72" t="s">
        <v>196</v>
      </c>
      <c r="B10" s="72">
        <v>1.21527777777778E-3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</row>
    <row r="11" spans="1:8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</row>
    <row r="12" spans="1:8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</row>
    <row r="13" spans="1:8" x14ac:dyDescent="0.25">
      <c r="A13" s="72" t="s">
        <v>13</v>
      </c>
      <c r="B13" s="72">
        <v>1.3657407407407401E-3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</row>
    <row r="14" spans="1:8" x14ac:dyDescent="0.25">
      <c r="A14" s="72" t="s">
        <v>15</v>
      </c>
      <c r="B14" s="72">
        <v>2.99768518518519E-3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</row>
    <row r="15" spans="1:8" x14ac:dyDescent="0.25">
      <c r="A15" s="72" t="s">
        <v>16</v>
      </c>
      <c r="B15" s="72">
        <v>0</v>
      </c>
      <c r="C15" s="72">
        <v>5.32407407407407E-4</v>
      </c>
      <c r="D15" s="73">
        <v>0</v>
      </c>
      <c r="E15" s="73">
        <v>1</v>
      </c>
      <c r="F15" s="72">
        <v>0</v>
      </c>
      <c r="G15" s="72">
        <v>0</v>
      </c>
      <c r="H15" s="72">
        <v>0</v>
      </c>
    </row>
    <row r="16" spans="1:8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</row>
    <row r="17" spans="1:8" x14ac:dyDescent="0.25">
      <c r="A17" s="72" t="s">
        <v>18</v>
      </c>
      <c r="B17" s="72">
        <v>4.1539351851851897E-2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</row>
    <row r="18" spans="1:8" x14ac:dyDescent="0.25">
      <c r="A18" s="72" t="s">
        <v>19</v>
      </c>
      <c r="B18" s="72">
        <v>1.5567129629629599E-2</v>
      </c>
      <c r="C18" s="72">
        <v>3.9351851851851796E-3</v>
      </c>
      <c r="D18" s="72">
        <v>0.79821958456973297</v>
      </c>
      <c r="E18" s="72">
        <v>0.20178041543026701</v>
      </c>
      <c r="F18" s="72">
        <v>0</v>
      </c>
      <c r="G18" s="72">
        <v>0</v>
      </c>
      <c r="H18" s="72">
        <v>0</v>
      </c>
    </row>
    <row r="19" spans="1:8" x14ac:dyDescent="0.25">
      <c r="A19" s="72" t="s">
        <v>20</v>
      </c>
      <c r="B19" s="72">
        <v>3.2407407407407406E-4</v>
      </c>
      <c r="C19" s="72">
        <v>0</v>
      </c>
      <c r="D19" s="73">
        <v>1</v>
      </c>
      <c r="E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B1:K66"/>
  <sheetViews>
    <sheetView showGridLines="0" showZeros="0" view="pageBreakPreview" zoomScale="110" zoomScaleNormal="100" zoomScaleSheetLayoutView="110" workbookViewId="0">
      <selection activeCell="B15" sqref="B15"/>
    </sheetView>
  </sheetViews>
  <sheetFormatPr defaultColWidth="8.85546875" defaultRowHeight="15" x14ac:dyDescent="0.25"/>
  <cols>
    <col min="1" max="1" width="6.140625" style="1" customWidth="1"/>
    <col min="2" max="2" width="56.7109375" style="1" customWidth="1"/>
    <col min="3" max="6" width="10.7109375" style="4" customWidth="1"/>
    <col min="7" max="7" width="10.7109375" style="1" customWidth="1"/>
    <col min="8" max="8" width="10.7109375" style="4" customWidth="1"/>
    <col min="9" max="11" width="10.7109375" style="1" customWidth="1"/>
    <col min="12" max="16384" width="8.85546875" style="1"/>
  </cols>
  <sheetData>
    <row r="1" spans="2:11" s="5" customFormat="1" x14ac:dyDescent="0.25">
      <c r="C1" s="6"/>
      <c r="D1" s="6"/>
      <c r="E1" s="6"/>
      <c r="F1" s="6"/>
      <c r="H1" s="6"/>
    </row>
    <row r="2" spans="2:11" s="5" customFormat="1" ht="15.75" thickBot="1" x14ac:dyDescent="0.3">
      <c r="C2" s="6"/>
      <c r="D2" s="6"/>
      <c r="E2" s="6"/>
      <c r="F2" s="6"/>
      <c r="H2" s="6"/>
    </row>
    <row r="3" spans="2:11" s="5" customFormat="1" ht="16.5" customHeight="1" x14ac:dyDescent="0.25">
      <c r="B3" s="186" t="s">
        <v>38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1" s="5" customFormat="1" ht="15.75" thickBot="1" x14ac:dyDescent="0.3">
      <c r="B4" s="189" t="s">
        <v>199</v>
      </c>
      <c r="C4" s="190"/>
      <c r="D4" s="190"/>
      <c r="E4" s="190"/>
      <c r="F4" s="190"/>
      <c r="G4" s="190"/>
      <c r="H4" s="190"/>
      <c r="I4" s="190"/>
      <c r="J4" s="190"/>
      <c r="K4" s="191"/>
    </row>
    <row r="5" spans="2:11" s="5" customFormat="1" x14ac:dyDescent="0.25">
      <c r="B5" s="39"/>
      <c r="C5" s="192" t="s">
        <v>25</v>
      </c>
      <c r="D5" s="192"/>
      <c r="E5" s="192"/>
      <c r="F5" s="192" t="s">
        <v>26</v>
      </c>
      <c r="G5" s="192"/>
      <c r="H5" s="192"/>
      <c r="I5" s="192" t="s">
        <v>27</v>
      </c>
      <c r="J5" s="192"/>
      <c r="K5" s="193"/>
    </row>
    <row r="6" spans="2:11" s="5" customFormat="1" x14ac:dyDescent="0.25">
      <c r="B6" s="7" t="s">
        <v>10</v>
      </c>
      <c r="C6" s="8" t="s">
        <v>4</v>
      </c>
      <c r="D6" s="8" t="s">
        <v>5</v>
      </c>
      <c r="E6" s="8" t="s">
        <v>5</v>
      </c>
      <c r="F6" s="8" t="s">
        <v>4</v>
      </c>
      <c r="G6" s="8" t="s">
        <v>5</v>
      </c>
      <c r="H6" s="8" t="s">
        <v>5</v>
      </c>
      <c r="I6" s="8" t="s">
        <v>4</v>
      </c>
      <c r="J6" s="8" t="s">
        <v>5</v>
      </c>
      <c r="K6" s="9" t="s">
        <v>5</v>
      </c>
    </row>
    <row r="7" spans="2:11" s="5" customFormat="1" x14ac:dyDescent="0.25">
      <c r="B7" s="10" t="s">
        <v>37</v>
      </c>
      <c r="C7" s="11">
        <v>0</v>
      </c>
      <c r="D7" s="12">
        <f t="shared" ref="D7:D18" si="0">IFERROR(C7/C$19,0)</f>
        <v>0</v>
      </c>
      <c r="E7" s="12">
        <f t="shared" ref="E7:E18" si="1">IFERROR(C7/C$30,0)</f>
        <v>0</v>
      </c>
      <c r="F7" s="11">
        <v>0</v>
      </c>
      <c r="G7" s="12">
        <f t="shared" ref="G7:G18" si="2">IFERROR(F7/F$19,0)</f>
        <v>0</v>
      </c>
      <c r="H7" s="12">
        <f t="shared" ref="H7:H18" si="3">IFERROR(F7/F$30,0)</f>
        <v>0</v>
      </c>
      <c r="I7" s="11">
        <v>0</v>
      </c>
      <c r="J7" s="12">
        <f t="shared" ref="J7:J18" si="4">IFERROR(I7/I$19,0)</f>
        <v>0</v>
      </c>
      <c r="K7" s="14">
        <f t="shared" ref="K7:K18" si="5">IFERROR(I7/I$30,0)</f>
        <v>0</v>
      </c>
    </row>
    <row r="8" spans="2:11" s="5" customFormat="1" x14ac:dyDescent="0.25">
      <c r="B8" s="148" t="s">
        <v>101</v>
      </c>
      <c r="C8" s="11">
        <v>2.31481481481481E-4</v>
      </c>
      <c r="D8" s="12">
        <f t="shared" si="0"/>
        <v>0.1063829787234041</v>
      </c>
      <c r="E8" s="12">
        <f t="shared" si="1"/>
        <v>1.019367991845053E-2</v>
      </c>
      <c r="F8" s="11">
        <v>0</v>
      </c>
      <c r="G8" s="12">
        <f t="shared" si="2"/>
        <v>0</v>
      </c>
      <c r="H8" s="12">
        <f t="shared" si="3"/>
        <v>0</v>
      </c>
      <c r="I8" s="11">
        <v>2.31481481481481E-4</v>
      </c>
      <c r="J8" s="12">
        <f t="shared" si="4"/>
        <v>0.1063829787234041</v>
      </c>
      <c r="K8" s="14">
        <f t="shared" si="5"/>
        <v>1.019367991845053E-2</v>
      </c>
    </row>
    <row r="9" spans="2:11" s="5" customFormat="1" x14ac:dyDescent="0.25">
      <c r="B9" s="10" t="s">
        <v>51</v>
      </c>
      <c r="C9" s="11">
        <v>6.8287037037037003E-4</v>
      </c>
      <c r="D9" s="12">
        <f t="shared" si="0"/>
        <v>0.31382978723404259</v>
      </c>
      <c r="E9" s="12">
        <f t="shared" si="1"/>
        <v>3.0071355759429111E-2</v>
      </c>
      <c r="F9" s="11">
        <v>0</v>
      </c>
      <c r="G9" s="12">
        <f t="shared" si="2"/>
        <v>0</v>
      </c>
      <c r="H9" s="12">
        <f t="shared" si="3"/>
        <v>0</v>
      </c>
      <c r="I9" s="11">
        <v>6.8287037037037003E-4</v>
      </c>
      <c r="J9" s="12">
        <f t="shared" si="4"/>
        <v>0.31382978723404259</v>
      </c>
      <c r="K9" s="14">
        <f t="shared" si="5"/>
        <v>3.0071355759429111E-2</v>
      </c>
    </row>
    <row r="10" spans="2:11" s="5" customFormat="1" x14ac:dyDescent="0.25">
      <c r="B10" s="10" t="s">
        <v>11</v>
      </c>
      <c r="C10" s="11">
        <v>8.3333333333333295E-4</v>
      </c>
      <c r="D10" s="12">
        <f t="shared" si="0"/>
        <v>0.38297872340425543</v>
      </c>
      <c r="E10" s="12">
        <f t="shared" si="1"/>
        <v>3.6697247706421965E-2</v>
      </c>
      <c r="F10" s="11">
        <v>0</v>
      </c>
      <c r="G10" s="12">
        <f t="shared" si="2"/>
        <v>0</v>
      </c>
      <c r="H10" s="12">
        <f t="shared" si="3"/>
        <v>0</v>
      </c>
      <c r="I10" s="11">
        <v>8.3333333333333295E-4</v>
      </c>
      <c r="J10" s="12">
        <f t="shared" si="4"/>
        <v>0.38297872340425543</v>
      </c>
      <c r="K10" s="14">
        <f t="shared" si="5"/>
        <v>3.6697247706421965E-2</v>
      </c>
    </row>
    <row r="11" spans="2:11" s="5" customFormat="1" x14ac:dyDescent="0.25">
      <c r="B11" s="10" t="s">
        <v>12</v>
      </c>
      <c r="C11" s="11">
        <v>2.31481481481481E-5</v>
      </c>
      <c r="D11" s="12">
        <f t="shared" si="0"/>
        <v>1.063829787234041E-2</v>
      </c>
      <c r="E11" s="12">
        <f t="shared" si="1"/>
        <v>1.0193679918450529E-3</v>
      </c>
      <c r="F11" s="11">
        <v>0</v>
      </c>
      <c r="G11" s="12">
        <f t="shared" si="2"/>
        <v>0</v>
      </c>
      <c r="H11" s="12">
        <f t="shared" si="3"/>
        <v>0</v>
      </c>
      <c r="I11" s="11">
        <v>2.31481481481481E-5</v>
      </c>
      <c r="J11" s="12">
        <f t="shared" si="4"/>
        <v>1.063829787234041E-2</v>
      </c>
      <c r="K11" s="14">
        <f t="shared" si="5"/>
        <v>1.0193679918450529E-3</v>
      </c>
    </row>
    <row r="12" spans="2:11" s="5" customFormat="1" x14ac:dyDescent="0.25">
      <c r="B12" s="10" t="s">
        <v>164</v>
      </c>
      <c r="C12" s="11">
        <v>5.78703703703704E-5</v>
      </c>
      <c r="D12" s="12">
        <f t="shared" si="0"/>
        <v>2.6595744680851095E-2</v>
      </c>
      <c r="E12" s="12">
        <f t="shared" si="1"/>
        <v>2.548419979612639E-3</v>
      </c>
      <c r="F12" s="11">
        <v>0</v>
      </c>
      <c r="G12" s="12">
        <f t="shared" si="2"/>
        <v>0</v>
      </c>
      <c r="H12" s="12">
        <f t="shared" si="3"/>
        <v>0</v>
      </c>
      <c r="I12" s="11">
        <v>5.78703703703704E-5</v>
      </c>
      <c r="J12" s="12">
        <f t="shared" si="4"/>
        <v>2.6595744680851095E-2</v>
      </c>
      <c r="K12" s="14">
        <f t="shared" si="5"/>
        <v>2.548419979612639E-3</v>
      </c>
    </row>
    <row r="13" spans="2:11" s="5" customFormat="1" x14ac:dyDescent="0.25">
      <c r="B13" s="10" t="s">
        <v>108</v>
      </c>
      <c r="C13" s="11">
        <v>0</v>
      </c>
      <c r="D13" s="12">
        <f t="shared" si="0"/>
        <v>0</v>
      </c>
      <c r="E13" s="12">
        <f t="shared" si="1"/>
        <v>0</v>
      </c>
      <c r="F13" s="11">
        <v>0</v>
      </c>
      <c r="G13" s="12">
        <f t="shared" si="2"/>
        <v>0</v>
      </c>
      <c r="H13" s="12">
        <f t="shared" si="3"/>
        <v>0</v>
      </c>
      <c r="I13" s="11">
        <v>0</v>
      </c>
      <c r="J13" s="12">
        <f t="shared" si="4"/>
        <v>0</v>
      </c>
      <c r="K13" s="14">
        <f t="shared" si="5"/>
        <v>0</v>
      </c>
    </row>
    <row r="14" spans="2:11" s="5" customFormat="1" x14ac:dyDescent="0.25">
      <c r="B14" s="10" t="s">
        <v>109</v>
      </c>
      <c r="C14" s="11">
        <v>0</v>
      </c>
      <c r="D14" s="12">
        <f t="shared" si="0"/>
        <v>0</v>
      </c>
      <c r="E14" s="12">
        <f t="shared" si="1"/>
        <v>0</v>
      </c>
      <c r="F14" s="11">
        <v>0</v>
      </c>
      <c r="G14" s="12">
        <f t="shared" si="2"/>
        <v>0</v>
      </c>
      <c r="H14" s="12">
        <f t="shared" si="3"/>
        <v>0</v>
      </c>
      <c r="I14" s="11">
        <v>0</v>
      </c>
      <c r="J14" s="12">
        <f t="shared" si="4"/>
        <v>0</v>
      </c>
      <c r="K14" s="14">
        <f t="shared" si="5"/>
        <v>0</v>
      </c>
    </row>
    <row r="15" spans="2:11" s="5" customFormat="1" x14ac:dyDescent="0.25">
      <c r="B15" s="10" t="s">
        <v>196</v>
      </c>
      <c r="C15" s="11">
        <v>1.15740740740741E-4</v>
      </c>
      <c r="D15" s="12">
        <f t="shared" si="0"/>
        <v>5.3191489361702281E-2</v>
      </c>
      <c r="E15" s="12">
        <f t="shared" si="1"/>
        <v>5.0968399592252875E-3</v>
      </c>
      <c r="F15" s="11">
        <v>0</v>
      </c>
      <c r="G15" s="12">
        <f t="shared" si="2"/>
        <v>0</v>
      </c>
      <c r="H15" s="12">
        <f t="shared" si="3"/>
        <v>0</v>
      </c>
      <c r="I15" s="11">
        <v>1.15740740740741E-4</v>
      </c>
      <c r="J15" s="12">
        <f t="shared" si="4"/>
        <v>5.3191489361702281E-2</v>
      </c>
      <c r="K15" s="14">
        <f t="shared" si="5"/>
        <v>5.0968399592252875E-3</v>
      </c>
    </row>
    <row r="16" spans="2:11" s="5" customFormat="1" x14ac:dyDescent="0.25">
      <c r="B16" s="10" t="s">
        <v>185</v>
      </c>
      <c r="C16" s="11">
        <v>0</v>
      </c>
      <c r="D16" s="12">
        <f t="shared" si="0"/>
        <v>0</v>
      </c>
      <c r="E16" s="12">
        <f t="shared" si="1"/>
        <v>0</v>
      </c>
      <c r="F16" s="11">
        <v>0</v>
      </c>
      <c r="G16" s="12">
        <f t="shared" si="2"/>
        <v>0</v>
      </c>
      <c r="H16" s="12">
        <f t="shared" si="3"/>
        <v>0</v>
      </c>
      <c r="I16" s="11">
        <v>0</v>
      </c>
      <c r="J16" s="12">
        <f t="shared" si="4"/>
        <v>0</v>
      </c>
      <c r="K16" s="14">
        <f t="shared" si="5"/>
        <v>0</v>
      </c>
    </row>
    <row r="17" spans="2:11" s="5" customFormat="1" x14ac:dyDescent="0.25">
      <c r="B17" s="10" t="s">
        <v>165</v>
      </c>
      <c r="C17" s="11">
        <v>0</v>
      </c>
      <c r="D17" s="12">
        <f t="shared" si="0"/>
        <v>0</v>
      </c>
      <c r="E17" s="12">
        <f t="shared" si="1"/>
        <v>0</v>
      </c>
      <c r="F17" s="11">
        <v>0</v>
      </c>
      <c r="G17" s="12">
        <f t="shared" si="2"/>
        <v>0</v>
      </c>
      <c r="H17" s="12">
        <f t="shared" si="3"/>
        <v>0</v>
      </c>
      <c r="I17" s="11">
        <v>0</v>
      </c>
      <c r="J17" s="12">
        <f t="shared" si="4"/>
        <v>0</v>
      </c>
      <c r="K17" s="14">
        <f t="shared" si="5"/>
        <v>0</v>
      </c>
    </row>
    <row r="18" spans="2:11" s="5" customFormat="1" ht="15.75" thickBot="1" x14ac:dyDescent="0.3">
      <c r="B18" s="10" t="s">
        <v>13</v>
      </c>
      <c r="C18" s="11">
        <v>2.31481481481481E-4</v>
      </c>
      <c r="D18" s="12">
        <f t="shared" si="0"/>
        <v>0.1063829787234041</v>
      </c>
      <c r="E18" s="12">
        <f t="shared" si="1"/>
        <v>1.019367991845053E-2</v>
      </c>
      <c r="F18" s="11">
        <v>0</v>
      </c>
      <c r="G18" s="12">
        <f t="shared" si="2"/>
        <v>0</v>
      </c>
      <c r="H18" s="12">
        <f t="shared" si="3"/>
        <v>0</v>
      </c>
      <c r="I18" s="11">
        <v>2.31481481481481E-4</v>
      </c>
      <c r="J18" s="12">
        <f t="shared" si="4"/>
        <v>0.1063829787234041</v>
      </c>
      <c r="K18" s="14">
        <f t="shared" si="5"/>
        <v>1.019367991845053E-2</v>
      </c>
    </row>
    <row r="19" spans="2:11" s="5" customFormat="1" ht="16.5" thickTop="1" thickBot="1" x14ac:dyDescent="0.3">
      <c r="B19" s="31" t="s">
        <v>3</v>
      </c>
      <c r="C19" s="32">
        <f>SUM(C7:C18)</f>
        <v>2.1759259259259245E-3</v>
      </c>
      <c r="D19" s="33">
        <f>IFERROR(SUM(D7:D18),0)</f>
        <v>1</v>
      </c>
      <c r="E19" s="33">
        <f>IFERROR(SUM(E7:E18),0)</f>
        <v>9.5820591233435129E-2</v>
      </c>
      <c r="F19" s="32">
        <f>SUM(F7:F18)</f>
        <v>0</v>
      </c>
      <c r="G19" s="33">
        <f>IFERROR(SUM(G7:G18),0)</f>
        <v>0</v>
      </c>
      <c r="H19" s="33">
        <f>IFERROR(SUM(H7:H18),0)</f>
        <v>0</v>
      </c>
      <c r="I19" s="32">
        <f>SUM(I7:I18)</f>
        <v>2.1759259259259245E-3</v>
      </c>
      <c r="J19" s="33">
        <f>IFERROR(SUM(J7:J18),0)</f>
        <v>1</v>
      </c>
      <c r="K19" s="34">
        <f>IFERROR(SUM(K7:K18),0)</f>
        <v>9.5820591233435129E-2</v>
      </c>
    </row>
    <row r="20" spans="2:11" s="5" customFormat="1" ht="15.75" thickTop="1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1" s="5" customFormat="1" x14ac:dyDescent="0.25">
      <c r="B21" s="7" t="s">
        <v>14</v>
      </c>
      <c r="C21" s="8" t="s">
        <v>58</v>
      </c>
      <c r="D21" s="16" t="s">
        <v>5</v>
      </c>
      <c r="E21" s="16" t="s">
        <v>5</v>
      </c>
      <c r="F21" s="8" t="s">
        <v>58</v>
      </c>
      <c r="G21" s="16" t="s">
        <v>5</v>
      </c>
      <c r="H21" s="16" t="s">
        <v>5</v>
      </c>
      <c r="I21" s="8" t="s">
        <v>58</v>
      </c>
      <c r="J21" s="16" t="s">
        <v>5</v>
      </c>
      <c r="K21" s="17" t="s">
        <v>5</v>
      </c>
    </row>
    <row r="22" spans="2:11" s="5" customFormat="1" x14ac:dyDescent="0.25">
      <c r="B22" s="18" t="s">
        <v>15</v>
      </c>
      <c r="C22" s="11">
        <v>0</v>
      </c>
      <c r="D22" s="19"/>
      <c r="E22" s="12">
        <f>IFERROR(C22/C$30,0)</f>
        <v>0</v>
      </c>
      <c r="F22" s="11">
        <v>0</v>
      </c>
      <c r="G22" s="19"/>
      <c r="H22" s="12">
        <f>IFERROR(F22/F$30,0)</f>
        <v>0</v>
      </c>
      <c r="I22" s="11">
        <v>0</v>
      </c>
      <c r="J22" s="19"/>
      <c r="K22" s="14">
        <f>IFERROR(I22/I$30,0)</f>
        <v>0</v>
      </c>
    </row>
    <row r="23" spans="2:11" s="5" customFormat="1" x14ac:dyDescent="0.25">
      <c r="B23" s="18" t="s">
        <v>16</v>
      </c>
      <c r="C23" s="11">
        <v>0</v>
      </c>
      <c r="D23" s="19"/>
      <c r="E23" s="12">
        <f t="shared" ref="E23:E27" si="6">IFERROR(C23/C$30,0)</f>
        <v>0</v>
      </c>
      <c r="F23" s="11">
        <v>0</v>
      </c>
      <c r="G23" s="19"/>
      <c r="H23" s="12">
        <f t="shared" ref="H23:H27" si="7">IFERROR(F23/F$30,0)</f>
        <v>0</v>
      </c>
      <c r="I23" s="11">
        <v>0</v>
      </c>
      <c r="J23" s="19"/>
      <c r="K23" s="14">
        <f t="shared" ref="K23:K27" si="8">IFERROR(I23/I$30,0)</f>
        <v>0</v>
      </c>
    </row>
    <row r="24" spans="2:11" s="5" customFormat="1" x14ac:dyDescent="0.25">
      <c r="B24" s="18" t="s">
        <v>17</v>
      </c>
      <c r="C24" s="11">
        <v>0</v>
      </c>
      <c r="D24" s="19"/>
      <c r="E24" s="12">
        <f t="shared" si="6"/>
        <v>0</v>
      </c>
      <c r="F24" s="11">
        <v>0</v>
      </c>
      <c r="G24" s="19"/>
      <c r="H24" s="12">
        <f t="shared" si="7"/>
        <v>0</v>
      </c>
      <c r="I24" s="11">
        <v>0</v>
      </c>
      <c r="J24" s="19"/>
      <c r="K24" s="14">
        <f t="shared" si="8"/>
        <v>0</v>
      </c>
    </row>
    <row r="25" spans="2:11" s="5" customFormat="1" x14ac:dyDescent="0.25">
      <c r="B25" s="18" t="s">
        <v>18</v>
      </c>
      <c r="C25" s="11">
        <v>7.1759259259259302E-3</v>
      </c>
      <c r="D25" s="19"/>
      <c r="E25" s="12">
        <f t="shared" si="6"/>
        <v>0.31600407747196729</v>
      </c>
      <c r="F25" s="11">
        <v>0</v>
      </c>
      <c r="G25" s="19"/>
      <c r="H25" s="12">
        <f t="shared" si="7"/>
        <v>0</v>
      </c>
      <c r="I25" s="11">
        <v>7.1759259259259302E-3</v>
      </c>
      <c r="J25" s="19"/>
      <c r="K25" s="14">
        <f t="shared" si="8"/>
        <v>0.31600407747196729</v>
      </c>
    </row>
    <row r="26" spans="2:11" s="5" customFormat="1" x14ac:dyDescent="0.25">
      <c r="B26" s="18" t="s">
        <v>19</v>
      </c>
      <c r="C26" s="11">
        <v>1.33564814814815E-2</v>
      </c>
      <c r="D26" s="19"/>
      <c r="E26" s="12">
        <f t="shared" si="6"/>
        <v>0.58817533129459765</v>
      </c>
      <c r="F26" s="11">
        <v>0</v>
      </c>
      <c r="G26" s="19"/>
      <c r="H26" s="12">
        <f t="shared" si="7"/>
        <v>0</v>
      </c>
      <c r="I26" s="11">
        <v>1.33564814814815E-2</v>
      </c>
      <c r="J26" s="19"/>
      <c r="K26" s="14">
        <f t="shared" si="8"/>
        <v>0.58817533129459765</v>
      </c>
    </row>
    <row r="27" spans="2:11" s="5" customFormat="1" ht="15.75" thickBot="1" x14ac:dyDescent="0.3">
      <c r="B27" s="23" t="s">
        <v>20</v>
      </c>
      <c r="C27" s="20">
        <v>0</v>
      </c>
      <c r="D27" s="24"/>
      <c r="E27" s="21">
        <f t="shared" si="6"/>
        <v>0</v>
      </c>
      <c r="F27" s="20">
        <v>0</v>
      </c>
      <c r="G27" s="24"/>
      <c r="H27" s="21">
        <f t="shared" si="7"/>
        <v>0</v>
      </c>
      <c r="I27" s="20">
        <v>0</v>
      </c>
      <c r="J27" s="24"/>
      <c r="K27" s="22">
        <f t="shared" si="8"/>
        <v>0</v>
      </c>
    </row>
    <row r="28" spans="2:11" s="5" customFormat="1" ht="16.5" thickTop="1" thickBot="1" x14ac:dyDescent="0.3">
      <c r="B28" s="31" t="s">
        <v>3</v>
      </c>
      <c r="C28" s="32">
        <f>SUM(C22:C27)</f>
        <v>2.053240740740743E-2</v>
      </c>
      <c r="D28" s="33"/>
      <c r="E28" s="33">
        <f>IFERROR(SUM(E22:E27),0)</f>
        <v>0.90417940876656488</v>
      </c>
      <c r="F28" s="32">
        <f>SUM(F22:F27)</f>
        <v>0</v>
      </c>
      <c r="G28" s="33"/>
      <c r="H28" s="33">
        <f>IFERROR(SUM(H22:H27),0)</f>
        <v>0</v>
      </c>
      <c r="I28" s="32">
        <f>SUM(I22:I27)</f>
        <v>2.053240740740743E-2</v>
      </c>
      <c r="J28" s="33"/>
      <c r="K28" s="34">
        <f>IFERROR(SUM(K22:K27),0)</f>
        <v>0.90417940876656488</v>
      </c>
    </row>
    <row r="29" spans="2:11" s="5" customFormat="1" ht="16.5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s="5" customFormat="1" ht="16.5" thickTop="1" thickBot="1" x14ac:dyDescent="0.3">
      <c r="B30" s="31" t="s">
        <v>6</v>
      </c>
      <c r="C30" s="32">
        <f>SUM(C19,C28)</f>
        <v>2.2708333333333355E-2</v>
      </c>
      <c r="D30" s="35"/>
      <c r="E30" s="36">
        <f>IFERROR(SUM(E19,E28),0)</f>
        <v>1</v>
      </c>
      <c r="F30" s="32">
        <f>SUM(F19,F28)</f>
        <v>0</v>
      </c>
      <c r="G30" s="35"/>
      <c r="H30" s="36">
        <f>IFERROR(SUM(H19,H28),0)</f>
        <v>0</v>
      </c>
      <c r="I30" s="32">
        <f>SUM(I19,I28)</f>
        <v>2.2708333333333355E-2</v>
      </c>
      <c r="J30" s="35"/>
      <c r="K30" s="38">
        <f>IFERROR(SUM(K19,K28),0)</f>
        <v>1</v>
      </c>
    </row>
    <row r="31" spans="2:11" s="5" customFormat="1" ht="66" customHeight="1" thickTop="1" thickBot="1" x14ac:dyDescent="0.3">
      <c r="B31" s="183" t="s">
        <v>158</v>
      </c>
      <c r="C31" s="184"/>
      <c r="D31" s="184"/>
      <c r="E31" s="184"/>
      <c r="F31" s="184"/>
      <c r="G31" s="184"/>
      <c r="H31" s="184"/>
      <c r="I31" s="184"/>
      <c r="J31" s="184"/>
      <c r="K31" s="185"/>
    </row>
    <row r="32" spans="2:11" s="5" customFormat="1" x14ac:dyDescent="0.25">
      <c r="C32" s="6"/>
      <c r="D32" s="6"/>
      <c r="E32" s="6"/>
      <c r="F32" s="6"/>
      <c r="H32" s="6"/>
    </row>
    <row r="33" spans="3:8" s="5" customFormat="1" x14ac:dyDescent="0.25">
      <c r="C33" s="6"/>
      <c r="D33" s="6"/>
      <c r="E33" s="6"/>
      <c r="F33" s="6"/>
      <c r="H33" s="6"/>
    </row>
    <row r="34" spans="3:8" s="5" customFormat="1" x14ac:dyDescent="0.25">
      <c r="C34" s="6"/>
      <c r="D34" s="6"/>
      <c r="E34" s="6"/>
      <c r="F34" s="6"/>
      <c r="H34" s="6"/>
    </row>
    <row r="35" spans="3:8" s="5" customFormat="1" x14ac:dyDescent="0.25">
      <c r="C35" s="6"/>
      <c r="D35" s="6"/>
      <c r="E35" s="6"/>
      <c r="F35" s="6"/>
      <c r="H35" s="6"/>
    </row>
    <row r="36" spans="3:8" s="5" customFormat="1" x14ac:dyDescent="0.25">
      <c r="C36" s="6"/>
      <c r="D36" s="6"/>
      <c r="E36" s="6"/>
      <c r="F36" s="6"/>
      <c r="H36" s="6"/>
    </row>
    <row r="37" spans="3:8" s="5" customFormat="1" x14ac:dyDescent="0.25">
      <c r="C37" s="6"/>
      <c r="D37" s="6"/>
      <c r="E37" s="6"/>
      <c r="F37" s="6"/>
      <c r="H37" s="6"/>
    </row>
    <row r="38" spans="3:8" s="5" customFormat="1" x14ac:dyDescent="0.25">
      <c r="C38" s="6"/>
      <c r="D38" s="6"/>
      <c r="E38" s="6"/>
      <c r="F38" s="6"/>
      <c r="H38" s="6"/>
    </row>
    <row r="39" spans="3:8" s="5" customFormat="1" x14ac:dyDescent="0.25">
      <c r="C39" s="6"/>
      <c r="D39" s="6"/>
      <c r="E39" s="6"/>
      <c r="F39" s="6"/>
      <c r="H39" s="6"/>
    </row>
    <row r="40" spans="3:8" s="5" customFormat="1" x14ac:dyDescent="0.25">
      <c r="C40" s="6"/>
      <c r="D40" s="6"/>
      <c r="E40" s="6"/>
      <c r="F40" s="6"/>
      <c r="H40" s="6"/>
    </row>
    <row r="41" spans="3:8" s="5" customFormat="1" x14ac:dyDescent="0.25">
      <c r="C41" s="6"/>
      <c r="D41" s="6"/>
      <c r="E41" s="6"/>
      <c r="F41" s="6"/>
      <c r="H41" s="6"/>
    </row>
    <row r="42" spans="3:8" s="5" customFormat="1" x14ac:dyDescent="0.25">
      <c r="C42" s="6"/>
      <c r="D42" s="6"/>
      <c r="E42" s="6"/>
      <c r="F42" s="6"/>
      <c r="H42" s="6"/>
    </row>
    <row r="43" spans="3:8" s="5" customFormat="1" x14ac:dyDescent="0.25">
      <c r="C43" s="6"/>
      <c r="D43" s="6"/>
      <c r="E43" s="6"/>
      <c r="F43" s="6"/>
      <c r="H43" s="6"/>
    </row>
    <row r="44" spans="3:8" s="5" customFormat="1" x14ac:dyDescent="0.25">
      <c r="C44" s="6"/>
      <c r="D44" s="6"/>
      <c r="E44" s="6"/>
      <c r="F44" s="6"/>
      <c r="H44" s="6"/>
    </row>
    <row r="45" spans="3:8" s="5" customFormat="1" x14ac:dyDescent="0.25">
      <c r="C45" s="6"/>
      <c r="D45" s="6"/>
      <c r="E45" s="6"/>
      <c r="F45" s="6"/>
      <c r="H45" s="6"/>
    </row>
    <row r="46" spans="3:8" s="5" customFormat="1" x14ac:dyDescent="0.25">
      <c r="C46" s="6"/>
      <c r="D46" s="6"/>
      <c r="E46" s="6"/>
      <c r="F46" s="6"/>
      <c r="H46" s="6"/>
    </row>
    <row r="47" spans="3:8" s="5" customFormat="1" x14ac:dyDescent="0.25">
      <c r="C47" s="6"/>
      <c r="D47" s="6"/>
      <c r="E47" s="6"/>
      <c r="F47" s="6"/>
      <c r="H47" s="6"/>
    </row>
    <row r="48" spans="3:8" s="5" customFormat="1" x14ac:dyDescent="0.25">
      <c r="C48" s="6"/>
      <c r="D48" s="6"/>
      <c r="E48" s="6"/>
      <c r="F48" s="6"/>
      <c r="H48" s="6"/>
    </row>
    <row r="49" spans="3:8" s="5" customFormat="1" x14ac:dyDescent="0.25">
      <c r="C49" s="6"/>
      <c r="D49" s="6"/>
      <c r="E49" s="6"/>
      <c r="F49" s="6"/>
      <c r="H49" s="6"/>
    </row>
    <row r="50" spans="3:8" s="5" customFormat="1" x14ac:dyDescent="0.25">
      <c r="C50" s="6"/>
      <c r="D50" s="6"/>
      <c r="E50" s="6"/>
      <c r="F50" s="6"/>
      <c r="H50" s="6"/>
    </row>
    <row r="51" spans="3:8" s="5" customFormat="1" x14ac:dyDescent="0.25">
      <c r="C51" s="6"/>
      <c r="D51" s="6"/>
      <c r="E51" s="6"/>
      <c r="F51" s="6"/>
      <c r="H51" s="6"/>
    </row>
    <row r="52" spans="3:8" s="5" customFormat="1" x14ac:dyDescent="0.25">
      <c r="C52" s="6"/>
      <c r="D52" s="6"/>
      <c r="E52" s="6"/>
      <c r="F52" s="6"/>
      <c r="H52" s="6"/>
    </row>
    <row r="53" spans="3:8" s="5" customFormat="1" x14ac:dyDescent="0.25">
      <c r="C53" s="6"/>
      <c r="D53" s="6"/>
      <c r="E53" s="6"/>
      <c r="F53" s="6"/>
      <c r="H53" s="6"/>
    </row>
    <row r="54" spans="3:8" s="5" customFormat="1" x14ac:dyDescent="0.25">
      <c r="C54" s="6"/>
      <c r="D54" s="6"/>
      <c r="E54" s="6"/>
      <c r="F54" s="6"/>
      <c r="H54" s="6"/>
    </row>
    <row r="55" spans="3:8" s="5" customFormat="1" x14ac:dyDescent="0.25">
      <c r="C55" s="6"/>
      <c r="D55" s="6"/>
      <c r="E55" s="6"/>
      <c r="F55" s="6"/>
      <c r="H55" s="6"/>
    </row>
    <row r="56" spans="3:8" s="5" customFormat="1" x14ac:dyDescent="0.25">
      <c r="C56" s="6"/>
      <c r="D56" s="6"/>
      <c r="E56" s="6"/>
      <c r="F56" s="6"/>
      <c r="H56" s="6"/>
    </row>
    <row r="57" spans="3:8" s="5" customFormat="1" x14ac:dyDescent="0.25">
      <c r="C57" s="6"/>
      <c r="D57" s="6"/>
      <c r="E57" s="6"/>
      <c r="F57" s="6"/>
      <c r="H57" s="6"/>
    </row>
    <row r="58" spans="3:8" s="5" customFormat="1" x14ac:dyDescent="0.25">
      <c r="C58" s="6"/>
      <c r="D58" s="6"/>
      <c r="E58" s="6"/>
      <c r="F58" s="6"/>
      <c r="H58" s="6"/>
    </row>
    <row r="59" spans="3:8" s="5" customFormat="1" x14ac:dyDescent="0.25">
      <c r="C59" s="6"/>
      <c r="D59" s="6"/>
      <c r="E59" s="6"/>
      <c r="F59" s="6"/>
      <c r="H59" s="6"/>
    </row>
    <row r="60" spans="3:8" s="5" customFormat="1" x14ac:dyDescent="0.25">
      <c r="C60" s="6"/>
      <c r="D60" s="6"/>
      <c r="E60" s="6"/>
      <c r="F60" s="6"/>
      <c r="H60" s="6"/>
    </row>
    <row r="61" spans="3:8" s="5" customFormat="1" x14ac:dyDescent="0.25">
      <c r="C61" s="6"/>
      <c r="D61" s="6"/>
      <c r="E61" s="6"/>
      <c r="F61" s="6"/>
      <c r="H61" s="6"/>
    </row>
    <row r="62" spans="3:8" s="5" customFormat="1" x14ac:dyDescent="0.25">
      <c r="C62" s="6"/>
      <c r="D62" s="6"/>
      <c r="E62" s="6"/>
      <c r="F62" s="6"/>
      <c r="H62" s="6"/>
    </row>
    <row r="63" spans="3:8" s="5" customFormat="1" x14ac:dyDescent="0.25">
      <c r="C63" s="6"/>
      <c r="D63" s="6"/>
      <c r="E63" s="6"/>
      <c r="F63" s="6"/>
      <c r="H63" s="6"/>
    </row>
    <row r="64" spans="3:8" s="5" customFormat="1" x14ac:dyDescent="0.25">
      <c r="C64" s="6"/>
      <c r="D64" s="6"/>
      <c r="E64" s="6"/>
      <c r="F64" s="6"/>
      <c r="H64" s="6"/>
    </row>
    <row r="65" spans="3:8" s="5" customFormat="1" x14ac:dyDescent="0.25">
      <c r="C65" s="6"/>
      <c r="D65" s="6"/>
      <c r="E65" s="6"/>
      <c r="F65" s="6"/>
      <c r="H65" s="6"/>
    </row>
    <row r="66" spans="3:8" s="5" customFormat="1" x14ac:dyDescent="0.25">
      <c r="C66" s="6"/>
      <c r="D66" s="6"/>
      <c r="E66" s="6"/>
      <c r="F66" s="6"/>
      <c r="H66" s="6"/>
    </row>
  </sheetData>
  <mergeCells count="6">
    <mergeCell ref="B31:K31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7"/>
  <dimension ref="A1:J19"/>
  <sheetViews>
    <sheetView showZeros="0" topLeftCell="A7" workbookViewId="0">
      <selection activeCell="A22" sqref="A22:J43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1.4583333333333299E-3</v>
      </c>
      <c r="C2" s="72">
        <v>2.6620370370370399E-4</v>
      </c>
      <c r="D2" s="73">
        <v>0.84563758389261701</v>
      </c>
      <c r="E2" s="73">
        <v>0.15436241610738299</v>
      </c>
    </row>
    <row r="3" spans="1:10" x14ac:dyDescent="0.25">
      <c r="A3" s="72" t="s">
        <v>101</v>
      </c>
      <c r="B3" s="72">
        <v>6.3310185185185197E-3</v>
      </c>
      <c r="C3" s="72">
        <v>0</v>
      </c>
      <c r="D3" s="73">
        <v>1</v>
      </c>
      <c r="E3" s="73">
        <v>0</v>
      </c>
    </row>
    <row r="4" spans="1:10" x14ac:dyDescent="0.25">
      <c r="A4" s="72" t="s">
        <v>51</v>
      </c>
      <c r="B4" s="72">
        <v>7.5231481481481503E-4</v>
      </c>
      <c r="C4" s="72">
        <v>0</v>
      </c>
      <c r="D4" s="73">
        <v>1</v>
      </c>
      <c r="E4" s="73">
        <v>0</v>
      </c>
    </row>
    <row r="5" spans="1:10" x14ac:dyDescent="0.25">
      <c r="A5" s="72" t="s">
        <v>11</v>
      </c>
      <c r="B5" s="72">
        <v>1.05208333333333E-2</v>
      </c>
      <c r="C5" s="72">
        <v>4.1666666666666702E-4</v>
      </c>
      <c r="D5" s="73">
        <v>0.96190476190476204</v>
      </c>
      <c r="E5" s="73">
        <v>3.8095238095238099E-2</v>
      </c>
    </row>
    <row r="6" spans="1:10" x14ac:dyDescent="0.25">
      <c r="A6" s="72" t="s">
        <v>12</v>
      </c>
      <c r="B6" s="72">
        <v>0</v>
      </c>
      <c r="C6" s="72">
        <v>2.5462962962962999E-4</v>
      </c>
      <c r="D6" s="73">
        <v>0</v>
      </c>
      <c r="E6" s="73">
        <v>1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1.1458333333333301E-3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2.7314814814814801E-3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3.4027777777777802E-3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1.7361111111111101E-4</v>
      </c>
      <c r="D15" s="73">
        <v>0</v>
      </c>
      <c r="E15" s="73">
        <v>1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4.0509259259259301E-4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2.5196759259259301E-2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1.4664351851851901E-2</v>
      </c>
      <c r="C18" s="72">
        <v>3.0787037037036998E-3</v>
      </c>
      <c r="D18" s="72">
        <v>0.82648401826483997</v>
      </c>
      <c r="E18" s="72">
        <v>0.17351598173516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1.1805555555555556E-3</v>
      </c>
      <c r="D19" s="73">
        <v>1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0</v>
      </c>
      <c r="C5" s="72">
        <v>0</v>
      </c>
      <c r="D5" s="73">
        <v>0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9"/>
  <dimension ref="A1:I19"/>
  <sheetViews>
    <sheetView showZeros="0" workbookViewId="0">
      <selection activeCell="C25" sqref="C25:D28"/>
    </sheetView>
  </sheetViews>
  <sheetFormatPr defaultRowHeight="15" x14ac:dyDescent="0.25"/>
  <cols>
    <col min="1" max="16384" width="9.140625" style="72"/>
  </cols>
  <sheetData>
    <row r="1" spans="1:9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9" x14ac:dyDescent="0.25">
      <c r="A2" s="72" t="s">
        <v>37</v>
      </c>
      <c r="B2" s="72">
        <v>6.9699074074074094E-2</v>
      </c>
      <c r="C2" s="72">
        <v>2.1435185185185199E-2</v>
      </c>
      <c r="D2" s="73">
        <v>0.76479552959105901</v>
      </c>
      <c r="E2" s="73">
        <v>0.23520447040894099</v>
      </c>
    </row>
    <row r="3" spans="1:9" x14ac:dyDescent="0.25">
      <c r="A3" s="72" t="s">
        <v>101</v>
      </c>
      <c r="B3" s="72">
        <v>4.5173611111111102E-2</v>
      </c>
      <c r="C3" s="72">
        <v>2.8124999999999999E-3</v>
      </c>
      <c r="D3" s="73">
        <v>0.94138929088277901</v>
      </c>
      <c r="E3" s="73">
        <v>5.8610709117221403E-2</v>
      </c>
    </row>
    <row r="4" spans="1:9" x14ac:dyDescent="0.25">
      <c r="A4" s="72" t="s">
        <v>51</v>
      </c>
      <c r="B4" s="72">
        <v>5.4189814814814802E-2</v>
      </c>
      <c r="C4" s="72">
        <v>2.4513888888888901E-2</v>
      </c>
      <c r="D4" s="73">
        <v>0.68852941176470595</v>
      </c>
      <c r="E4" s="73">
        <v>0.311470588235294</v>
      </c>
    </row>
    <row r="5" spans="1:9" x14ac:dyDescent="0.25">
      <c r="A5" s="72" t="s">
        <v>11</v>
      </c>
      <c r="B5" s="72">
        <v>0.147337962962963</v>
      </c>
      <c r="C5" s="72">
        <v>2.8032407407407402E-2</v>
      </c>
      <c r="D5" s="73">
        <v>0.84015311510031698</v>
      </c>
      <c r="E5" s="73">
        <v>0.15984688489968299</v>
      </c>
    </row>
    <row r="6" spans="1:9" x14ac:dyDescent="0.25">
      <c r="A6" s="72" t="s">
        <v>12</v>
      </c>
      <c r="B6" s="72">
        <v>2.7314814814814799E-2</v>
      </c>
      <c r="C6" s="72">
        <v>8.2291666666666693E-3</v>
      </c>
      <c r="D6" s="73">
        <v>0.76847932269619001</v>
      </c>
      <c r="E6" s="73">
        <v>0.23152067730381001</v>
      </c>
    </row>
    <row r="7" spans="1:9" x14ac:dyDescent="0.25">
      <c r="A7" s="72" t="s">
        <v>164</v>
      </c>
      <c r="B7" s="72">
        <v>1.4583333333333301E-2</v>
      </c>
      <c r="C7" s="72">
        <v>5.9027777777777802E-3</v>
      </c>
      <c r="D7" s="73">
        <v>0.71186440677966101</v>
      </c>
      <c r="E7" s="73">
        <v>0.28813559322033899</v>
      </c>
      <c r="F7" s="72">
        <v>0</v>
      </c>
      <c r="G7" s="72">
        <v>0</v>
      </c>
      <c r="H7" s="72">
        <v>0</v>
      </c>
      <c r="I7" s="72">
        <v>0</v>
      </c>
    </row>
    <row r="8" spans="1:9" x14ac:dyDescent="0.25">
      <c r="A8" s="72" t="s">
        <v>108</v>
      </c>
      <c r="B8" s="72">
        <v>1.98958333333333E-2</v>
      </c>
      <c r="C8" s="72">
        <v>4.5370370370370399E-3</v>
      </c>
      <c r="D8" s="73">
        <v>0.81430601610611097</v>
      </c>
      <c r="E8" s="73">
        <v>0.185693983893889</v>
      </c>
      <c r="F8" s="72">
        <v>0</v>
      </c>
      <c r="G8" s="72">
        <v>0</v>
      </c>
      <c r="H8" s="72">
        <v>0</v>
      </c>
      <c r="I8" s="72">
        <v>0</v>
      </c>
    </row>
    <row r="9" spans="1:9" x14ac:dyDescent="0.25">
      <c r="A9" s="72" t="s">
        <v>109</v>
      </c>
      <c r="B9" s="72">
        <v>7.6736111111111102E-3</v>
      </c>
      <c r="C9" s="72">
        <v>0</v>
      </c>
      <c r="D9" s="73">
        <v>1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</row>
    <row r="10" spans="1:9" x14ac:dyDescent="0.25">
      <c r="A10" s="72" t="s">
        <v>196</v>
      </c>
      <c r="B10" s="72">
        <v>3.5856481481481503E-2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</row>
    <row r="11" spans="1:9" x14ac:dyDescent="0.25">
      <c r="A11" s="72" t="s">
        <v>185</v>
      </c>
      <c r="B11" s="72">
        <v>6.9444444444444404E-4</v>
      </c>
      <c r="C11" s="72">
        <v>0</v>
      </c>
      <c r="D11" s="73">
        <v>1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</row>
    <row r="12" spans="1:9" x14ac:dyDescent="0.25">
      <c r="A12" s="72" t="s">
        <v>165</v>
      </c>
      <c r="B12" s="72">
        <v>4.3634259259259303E-3</v>
      </c>
      <c r="C12" s="72">
        <v>0</v>
      </c>
      <c r="D12" s="73">
        <v>1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</row>
    <row r="13" spans="1:9" x14ac:dyDescent="0.25">
      <c r="A13" s="72" t="s">
        <v>13</v>
      </c>
      <c r="B13" s="72">
        <v>7.8993055555555636E-2</v>
      </c>
      <c r="C13" s="72">
        <v>9.7106481481481505E-3</v>
      </c>
      <c r="D13" s="73">
        <f>B13/G13</f>
        <v>0.89052713987473908</v>
      </c>
      <c r="E13" s="73">
        <f>C13/G13</f>
        <v>0.10947286012526089</v>
      </c>
      <c r="F13" s="72">
        <v>0</v>
      </c>
      <c r="G13" s="72">
        <f>SUM(B13:C13)</f>
        <v>8.8703703703703785E-2</v>
      </c>
      <c r="H13" s="72">
        <v>0</v>
      </c>
      <c r="I13" s="72">
        <v>0</v>
      </c>
    </row>
    <row r="14" spans="1:9" x14ac:dyDescent="0.25">
      <c r="A14" s="72" t="s">
        <v>15</v>
      </c>
      <c r="B14" s="72">
        <v>1.7164351851851899E-2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</row>
    <row r="15" spans="1:9" x14ac:dyDescent="0.25">
      <c r="A15" s="72" t="s">
        <v>16</v>
      </c>
      <c r="B15" s="72">
        <v>0</v>
      </c>
      <c r="C15" s="72">
        <v>1.50462962962963E-4</v>
      </c>
      <c r="D15" s="73">
        <v>0</v>
      </c>
      <c r="E15" s="73">
        <v>1</v>
      </c>
      <c r="F15" s="72">
        <v>0</v>
      </c>
      <c r="G15" s="72">
        <v>0</v>
      </c>
      <c r="H15" s="72">
        <v>0</v>
      </c>
      <c r="I15" s="72">
        <v>0</v>
      </c>
    </row>
    <row r="16" spans="1:9" x14ac:dyDescent="0.25">
      <c r="A16" s="72" t="s">
        <v>17</v>
      </c>
      <c r="B16" s="72">
        <v>2.38425925925926E-3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</row>
    <row r="17" spans="1:9" x14ac:dyDescent="0.25">
      <c r="A17" s="72" t="s">
        <v>18</v>
      </c>
      <c r="B17" s="72">
        <v>6.2858796296296301E-2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</row>
    <row r="18" spans="1:9" x14ac:dyDescent="0.25">
      <c r="A18" s="72" t="s">
        <v>19</v>
      </c>
      <c r="B18" s="72">
        <v>0.103842592592593</v>
      </c>
      <c r="C18" s="72">
        <v>6.8842592592592594E-2</v>
      </c>
      <c r="D18" s="72">
        <v>0.60134048257372696</v>
      </c>
      <c r="E18" s="72">
        <v>0.39865951742627398</v>
      </c>
      <c r="F18" s="72">
        <v>0</v>
      </c>
      <c r="G18" s="72">
        <v>0</v>
      </c>
      <c r="H18" s="72">
        <v>0</v>
      </c>
      <c r="I18" s="72">
        <v>0</v>
      </c>
    </row>
    <row r="19" spans="1:9" x14ac:dyDescent="0.25">
      <c r="A19" s="72" t="s">
        <v>20</v>
      </c>
      <c r="B19" s="72">
        <v>5.1041666666666666E-3</v>
      </c>
      <c r="D19" s="73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0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0</v>
      </c>
      <c r="C5" s="72">
        <v>0</v>
      </c>
      <c r="D5" s="73">
        <v>0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1"/>
  <dimension ref="A1:J19"/>
  <sheetViews>
    <sheetView showZeros="0" topLeftCell="A13" workbookViewId="0">
      <selection activeCell="A23" sqref="A23:P46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1.38888888888889E-3</v>
      </c>
      <c r="C2" s="72">
        <v>0</v>
      </c>
      <c r="D2" s="73">
        <v>1</v>
      </c>
      <c r="E2" s="73">
        <v>0</v>
      </c>
    </row>
    <row r="3" spans="1:10" x14ac:dyDescent="0.25">
      <c r="A3" s="72" t="s">
        <v>101</v>
      </c>
      <c r="B3" s="72">
        <v>3.15972222222222E-3</v>
      </c>
      <c r="C3" s="72">
        <v>5.4398148148148101E-4</v>
      </c>
      <c r="D3" s="73">
        <v>0.85312500000000002</v>
      </c>
      <c r="E3" s="73">
        <v>0.14687500000000001</v>
      </c>
    </row>
    <row r="4" spans="1:10" x14ac:dyDescent="0.25">
      <c r="A4" s="72" t="s">
        <v>51</v>
      </c>
      <c r="B4" s="72">
        <v>4.4791666666666704E-3</v>
      </c>
      <c r="C4" s="72">
        <v>0</v>
      </c>
      <c r="D4" s="73">
        <v>1</v>
      </c>
      <c r="E4" s="73">
        <v>0</v>
      </c>
    </row>
    <row r="5" spans="1:10" x14ac:dyDescent="0.25">
      <c r="A5" s="72" t="s">
        <v>11</v>
      </c>
      <c r="B5" s="72">
        <v>1.6597222222222201E-2</v>
      </c>
      <c r="C5" s="72">
        <v>8.3101851851851791E-3</v>
      </c>
      <c r="D5" s="73">
        <v>0.66635687732341997</v>
      </c>
      <c r="E5" s="73">
        <v>0.33364312267657997</v>
      </c>
    </row>
    <row r="6" spans="1:10" x14ac:dyDescent="0.25">
      <c r="A6" s="72" t="s">
        <v>12</v>
      </c>
      <c r="B6" s="72">
        <v>0</v>
      </c>
      <c r="C6" s="72">
        <v>1.66666666666667E-3</v>
      </c>
      <c r="D6" s="73">
        <v>0</v>
      </c>
      <c r="E6" s="73">
        <v>1</v>
      </c>
    </row>
    <row r="7" spans="1:10" x14ac:dyDescent="0.25">
      <c r="A7" s="72" t="s">
        <v>164</v>
      </c>
      <c r="B7" s="72">
        <v>0</v>
      </c>
      <c r="C7" s="72">
        <v>3.2407407407407401E-4</v>
      </c>
      <c r="D7" s="73">
        <v>0</v>
      </c>
      <c r="E7" s="73">
        <v>1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4.0162037037036998E-3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2.49884259259259E-2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4.6296296296296298E-4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2.31481481481481E-4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7.9398148148148093E-3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2.12384259259259E-2</v>
      </c>
      <c r="C18" s="72">
        <v>7.25694444444444E-3</v>
      </c>
      <c r="D18" s="72">
        <v>0.74532900081234799</v>
      </c>
      <c r="E18" s="72">
        <v>0.25467099918765201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2"/>
  <dimension ref="A1:J19"/>
  <sheetViews>
    <sheetView showZeros="0" workbookViewId="0">
      <selection activeCell="E14" sqref="E14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5.6597222222222196E-3</v>
      </c>
      <c r="C2" s="72">
        <v>3.9699074074074098E-3</v>
      </c>
      <c r="D2" s="73">
        <v>0.58774038461538503</v>
      </c>
      <c r="E2" s="73">
        <v>0.41225961538461497</v>
      </c>
    </row>
    <row r="3" spans="1:10" x14ac:dyDescent="0.25">
      <c r="A3" s="72" t="s">
        <v>101</v>
      </c>
      <c r="B3" s="72">
        <v>3.0289351851851901E-2</v>
      </c>
      <c r="C3" s="72">
        <v>0</v>
      </c>
      <c r="D3" s="73">
        <v>1</v>
      </c>
      <c r="E3" s="73">
        <v>0</v>
      </c>
    </row>
    <row r="4" spans="1:10" x14ac:dyDescent="0.25">
      <c r="A4" s="72" t="s">
        <v>51</v>
      </c>
      <c r="B4" s="72">
        <v>2.1226851851851899E-2</v>
      </c>
      <c r="C4" s="72">
        <v>2.1527777777777799E-3</v>
      </c>
      <c r="D4" s="73">
        <v>0.90792079207920795</v>
      </c>
      <c r="E4" s="73">
        <v>9.2079207920792105E-2</v>
      </c>
    </row>
    <row r="5" spans="1:10" x14ac:dyDescent="0.25">
      <c r="A5" s="72" t="s">
        <v>11</v>
      </c>
      <c r="B5" s="72">
        <v>6.1539351851851901E-2</v>
      </c>
      <c r="C5" s="72">
        <v>2.59837962962963E-2</v>
      </c>
      <c r="D5" s="73">
        <v>0.70312086749537195</v>
      </c>
      <c r="E5" s="73">
        <v>0.296879132504628</v>
      </c>
    </row>
    <row r="6" spans="1:10" x14ac:dyDescent="0.25">
      <c r="A6" s="72" t="s">
        <v>12</v>
      </c>
      <c r="B6" s="72">
        <v>5.4050925925925898E-3</v>
      </c>
      <c r="C6" s="72">
        <v>1.07638888888889E-3</v>
      </c>
      <c r="D6" s="73">
        <v>0.83392857142857102</v>
      </c>
      <c r="E6" s="73">
        <v>0.16607142857142901</v>
      </c>
    </row>
    <row r="7" spans="1:10" x14ac:dyDescent="0.25">
      <c r="A7" s="72" t="s">
        <v>164</v>
      </c>
      <c r="B7" s="72">
        <v>6.9444444444444404E-4</v>
      </c>
      <c r="C7" s="72">
        <v>8.4953703703703701E-3</v>
      </c>
      <c r="D7" s="73">
        <v>7.5566750629722901E-2</v>
      </c>
      <c r="E7" s="73">
        <v>0.92443324937027704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3.2407407407407402E-3</v>
      </c>
      <c r="C8" s="72">
        <v>0</v>
      </c>
      <c r="D8" s="73">
        <v>1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1.5914351851851902E-2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7.8043981481481464E-2</v>
      </c>
      <c r="C13" s="72">
        <v>2.0949074074074099E-3</v>
      </c>
      <c r="D13" s="73">
        <f>B13/G13</f>
        <v>0.97385904101675336</v>
      </c>
      <c r="E13" s="73">
        <f>C13/G13</f>
        <v>2.6140958983246716E-2</v>
      </c>
      <c r="F13" s="72">
        <v>0</v>
      </c>
      <c r="G13" s="72">
        <f>SUM(B13:C13)</f>
        <v>8.0138888888888871E-2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8.9120370370370395E-4</v>
      </c>
      <c r="C14" s="72">
        <v>0</v>
      </c>
      <c r="D14" s="73">
        <v>1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3.3564814814814801E-4</v>
      </c>
      <c r="C16" s="72">
        <v>0</v>
      </c>
      <c r="D16" s="73">
        <v>1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2.2824074074074101E-2</v>
      </c>
      <c r="C17" s="72">
        <v>0</v>
      </c>
      <c r="D17" s="73">
        <v>1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5.9386574074074099E-2</v>
      </c>
      <c r="C18" s="72">
        <v>3.09722222222222E-2</v>
      </c>
      <c r="D18" s="72">
        <v>0.65723069040604598</v>
      </c>
      <c r="E18" s="72">
        <v>0.34276930959395402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5.0925925925925921E-4</v>
      </c>
      <c r="D19" s="73">
        <v>1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4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0</v>
      </c>
      <c r="C5" s="72">
        <v>0</v>
      </c>
      <c r="D5" s="73">
        <v>0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5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8.5416666666666696E-3</v>
      </c>
      <c r="C5" s="72">
        <v>0</v>
      </c>
      <c r="D5" s="73">
        <v>1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3.9004629629629602E-3</v>
      </c>
      <c r="C10" s="72">
        <v>0</v>
      </c>
      <c r="D10" s="73">
        <v>1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6.8865740740740701E-3</v>
      </c>
      <c r="C13" s="72">
        <v>0</v>
      </c>
      <c r="D13" s="73">
        <v>1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5.1736111111111097E-3</v>
      </c>
      <c r="C18" s="72">
        <v>0</v>
      </c>
      <c r="D18" s="72">
        <v>1</v>
      </c>
      <c r="E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6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0</v>
      </c>
      <c r="C5" s="72">
        <v>0</v>
      </c>
      <c r="D5" s="73">
        <v>0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7"/>
  <dimension ref="A1:J19"/>
  <sheetViews>
    <sheetView showZeros="0" workbookViewId="0">
      <selection activeCell="A32" sqref="A32"/>
    </sheetView>
  </sheetViews>
  <sheetFormatPr defaultRowHeight="15" x14ac:dyDescent="0.25"/>
  <cols>
    <col min="1" max="16384" width="9.140625" style="72"/>
  </cols>
  <sheetData>
    <row r="1" spans="1:10" x14ac:dyDescent="0.25">
      <c r="A1" s="72" t="s">
        <v>59</v>
      </c>
      <c r="B1" s="72" t="s">
        <v>60</v>
      </c>
      <c r="C1" s="72" t="s">
        <v>61</v>
      </c>
      <c r="D1" s="72" t="s">
        <v>82</v>
      </c>
      <c r="E1" s="72" t="s">
        <v>83</v>
      </c>
    </row>
    <row r="2" spans="1:10" x14ac:dyDescent="0.25">
      <c r="A2" s="72" t="s">
        <v>37</v>
      </c>
      <c r="B2" s="72">
        <v>0</v>
      </c>
      <c r="C2" s="72">
        <v>0</v>
      </c>
      <c r="D2" s="73">
        <v>0</v>
      </c>
      <c r="E2" s="73">
        <v>0</v>
      </c>
    </row>
    <row r="3" spans="1:10" x14ac:dyDescent="0.25">
      <c r="A3" s="72" t="s">
        <v>101</v>
      </c>
      <c r="B3" s="72">
        <v>0</v>
      </c>
      <c r="C3" s="72">
        <v>0</v>
      </c>
      <c r="D3" s="73">
        <v>0</v>
      </c>
      <c r="E3" s="73">
        <v>0</v>
      </c>
    </row>
    <row r="4" spans="1:10" x14ac:dyDescent="0.25">
      <c r="A4" s="72" t="s">
        <v>51</v>
      </c>
      <c r="B4" s="72">
        <v>0</v>
      </c>
      <c r="C4" s="72">
        <v>0</v>
      </c>
      <c r="D4" s="73">
        <v>0</v>
      </c>
      <c r="E4" s="73">
        <v>0</v>
      </c>
    </row>
    <row r="5" spans="1:10" x14ac:dyDescent="0.25">
      <c r="A5" s="72" t="s">
        <v>11</v>
      </c>
      <c r="B5" s="72">
        <v>0</v>
      </c>
      <c r="C5" s="72">
        <v>0</v>
      </c>
      <c r="D5" s="73">
        <v>0</v>
      </c>
      <c r="E5" s="73">
        <v>0</v>
      </c>
    </row>
    <row r="6" spans="1:10" x14ac:dyDescent="0.25">
      <c r="A6" s="72" t="s">
        <v>12</v>
      </c>
      <c r="B6" s="72">
        <v>0</v>
      </c>
      <c r="C6" s="72">
        <v>0</v>
      </c>
      <c r="D6" s="73">
        <v>0</v>
      </c>
      <c r="E6" s="73">
        <v>0</v>
      </c>
    </row>
    <row r="7" spans="1:10" x14ac:dyDescent="0.25">
      <c r="A7" s="72" t="s">
        <v>164</v>
      </c>
      <c r="B7" s="72">
        <v>0</v>
      </c>
      <c r="C7" s="72">
        <v>0</v>
      </c>
      <c r="D7" s="73">
        <v>0</v>
      </c>
      <c r="E7" s="73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0" x14ac:dyDescent="0.25">
      <c r="A8" s="72" t="s">
        <v>108</v>
      </c>
      <c r="B8" s="72">
        <v>0</v>
      </c>
      <c r="C8" s="72">
        <v>0</v>
      </c>
      <c r="D8" s="73">
        <v>0</v>
      </c>
      <c r="E8" s="73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x14ac:dyDescent="0.25">
      <c r="A9" s="72" t="s">
        <v>109</v>
      </c>
      <c r="B9" s="72">
        <v>0</v>
      </c>
      <c r="C9" s="72">
        <v>0</v>
      </c>
      <c r="D9" s="73">
        <v>0</v>
      </c>
      <c r="E9" s="73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</row>
    <row r="10" spans="1:10" x14ac:dyDescent="0.25">
      <c r="A10" s="72" t="s">
        <v>196</v>
      </c>
      <c r="B10" s="72">
        <v>0</v>
      </c>
      <c r="C10" s="72">
        <v>0</v>
      </c>
      <c r="D10" s="73">
        <v>0</v>
      </c>
      <c r="E10" s="73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</row>
    <row r="11" spans="1:10" x14ac:dyDescent="0.25">
      <c r="A11" s="72" t="s">
        <v>185</v>
      </c>
      <c r="B11" s="72">
        <v>0</v>
      </c>
      <c r="C11" s="72">
        <v>0</v>
      </c>
      <c r="D11" s="73">
        <v>0</v>
      </c>
      <c r="E11" s="73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</row>
    <row r="12" spans="1:10" x14ac:dyDescent="0.25">
      <c r="A12" s="72" t="s">
        <v>165</v>
      </c>
      <c r="B12" s="72">
        <v>0</v>
      </c>
      <c r="C12" s="72">
        <v>0</v>
      </c>
      <c r="D12" s="73">
        <v>0</v>
      </c>
      <c r="E12" s="73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72" t="s">
        <v>13</v>
      </c>
      <c r="B13" s="72">
        <v>0</v>
      </c>
      <c r="C13" s="72">
        <v>0</v>
      </c>
      <c r="D13" s="73">
        <v>0</v>
      </c>
      <c r="E13" s="73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</row>
    <row r="14" spans="1:10" x14ac:dyDescent="0.25">
      <c r="A14" s="72" t="s">
        <v>15</v>
      </c>
      <c r="B14" s="72">
        <v>0</v>
      </c>
      <c r="C14" s="72">
        <v>0</v>
      </c>
      <c r="D14" s="73">
        <v>0</v>
      </c>
      <c r="E14" s="73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16</v>
      </c>
      <c r="B15" s="72">
        <v>0</v>
      </c>
      <c r="C15" s="72">
        <v>0</v>
      </c>
      <c r="D15" s="73">
        <v>0</v>
      </c>
      <c r="E15" s="73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0" x14ac:dyDescent="0.25">
      <c r="A16" s="72" t="s">
        <v>17</v>
      </c>
      <c r="B16" s="72">
        <v>0</v>
      </c>
      <c r="C16" s="72">
        <v>0</v>
      </c>
      <c r="D16" s="73">
        <v>0</v>
      </c>
      <c r="E16" s="73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</row>
    <row r="17" spans="1:10" x14ac:dyDescent="0.25">
      <c r="A17" s="72" t="s">
        <v>18</v>
      </c>
      <c r="B17" s="72">
        <v>0</v>
      </c>
      <c r="C17" s="72">
        <v>0</v>
      </c>
      <c r="D17" s="73">
        <v>0</v>
      </c>
      <c r="E17" s="73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x14ac:dyDescent="0.25">
      <c r="A18" s="72" t="s">
        <v>19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x14ac:dyDescent="0.25">
      <c r="A19" s="72" t="s">
        <v>20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99</vt:i4>
      </vt:variant>
      <vt:variant>
        <vt:lpstr>Grafici</vt:lpstr>
      </vt:variant>
      <vt:variant>
        <vt:i4>17</vt:i4>
      </vt:variant>
      <vt:variant>
        <vt:lpstr>Intervalli denominati</vt:lpstr>
      </vt:variant>
      <vt:variant>
        <vt:i4>18</vt:i4>
      </vt:variant>
    </vt:vector>
  </HeadingPairs>
  <TitlesOfParts>
    <vt:vector size="134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B11</vt:lpstr>
      <vt:lpstr>B12</vt:lpstr>
      <vt:lpstr>B13</vt:lpstr>
      <vt:lpstr>B14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Pagina 58</vt:lpstr>
      <vt:lpstr>Pagina 59</vt:lpstr>
      <vt:lpstr>Pagina 60</vt:lpstr>
      <vt:lpstr>Pagina 61</vt:lpstr>
      <vt:lpstr>Pagina 62</vt:lpstr>
      <vt:lpstr>Pagina 63</vt:lpstr>
      <vt:lpstr>Pagina 64</vt:lpstr>
      <vt:lpstr>Pagina 65</vt:lpstr>
      <vt:lpstr>Pagina 66</vt:lpstr>
      <vt:lpstr>Pagina 67</vt:lpstr>
      <vt:lpstr>Pagina 68</vt:lpstr>
      <vt:lpstr>Pagina 69</vt:lpstr>
      <vt:lpstr>Pagina 70</vt:lpstr>
      <vt:lpstr>Pagina 71</vt:lpstr>
      <vt:lpstr>Pagina 72</vt:lpstr>
      <vt:lpstr>Pagina 73</vt:lpstr>
      <vt:lpstr>Pagina 74</vt:lpstr>
      <vt:lpstr>Pagina 75</vt:lpstr>
      <vt:lpstr>Pagina 76</vt:lpstr>
      <vt:lpstr>Pagina 77</vt:lpstr>
      <vt:lpstr>Pagina 78</vt:lpstr>
      <vt:lpstr>Pagina 79</vt:lpstr>
      <vt:lpstr>Pagina 80</vt:lpstr>
      <vt:lpstr>Pagina 81</vt:lpstr>
      <vt:lpstr>Pagina 82</vt:lpstr>
      <vt:lpstr>Pagina 83</vt:lpstr>
      <vt:lpstr>Pagina 84</vt:lpstr>
      <vt:lpstr>Pagina 85</vt:lpstr>
      <vt:lpstr>Pagina 86</vt:lpstr>
      <vt:lpstr>Pagina 87</vt:lpstr>
      <vt:lpstr>grafico1</vt:lpstr>
      <vt:lpstr>gr1-RAI</vt:lpstr>
      <vt:lpstr>gr1-Mediaset</vt:lpstr>
      <vt:lpstr>gr1-Eleumedia</vt:lpstr>
      <vt:lpstr>gr1-Radio 24</vt:lpstr>
      <vt:lpstr>gr1-Radio Kiss Kiss</vt:lpstr>
      <vt:lpstr>gr1-RTL 102.5</vt:lpstr>
      <vt:lpstr>gr1-RDS</vt:lpstr>
      <vt:lpstr>gr1-Radio Italia</vt:lpstr>
      <vt:lpstr>gr2-RAI</vt:lpstr>
      <vt:lpstr>gr2-Mediaset</vt:lpstr>
      <vt:lpstr>gr2-Eleumedia</vt:lpstr>
      <vt:lpstr>gr2-Radio 24</vt:lpstr>
      <vt:lpstr>gr2-Radio Kiss Kiss</vt:lpstr>
      <vt:lpstr>gr2-RTL 102.5</vt:lpstr>
      <vt:lpstr>gr2-RDS</vt:lpstr>
      <vt:lpstr>gr2-Radio Italia</vt:lpstr>
      <vt:lpstr>Grafico 1</vt:lpstr>
      <vt:lpstr>Graf.2</vt:lpstr>
      <vt:lpstr>Graf.3</vt:lpstr>
      <vt:lpstr>Graf.4</vt:lpstr>
      <vt:lpstr>Graf.5</vt:lpstr>
      <vt:lpstr>Graf.6</vt:lpstr>
      <vt:lpstr>Graf.7</vt:lpstr>
      <vt:lpstr>Graf.8</vt:lpstr>
      <vt:lpstr>Graf.9</vt:lpstr>
      <vt:lpstr>Graf.10</vt:lpstr>
      <vt:lpstr>Graf.11</vt:lpstr>
      <vt:lpstr>Graf.12</vt:lpstr>
      <vt:lpstr>Graf.13</vt:lpstr>
      <vt:lpstr>Graf.14</vt:lpstr>
      <vt:lpstr>Graf.15</vt:lpstr>
      <vt:lpstr>Graf.16</vt:lpstr>
      <vt:lpstr>Graf.17</vt:lpstr>
      <vt:lpstr>'A10'!Area_stampa</vt:lpstr>
      <vt:lpstr>'A11'!Area_stampa</vt:lpstr>
      <vt:lpstr>'A12'!Area_stampa</vt:lpstr>
      <vt:lpstr>'A13'!Area_stampa</vt:lpstr>
      <vt:lpstr>'A14'!Area_stampa</vt:lpstr>
      <vt:lpstr>'A15'!Area_stampa</vt:lpstr>
      <vt:lpstr>'A19'!Area_stampa</vt:lpstr>
      <vt:lpstr>'A20'!Area_stampa</vt:lpstr>
      <vt:lpstr>'A21'!Area_stampa</vt:lpstr>
      <vt:lpstr>'A22'!Area_stampa</vt:lpstr>
      <vt:lpstr>'A23'!Area_stampa</vt:lpstr>
      <vt:lpstr>'A5'!Area_stampa</vt:lpstr>
      <vt:lpstr>'A6'!Area_stampa</vt:lpstr>
      <vt:lpstr>'A7'!Area_stampa</vt:lpstr>
      <vt:lpstr>'A8'!Area_stampa</vt:lpstr>
      <vt:lpstr>'A9'!Area_stampa</vt:lpstr>
      <vt:lpstr>'B3'!Area_stampa</vt:lpstr>
      <vt:lpstr>'B4'!Area_stampa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Monitoraggio politico e socio politico</dc:title>
  <dc:subject>Monitoraggio politico e socio politico</dc:subject>
  <dc:creator>Euregio Srl</dc:creator>
  <dc:description>Analisi dei tempi di notizia, parola, antenna e argomento.</dc:description>
  <cp:lastModifiedBy>Alessio</cp:lastModifiedBy>
  <cp:lastPrinted>2020-11-13T14:59:38Z</cp:lastPrinted>
  <dcterms:created xsi:type="dcterms:W3CDTF">2015-07-28T09:23:17Z</dcterms:created>
  <dcterms:modified xsi:type="dcterms:W3CDTF">2020-11-13T15:03:09Z</dcterms:modified>
</cp:coreProperties>
</file>