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/>
  <bookViews>
    <workbookView xWindow="948" yWindow="0" windowWidth="19440" windowHeight="13176" activeTab="89"/>
  </bookViews>
  <sheets>
    <sheet name="A1" sheetId="92" r:id="rId1"/>
    <sheet name="A2" sheetId="93" r:id="rId2"/>
    <sheet name="A3" sheetId="94" r:id="rId3"/>
    <sheet name="A4" sheetId="95" r:id="rId4"/>
    <sheet name="A5" sheetId="96" r:id="rId5"/>
    <sheet name="A6" sheetId="97" r:id="rId6"/>
    <sheet name="A7" sheetId="98" r:id="rId7"/>
    <sheet name="A8" sheetId="99" r:id="rId8"/>
    <sheet name="A9" sheetId="100" r:id="rId9"/>
    <sheet name="A10" sheetId="101" r:id="rId10"/>
    <sheet name="A11" sheetId="102" r:id="rId11"/>
    <sheet name="A12" sheetId="103" r:id="rId12"/>
    <sheet name="A13" sheetId="104" r:id="rId13"/>
    <sheet name="A14" sheetId="105" r:id="rId14"/>
    <sheet name="A15" sheetId="106" r:id="rId15"/>
    <sheet name="A16" sheetId="107" r:id="rId16"/>
    <sheet name="A17" sheetId="108" r:id="rId17"/>
    <sheet name="A18" sheetId="109" r:id="rId18"/>
    <sheet name="A19" sheetId="110" r:id="rId19"/>
    <sheet name="A20" sheetId="111" r:id="rId20"/>
    <sheet name="A21" sheetId="112" r:id="rId21"/>
    <sheet name="A22" sheetId="113" r:id="rId22"/>
    <sheet name="A23" sheetId="114" r:id="rId23"/>
    <sheet name="A24" sheetId="115" r:id="rId24"/>
    <sheet name="B1" sheetId="116" r:id="rId25"/>
    <sheet name="B2" sheetId="117" r:id="rId26"/>
    <sheet name="B3" sheetId="118" r:id="rId27"/>
    <sheet name="B4" sheetId="119" r:id="rId28"/>
    <sheet name="B5" sheetId="120" r:id="rId29"/>
    <sheet name="B6" sheetId="121" r:id="rId30"/>
    <sheet name="B7" sheetId="122" r:id="rId31"/>
    <sheet name="B8" sheetId="123" r:id="rId32"/>
    <sheet name="B9" sheetId="124" r:id="rId33"/>
    <sheet name="B10" sheetId="125" r:id="rId34"/>
    <sheet name="B11" sheetId="126" r:id="rId35"/>
    <sheet name="B12" sheetId="127" r:id="rId36"/>
    <sheet name="B13" sheetId="128" r:id="rId37"/>
    <sheet name="B14" sheetId="129" r:id="rId38"/>
    <sheet name="C1" sheetId="130" r:id="rId39"/>
    <sheet name="C2" sheetId="131" r:id="rId40"/>
    <sheet name="C3" sheetId="132" r:id="rId41"/>
    <sheet name="C4" sheetId="133" r:id="rId42"/>
    <sheet name="C5" sheetId="134" r:id="rId43"/>
    <sheet name="C6" sheetId="135" r:id="rId44"/>
    <sheet name="C7" sheetId="136" r:id="rId45"/>
    <sheet name="C8" sheetId="137" r:id="rId46"/>
    <sheet name="C9" sheetId="138" r:id="rId47"/>
    <sheet name="C10" sheetId="139" r:id="rId48"/>
    <sheet name="C11" sheetId="140" r:id="rId49"/>
    <sheet name="C12" sheetId="141" r:id="rId50"/>
    <sheet name="C13" sheetId="142" r:id="rId51"/>
    <sheet name="C14" sheetId="143" r:id="rId52"/>
    <sheet name="C15" sheetId="144" r:id="rId53"/>
    <sheet name="D1" sheetId="56" r:id="rId54"/>
    <sheet name="D2" sheetId="57" r:id="rId55"/>
    <sheet name="D3" sheetId="58" r:id="rId56"/>
    <sheet name="D4" sheetId="59" r:id="rId57"/>
    <sheet name="D5" sheetId="60" r:id="rId58"/>
    <sheet name="D6" sheetId="61" r:id="rId59"/>
    <sheet name="D7" sheetId="62" r:id="rId60"/>
    <sheet name="D8" sheetId="63" r:id="rId61"/>
    <sheet name="D9" sheetId="64" r:id="rId62"/>
    <sheet name="D10" sheetId="65" r:id="rId63"/>
    <sheet name="D11" sheetId="66" r:id="rId64"/>
    <sheet name="D12" sheetId="67" r:id="rId65"/>
    <sheet name="D13" sheetId="68" r:id="rId66"/>
    <sheet name="D14" sheetId="69" r:id="rId67"/>
    <sheet name="D15" sheetId="70" r:id="rId68"/>
    <sheet name="D16" sheetId="71" r:id="rId69"/>
    <sheet name="D17" sheetId="72" r:id="rId70"/>
    <sheet name="D18" sheetId="73" r:id="rId71"/>
    <sheet name="D19" sheetId="74" r:id="rId72"/>
    <sheet name="D20" sheetId="75" r:id="rId73"/>
    <sheet name="D21" sheetId="76" r:id="rId74"/>
    <sheet name="D22" sheetId="77" r:id="rId75"/>
    <sheet name="D23" sheetId="78" r:id="rId76"/>
    <sheet name="D24" sheetId="79" r:id="rId77"/>
    <sheet name="D25" sheetId="80" r:id="rId78"/>
    <sheet name="D26" sheetId="81" r:id="rId79"/>
    <sheet name="D27" sheetId="82" r:id="rId80"/>
    <sheet name="D28" sheetId="83" r:id="rId81"/>
    <sheet name="D29" sheetId="84" r:id="rId82"/>
    <sheet name="D30" sheetId="85" r:id="rId83"/>
    <sheet name="D31" sheetId="86" r:id="rId84"/>
    <sheet name="D32" sheetId="87" r:id="rId85"/>
    <sheet name="D33" sheetId="88" r:id="rId86"/>
    <sheet name="D34" sheetId="89" r:id="rId87"/>
    <sheet name="D35" sheetId="90" r:id="rId88"/>
    <sheet name="D36" sheetId="91" r:id="rId89"/>
    <sheet name="Foglio1" sheetId="145" r:id="rId90"/>
  </sheets>
  <externalReferences>
    <externalReference r:id="rId91"/>
  </externalReferences>
  <definedNames>
    <definedName name="_xlnm.Print_Area" localSheetId="9">'A10'!$A$1:$K$35</definedName>
    <definedName name="_xlnm.Print_Area" localSheetId="10">'A11'!$A$1:$K$35</definedName>
    <definedName name="_xlnm.Print_Area" localSheetId="11">'A12'!$A$1:$K$35</definedName>
    <definedName name="_xlnm.Print_Area" localSheetId="12">'A13'!$A$1:$K$35</definedName>
    <definedName name="_xlnm.Print_Area" localSheetId="13">'A14'!$A$1:$K$35</definedName>
    <definedName name="_xlnm.Print_Area" localSheetId="14">'A15'!$A$1:$K$35</definedName>
    <definedName name="_xlnm.Print_Area" localSheetId="18">'A19'!$A$1:$K$35</definedName>
    <definedName name="_xlnm.Print_Area" localSheetId="19">'A20'!$A$1:$K$35</definedName>
    <definedName name="_xlnm.Print_Area" localSheetId="20">'A21'!$A$1:$K$35</definedName>
    <definedName name="_xlnm.Print_Area" localSheetId="21">'A22'!$A$1:$K$35</definedName>
    <definedName name="_xlnm.Print_Area" localSheetId="22">'A23'!$A$1:$K$35</definedName>
    <definedName name="_xlnm.Print_Area" localSheetId="23">'A24'!$A$1:$K$35</definedName>
    <definedName name="_xlnm.Print_Area" localSheetId="3">'A1'!$A$1:$K$35</definedName>
    <definedName name="_xlnm.Print_Area" localSheetId="4">'A5'!$A$1:$K$35</definedName>
    <definedName name="_xlnm.Print_Area" localSheetId="5">'A6'!$A$1:$K$35</definedName>
    <definedName name="_xlnm.Print_Area" localSheetId="6">'A7'!$A$1:$K$35</definedName>
    <definedName name="_xlnm.Print_Area" localSheetId="7">'A8'!$A$1:$K$35</definedName>
    <definedName name="_xlnm.Print_Area" localSheetId="8">'A9'!$A$1:$K$35</definedName>
    <definedName name="_xlnm.Print_Area" localSheetId="33">'B10'!$A$1:$K$35</definedName>
    <definedName name="_xlnm.Print_Area" localSheetId="34">'B11'!$A$1:$K$35</definedName>
    <definedName name="_xlnm.Print_Area" localSheetId="35">'B12'!$A$1:$K$35</definedName>
    <definedName name="_xlnm.Print_Area" localSheetId="36">'B13'!$A$1:$K$35</definedName>
    <definedName name="_xlnm.Print_Area" localSheetId="37">'B14'!$A$1:$K$35</definedName>
    <definedName name="_xlnm.Print_Area" localSheetId="26">'B3'!$A$1:$K$35</definedName>
    <definedName name="_xlnm.Print_Area" localSheetId="27">'B4'!$A$1:$K$35</definedName>
    <definedName name="_xlnm.Print_Area" localSheetId="28">'B5'!$A$1:$K$35</definedName>
    <definedName name="_xlnm.Print_Area" localSheetId="29">'B6'!$A$1:$K$35</definedName>
    <definedName name="_xlnm.Print_Area" localSheetId="30">'B7'!$A$1:$K$35</definedName>
    <definedName name="_xlnm.Print_Area" localSheetId="31">'B8'!$A$1:$K$35</definedName>
    <definedName name="_xlnm.Print_Area" localSheetId="32">'B9'!$A$1:$K$35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133" l="1"/>
  <c r="E23" i="133"/>
  <c r="E34" i="133" s="1"/>
  <c r="G23" i="133"/>
  <c r="F34" i="118"/>
  <c r="H8" i="118" s="1"/>
  <c r="G9" i="118"/>
  <c r="G13" i="118"/>
  <c r="F23" i="118"/>
  <c r="G10" i="118" s="1"/>
  <c r="G12" i="118" l="1"/>
  <c r="G8" i="118"/>
  <c r="H30" i="118"/>
  <c r="G7" i="118"/>
  <c r="G11" i="118"/>
  <c r="G22" i="118"/>
  <c r="H32" i="118"/>
  <c r="G16" i="118"/>
  <c r="H7" i="118"/>
  <c r="H22" i="118"/>
  <c r="H13" i="118"/>
  <c r="H11" i="118"/>
  <c r="H9" i="118"/>
  <c r="H16" i="118"/>
  <c r="H12" i="118"/>
  <c r="H10" i="118"/>
  <c r="D10" i="66"/>
  <c r="G23" i="118" l="1"/>
  <c r="H23" i="118"/>
  <c r="H34" i="118" s="1"/>
  <c r="K7" i="130"/>
  <c r="K23" i="130" s="1"/>
  <c r="K34" i="130" s="1"/>
  <c r="G23" i="130"/>
  <c r="G34" i="130" s="1"/>
  <c r="L34" i="117"/>
  <c r="L7" i="117"/>
  <c r="C23" i="117"/>
  <c r="C34" i="117" s="1"/>
  <c r="E31" i="109"/>
  <c r="E30" i="109"/>
  <c r="E29" i="109"/>
  <c r="E28" i="109"/>
  <c r="E27" i="109"/>
  <c r="E26" i="109"/>
  <c r="D22" i="109"/>
  <c r="D21" i="109"/>
  <c r="D16" i="109"/>
  <c r="D15" i="109"/>
  <c r="D13" i="109"/>
  <c r="D12" i="109"/>
  <c r="D11" i="109"/>
  <c r="D10" i="109"/>
  <c r="D9" i="109"/>
  <c r="D8" i="109"/>
  <c r="D7" i="109"/>
  <c r="D23" i="109" s="1"/>
  <c r="L22" i="109"/>
  <c r="L21" i="109"/>
  <c r="L16" i="109"/>
  <c r="L15" i="109"/>
  <c r="L13" i="109"/>
  <c r="L12" i="109"/>
  <c r="L11" i="109"/>
  <c r="L10" i="109"/>
  <c r="L9" i="109"/>
  <c r="L8" i="109"/>
  <c r="L23" i="109" s="1"/>
  <c r="M10" i="109" s="1"/>
  <c r="L7" i="109"/>
  <c r="L31" i="109"/>
  <c r="L30" i="109"/>
  <c r="L29" i="109"/>
  <c r="L28" i="109"/>
  <c r="L27" i="109"/>
  <c r="L26" i="109"/>
  <c r="L32" i="109" s="1"/>
  <c r="E32" i="109"/>
  <c r="C32" i="109"/>
  <c r="C23" i="109"/>
  <c r="L34" i="108"/>
  <c r="L32" i="108"/>
  <c r="L23" i="108"/>
  <c r="M10" i="108" s="1"/>
  <c r="L31" i="108"/>
  <c r="N31" i="108" s="1"/>
  <c r="L30" i="108"/>
  <c r="N29" i="108"/>
  <c r="L29" i="108"/>
  <c r="N28" i="108"/>
  <c r="L28" i="108"/>
  <c r="L27" i="108"/>
  <c r="N27" i="108" s="1"/>
  <c r="L26" i="108"/>
  <c r="N26" i="108" s="1"/>
  <c r="L22" i="108"/>
  <c r="N22" i="108" s="1"/>
  <c r="L21" i="108"/>
  <c r="L16" i="108"/>
  <c r="N16" i="108" s="1"/>
  <c r="L15" i="108"/>
  <c r="N15" i="108" s="1"/>
  <c r="L13" i="108"/>
  <c r="L12" i="108"/>
  <c r="N12" i="108" s="1"/>
  <c r="N11" i="108"/>
  <c r="L11" i="108"/>
  <c r="M11" i="108" s="1"/>
  <c r="N10" i="108"/>
  <c r="L10" i="108"/>
  <c r="L9" i="108"/>
  <c r="N9" i="108" s="1"/>
  <c r="L8" i="108"/>
  <c r="N8" i="108" s="1"/>
  <c r="N7" i="108"/>
  <c r="L7" i="108"/>
  <c r="E31" i="108"/>
  <c r="E30" i="108"/>
  <c r="E29" i="108"/>
  <c r="E28" i="108"/>
  <c r="E27" i="108"/>
  <c r="E26" i="108"/>
  <c r="E32" i="108" s="1"/>
  <c r="E22" i="108"/>
  <c r="D22" i="108"/>
  <c r="E21" i="108"/>
  <c r="D21" i="108"/>
  <c r="E16" i="108"/>
  <c r="E23" i="108" s="1"/>
  <c r="D16" i="108"/>
  <c r="E13" i="108"/>
  <c r="D13" i="108"/>
  <c r="E12" i="108"/>
  <c r="D12" i="108"/>
  <c r="E11" i="108"/>
  <c r="D11" i="108"/>
  <c r="E10" i="108"/>
  <c r="D10" i="108"/>
  <c r="E9" i="108"/>
  <c r="D9" i="108"/>
  <c r="E8" i="108"/>
  <c r="D8" i="108"/>
  <c r="E7" i="108"/>
  <c r="D7" i="108"/>
  <c r="C34" i="108"/>
  <c r="C32" i="108"/>
  <c r="C23" i="108"/>
  <c r="E32" i="107"/>
  <c r="C32" i="107"/>
  <c r="C34" i="107" s="1"/>
  <c r="E34" i="107"/>
  <c r="E23" i="107"/>
  <c r="D23" i="107"/>
  <c r="C23" i="107"/>
  <c r="L34" i="94"/>
  <c r="L32" i="94"/>
  <c r="L31" i="94"/>
  <c r="N31" i="94" s="1"/>
  <c r="L30" i="94"/>
  <c r="L29" i="94"/>
  <c r="N29" i="94" s="1"/>
  <c r="L28" i="94"/>
  <c r="L27" i="94"/>
  <c r="N27" i="94" s="1"/>
  <c r="L26" i="94"/>
  <c r="L22" i="94"/>
  <c r="L21" i="94"/>
  <c r="L16" i="94"/>
  <c r="L15" i="94"/>
  <c r="L13" i="94"/>
  <c r="L12" i="94"/>
  <c r="L11" i="94"/>
  <c r="N11" i="94" s="1"/>
  <c r="L10" i="94"/>
  <c r="L9" i="94"/>
  <c r="L8" i="94"/>
  <c r="N8" i="94" s="1"/>
  <c r="L7" i="94"/>
  <c r="N30" i="94"/>
  <c r="N28" i="94"/>
  <c r="N26" i="94"/>
  <c r="N32" i="94" s="1"/>
  <c r="N22" i="94"/>
  <c r="N21" i="94"/>
  <c r="N16" i="94"/>
  <c r="N15" i="94"/>
  <c r="N13" i="94"/>
  <c r="N10" i="94"/>
  <c r="N9" i="94"/>
  <c r="D22" i="94"/>
  <c r="D21" i="94"/>
  <c r="D16" i="94"/>
  <c r="D15" i="94"/>
  <c r="D13" i="94"/>
  <c r="D12" i="94"/>
  <c r="D11" i="94"/>
  <c r="D10" i="94"/>
  <c r="D9" i="94"/>
  <c r="D8" i="94"/>
  <c r="D7" i="94"/>
  <c r="E22" i="94"/>
  <c r="E21" i="94"/>
  <c r="E16" i="94"/>
  <c r="E15" i="94"/>
  <c r="E13" i="94"/>
  <c r="E12" i="94"/>
  <c r="E11" i="94"/>
  <c r="E10" i="94"/>
  <c r="E9" i="94"/>
  <c r="E8" i="94"/>
  <c r="E7" i="94"/>
  <c r="E31" i="94"/>
  <c r="E30" i="94"/>
  <c r="E29" i="94"/>
  <c r="E28" i="94"/>
  <c r="E27" i="94"/>
  <c r="E26" i="94"/>
  <c r="E32" i="94" s="1"/>
  <c r="C34" i="94"/>
  <c r="C32" i="94"/>
  <c r="C23" i="94"/>
  <c r="N34" i="93"/>
  <c r="N23" i="93"/>
  <c r="L34" i="93"/>
  <c r="N26" i="93" s="1"/>
  <c r="L32" i="93"/>
  <c r="L31" i="93"/>
  <c r="N30" i="93"/>
  <c r="L30" i="93"/>
  <c r="L29" i="93"/>
  <c r="L28" i="93"/>
  <c r="L27" i="93"/>
  <c r="N27" i="93" s="1"/>
  <c r="L26" i="93"/>
  <c r="M23" i="93"/>
  <c r="L23" i="93"/>
  <c r="M15" i="93" s="1"/>
  <c r="L22" i="93"/>
  <c r="L21" i="93"/>
  <c r="N21" i="93" s="1"/>
  <c r="L16" i="93"/>
  <c r="L15" i="93"/>
  <c r="L8" i="93"/>
  <c r="N8" i="93"/>
  <c r="L9" i="93"/>
  <c r="L10" i="93"/>
  <c r="L11" i="93"/>
  <c r="N11" i="93"/>
  <c r="L12" i="93"/>
  <c r="L13" i="93"/>
  <c r="L7" i="93"/>
  <c r="N7" i="93" s="1"/>
  <c r="E34" i="93"/>
  <c r="C34" i="93"/>
  <c r="E31" i="93" s="1"/>
  <c r="C32" i="93"/>
  <c r="D8" i="93"/>
  <c r="D9" i="93"/>
  <c r="D10" i="93"/>
  <c r="D11" i="93"/>
  <c r="D12" i="93"/>
  <c r="D13" i="93"/>
  <c r="D16" i="93"/>
  <c r="D21" i="93"/>
  <c r="D22" i="93"/>
  <c r="D7" i="93"/>
  <c r="C23" i="93"/>
  <c r="N32" i="92"/>
  <c r="N34" i="92" s="1"/>
  <c r="M15" i="92"/>
  <c r="M23" i="92" s="1"/>
  <c r="M16" i="92"/>
  <c r="M21" i="92"/>
  <c r="M22" i="92"/>
  <c r="L34" i="92"/>
  <c r="N30" i="92" s="1"/>
  <c r="L32" i="92"/>
  <c r="N27" i="92"/>
  <c r="L30" i="92"/>
  <c r="L29" i="92"/>
  <c r="L27" i="92"/>
  <c r="L23" i="92"/>
  <c r="M8" i="92" s="1"/>
  <c r="N21" i="92"/>
  <c r="N16" i="92"/>
  <c r="N9" i="92"/>
  <c r="N10" i="92"/>
  <c r="N13" i="92"/>
  <c r="N7" i="92"/>
  <c r="L8" i="92"/>
  <c r="L9" i="92"/>
  <c r="L10" i="92"/>
  <c r="L11" i="92"/>
  <c r="L12" i="92"/>
  <c r="L13" i="92"/>
  <c r="L7" i="92"/>
  <c r="E32" i="92"/>
  <c r="E34" i="92" s="1"/>
  <c r="E30" i="92"/>
  <c r="E29" i="92"/>
  <c r="E27" i="92"/>
  <c r="C32" i="92"/>
  <c r="C34" i="92" s="1"/>
  <c r="E22" i="92" s="1"/>
  <c r="D22" i="92"/>
  <c r="D21" i="92"/>
  <c r="D16" i="92"/>
  <c r="D23" i="92" s="1"/>
  <c r="D15" i="92"/>
  <c r="C23" i="92"/>
  <c r="D9" i="92" s="1"/>
  <c r="D8" i="92"/>
  <c r="D11" i="92"/>
  <c r="D12" i="92"/>
  <c r="N7" i="117" l="1"/>
  <c r="N23" i="117" s="1"/>
  <c r="N34" i="117" s="1"/>
  <c r="L23" i="117"/>
  <c r="M7" i="117" s="1"/>
  <c r="E7" i="117"/>
  <c r="D7" i="117"/>
  <c r="C34" i="109"/>
  <c r="M16" i="109"/>
  <c r="M22" i="109"/>
  <c r="M21" i="109"/>
  <c r="M7" i="109"/>
  <c r="M11" i="109"/>
  <c r="M15" i="109"/>
  <c r="L34" i="109"/>
  <c r="N12" i="109" s="1"/>
  <c r="M9" i="109"/>
  <c r="M13" i="109"/>
  <c r="M8" i="109"/>
  <c r="M12" i="109"/>
  <c r="N32" i="108"/>
  <c r="N21" i="108"/>
  <c r="N30" i="108"/>
  <c r="M7" i="108"/>
  <c r="M13" i="108"/>
  <c r="M22" i="108"/>
  <c r="M21" i="108"/>
  <c r="M16" i="108"/>
  <c r="M15" i="108"/>
  <c r="M8" i="108"/>
  <c r="M12" i="108"/>
  <c r="N13" i="108"/>
  <c r="N23" i="108" s="1"/>
  <c r="N34" i="108" s="1"/>
  <c r="M9" i="108"/>
  <c r="E34" i="108"/>
  <c r="D23" i="108"/>
  <c r="N12" i="94"/>
  <c r="L23" i="94"/>
  <c r="M10" i="94" s="1"/>
  <c r="M21" i="94"/>
  <c r="M15" i="94"/>
  <c r="M16" i="94"/>
  <c r="M13" i="94"/>
  <c r="M9" i="94"/>
  <c r="N7" i="94"/>
  <c r="N23" i="94" s="1"/>
  <c r="N34" i="94" s="1"/>
  <c r="M12" i="94"/>
  <c r="D23" i="94"/>
  <c r="E23" i="94"/>
  <c r="E34" i="94"/>
  <c r="N32" i="93"/>
  <c r="N12" i="93"/>
  <c r="N10" i="93"/>
  <c r="N15" i="93"/>
  <c r="N22" i="93"/>
  <c r="N28" i="93"/>
  <c r="N31" i="93"/>
  <c r="N9" i="93"/>
  <c r="N16" i="93"/>
  <c r="N29" i="93"/>
  <c r="M12" i="93"/>
  <c r="M8" i="93"/>
  <c r="M13" i="93"/>
  <c r="M11" i="93"/>
  <c r="M22" i="93"/>
  <c r="M9" i="93"/>
  <c r="M21" i="93"/>
  <c r="M16" i="93"/>
  <c r="M10" i="93"/>
  <c r="N13" i="93"/>
  <c r="M7" i="93"/>
  <c r="E21" i="93"/>
  <c r="E13" i="93"/>
  <c r="E11" i="93"/>
  <c r="E9" i="93"/>
  <c r="E28" i="93"/>
  <c r="E22" i="93"/>
  <c r="E16" i="93"/>
  <c r="E12" i="93"/>
  <c r="E10" i="93"/>
  <c r="E8" i="93"/>
  <c r="E23" i="93" s="1"/>
  <c r="E26" i="93"/>
  <c r="E30" i="93"/>
  <c r="E7" i="93"/>
  <c r="E29" i="93"/>
  <c r="E27" i="93"/>
  <c r="D23" i="93"/>
  <c r="N12" i="92"/>
  <c r="N8" i="92"/>
  <c r="N23" i="92" s="1"/>
  <c r="N22" i="92"/>
  <c r="N29" i="92"/>
  <c r="N11" i="92"/>
  <c r="N15" i="92"/>
  <c r="M13" i="92"/>
  <c r="M11" i="92"/>
  <c r="M9" i="92"/>
  <c r="M7" i="92"/>
  <c r="M12" i="92"/>
  <c r="M10" i="92"/>
  <c r="E10" i="92"/>
  <c r="E15" i="92"/>
  <c r="E21" i="92"/>
  <c r="E13" i="92"/>
  <c r="E9" i="92"/>
  <c r="E11" i="92"/>
  <c r="E7" i="92"/>
  <c r="E23" i="92" s="1"/>
  <c r="E12" i="92"/>
  <c r="E8" i="92"/>
  <c r="E16" i="92"/>
  <c r="D7" i="92"/>
  <c r="D10" i="92"/>
  <c r="D13" i="92"/>
  <c r="C10" i="76"/>
  <c r="D10" i="67"/>
  <c r="I7" i="65"/>
  <c r="F8" i="60"/>
  <c r="F7" i="60"/>
  <c r="C7" i="142"/>
  <c r="F7" i="142"/>
  <c r="G7" i="142"/>
  <c r="K7" i="142"/>
  <c r="K23" i="142"/>
  <c r="K34" i="142"/>
  <c r="G23" i="142"/>
  <c r="G34" i="142"/>
  <c r="F23" i="142"/>
  <c r="F34" i="142"/>
  <c r="C23" i="142"/>
  <c r="C34" i="142"/>
  <c r="C22" i="137"/>
  <c r="C23" i="137"/>
  <c r="K23" i="137"/>
  <c r="C30" i="137"/>
  <c r="C32" i="137"/>
  <c r="K32" i="137"/>
  <c r="K34" i="137"/>
  <c r="C34" i="137"/>
  <c r="K30" i="137"/>
  <c r="K22" i="137"/>
  <c r="C30" i="136"/>
  <c r="C32" i="136"/>
  <c r="K32" i="136"/>
  <c r="K34" i="136"/>
  <c r="C34" i="136"/>
  <c r="K30" i="136"/>
  <c r="K31" i="133"/>
  <c r="D7" i="132"/>
  <c r="D23" i="132"/>
  <c r="F14" i="132"/>
  <c r="F22" i="132"/>
  <c r="F23" i="132"/>
  <c r="K23" i="132"/>
  <c r="D31" i="132"/>
  <c r="D32" i="132"/>
  <c r="K32" i="132"/>
  <c r="K34" i="132"/>
  <c r="F34" i="132"/>
  <c r="D34" i="132"/>
  <c r="K31" i="132"/>
  <c r="K22" i="132"/>
  <c r="K14" i="132"/>
  <c r="K7" i="132"/>
  <c r="C22" i="131"/>
  <c r="C23" i="131"/>
  <c r="K23" i="131"/>
  <c r="K34" i="131"/>
  <c r="C34" i="131"/>
  <c r="K22" i="131"/>
  <c r="G7" i="84"/>
  <c r="G10" i="84"/>
  <c r="E10" i="84"/>
  <c r="C10" i="61"/>
  <c r="H7" i="84"/>
  <c r="H10" i="84"/>
  <c r="F7" i="84"/>
  <c r="F10" i="84"/>
  <c r="G7" i="83"/>
  <c r="G10" i="83"/>
  <c r="H7" i="83"/>
  <c r="H10" i="83"/>
  <c r="E10" i="83"/>
  <c r="F7" i="83"/>
  <c r="F10" i="83"/>
  <c r="E7" i="80"/>
  <c r="E10" i="80"/>
  <c r="F7" i="80"/>
  <c r="F10" i="80"/>
  <c r="D10" i="80"/>
  <c r="E7" i="76"/>
  <c r="E10" i="76"/>
  <c r="F7" i="76"/>
  <c r="F10" i="76"/>
  <c r="D10" i="76"/>
  <c r="E8" i="71"/>
  <c r="E10" i="71"/>
  <c r="F8" i="71"/>
  <c r="F10" i="71"/>
  <c r="D10" i="71"/>
  <c r="E7" i="67"/>
  <c r="E8" i="67"/>
  <c r="E10" i="67"/>
  <c r="F7" i="67"/>
  <c r="E7" i="66"/>
  <c r="E8" i="66"/>
  <c r="C10" i="66"/>
  <c r="I8" i="65"/>
  <c r="I10" i="65"/>
  <c r="J7" i="65"/>
  <c r="J8" i="65"/>
  <c r="J10" i="65"/>
  <c r="G10" i="65"/>
  <c r="H7" i="65"/>
  <c r="H8" i="65"/>
  <c r="H10" i="65"/>
  <c r="E10" i="65"/>
  <c r="F7" i="65"/>
  <c r="F8" i="65"/>
  <c r="F10" i="65"/>
  <c r="C10" i="65"/>
  <c r="D7" i="65"/>
  <c r="D8" i="65"/>
  <c r="D10" i="65"/>
  <c r="I7" i="64"/>
  <c r="I8" i="64"/>
  <c r="I10" i="64"/>
  <c r="J7" i="64"/>
  <c r="J8" i="64"/>
  <c r="J10" i="64"/>
  <c r="G10" i="64"/>
  <c r="H7" i="64"/>
  <c r="H8" i="64"/>
  <c r="H10" i="64"/>
  <c r="E10" i="64"/>
  <c r="F7" i="64"/>
  <c r="F8" i="64"/>
  <c r="F10" i="64"/>
  <c r="C10" i="64"/>
  <c r="D7" i="64"/>
  <c r="D8" i="64"/>
  <c r="D10" i="64"/>
  <c r="E10" i="63"/>
  <c r="F7" i="63"/>
  <c r="F8" i="63"/>
  <c r="F10" i="63"/>
  <c r="C10" i="63"/>
  <c r="D7" i="63"/>
  <c r="D10" i="63"/>
  <c r="E10" i="62"/>
  <c r="F7" i="62"/>
  <c r="F8" i="62"/>
  <c r="F10" i="62"/>
  <c r="C10" i="62"/>
  <c r="D7" i="62"/>
  <c r="D8" i="62"/>
  <c r="D10" i="62"/>
  <c r="G10" i="61"/>
  <c r="H7" i="61"/>
  <c r="H8" i="61"/>
  <c r="H10" i="61"/>
  <c r="D7" i="61"/>
  <c r="D10" i="61"/>
  <c r="G10" i="60"/>
  <c r="H7" i="60"/>
  <c r="H8" i="60"/>
  <c r="H10" i="60"/>
  <c r="E10" i="60"/>
  <c r="F10" i="60"/>
  <c r="C10" i="60"/>
  <c r="D7" i="60"/>
  <c r="D8" i="60"/>
  <c r="D10" i="60"/>
  <c r="I10" i="59"/>
  <c r="J7" i="59"/>
  <c r="J8" i="59"/>
  <c r="J10" i="59"/>
  <c r="C10" i="59"/>
  <c r="D7" i="59"/>
  <c r="D8" i="59"/>
  <c r="D10" i="59"/>
  <c r="I10" i="58"/>
  <c r="J7" i="58"/>
  <c r="J8" i="58"/>
  <c r="J10" i="58"/>
  <c r="C10" i="58"/>
  <c r="D7" i="58"/>
  <c r="D8" i="58"/>
  <c r="D10" i="58"/>
  <c r="F7" i="57"/>
  <c r="F10" i="57" s="1"/>
  <c r="G8" i="57" s="1"/>
  <c r="F8" i="57"/>
  <c r="E10" i="57"/>
  <c r="D10" i="57"/>
  <c r="C10" i="57"/>
  <c r="F7" i="56"/>
  <c r="F8" i="56"/>
  <c r="G8" i="56" s="1"/>
  <c r="F10" i="56"/>
  <c r="G7" i="56"/>
  <c r="G10" i="56" s="1"/>
  <c r="E10" i="56"/>
  <c r="D10" i="56"/>
  <c r="C10" i="56"/>
  <c r="F8" i="67" l="1"/>
  <c r="F10" i="67" s="1"/>
  <c r="K12" i="133"/>
  <c r="K22" i="133"/>
  <c r="K10" i="133"/>
  <c r="K9" i="133"/>
  <c r="K30" i="133"/>
  <c r="G32" i="133"/>
  <c r="K32" i="133" s="1"/>
  <c r="K13" i="133"/>
  <c r="K11" i="133"/>
  <c r="C23" i="133"/>
  <c r="K7" i="133"/>
  <c r="D34" i="133"/>
  <c r="E10" i="66"/>
  <c r="F8" i="66" s="1"/>
  <c r="G7" i="57"/>
  <c r="G10" i="57" s="1"/>
  <c r="M23" i="117"/>
  <c r="E23" i="117"/>
  <c r="D23" i="117"/>
  <c r="E21" i="109"/>
  <c r="E15" i="109"/>
  <c r="E12" i="109"/>
  <c r="E10" i="109"/>
  <c r="E8" i="109"/>
  <c r="E11" i="109"/>
  <c r="E22" i="109"/>
  <c r="E16" i="109"/>
  <c r="E13" i="109"/>
  <c r="E9" i="109"/>
  <c r="E7" i="109"/>
  <c r="N16" i="109"/>
  <c r="N15" i="109"/>
  <c r="N22" i="109"/>
  <c r="N21" i="109"/>
  <c r="N26" i="109"/>
  <c r="N29" i="109"/>
  <c r="N27" i="109"/>
  <c r="M23" i="109"/>
  <c r="N10" i="109"/>
  <c r="N11" i="109"/>
  <c r="N7" i="109"/>
  <c r="N8" i="109"/>
  <c r="N28" i="109"/>
  <c r="N13" i="109"/>
  <c r="N31" i="109"/>
  <c r="N30" i="109"/>
  <c r="N9" i="109"/>
  <c r="M23" i="108"/>
  <c r="M7" i="94"/>
  <c r="M22" i="94"/>
  <c r="M8" i="94"/>
  <c r="M11" i="94"/>
  <c r="M23" i="94"/>
  <c r="E32" i="93"/>
  <c r="C34" i="133" l="1"/>
  <c r="K23" i="133"/>
  <c r="K34" i="133" s="1"/>
  <c r="G34" i="133"/>
  <c r="F7" i="66"/>
  <c r="F10" i="66" s="1"/>
  <c r="E34" i="117"/>
  <c r="E23" i="109"/>
  <c r="E34" i="109" s="1"/>
  <c r="N32" i="109"/>
  <c r="N23" i="109"/>
  <c r="N34" i="109" s="1"/>
</calcChain>
</file>

<file path=xl/sharedStrings.xml><?xml version="1.0" encoding="utf-8"?>
<sst xmlns="http://schemas.openxmlformats.org/spreadsheetml/2006/main" count="3438" uniqueCount="192">
  <si>
    <t>Genere</t>
  </si>
  <si>
    <t>Altro</t>
  </si>
  <si>
    <t>Unione Europea</t>
  </si>
  <si>
    <t>Presidente del Consiglio</t>
  </si>
  <si>
    <t>Partito Democratico</t>
  </si>
  <si>
    <t>PDL - Forza Italia</t>
  </si>
  <si>
    <t>Presidente della Repubblica</t>
  </si>
  <si>
    <t>Lega Nord</t>
  </si>
  <si>
    <t>Governo/Ministri/Sottosegretari</t>
  </si>
  <si>
    <t>GR1</t>
  </si>
  <si>
    <t>Presidente della Camera</t>
  </si>
  <si>
    <t>Partito Socialista Italiano</t>
  </si>
  <si>
    <t>Area Popolare (NCD - UDC)</t>
  </si>
  <si>
    <t>Presidente del Senato</t>
  </si>
  <si>
    <t>Radicali Italiani</t>
  </si>
  <si>
    <t>Scelta Civica per l'Italia</t>
  </si>
  <si>
    <t>L'Altra Europa con Tsipras</t>
  </si>
  <si>
    <t>Radio 101</t>
  </si>
  <si>
    <t>Radio Capital</t>
  </si>
  <si>
    <t>Fratelli d'Italia</t>
  </si>
  <si>
    <t>Radio Deejay</t>
  </si>
  <si>
    <t>Radio Kiss Kiss</t>
  </si>
  <si>
    <t>Radio 105</t>
  </si>
  <si>
    <t>Virgin Radio</t>
  </si>
  <si>
    <t>Radio 24</t>
  </si>
  <si>
    <t>GR2</t>
  </si>
  <si>
    <t>Per le Autonomie - Minoranze linguistiche</t>
  </si>
  <si>
    <t>Tab. A1 - Tempo di parola dei soggetti politici ed istituzionali nei Radiogiornali RAI - tutte le edizioni</t>
  </si>
  <si>
    <t>GR3</t>
  </si>
  <si>
    <t>Totale</t>
  </si>
  <si>
    <t>Soggetti politici</t>
  </si>
  <si>
    <t>V.A</t>
  </si>
  <si>
    <t>%</t>
  </si>
  <si>
    <t>Sinistra ecologia e libertà</t>
  </si>
  <si>
    <t>Movimento Beppegrillo.it/5stelle</t>
  </si>
  <si>
    <t>Per l'Italia-Centro Democratico</t>
  </si>
  <si>
    <t>Grandi Autonomie e Libertà (G.A.L.)</t>
  </si>
  <si>
    <t>Maie Movimento Associativo Italiani all'estero</t>
  </si>
  <si>
    <t>Soggetti istituzionali</t>
  </si>
  <si>
    <t>TOTALE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</si>
  <si>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</si>
  <si>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</si>
  <si>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Tempo di notizia: indica il tempo dedicato dal giornalista all'illustrazione di un argomento/evento  in relazione ad un soggetto politico/istituzionale</t>
  </si>
  <si>
    <t>Tab. A3 - Tempo di antenna dei soggetti politici ed istituzionali nei Radiogiornali RAI - tutte le edizioni</t>
  </si>
  <si>
    <t>Tempo di antenna: indica il tempo complessivamente dedicato al soggetto politico/istituzionale ed è dato dalla somma del tempo di notizia e del tempo di parola del soggetto</t>
  </si>
  <si>
    <t>Tab. A4 - Tempo di notizia, parola e antenna  dei soggetti politici ed istituzionali nei Radiogiornali di Radio 24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</si>
  <si>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</si>
  <si>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</si>
  <si>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</si>
  <si>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</si>
  <si>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A5 - Tempo di notizia, parola e antenna  dei soggetti politici ed istituzionali nei Radiogiornali di m2o - tutte le edizioni</t>
  </si>
  <si>
    <t>Tab. A6 - Tempo di notizia, parola e antenna  dei soggetti politici ed istituzionali nei Radiogiornali di Radio Kiss Kiss - tutte le edizioni</t>
  </si>
  <si>
    <t>Tab. A7 - Tempo di notizia, parola e antenna  dei soggetti politici ed istituzionali nei Radiogiornali di Radio 101 - tutte le edizioni</t>
  </si>
  <si>
    <t>Tab. A8 - Tempo di notizia, parola e antenna dei soggetti politici ed istituzionali nei Radiogiornali di RTL 102.5 - tutte le edizioni</t>
  </si>
  <si>
    <t>Tab. A9 - Tempo di notizia, parola e antenna  dei soggetti politici ed istituzionali nei Radiogiornali di Radio Deejay - tutte le edizioni</t>
  </si>
  <si>
    <t>Tab. A10 - Tempo di notizia, parola e antenna dei soggetti politici ed istituzionali nei Radiogiornali di Radio Dimensione Suono - tutte le edizioni</t>
  </si>
  <si>
    <t>Tab. A11 - Tempo di notizia, parola e antenna dei soggetti politici ed istituzionali nei Radiogiornali di Virgin Radio - tutte le edizioni</t>
  </si>
  <si>
    <t>Tab. A12 - Tempo di notizia, parola e antenna  dei soggetti politici ed istituzionali nei Radiogiornali di Radio Monte Carlo - tutte le edizioni</t>
  </si>
  <si>
    <t>Tab. A13 - Tempo di notizia, parola e antenna  dei soggetti politici ed istituzionali nei Radiogiornali di Radio Capital - tutte le edizioni</t>
  </si>
  <si>
    <t>Tab. A14 - Tempo di notizia, parola e antenna dei soggetti politici ed istituzionali nei Radiogiornali di Radio Studio 105 -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</si>
  <si>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</si>
  <si>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</si>
  <si>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</si>
  <si>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</si>
  <si>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</si>
  <si>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</si>
  <si>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</si>
  <si>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</si>
  <si>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A22 - Tempo di notizia, parola e antenna  dei soggetti politici ed istituzionali nei Radiogiornali di Radio Monte Carlo - edizioni principali</t>
  </si>
  <si>
    <t>Tab. A23 - Tempo di notizia, parola e antenna  dei soggetti politici ed istituzionali nei Radiogiornali di Radio Capital - edizioni principali</t>
  </si>
  <si>
    <t>Tab. A24 - Tempo di notizia, parola e antenna dei soggetti politici ed istituzionali nei Radiogiornali di Radio Italia -  edizioni principali</t>
  </si>
  <si>
    <t>Radio Uno</t>
  </si>
  <si>
    <t>Radio Due</t>
  </si>
  <si>
    <t>Radio Tre</t>
  </si>
  <si>
    <t>Tab. B3 - Tempo di parola dei soggetti politici ed istituzionali nei programmi extra-gr di rete e di testata. Rete Radio 24 Il sole 24 ore - Testata Radio 24 Il sole 24 ore</t>
  </si>
  <si>
    <t>Rete Radio 24 Il sole 24 ore</t>
  </si>
  <si>
    <t>Testata Rete Radio 24 Il sole 24 ore</t>
  </si>
  <si>
    <t>Tab. B4 - Tempo di parola dei soggetti politici ed istituzionali nei programmi extra-gr di rete e di testata. Rete m2o - Testata m2o</t>
  </si>
  <si>
    <t>Rete m2o</t>
  </si>
  <si>
    <t>Testata m2o</t>
  </si>
  <si>
    <t xml:space="preserve">Tempo di Parola: indica il tempo in cui il soggetto politico/istituzionale parla direttamente in voce
</t>
  </si>
  <si>
    <t>Tab. B5 - Tempo di parola dei soggetti politici ed istituzionali nei programmi extra-gr di rete e di testata. Rete Kiss Kiss - Testata Kiss Kiss</t>
  </si>
  <si>
    <t>Rete Kiss Kiss</t>
  </si>
  <si>
    <t>Testata Kiss Kiss</t>
  </si>
  <si>
    <t>Tab. B6 - Tempo di parola dei soggetti politici ed istituzionali nei programmi extra-gr di rete e di testata. Rete Radio 101 - Testata Pagina 101</t>
  </si>
  <si>
    <t>Rete Radio 101</t>
  </si>
  <si>
    <t>Testata Pagina 101</t>
  </si>
  <si>
    <t>Tab. B7 - Tempo di parola dei soggetti politici ed istituzionali nei programmi extra-gr di rete e di testata. Rete RTL 102.5 - Testata RTL 102.5</t>
  </si>
  <si>
    <t>Rete RTL 102.5</t>
  </si>
  <si>
    <t>Testata RTL 102.5</t>
  </si>
  <si>
    <t>Tab. B8 - Tempo di parola dei soggetti politici ed istituzionali nei programmi extra-gr di rete e di testata. Rete Radio Deejay - Testata Radio Deejay</t>
  </si>
  <si>
    <t>Rete Radio Deejay</t>
  </si>
  <si>
    <t>Testata Radio Deejay</t>
  </si>
  <si>
    <t>Tab. B9 - Tempo di parola dei soggetti politici ed istituzionali nei programmi extra-gr di rete e di testata. Rete RDS - Testata RDS</t>
  </si>
  <si>
    <t>Rete RDS</t>
  </si>
  <si>
    <t>Testata RDS</t>
  </si>
  <si>
    <t>Tab. B10 - Tempo di parola dei soggetti politici ed istituzionali nei programmi extra-gr di rete e di testata. Rete Virgin Radio - Testata Virgin Radio</t>
  </si>
  <si>
    <t>Rete Virgin Radio</t>
  </si>
  <si>
    <t>Testata Virgin Radio</t>
  </si>
  <si>
    <t>Tab. B11 - Tempo di parola dei soggetti politici ed istituzionali nei programmi extra-gr di rete e di testata. Rete Radio Monte Carlo - Testata Radio Monte Carlo</t>
  </si>
  <si>
    <t>Rete Radio Monte Carlo</t>
  </si>
  <si>
    <t>Testata Radio Monte Carlo</t>
  </si>
  <si>
    <t>Tab. B12 - Tempo di parola dei soggetti politici ed istituzionali nei programmi extra-gr di rete e di testata. Rete Radio Capital - Testata Radio Capital</t>
  </si>
  <si>
    <t>Rete Radio Capital</t>
  </si>
  <si>
    <t>Testata Radio Capital</t>
  </si>
  <si>
    <t>Tab. B13 - Tempo di parola dei soggetti politici ed istituzionali nei programmi extra-gr di rete e di testata. Rete Radio 105 network - Testata Rete 105</t>
  </si>
  <si>
    <t>Rete Radio 105 network</t>
  </si>
  <si>
    <t>Testata Rete 105</t>
  </si>
  <si>
    <t>Tab. B14 - Tempo di parola dei soggetti politici ed istituzionali nei programmi extra-gr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</si>
  <si>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</si>
  <si>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</si>
  <si>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</si>
  <si>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</si>
  <si>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</si>
  <si>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</si>
  <si>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</si>
  <si>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</si>
  <si>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</si>
  <si>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</si>
  <si>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Tab. D1 - Tempo di parola dei soggetti politici ed istituzionali (escluso Governo) secondo la variabile sesso nei Radiogiornali RAI - tutte le edizioni</t>
  </si>
  <si>
    <t>Maschi</t>
  </si>
  <si>
    <t>Femmine</t>
  </si>
  <si>
    <t>E' incluso il tempo dei soggetti istituzionali ad eccezione dei tempi del Governo e del Presidente del Consiglio.</t>
  </si>
  <si>
    <t>Tab. D2 - Tempo di parola dei membri del Governo e del Presidente del Consiglio secondo la variabile sesso nei Radiogiornali RAI - tutte le edizioni</t>
  </si>
  <si>
    <t>Tab. D3 - Tempo di parola dei soggetti politici ed istituzionali (escluso Governo) secondo la variabile sesso nei Radiogiornali di Radio 24, Radio m2o, Radio Kiss Kiss, Radio 101 - tutte le edizioni</t>
  </si>
  <si>
    <t>Radio m2o</t>
  </si>
  <si>
    <t>Tab. D4 - Tempo di parola dei membri del Governo e del Presidente del Consiglio secondo la variabile sesso nei Radiogiornali di Radio 24, Radio m2o, Radio Kiss Kiss, Radio 101 - tutte le edizioni</t>
  </si>
  <si>
    <t>Tab. D5 - Tempo di parola dei soggetti politici ed istituzionali (escluso Governo) secondo la variabile sesso nei Radiogiornali di Radio RTL 102.5, Radio Deejay, Radio Dimensione Suono, Virgin Radio - tutte le edizioni</t>
  </si>
  <si>
    <t>Radio RTL 102.5</t>
  </si>
  <si>
    <t>Radio Dimensione Suono</t>
  </si>
  <si>
    <t>Tab. D6 - Tempo di parola dei membri del Governo e del Presidente del Consiglio secondo la variabile sesso nei Radiogiornali di Radio RTL 102.5, Radio Deejay, Radio Dimensione Suono, Virgin Radio - tutte le edizioni</t>
  </si>
  <si>
    <t>Tab. D7 - Tempo di parola dei soggetti politici ed istituzionali (escluso Governo) secondo la variabile sesso nei Radiogiornali di Radio Monte Carlo, Radio Capital, Radio 105, Radio Italia - tutte le edizioni</t>
  </si>
  <si>
    <t>Radio Monte Carlo</t>
  </si>
  <si>
    <t>Radio Italia</t>
  </si>
  <si>
    <t>Tab. D8 - Tempo di parola dei membri del Governo e del Presidente del Consiglio secondo la variabile sesso nei Radiogiornali di Radio Monte Carlo, Radio Capital, Radio 105, Radio Italia - tutte le edizioni</t>
  </si>
  <si>
    <t>Tab. D9 -  Tempo di parola dei soggetti politici ed istituzionali (escluso Governo) secondo la variabile sesso nei Radiogiornali RAI - edizioni principali</t>
  </si>
  <si>
    <t>Tab. D10 - Tempo di parola dei membri del Governo e del Presidente del Consiglio secondo la variabile sesso nei Radiogiornali RAI - edizioni principali</t>
  </si>
  <si>
    <r>
      <t xml:space="preserve">Tab. D11 -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 xml:space="preserve">ete e di </t>
    </r>
    <r>
      <rPr>
        <b/>
        <sz val="11"/>
        <color rgb="FF000000"/>
        <rFont val="Calibri"/>
        <family val="2"/>
      </rPr>
      <t>t</t>
    </r>
    <r>
      <rPr>
        <b/>
        <sz val="11"/>
        <color rgb="FF000000"/>
        <rFont val="Calibri"/>
        <family val="2"/>
      </rPr>
      <t>estata. Reti Radio Uno, Radio Due, Radio Tre</t>
    </r>
  </si>
  <si>
    <t>Progr. di rete</t>
  </si>
  <si>
    <t>Progr. di testata</t>
  </si>
  <si>
    <t>Tab. D12 - Tempo di parola dei soggetti politici ed istituzionali (escluso Governo) secondo la variabile sesso nei programmi extra-gr di Radio 24 Il Sole 24 ore</t>
  </si>
  <si>
    <t>Tab. D13 - Tempo di parola dei soggetti politici ed istituzionali (escluso Governo) secondo la variabile sesso nei programmi extra-gr di Radio m2o</t>
  </si>
  <si>
    <t>Tab. D14 - Tempo di parola dei soggetti politici ed istituzionali (escluso Governo) secondo la variabile sesso nei programmi extra-gr di Radio Kiss Kiss</t>
  </si>
  <si>
    <t>Tab. D15 - Tempo di parola dei soggetti politici ed istituzionali (escluso Governo) secondo la variabile sesso nei programmi extra-gr di Radio 101</t>
  </si>
  <si>
    <r>
      <t>Tab. D1</t>
    </r>
    <r>
      <rPr>
        <b/>
        <sz val="11"/>
        <color rgb="FF000000"/>
        <rFont val="Calibri"/>
        <family val="2"/>
      </rPr>
      <t>6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RTL 102.5</t>
    </r>
  </si>
  <si>
    <r>
      <t>Tab. D17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Deejay</t>
    </r>
  </si>
  <si>
    <r>
      <t>Tab. D18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Dimensione Suono</t>
    </r>
  </si>
  <si>
    <r>
      <t>Tab. D19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</t>
    </r>
    <r>
      <rPr>
        <b/>
        <sz val="11"/>
        <color rgb="FF000000"/>
        <rFont val="Calibri"/>
        <family val="2"/>
      </rPr>
      <t xml:space="preserve">Virgin </t>
    </r>
    <r>
      <rPr>
        <b/>
        <sz val="11"/>
        <color rgb="FF000000"/>
        <rFont val="Calibri"/>
        <family val="2"/>
      </rPr>
      <t>Radio</t>
    </r>
  </si>
  <si>
    <r>
      <t>Tab. D</t>
    </r>
    <r>
      <rPr>
        <b/>
        <sz val="11"/>
        <color rgb="FF000000"/>
        <rFont val="Calibri"/>
        <family val="2"/>
      </rPr>
      <t>20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Monte Carlo</t>
    </r>
  </si>
  <si>
    <r>
      <t>Tab. D21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Capital</t>
    </r>
  </si>
  <si>
    <r>
      <t>Tab. D22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105</t>
    </r>
  </si>
  <si>
    <r>
      <t>Tab. D23</t>
    </r>
    <r>
      <rPr>
        <b/>
        <sz val="11"/>
        <color rgb="FF000000"/>
        <rFont val="Calibri"/>
        <family val="2"/>
      </rPr>
      <t xml:space="preserve"> - Tempo di parola dei soggetti politici ed istituzionali (escluso Governo) secondo la variabile sesso nei programmi extra-gr di Radio </t>
    </r>
    <r>
      <rPr>
        <b/>
        <sz val="11"/>
        <color rgb="FF000000"/>
        <rFont val="Calibri"/>
        <family val="2"/>
      </rPr>
      <t>Italia</t>
    </r>
  </si>
  <si>
    <r>
      <t>Tab. D24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rete e di testata. Reti: Radio Uno, Radio Due, Radio Tre</t>
    </r>
  </si>
  <si>
    <r>
      <t>Tab. D25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24 Il Sole 24 ore</t>
    </r>
  </si>
  <si>
    <r>
      <t>Tab. D26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m2o</t>
    </r>
  </si>
  <si>
    <r>
      <t>Tab. D27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Kiss Kiss</t>
    </r>
  </si>
  <si>
    <r>
      <t>Tab. D28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101</t>
    </r>
  </si>
  <si>
    <r>
      <t>Tab. D29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RTL 102.5</t>
    </r>
  </si>
  <si>
    <r>
      <t>Tab. D30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Deejay</t>
    </r>
  </si>
  <si>
    <r>
      <t>Tab. D31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Dimensione Suono</t>
    </r>
  </si>
  <si>
    <r>
      <t>Tab. D32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Virgin Radio</t>
    </r>
  </si>
  <si>
    <r>
      <t>Tab. D33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Monte Carlo</t>
    </r>
  </si>
  <si>
    <r>
      <t>Tab. D34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Capital</t>
    </r>
  </si>
  <si>
    <r>
      <t>Tab. D35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105</t>
    </r>
  </si>
  <si>
    <r>
      <t>Tab. D36</t>
    </r>
    <r>
      <rPr>
        <b/>
        <sz val="11"/>
        <color rgb="FF000000"/>
        <rFont val="Calibri"/>
        <family val="2"/>
      </rPr>
      <t xml:space="preserve"> - Tempo di parola dei </t>
    </r>
    <r>
      <rPr>
        <b/>
        <sz val="11"/>
        <color rgb="FF000000"/>
        <rFont val="Calibri"/>
        <family val="2"/>
      </rPr>
      <t>membri del Governo e del Presidente del Consiglio secondo la variabile sesso nei programmi extra-gr di Radio Italia</t>
    </r>
  </si>
  <si>
    <t>Periodo dal 01.08.2015 al 31.08.2015</t>
  </si>
  <si>
    <t/>
  </si>
  <si>
    <r>
      <t xml:space="preserve">Tab. B1 - Tempo di parola dei soggetti politici ed istituzionali nei programmi extra-gr </t>
    </r>
    <r>
      <rPr>
        <b/>
        <sz val="11"/>
        <color rgb="FF000000"/>
        <rFont val="Calibri"/>
        <family val="2"/>
      </rPr>
      <t xml:space="preserve">di rete. </t>
    </r>
    <r>
      <rPr>
        <b/>
        <sz val="11"/>
        <color rgb="FF000000"/>
        <rFont val="Calibri"/>
        <family val="2"/>
      </rPr>
      <t>R</t>
    </r>
    <r>
      <rPr>
        <b/>
        <sz val="11"/>
        <color rgb="FF000000"/>
        <rFont val="Calibri"/>
        <family val="2"/>
      </rPr>
      <t>adio Uno, Radio Due, Radio Tre</t>
    </r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</si>
  <si>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
Radio Due: Metropolis
Radio Tre: Fahrenhait, Radio3 Mondo, Tutta la città ne parla       </t>
    </r>
  </si>
  <si>
    <t>Tab. B2 - Tempo di parola dei soggetti politici ed istituzionali nei programmi extr-gr di testata. Radio Uno, Radio Due, Radio Tre</t>
  </si>
  <si>
    <t>Tempo di Parola: indica il tempo in cui il soggetto politico/istituzionale parla direttamente in voce
Testata Radio 24: 24 mattino, Effetto Giorno, La Zanzara, Si può fare</t>
  </si>
  <si>
    <t>Tempo di Parola: indica il tempo in cui il soggetto politico/istituzionale parla direttamente in voce
Testata Pagina 101: Federica De Boni</t>
  </si>
  <si>
    <t>Tempo di Parola: indica il tempo in cui il soggetto politico/istituzionale parla direttamente in voce
Testata RTL 102.5: Non stop news</t>
  </si>
  <si>
    <t xml:space="preserve">Tempo di Parola: indica il tempo in cui il soggetto politico/istituzionale parla direttamente in voce
Testata Radio Monte Carlo: </t>
  </si>
  <si>
    <t>Tempo di Parola: indica il tempo in cui il soggetto politico/istituzionale parla direttamente in voce
Rete Radio Capital: Happy summer happy Capital, Daily Capital
Testata Radio Capital: Capital all news</t>
  </si>
  <si>
    <t>Tempo di Parola: indica il tempo in cui il soggetto politico/istituzionale parla direttamente in voce
Testata Rete 105: Benvenuti nella giungla, 105 Friends</t>
  </si>
  <si>
    <t>Tab. C1 - Tempo di parola dei soggetti del pluralismo sociale nei programmi extra-gr fasce di programmazione. Radio Uno</t>
  </si>
  <si>
    <t>Tab. C5 - Tempo di parola dei soggetti del pluralismo sociale nei programmi extra-gr fasce di programmazione. Radio m2o</t>
  </si>
  <si>
    <t>Tab. C6 - Tempo di parola dei soggetti del pluralismo sociale nei programmi extra-gr fasce di programmazione. Radio Kiss Kiss</t>
  </si>
  <si>
    <t>Tab. C9 - Tempo di parola dei soggetti del pluralismo sociale nei programmi extra-gr fasce di programmazione. Radio Deejay</t>
  </si>
  <si>
    <t>Tab. C10 - Tempo di parola dei soggetti del pluralismo sociale nei programmi extra-gr fasce di programmazione. Radio Dimensione Suono</t>
  </si>
  <si>
    <t>Tab. C11 - Tempo di parola dei soggetti del pluralismo sociale nei programmi extra-gr fasce di programmazione. Virgin Radio</t>
  </si>
  <si>
    <t>Tab. C12 - Tempo di parola dei soggetti del pluralismo sociale nei programmi extra-gr fasce di programmazione. Radio Monte Carlo</t>
  </si>
  <si>
    <t>Tab. C13 - Tempo di parola dei soggetti del pluralismo sociale nei programmi extra-gr fasce di programmazione. Radio Capital</t>
  </si>
  <si>
    <t>Tab. C14 - Tempo di parola dei soggetti del pluralismo sociale nei programmi extra-gr fasce di programmazione. Radio 105</t>
  </si>
  <si>
    <t>Tab. C15 - Tempo di parola dei soggetti del pluralismo sociale nei programmi extra-gr fasce di programmazione. Radio Italia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</si>
  <si>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Bianco e nero
Radio Due: 
Radio Tre: </t>
    </r>
  </si>
  <si>
    <t>Tab. C2 - Tempo di parola dei soggetti del pluralismo sociale nei programmi extra-gr fasce di programmazione. Radio Due</t>
  </si>
  <si>
    <t>Tab. C3 - Tempo di parola dei soggetti del pluralismo sociale nei programmi extra-gr fasce di programmazione. Radio Tre</t>
  </si>
  <si>
    <t>Tab. C4 - Tempo di parola dei soggetti del pluralismo sociale nei programmi extra-gr fasce di programmazione. Radio 24 ore Il Sole 24 ore</t>
  </si>
  <si>
    <t>Tab. C7 - Tempo di parola dei soggetti del pluralismo sociale nei programmi extra-gr fasce di programmazione. Radio 101</t>
  </si>
  <si>
    <t>Tab. C8 - Tempo di parola dei soggetti del pluralismo sociale nei programmi extra-gr fasce di programmazione. Radio RTL 102.5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</si>
</sst>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000000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6" tint="0.79998168889431442"/>
      </top>
      <bottom style="thin">
        <color theme="6" tint="0.79998168889431442"/>
      </bottom>
      <diagonal/>
    </border>
  </borders>
  <cellStyleXfs count="13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6" fillId="0" borderId="0"/>
    <xf numFmtId="0" fontId="12" fillId="0" borderId="0"/>
    <xf numFmtId="9" fontId="6" fillId="0" borderId="0" applyFont="0" applyFill="0" applyBorder="0" applyAlignment="0" applyProtection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/>
    <xf numFmtId="0" fontId="3" fillId="0" borderId="0"/>
    <xf numFmtId="0" fontId="19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</cellStyleXfs>
  <cellXfs count="286">
    <xf numFmtId="0" fontId="0" fillId="0" borderId="0" xfId="0"/>
    <xf numFmtId="0" fontId="6" fillId="0" borderId="0" xfId="97" applyFill="1"/>
    <xf numFmtId="0" fontId="6" fillId="0" borderId="4" xfId="97" applyFill="1" applyBorder="1"/>
    <xf numFmtId="0" fontId="11" fillId="0" borderId="4" xfId="97" applyFont="1" applyFill="1" applyBorder="1"/>
    <xf numFmtId="0" fontId="5" fillId="0" borderId="7" xfId="97" applyFont="1" applyFill="1" applyBorder="1" applyAlignment="1">
      <alignment horizontal="center"/>
    </xf>
    <xf numFmtId="0" fontId="5" fillId="0" borderId="9" xfId="97" applyFont="1" applyFill="1" applyBorder="1" applyAlignment="1">
      <alignment horizontal="center"/>
    </xf>
    <xf numFmtId="0" fontId="5" fillId="0" borderId="8" xfId="97" applyFont="1" applyFill="1" applyBorder="1" applyAlignment="1">
      <alignment horizontal="center"/>
    </xf>
    <xf numFmtId="0" fontId="9" fillId="0" borderId="4" xfId="97" applyFont="1" applyFill="1" applyBorder="1" applyAlignment="1">
      <alignment horizontal="left"/>
    </xf>
    <xf numFmtId="0" fontId="10" fillId="0" borderId="4" xfId="97" applyFont="1" applyFill="1" applyBorder="1" applyAlignment="1">
      <alignment horizontal="left"/>
    </xf>
    <xf numFmtId="0" fontId="5" fillId="0" borderId="9" xfId="97" applyFont="1" applyBorder="1" applyAlignment="1">
      <alignment horizontal="center"/>
    </xf>
    <xf numFmtId="46" fontId="10" fillId="0" borderId="9" xfId="97" applyNumberFormat="1" applyFont="1" applyFill="1" applyBorder="1" applyAlignment="1">
      <alignment horizontal="center"/>
    </xf>
    <xf numFmtId="0" fontId="6" fillId="0" borderId="0" xfId="97"/>
    <xf numFmtId="0" fontId="5" fillId="0" borderId="0" xfId="97" applyFont="1"/>
    <xf numFmtId="46" fontId="6" fillId="0" borderId="0" xfId="97" applyNumberFormat="1"/>
    <xf numFmtId="0" fontId="5" fillId="0" borderId="0" xfId="97" applyFont="1" applyFill="1"/>
    <xf numFmtId="0" fontId="6" fillId="0" borderId="0" xfId="97" applyFill="1" applyAlignment="1">
      <alignment horizontal="right"/>
    </xf>
    <xf numFmtId="10" fontId="9" fillId="0" borderId="9" xfId="99" applyNumberFormat="1" applyFont="1" applyFill="1" applyBorder="1" applyAlignment="1">
      <alignment horizontal="center"/>
    </xf>
    <xf numFmtId="10" fontId="9" fillId="0" borderId="6" xfId="99" applyNumberFormat="1" applyFont="1" applyFill="1" applyBorder="1" applyAlignment="1">
      <alignment horizontal="center"/>
    </xf>
    <xf numFmtId="46" fontId="6" fillId="0" borderId="0" xfId="97" applyNumberFormat="1" applyFill="1"/>
    <xf numFmtId="10" fontId="10" fillId="0" borderId="9" xfId="99" applyNumberFormat="1" applyFont="1" applyFill="1" applyBorder="1" applyAlignment="1">
      <alignment horizontal="center"/>
    </xf>
    <xf numFmtId="0" fontId="6" fillId="0" borderId="14" xfId="97" applyFill="1" applyBorder="1" applyAlignment="1"/>
    <xf numFmtId="0" fontId="6" fillId="0" borderId="0" xfId="97" applyFill="1" applyBorder="1" applyAlignment="1"/>
    <xf numFmtId="0" fontId="6" fillId="0" borderId="6" xfId="97" applyFill="1" applyBorder="1" applyAlignment="1"/>
    <xf numFmtId="0" fontId="5" fillId="0" borderId="10" xfId="97" applyFont="1" applyFill="1" applyBorder="1" applyAlignment="1">
      <alignment horizontal="center"/>
    </xf>
    <xf numFmtId="10" fontId="10" fillId="0" borderId="10" xfId="99" applyNumberFormat="1" applyFont="1" applyFill="1" applyBorder="1" applyAlignment="1">
      <alignment horizontal="center"/>
    </xf>
    <xf numFmtId="0" fontId="6" fillId="0" borderId="0" xfId="97" applyAlignment="1">
      <alignment horizontal="right"/>
    </xf>
    <xf numFmtId="0" fontId="6" fillId="0" borderId="15" xfId="97" applyFill="1" applyBorder="1" applyAlignment="1"/>
    <xf numFmtId="0" fontId="6" fillId="0" borderId="4" xfId="97" applyBorder="1"/>
    <xf numFmtId="0" fontId="5" fillId="0" borderId="7" xfId="97" applyFont="1" applyBorder="1" applyAlignment="1">
      <alignment horizontal="center"/>
    </xf>
    <xf numFmtId="0" fontId="5" fillId="0" borderId="5" xfId="97" applyFont="1" applyBorder="1" applyAlignment="1">
      <alignment horizontal="center"/>
    </xf>
    <xf numFmtId="0" fontId="6" fillId="0" borderId="14" xfId="97" applyBorder="1" applyAlignment="1"/>
    <xf numFmtId="0" fontId="6" fillId="0" borderId="0" xfId="97" applyBorder="1" applyAlignment="1"/>
    <xf numFmtId="0" fontId="6" fillId="0" borderId="15" xfId="97" applyBorder="1" applyAlignment="1"/>
    <xf numFmtId="0" fontId="6" fillId="0" borderId="0" xfId="97" applyFont="1"/>
    <xf numFmtId="46" fontId="13" fillId="0" borderId="9" xfId="98" applyNumberFormat="1" applyFont="1" applyBorder="1" applyAlignment="1">
      <alignment horizontal="center"/>
    </xf>
    <xf numFmtId="0" fontId="14" fillId="0" borderId="0" xfId="97" applyFont="1"/>
    <xf numFmtId="46" fontId="12" fillId="0" borderId="9" xfId="98" applyNumberFormat="1" applyBorder="1"/>
    <xf numFmtId="46" fontId="12" fillId="0" borderId="9" xfId="98" applyNumberFormat="1" applyBorder="1" applyAlignment="1">
      <alignment horizontal="center"/>
    </xf>
    <xf numFmtId="0" fontId="11" fillId="0" borderId="4" xfId="97" applyFont="1" applyFill="1" applyBorder="1" applyAlignment="1">
      <alignment vertical="center"/>
    </xf>
    <xf numFmtId="0" fontId="5" fillId="0" borderId="10" xfId="97" applyFont="1" applyBorder="1" applyAlignment="1">
      <alignment horizontal="center"/>
    </xf>
    <xf numFmtId="46" fontId="9" fillId="0" borderId="5" xfId="97" applyNumberFormat="1" applyFont="1" applyFill="1" applyBorder="1" applyAlignment="1">
      <alignment horizontal="center"/>
    </xf>
    <xf numFmtId="10" fontId="9" fillId="0" borderId="5" xfId="99" applyNumberFormat="1" applyFont="1" applyFill="1" applyBorder="1" applyAlignment="1">
      <alignment horizontal="center"/>
    </xf>
    <xf numFmtId="10" fontId="12" fillId="0" borderId="9" xfId="114" applyNumberFormat="1" applyFont="1" applyBorder="1" applyAlignment="1">
      <alignment horizontal="center"/>
    </xf>
    <xf numFmtId="10" fontId="12" fillId="0" borderId="10" xfId="114" applyNumberFormat="1" applyFont="1" applyBorder="1" applyAlignment="1">
      <alignment horizontal="center"/>
    </xf>
    <xf numFmtId="10" fontId="9" fillId="0" borderId="5" xfId="114" applyNumberFormat="1" applyFont="1" applyFill="1" applyBorder="1" applyAlignment="1">
      <alignment horizontal="center"/>
    </xf>
    <xf numFmtId="10" fontId="9" fillId="0" borderId="6" xfId="114" applyNumberFormat="1" applyFont="1" applyFill="1" applyBorder="1" applyAlignment="1">
      <alignment horizontal="center"/>
    </xf>
    <xf numFmtId="10" fontId="10" fillId="0" borderId="9" xfId="114" applyNumberFormat="1" applyFont="1" applyFill="1" applyBorder="1" applyAlignment="1">
      <alignment horizontal="center"/>
    </xf>
    <xf numFmtId="10" fontId="10" fillId="0" borderId="10" xfId="114" applyNumberFormat="1" applyFont="1" applyFill="1" applyBorder="1" applyAlignment="1">
      <alignment horizontal="center"/>
    </xf>
    <xf numFmtId="10" fontId="12" fillId="0" borderId="9" xfId="114" applyNumberFormat="1" applyFont="1" applyBorder="1"/>
    <xf numFmtId="10" fontId="12" fillId="0" borderId="10" xfId="114" applyNumberFormat="1" applyFont="1" applyBorder="1"/>
    <xf numFmtId="10" fontId="9" fillId="0" borderId="5" xfId="99" applyNumberFormat="1" applyFont="1" applyFill="1" applyBorder="1" applyAlignment="1">
      <alignment horizontal="right"/>
    </xf>
    <xf numFmtId="10" fontId="9" fillId="0" borderId="5" xfId="114" applyNumberFormat="1" applyFont="1" applyFill="1" applyBorder="1" applyAlignment="1">
      <alignment horizontal="right"/>
    </xf>
    <xf numFmtId="10" fontId="9" fillId="0" borderId="6" xfId="114" applyNumberFormat="1" applyFont="1" applyFill="1" applyBorder="1" applyAlignment="1">
      <alignment horizontal="right"/>
    </xf>
    <xf numFmtId="46" fontId="10" fillId="0" borderId="9" xfId="97" applyNumberFormat="1" applyFont="1" applyFill="1" applyBorder="1" applyAlignment="1">
      <alignment horizontal="right"/>
    </xf>
    <xf numFmtId="10" fontId="10" fillId="0" borderId="9" xfId="114" applyNumberFormat="1" applyFont="1" applyFill="1" applyBorder="1" applyAlignment="1">
      <alignment horizontal="right"/>
    </xf>
    <xf numFmtId="10" fontId="10" fillId="0" borderId="10" xfId="114" applyNumberFormat="1" applyFont="1" applyFill="1" applyBorder="1" applyAlignment="1">
      <alignment horizontal="right"/>
    </xf>
    <xf numFmtId="0" fontId="6" fillId="0" borderId="0" xfId="97" applyAlignment="1">
      <alignment wrapText="1"/>
    </xf>
    <xf numFmtId="0" fontId="6" fillId="0" borderId="0" xfId="97" applyAlignment="1">
      <alignment vertical="center"/>
    </xf>
    <xf numFmtId="0" fontId="6" fillId="0" borderId="0" xfId="97" applyAlignment="1">
      <alignment vertical="center" wrapText="1"/>
    </xf>
    <xf numFmtId="46" fontId="12" fillId="0" borderId="8" xfId="98" applyNumberFormat="1" applyBorder="1" applyAlignment="1">
      <alignment horizontal="center"/>
    </xf>
    <xf numFmtId="10" fontId="9" fillId="0" borderId="0" xfId="99" applyNumberFormat="1" applyFont="1" applyFill="1" applyBorder="1" applyAlignment="1">
      <alignment horizontal="center"/>
    </xf>
    <xf numFmtId="46" fontId="9" fillId="0" borderId="0" xfId="97" applyNumberFormat="1" applyFont="1" applyFill="1" applyBorder="1" applyAlignment="1">
      <alignment horizontal="center"/>
    </xf>
    <xf numFmtId="46" fontId="10" fillId="0" borderId="8" xfId="97" applyNumberFormat="1" applyFont="1" applyFill="1" applyBorder="1" applyAlignment="1">
      <alignment horizontal="center"/>
    </xf>
    <xf numFmtId="0" fontId="5" fillId="0" borderId="5" xfId="97" applyFont="1" applyFill="1" applyBorder="1" applyAlignment="1">
      <alignment horizontal="center"/>
    </xf>
    <xf numFmtId="0" fontId="5" fillId="0" borderId="6" xfId="97" applyFont="1" applyFill="1" applyBorder="1" applyAlignment="1">
      <alignment horizontal="center"/>
    </xf>
    <xf numFmtId="0" fontId="5" fillId="0" borderId="7" xfId="97" applyFont="1" applyFill="1" applyBorder="1" applyAlignment="1">
      <alignment horizontal="center"/>
    </xf>
    <xf numFmtId="0" fontId="5" fillId="0" borderId="8" xfId="97" applyFont="1" applyFill="1" applyBorder="1" applyAlignment="1">
      <alignment horizontal="center"/>
    </xf>
    <xf numFmtId="0" fontId="5" fillId="0" borderId="7" xfId="97" applyFont="1" applyBorder="1" applyAlignment="1">
      <alignment horizontal="center"/>
    </xf>
    <xf numFmtId="0" fontId="5" fillId="0" borderId="5" xfId="97" applyFont="1" applyBorder="1" applyAlignment="1">
      <alignment horizontal="center"/>
    </xf>
    <xf numFmtId="0" fontId="5" fillId="0" borderId="8" xfId="97" applyFont="1" applyBorder="1" applyAlignment="1">
      <alignment horizontal="center"/>
    </xf>
    <xf numFmtId="0" fontId="5" fillId="0" borderId="6" xfId="97" applyFont="1" applyBorder="1" applyAlignment="1">
      <alignment horizontal="center"/>
    </xf>
    <xf numFmtId="0" fontId="5" fillId="0" borderId="5" xfId="97" applyFont="1" applyFill="1" applyBorder="1" applyAlignment="1">
      <alignment horizontal="center"/>
    </xf>
    <xf numFmtId="0" fontId="5" fillId="0" borderId="6" xfId="97" applyFont="1" applyFill="1" applyBorder="1" applyAlignment="1">
      <alignment horizontal="center"/>
    </xf>
    <xf numFmtId="0" fontId="5" fillId="0" borderId="7" xfId="97" applyFont="1" applyFill="1" applyBorder="1" applyAlignment="1">
      <alignment horizontal="center"/>
    </xf>
    <xf numFmtId="0" fontId="5" fillId="0" borderId="8" xfId="97" applyFont="1" applyFill="1" applyBorder="1" applyAlignment="1">
      <alignment horizontal="center"/>
    </xf>
    <xf numFmtId="0" fontId="5" fillId="0" borderId="7" xfId="97" applyFont="1" applyBorder="1" applyAlignment="1">
      <alignment horizontal="center"/>
    </xf>
    <xf numFmtId="0" fontId="5" fillId="0" borderId="8" xfId="97" applyFont="1" applyBorder="1" applyAlignment="1">
      <alignment horizontal="center"/>
    </xf>
    <xf numFmtId="0" fontId="5" fillId="0" borderId="6" xfId="97" applyFont="1" applyBorder="1" applyAlignment="1">
      <alignment horizontal="center"/>
    </xf>
    <xf numFmtId="0" fontId="17" fillId="0" borderId="4" xfId="97" applyFont="1" applyFill="1" applyBorder="1" applyAlignment="1">
      <alignment horizontal="left"/>
    </xf>
    <xf numFmtId="46" fontId="4" fillId="0" borderId="9" xfId="131" applyNumberFormat="1" applyFill="1" applyBorder="1" applyAlignment="1">
      <alignment horizontal="center"/>
    </xf>
    <xf numFmtId="10" fontId="17" fillId="0" borderId="9" xfId="99" applyNumberFormat="1" applyFont="1" applyBorder="1" applyAlignment="1">
      <alignment horizontal="center"/>
    </xf>
    <xf numFmtId="46" fontId="17" fillId="0" borderId="9" xfId="97" applyNumberFormat="1" applyFont="1" applyBorder="1" applyAlignment="1">
      <alignment horizontal="center"/>
    </xf>
    <xf numFmtId="10" fontId="17" fillId="0" borderId="6" xfId="99" applyNumberFormat="1" applyFont="1" applyBorder="1" applyAlignment="1">
      <alignment horizontal="center"/>
    </xf>
    <xf numFmtId="46" fontId="4" fillId="2" borderId="9" xfId="131" applyNumberFormat="1" applyFill="1" applyBorder="1" applyAlignment="1">
      <alignment horizontal="center"/>
    </xf>
    <xf numFmtId="0" fontId="18" fillId="0" borderId="4" xfId="97" applyFont="1" applyFill="1" applyBorder="1" applyAlignment="1">
      <alignment horizontal="left"/>
    </xf>
    <xf numFmtId="46" fontId="18" fillId="0" borderId="7" xfId="97" applyNumberFormat="1" applyFont="1" applyFill="1" applyBorder="1" applyAlignment="1">
      <alignment horizontal="center"/>
    </xf>
    <xf numFmtId="10" fontId="18" fillId="0" borderId="9" xfId="99" applyNumberFormat="1" applyFont="1" applyBorder="1" applyAlignment="1">
      <alignment horizontal="center"/>
    </xf>
    <xf numFmtId="10" fontId="18" fillId="0" borderId="8" xfId="99" applyNumberFormat="1" applyFont="1" applyBorder="1" applyAlignment="1">
      <alignment horizontal="center"/>
    </xf>
    <xf numFmtId="46" fontId="18" fillId="0" borderId="7" xfId="97" applyNumberFormat="1" applyFont="1" applyBorder="1" applyAlignment="1">
      <alignment horizontal="center"/>
    </xf>
    <xf numFmtId="10" fontId="18" fillId="0" borderId="6" xfId="99" applyNumberFormat="1" applyFont="1" applyBorder="1" applyAlignment="1">
      <alignment horizontal="center"/>
    </xf>
    <xf numFmtId="46" fontId="18" fillId="0" borderId="9" xfId="97" applyNumberFormat="1" applyFont="1" applyFill="1" applyBorder="1" applyAlignment="1">
      <alignment horizontal="center"/>
    </xf>
    <xf numFmtId="46" fontId="18" fillId="0" borderId="9" xfId="97" applyNumberFormat="1" applyFont="1" applyBorder="1" applyAlignment="1">
      <alignment horizontal="center"/>
    </xf>
    <xf numFmtId="46" fontId="18" fillId="0" borderId="5" xfId="97" applyNumberFormat="1" applyFont="1" applyBorder="1" applyAlignment="1">
      <alignment horizontal="center"/>
    </xf>
    <xf numFmtId="10" fontId="18" fillId="0" borderId="10" xfId="99" applyNumberFormat="1" applyFont="1" applyBorder="1" applyAlignment="1">
      <alignment horizontal="center"/>
    </xf>
    <xf numFmtId="10" fontId="17" fillId="0" borderId="9" xfId="99" applyNumberFormat="1" applyFont="1" applyFill="1" applyBorder="1" applyAlignment="1">
      <alignment horizontal="center"/>
    </xf>
    <xf numFmtId="10" fontId="17" fillId="0" borderId="8" xfId="99" applyNumberFormat="1" applyFont="1" applyFill="1" applyBorder="1" applyAlignment="1">
      <alignment horizontal="center"/>
    </xf>
    <xf numFmtId="10" fontId="17" fillId="0" borderId="6" xfId="99" applyNumberFormat="1" applyFont="1" applyFill="1" applyBorder="1" applyAlignment="1">
      <alignment horizontal="center"/>
    </xf>
    <xf numFmtId="10" fontId="18" fillId="0" borderId="9" xfId="99" applyNumberFormat="1" applyFont="1" applyFill="1" applyBorder="1" applyAlignment="1">
      <alignment horizontal="center"/>
    </xf>
    <xf numFmtId="10" fontId="18" fillId="0" borderId="8" xfId="99" applyNumberFormat="1" applyFont="1" applyFill="1" applyBorder="1" applyAlignment="1">
      <alignment horizontal="center"/>
    </xf>
    <xf numFmtId="10" fontId="18" fillId="0" borderId="6" xfId="99" applyNumberFormat="1" applyFont="1" applyFill="1" applyBorder="1" applyAlignment="1">
      <alignment horizontal="center"/>
    </xf>
    <xf numFmtId="10" fontId="18" fillId="0" borderId="10" xfId="99" applyNumberFormat="1" applyFont="1" applyFill="1" applyBorder="1" applyAlignment="1">
      <alignment horizontal="center"/>
    </xf>
    <xf numFmtId="0" fontId="17" fillId="0" borderId="14" xfId="97" applyFont="1" applyFill="1" applyBorder="1" applyAlignment="1"/>
    <xf numFmtId="0" fontId="17" fillId="0" borderId="0" xfId="97" applyFont="1" applyFill="1" applyBorder="1" applyAlignment="1"/>
    <xf numFmtId="0" fontId="17" fillId="0" borderId="6" xfId="97" applyFont="1" applyFill="1" applyBorder="1" applyAlignment="1"/>
    <xf numFmtId="10" fontId="18" fillId="0" borderId="5" xfId="99" applyNumberFormat="1" applyFont="1" applyFill="1" applyBorder="1" applyAlignment="1">
      <alignment horizontal="center"/>
    </xf>
    <xf numFmtId="0" fontId="17" fillId="0" borderId="15" xfId="97" applyFont="1" applyFill="1" applyBorder="1" applyAlignment="1"/>
    <xf numFmtId="0" fontId="17" fillId="0" borderId="16" xfId="97" applyFont="1" applyFill="1" applyBorder="1" applyAlignment="1">
      <alignment horizontal="left"/>
    </xf>
    <xf numFmtId="0" fontId="18" fillId="0" borderId="16" xfId="97" applyFont="1" applyFill="1" applyBorder="1" applyAlignment="1">
      <alignment horizontal="left"/>
    </xf>
    <xf numFmtId="0" fontId="17" fillId="0" borderId="16" xfId="97" applyFont="1" applyBorder="1" applyAlignment="1">
      <alignment horizontal="left"/>
    </xf>
    <xf numFmtId="0" fontId="17" fillId="0" borderId="4" xfId="97" applyFont="1" applyBorder="1" applyAlignment="1">
      <alignment horizontal="left"/>
    </xf>
    <xf numFmtId="0" fontId="18" fillId="0" borderId="4" xfId="97" applyFont="1" applyBorder="1" applyAlignment="1">
      <alignment horizontal="left"/>
    </xf>
    <xf numFmtId="0" fontId="18" fillId="0" borderId="16" xfId="97" applyFont="1" applyBorder="1" applyAlignment="1">
      <alignment horizontal="left"/>
    </xf>
    <xf numFmtId="0" fontId="17" fillId="0" borderId="17" xfId="97" applyFont="1" applyFill="1" applyBorder="1" applyAlignment="1">
      <alignment horizontal="left"/>
    </xf>
    <xf numFmtId="0" fontId="17" fillId="0" borderId="14" xfId="97" applyFont="1" applyBorder="1" applyAlignment="1"/>
    <xf numFmtId="0" fontId="17" fillId="0" borderId="0" xfId="97" applyFont="1" applyBorder="1" applyAlignment="1"/>
    <xf numFmtId="0" fontId="17" fillId="0" borderId="15" xfId="97" applyFont="1" applyBorder="1" applyAlignment="1"/>
    <xf numFmtId="46" fontId="3" fillId="0" borderId="9" xfId="132" applyNumberFormat="1" applyFill="1" applyBorder="1" applyAlignment="1">
      <alignment horizontal="center"/>
    </xf>
    <xf numFmtId="0" fontId="17" fillId="0" borderId="4" xfId="97" applyFont="1" applyFill="1" applyBorder="1" applyAlignment="1"/>
    <xf numFmtId="0" fontId="17" fillId="0" borderId="5" xfId="97" applyFont="1" applyFill="1" applyBorder="1" applyAlignment="1"/>
    <xf numFmtId="46" fontId="13" fillId="0" borderId="9" xfId="132" applyNumberFormat="1" applyFont="1" applyBorder="1" applyAlignment="1">
      <alignment horizontal="center"/>
    </xf>
    <xf numFmtId="0" fontId="5" fillId="0" borderId="5" xfId="97" applyFont="1" applyFill="1" applyBorder="1" applyAlignment="1">
      <alignment horizontal="center"/>
    </xf>
    <xf numFmtId="0" fontId="5" fillId="0" borderId="6" xfId="97" applyFont="1" applyFill="1" applyBorder="1" applyAlignment="1">
      <alignment horizontal="center"/>
    </xf>
    <xf numFmtId="0" fontId="5" fillId="0" borderId="7" xfId="97" applyFont="1" applyFill="1" applyBorder="1" applyAlignment="1">
      <alignment horizontal="center"/>
    </xf>
    <xf numFmtId="0" fontId="5" fillId="0" borderId="8" xfId="97" applyFont="1" applyFill="1" applyBorder="1" applyAlignment="1">
      <alignment horizontal="center"/>
    </xf>
    <xf numFmtId="0" fontId="5" fillId="0" borderId="7" xfId="97" applyFont="1" applyBorder="1" applyAlignment="1">
      <alignment horizontal="center"/>
    </xf>
    <xf numFmtId="0" fontId="5" fillId="0" borderId="5" xfId="97" applyFont="1" applyBorder="1" applyAlignment="1">
      <alignment horizontal="center"/>
    </xf>
    <xf numFmtId="0" fontId="5" fillId="0" borderId="8" xfId="97" applyFont="1" applyBorder="1" applyAlignment="1">
      <alignment horizontal="center"/>
    </xf>
    <xf numFmtId="0" fontId="5" fillId="0" borderId="6" xfId="97" applyFont="1" applyBorder="1" applyAlignment="1">
      <alignment horizontal="center"/>
    </xf>
    <xf numFmtId="0" fontId="19" fillId="0" borderId="0" xfId="133"/>
    <xf numFmtId="0" fontId="19" fillId="0" borderId="4" xfId="133" applyBorder="1"/>
    <xf numFmtId="0" fontId="11" fillId="0" borderId="4" xfId="133" applyFont="1" applyFill="1" applyBorder="1"/>
    <xf numFmtId="0" fontId="5" fillId="0" borderId="7" xfId="133" applyFont="1" applyBorder="1" applyAlignment="1">
      <alignment horizontal="center"/>
    </xf>
    <xf numFmtId="0" fontId="5" fillId="0" borderId="9" xfId="133" applyFont="1" applyBorder="1" applyAlignment="1">
      <alignment horizontal="center"/>
    </xf>
    <xf numFmtId="0" fontId="5" fillId="0" borderId="8" xfId="133" applyFont="1" applyBorder="1" applyAlignment="1">
      <alignment horizontal="center"/>
    </xf>
    <xf numFmtId="0" fontId="5" fillId="0" borderId="5" xfId="133" applyFont="1" applyBorder="1" applyAlignment="1">
      <alignment horizontal="center"/>
    </xf>
    <xf numFmtId="0" fontId="5" fillId="0" borderId="6" xfId="133" applyFont="1" applyBorder="1" applyAlignment="1">
      <alignment horizontal="center"/>
    </xf>
    <xf numFmtId="0" fontId="17" fillId="0" borderId="4" xfId="133" applyFont="1" applyBorder="1" applyAlignment="1">
      <alignment horizontal="left"/>
    </xf>
    <xf numFmtId="46" fontId="2" fillId="0" borderId="9" xfId="134" applyNumberFormat="1" applyFill="1" applyBorder="1" applyAlignment="1">
      <alignment horizontal="center"/>
    </xf>
    <xf numFmtId="10" fontId="17" fillId="0" borderId="9" xfId="135" applyNumberFormat="1" applyFont="1" applyBorder="1" applyAlignment="1">
      <alignment horizontal="center"/>
    </xf>
    <xf numFmtId="46" fontId="17" fillId="0" borderId="9" xfId="133" applyNumberFormat="1" applyFont="1" applyBorder="1" applyAlignment="1">
      <alignment horizontal="center"/>
    </xf>
    <xf numFmtId="10" fontId="17" fillId="0" borderId="6" xfId="135" applyNumberFormat="1" applyFont="1" applyBorder="1" applyAlignment="1">
      <alignment horizontal="center"/>
    </xf>
    <xf numFmtId="0" fontId="18" fillId="0" borderId="4" xfId="133" applyFont="1" applyBorder="1" applyAlignment="1">
      <alignment horizontal="left"/>
    </xf>
    <xf numFmtId="46" fontId="18" fillId="0" borderId="7" xfId="133" applyNumberFormat="1" applyFont="1" applyBorder="1" applyAlignment="1">
      <alignment horizontal="center"/>
    </xf>
    <xf numFmtId="10" fontId="18" fillId="0" borderId="9" xfId="135" applyNumberFormat="1" applyFont="1" applyBorder="1" applyAlignment="1">
      <alignment horizontal="center"/>
    </xf>
    <xf numFmtId="10" fontId="18" fillId="0" borderId="8" xfId="135" applyNumberFormat="1" applyFont="1" applyBorder="1" applyAlignment="1">
      <alignment horizontal="center"/>
    </xf>
    <xf numFmtId="10" fontId="18" fillId="0" borderId="6" xfId="135" applyNumberFormat="1" applyFont="1" applyBorder="1" applyAlignment="1">
      <alignment horizontal="center"/>
    </xf>
    <xf numFmtId="0" fontId="5" fillId="0" borderId="0" xfId="133" applyFont="1"/>
    <xf numFmtId="0" fontId="19" fillId="0" borderId="4" xfId="133" applyBorder="1" applyAlignment="1">
      <alignment horizontal="center"/>
    </xf>
    <xf numFmtId="0" fontId="5" fillId="0" borderId="9" xfId="133" applyFont="1" applyFill="1" applyBorder="1" applyAlignment="1">
      <alignment horizontal="center"/>
    </xf>
    <xf numFmtId="0" fontId="19" fillId="0" borderId="0" xfId="133" applyFont="1"/>
    <xf numFmtId="46" fontId="18" fillId="0" borderId="9" xfId="133" applyNumberFormat="1" applyFont="1" applyBorder="1" applyAlignment="1">
      <alignment horizontal="center"/>
    </xf>
    <xf numFmtId="46" fontId="18" fillId="0" borderId="5" xfId="133" applyNumberFormat="1" applyFont="1" applyBorder="1" applyAlignment="1">
      <alignment horizontal="center"/>
    </xf>
    <xf numFmtId="10" fontId="18" fillId="0" borderId="10" xfId="135" applyNumberFormat="1" applyFont="1" applyBorder="1" applyAlignment="1">
      <alignment horizontal="center"/>
    </xf>
    <xf numFmtId="10" fontId="17" fillId="0" borderId="8" xfId="135" applyNumberFormat="1" applyFont="1" applyBorder="1" applyAlignment="1">
      <alignment horizontal="center"/>
    </xf>
    <xf numFmtId="46" fontId="17" fillId="0" borderId="7" xfId="133" applyNumberFormat="1" applyFont="1" applyFill="1" applyBorder="1" applyAlignment="1">
      <alignment horizontal="center"/>
    </xf>
    <xf numFmtId="0" fontId="19" fillId="0" borderId="0" xfId="133" applyBorder="1" applyAlignment="1"/>
    <xf numFmtId="46" fontId="17" fillId="0" borderId="7" xfId="133" applyNumberFormat="1" applyFont="1" applyBorder="1"/>
    <xf numFmtId="10" fontId="17" fillId="0" borderId="9" xfId="135" applyNumberFormat="1" applyFont="1" applyBorder="1"/>
    <xf numFmtId="10" fontId="17" fillId="0" borderId="8" xfId="135" applyNumberFormat="1" applyFont="1" applyBorder="1"/>
    <xf numFmtId="46" fontId="17" fillId="0" borderId="7" xfId="133" applyNumberFormat="1" applyFont="1" applyFill="1" applyBorder="1"/>
    <xf numFmtId="10" fontId="17" fillId="0" borderId="6" xfId="135" applyNumberFormat="1" applyFont="1" applyBorder="1"/>
    <xf numFmtId="0" fontId="19" fillId="0" borderId="7" xfId="133" applyBorder="1"/>
    <xf numFmtId="46" fontId="18" fillId="0" borderId="7" xfId="133" applyNumberFormat="1" applyFont="1" applyBorder="1"/>
    <xf numFmtId="10" fontId="18" fillId="0" borderId="9" xfId="135" applyNumberFormat="1" applyFont="1" applyBorder="1"/>
    <xf numFmtId="10" fontId="18" fillId="0" borderId="8" xfId="135" applyNumberFormat="1" applyFont="1" applyBorder="1"/>
    <xf numFmtId="10" fontId="18" fillId="0" borderId="6" xfId="135" applyNumberFormat="1" applyFont="1" applyBorder="1"/>
    <xf numFmtId="0" fontId="19" fillId="0" borderId="14" xfId="133" applyBorder="1" applyAlignment="1"/>
    <xf numFmtId="0" fontId="19" fillId="0" borderId="15" xfId="133" applyBorder="1" applyAlignment="1"/>
    <xf numFmtId="46" fontId="2" fillId="0" borderId="9" xfId="134" applyNumberFormat="1" applyBorder="1"/>
    <xf numFmtId="46" fontId="17" fillId="0" borderId="9" xfId="133" applyNumberFormat="1" applyFont="1" applyBorder="1"/>
    <xf numFmtId="46" fontId="17" fillId="0" borderId="9" xfId="133" applyNumberFormat="1" applyFont="1" applyFill="1" applyBorder="1"/>
    <xf numFmtId="46" fontId="18" fillId="0" borderId="9" xfId="133" applyNumberFormat="1" applyFont="1" applyBorder="1"/>
    <xf numFmtId="10" fontId="18" fillId="0" borderId="10" xfId="135" applyNumberFormat="1" applyFont="1" applyBorder="1"/>
    <xf numFmtId="46" fontId="18" fillId="0" borderId="5" xfId="133" applyNumberFormat="1" applyFont="1" applyBorder="1"/>
    <xf numFmtId="10" fontId="17" fillId="0" borderId="9" xfId="135" applyNumberFormat="1" applyFont="1" applyFill="1" applyBorder="1" applyAlignment="1">
      <alignment horizontal="center"/>
    </xf>
    <xf numFmtId="10" fontId="17" fillId="0" borderId="8" xfId="135" applyNumberFormat="1" applyFont="1" applyFill="1" applyBorder="1" applyAlignment="1">
      <alignment horizontal="center"/>
    </xf>
    <xf numFmtId="0" fontId="19" fillId="0" borderId="7" xfId="133" applyFill="1" applyBorder="1" applyAlignment="1">
      <alignment horizontal="center"/>
    </xf>
    <xf numFmtId="46" fontId="18" fillId="0" borderId="7" xfId="133" applyNumberFormat="1" applyFont="1" applyFill="1" applyBorder="1" applyAlignment="1">
      <alignment horizontal="center"/>
    </xf>
    <xf numFmtId="10" fontId="18" fillId="0" borderId="9" xfId="135" applyNumberFormat="1" applyFont="1" applyFill="1" applyBorder="1" applyAlignment="1">
      <alignment horizontal="center"/>
    </xf>
    <xf numFmtId="10" fontId="18" fillId="0" borderId="8" xfId="135" applyNumberFormat="1" applyFont="1" applyFill="1" applyBorder="1" applyAlignment="1">
      <alignment horizontal="center"/>
    </xf>
    <xf numFmtId="46" fontId="17" fillId="0" borderId="9" xfId="133" applyNumberFormat="1" applyFont="1" applyFill="1" applyBorder="1" applyAlignment="1">
      <alignment horizontal="center"/>
    </xf>
    <xf numFmtId="46" fontId="18" fillId="0" borderId="9" xfId="133" applyNumberFormat="1" applyFont="1" applyFill="1" applyBorder="1" applyAlignment="1">
      <alignment horizontal="center"/>
    </xf>
    <xf numFmtId="10" fontId="17" fillId="0" borderId="6" xfId="135" applyNumberFormat="1" applyFont="1" applyFill="1" applyBorder="1" applyAlignment="1">
      <alignment horizontal="center"/>
    </xf>
    <xf numFmtId="10" fontId="18" fillId="0" borderId="6" xfId="135" applyNumberFormat="1" applyFont="1" applyFill="1" applyBorder="1" applyAlignment="1">
      <alignment horizontal="center"/>
    </xf>
    <xf numFmtId="0" fontId="19" fillId="0" borderId="0" xfId="133" applyFill="1" applyBorder="1" applyAlignment="1"/>
    <xf numFmtId="46" fontId="18" fillId="0" borderId="5" xfId="133" applyNumberFormat="1" applyFont="1" applyFill="1" applyBorder="1" applyAlignment="1">
      <alignment horizontal="center"/>
    </xf>
    <xf numFmtId="0" fontId="5" fillId="0" borderId="5" xfId="97" applyFont="1" applyFill="1" applyBorder="1" applyAlignment="1">
      <alignment horizontal="center"/>
    </xf>
    <xf numFmtId="0" fontId="5" fillId="0" borderId="6" xfId="97" applyFont="1" applyFill="1" applyBorder="1" applyAlignment="1">
      <alignment horizontal="center"/>
    </xf>
    <xf numFmtId="0" fontId="5" fillId="0" borderId="7" xfId="97" applyFont="1" applyFill="1" applyBorder="1" applyAlignment="1">
      <alignment horizontal="center"/>
    </xf>
    <xf numFmtId="0" fontId="5" fillId="0" borderId="8" xfId="97" applyFont="1" applyFill="1" applyBorder="1" applyAlignment="1">
      <alignment horizontal="center"/>
    </xf>
    <xf numFmtId="0" fontId="5" fillId="0" borderId="7" xfId="97" applyFont="1" applyBorder="1" applyAlignment="1">
      <alignment horizontal="center"/>
    </xf>
    <xf numFmtId="0" fontId="5" fillId="0" borderId="8" xfId="97" applyFont="1" applyBorder="1" applyAlignment="1">
      <alignment horizontal="center"/>
    </xf>
    <xf numFmtId="0" fontId="5" fillId="0" borderId="6" xfId="97" applyFont="1" applyBorder="1" applyAlignment="1">
      <alignment horizontal="center"/>
    </xf>
    <xf numFmtId="20" fontId="5" fillId="0" borderId="6" xfId="133" applyNumberFormat="1" applyFont="1" applyBorder="1" applyAlignment="1">
      <alignment horizontal="center"/>
    </xf>
    <xf numFmtId="0" fontId="19" fillId="0" borderId="0" xfId="133" applyAlignment="1">
      <alignment horizontal="center"/>
    </xf>
    <xf numFmtId="46" fontId="1" fillId="0" borderId="9" xfId="136" applyNumberFormat="1" applyFill="1" applyBorder="1" applyAlignment="1">
      <alignment horizontal="center"/>
    </xf>
    <xf numFmtId="46" fontId="17" fillId="0" borderId="6" xfId="135" applyNumberFormat="1" applyFont="1" applyBorder="1" applyAlignment="1">
      <alignment horizontal="center"/>
    </xf>
    <xf numFmtId="46" fontId="18" fillId="0" borderId="6" xfId="135" applyNumberFormat="1" applyFont="1" applyBorder="1" applyAlignment="1">
      <alignment horizontal="center"/>
    </xf>
    <xf numFmtId="0" fontId="19" fillId="0" borderId="14" xfId="133" applyBorder="1"/>
    <xf numFmtId="46" fontId="17" fillId="0" borderId="0" xfId="133" applyNumberFormat="1" applyFont="1" applyBorder="1" applyAlignment="1">
      <alignment horizontal="center"/>
    </xf>
    <xf numFmtId="10" fontId="17" fillId="0" borderId="0" xfId="135" applyNumberFormat="1" applyFont="1" applyBorder="1" applyAlignment="1">
      <alignment horizontal="center"/>
    </xf>
    <xf numFmtId="46" fontId="17" fillId="0" borderId="15" xfId="135" applyNumberFormat="1" applyFont="1" applyBorder="1" applyAlignment="1">
      <alignment horizontal="center"/>
    </xf>
    <xf numFmtId="46" fontId="17" fillId="0" borderId="5" xfId="133" applyNumberFormat="1" applyFont="1" applyBorder="1" applyAlignment="1">
      <alignment horizontal="center"/>
    </xf>
    <xf numFmtId="10" fontId="17" fillId="0" borderId="5" xfId="135" applyNumberFormat="1" applyFont="1" applyBorder="1" applyAlignment="1">
      <alignment horizontal="center"/>
    </xf>
    <xf numFmtId="46" fontId="18" fillId="0" borderId="10" xfId="133" applyNumberFormat="1" applyFont="1" applyBorder="1" applyAlignment="1">
      <alignment horizontal="center"/>
    </xf>
    <xf numFmtId="46" fontId="17" fillId="0" borderId="5" xfId="133" applyNumberFormat="1" applyFont="1" applyBorder="1"/>
    <xf numFmtId="46" fontId="18" fillId="0" borderId="6" xfId="133" applyNumberFormat="1" applyFont="1" applyBorder="1"/>
    <xf numFmtId="46" fontId="17" fillId="0" borderId="6" xfId="135" applyNumberFormat="1" applyFont="1" applyBorder="1"/>
    <xf numFmtId="46" fontId="18" fillId="0" borderId="6" xfId="135" applyNumberFormat="1" applyFont="1" applyBorder="1"/>
    <xf numFmtId="46" fontId="17" fillId="0" borderId="0" xfId="133" applyNumberFormat="1" applyFont="1" applyBorder="1"/>
    <xf numFmtId="10" fontId="17" fillId="0" borderId="0" xfId="135" applyNumberFormat="1" applyFont="1" applyBorder="1"/>
    <xf numFmtId="46" fontId="17" fillId="0" borderId="15" xfId="135" applyNumberFormat="1" applyFont="1" applyBorder="1"/>
    <xf numFmtId="0" fontId="19" fillId="0" borderId="9" xfId="133" applyBorder="1"/>
    <xf numFmtId="46" fontId="17" fillId="0" borderId="18" xfId="133" applyNumberFormat="1" applyFont="1" applyBorder="1"/>
    <xf numFmtId="10" fontId="17" fillId="0" borderId="5" xfId="135" applyNumberFormat="1" applyFont="1" applyBorder="1"/>
    <xf numFmtId="46" fontId="18" fillId="0" borderId="10" xfId="133" applyNumberFormat="1" applyFont="1" applyBorder="1"/>
    <xf numFmtId="10" fontId="17" fillId="0" borderId="10" xfId="99" applyNumberFormat="1" applyFont="1" applyBorder="1" applyAlignment="1">
      <alignment horizontal="center"/>
    </xf>
    <xf numFmtId="10" fontId="10" fillId="0" borderId="8" xfId="135" applyNumberFormat="1" applyFont="1" applyBorder="1" applyAlignment="1">
      <alignment horizontal="center"/>
    </xf>
    <xf numFmtId="0" fontId="6" fillId="0" borderId="4" xfId="97" applyFill="1" applyBorder="1" applyAlignment="1">
      <alignment horizontal="center"/>
    </xf>
    <xf numFmtId="0" fontId="6" fillId="0" borderId="5" xfId="97" applyFill="1" applyBorder="1" applyAlignment="1">
      <alignment horizontal="center"/>
    </xf>
    <xf numFmtId="0" fontId="6" fillId="0" borderId="6" xfId="97" applyFill="1" applyBorder="1" applyAlignment="1">
      <alignment horizontal="center"/>
    </xf>
    <xf numFmtId="0" fontId="17" fillId="0" borderId="4" xfId="97" applyFont="1" applyFill="1" applyBorder="1" applyAlignment="1">
      <alignment horizontal="center"/>
    </xf>
    <xf numFmtId="0" fontId="17" fillId="0" borderId="5" xfId="97" applyFont="1" applyFill="1" applyBorder="1" applyAlignment="1">
      <alignment horizontal="center"/>
    </xf>
    <xf numFmtId="0" fontId="17" fillId="0" borderId="6" xfId="97" applyFont="1" applyFill="1" applyBorder="1" applyAlignment="1">
      <alignment horizontal="center"/>
    </xf>
    <xf numFmtId="0" fontId="6" fillId="0" borderId="11" xfId="97" applyFont="1" applyFill="1" applyBorder="1" applyAlignment="1">
      <alignment horizontal="left" vertical="top" wrapText="1"/>
    </xf>
    <xf numFmtId="0" fontId="6" fillId="0" borderId="12" xfId="97" applyFont="1" applyFill="1" applyBorder="1" applyAlignment="1">
      <alignment horizontal="left" vertical="top" wrapText="1"/>
    </xf>
    <xf numFmtId="0" fontId="6" fillId="0" borderId="13" xfId="97" applyFont="1" applyFill="1" applyBorder="1" applyAlignment="1">
      <alignment horizontal="left" vertical="top" wrapText="1"/>
    </xf>
    <xf numFmtId="0" fontId="5" fillId="0" borderId="1" xfId="97" applyFont="1" applyFill="1" applyBorder="1" applyAlignment="1">
      <alignment horizontal="center"/>
    </xf>
    <xf numFmtId="0" fontId="5" fillId="0" borderId="2" xfId="97" applyFont="1" applyFill="1" applyBorder="1" applyAlignment="1">
      <alignment horizontal="center"/>
    </xf>
    <xf numFmtId="0" fontId="5" fillId="0" borderId="3" xfId="97" applyFont="1" applyFill="1" applyBorder="1" applyAlignment="1">
      <alignment horizontal="center"/>
    </xf>
    <xf numFmtId="0" fontId="5" fillId="0" borderId="4" xfId="97" applyFont="1" applyFill="1" applyBorder="1" applyAlignment="1">
      <alignment horizontal="center"/>
    </xf>
    <xf numFmtId="0" fontId="5" fillId="0" borderId="5" xfId="97" applyFont="1" applyFill="1" applyBorder="1" applyAlignment="1">
      <alignment horizontal="center"/>
    </xf>
    <xf numFmtId="0" fontId="5" fillId="0" borderId="6" xfId="97" applyFont="1" applyFill="1" applyBorder="1" applyAlignment="1">
      <alignment horizontal="center"/>
    </xf>
    <xf numFmtId="0" fontId="5" fillId="0" borderId="7" xfId="97" applyFont="1" applyFill="1" applyBorder="1" applyAlignment="1">
      <alignment horizontal="center"/>
    </xf>
    <xf numFmtId="0" fontId="5" fillId="0" borderId="8" xfId="97" applyFont="1" applyFill="1" applyBorder="1" applyAlignment="1">
      <alignment horizontal="center"/>
    </xf>
    <xf numFmtId="0" fontId="6" fillId="0" borderId="11" xfId="97" applyFill="1" applyBorder="1" applyAlignment="1">
      <alignment horizontal="left" vertical="top" wrapText="1"/>
    </xf>
    <xf numFmtId="0" fontId="6" fillId="0" borderId="12" xfId="97" applyFill="1" applyBorder="1" applyAlignment="1">
      <alignment horizontal="left" vertical="top" wrapText="1"/>
    </xf>
    <xf numFmtId="0" fontId="6" fillId="0" borderId="13" xfId="97" applyFill="1" applyBorder="1" applyAlignment="1">
      <alignment horizontal="left" vertical="top" wrapText="1"/>
    </xf>
    <xf numFmtId="0" fontId="5" fillId="0" borderId="1" xfId="97" applyFont="1" applyBorder="1" applyAlignment="1">
      <alignment horizontal="center"/>
    </xf>
    <xf numFmtId="0" fontId="5" fillId="0" borderId="2" xfId="97" applyFont="1" applyBorder="1" applyAlignment="1">
      <alignment horizontal="center"/>
    </xf>
    <xf numFmtId="0" fontId="5" fillId="0" borderId="3" xfId="97" applyFont="1" applyBorder="1" applyAlignment="1">
      <alignment horizontal="center"/>
    </xf>
    <xf numFmtId="0" fontId="6" fillId="0" borderId="11" xfId="97" applyFont="1" applyBorder="1" applyAlignment="1">
      <alignment horizontal="left" vertical="top" wrapText="1"/>
    </xf>
    <xf numFmtId="0" fontId="6" fillId="0" borderId="12" xfId="97" applyFont="1" applyBorder="1" applyAlignment="1">
      <alignment horizontal="left" vertical="top" wrapText="1"/>
    </xf>
    <xf numFmtId="0" fontId="6" fillId="0" borderId="13" xfId="97" applyFont="1" applyBorder="1" applyAlignment="1">
      <alignment horizontal="left" vertical="top" wrapText="1"/>
    </xf>
    <xf numFmtId="0" fontId="5" fillId="0" borderId="7" xfId="97" applyFont="1" applyBorder="1" applyAlignment="1">
      <alignment horizontal="center"/>
    </xf>
    <xf numFmtId="0" fontId="5" fillId="0" borderId="5" xfId="97" applyFont="1" applyBorder="1" applyAlignment="1">
      <alignment horizontal="center"/>
    </xf>
    <xf numFmtId="0" fontId="5" fillId="0" borderId="8" xfId="97" applyFont="1" applyBorder="1" applyAlignment="1">
      <alignment horizontal="center"/>
    </xf>
    <xf numFmtId="0" fontId="5" fillId="0" borderId="6" xfId="97" applyFont="1" applyBorder="1" applyAlignment="1">
      <alignment horizontal="center"/>
    </xf>
    <xf numFmtId="0" fontId="6" fillId="0" borderId="4" xfId="97" applyBorder="1" applyAlignment="1">
      <alignment horizontal="center"/>
    </xf>
    <xf numFmtId="0" fontId="6" fillId="0" borderId="5" xfId="97" applyBorder="1" applyAlignment="1">
      <alignment horizontal="center"/>
    </xf>
    <xf numFmtId="0" fontId="6" fillId="0" borderId="6" xfId="97" applyBorder="1" applyAlignment="1">
      <alignment horizontal="center"/>
    </xf>
    <xf numFmtId="0" fontId="17" fillId="0" borderId="4" xfId="97" applyFont="1" applyBorder="1" applyAlignment="1">
      <alignment horizontal="center"/>
    </xf>
    <xf numFmtId="0" fontId="17" fillId="0" borderId="5" xfId="97" applyFont="1" applyBorder="1" applyAlignment="1">
      <alignment horizontal="center"/>
    </xf>
    <xf numFmtId="0" fontId="17" fillId="0" borderId="6" xfId="97" applyFont="1" applyBorder="1" applyAlignment="1">
      <alignment horizontal="center"/>
    </xf>
    <xf numFmtId="0" fontId="6" fillId="0" borderId="11" xfId="97" applyFill="1" applyBorder="1" applyAlignment="1">
      <alignment horizontal="left" vertical="top"/>
    </xf>
    <xf numFmtId="0" fontId="6" fillId="0" borderId="12" xfId="97" applyFill="1" applyBorder="1" applyAlignment="1">
      <alignment horizontal="left" vertical="top"/>
    </xf>
    <xf numFmtId="0" fontId="6" fillId="0" borderId="13" xfId="97" applyFill="1" applyBorder="1" applyAlignment="1">
      <alignment horizontal="left" vertical="top"/>
    </xf>
    <xf numFmtId="0" fontId="19" fillId="0" borderId="4" xfId="133" applyBorder="1" applyAlignment="1">
      <alignment horizontal="center"/>
    </xf>
    <xf numFmtId="0" fontId="19" fillId="0" borderId="5" xfId="133" applyBorder="1" applyAlignment="1">
      <alignment horizontal="center"/>
    </xf>
    <xf numFmtId="0" fontId="19" fillId="0" borderId="6" xfId="133" applyBorder="1" applyAlignment="1">
      <alignment horizontal="center"/>
    </xf>
    <xf numFmtId="0" fontId="0" fillId="0" borderId="11" xfId="133" applyFont="1" applyBorder="1" applyAlignment="1">
      <alignment horizontal="left" vertical="top" wrapText="1"/>
    </xf>
    <xf numFmtId="0" fontId="19" fillId="0" borderId="12" xfId="133" applyBorder="1" applyAlignment="1">
      <alignment horizontal="left" vertical="top" wrapText="1"/>
    </xf>
    <xf numFmtId="0" fontId="19" fillId="0" borderId="13" xfId="133" applyBorder="1" applyAlignment="1">
      <alignment horizontal="left" vertical="top" wrapText="1"/>
    </xf>
    <xf numFmtId="0" fontId="5" fillId="0" borderId="1" xfId="133" applyFont="1" applyBorder="1" applyAlignment="1">
      <alignment horizontal="center"/>
    </xf>
    <xf numFmtId="0" fontId="5" fillId="0" borderId="2" xfId="133" applyFont="1" applyBorder="1" applyAlignment="1">
      <alignment horizontal="center"/>
    </xf>
    <xf numFmtId="0" fontId="5" fillId="0" borderId="3" xfId="133" applyFont="1" applyBorder="1" applyAlignment="1">
      <alignment horizontal="center"/>
    </xf>
    <xf numFmtId="0" fontId="5" fillId="0" borderId="4" xfId="133" applyFont="1" applyBorder="1" applyAlignment="1">
      <alignment horizontal="center"/>
    </xf>
    <xf numFmtId="0" fontId="5" fillId="0" borderId="5" xfId="133" applyFont="1" applyBorder="1" applyAlignment="1">
      <alignment horizontal="center"/>
    </xf>
    <xf numFmtId="0" fontId="5" fillId="0" borderId="6" xfId="133" applyFont="1" applyBorder="1" applyAlignment="1">
      <alignment horizontal="center"/>
    </xf>
    <xf numFmtId="0" fontId="11" fillId="0" borderId="7" xfId="133" applyFont="1" applyBorder="1" applyAlignment="1">
      <alignment horizontal="center"/>
    </xf>
    <xf numFmtId="0" fontId="11" fillId="0" borderId="5" xfId="133" applyFont="1" applyBorder="1" applyAlignment="1">
      <alignment horizontal="center"/>
    </xf>
    <xf numFmtId="0" fontId="11" fillId="0" borderId="8" xfId="133" applyFont="1" applyBorder="1" applyAlignment="1">
      <alignment horizontal="center"/>
    </xf>
    <xf numFmtId="0" fontId="5" fillId="0" borderId="7" xfId="133" applyFont="1" applyBorder="1" applyAlignment="1">
      <alignment horizontal="center"/>
    </xf>
    <xf numFmtId="0" fontId="5" fillId="0" borderId="8" xfId="133" applyFont="1" applyBorder="1" applyAlignment="1">
      <alignment horizontal="center"/>
    </xf>
    <xf numFmtId="0" fontId="6" fillId="0" borderId="11" xfId="133" applyFont="1" applyBorder="1" applyAlignment="1">
      <alignment horizontal="left" vertical="top" wrapText="1"/>
    </xf>
    <xf numFmtId="0" fontId="15" fillId="0" borderId="11" xfId="133" applyFont="1" applyBorder="1" applyAlignment="1">
      <alignment horizontal="left" vertical="top" wrapText="1"/>
    </xf>
    <xf numFmtId="0" fontId="15" fillId="0" borderId="12" xfId="133" applyFont="1" applyBorder="1" applyAlignment="1">
      <alignment horizontal="left" vertical="top" wrapText="1"/>
    </xf>
    <xf numFmtId="0" fontId="15" fillId="0" borderId="13" xfId="133" applyFont="1" applyBorder="1" applyAlignment="1">
      <alignment horizontal="left" vertical="top" wrapText="1"/>
    </xf>
    <xf numFmtId="0" fontId="5" fillId="0" borderId="1" xfId="97" applyFont="1" applyFill="1" applyBorder="1" applyAlignment="1">
      <alignment horizontal="center" vertical="center" wrapText="1"/>
    </xf>
    <xf numFmtId="0" fontId="5" fillId="0" borderId="2" xfId="97" applyFont="1" applyFill="1" applyBorder="1" applyAlignment="1">
      <alignment horizontal="center" vertical="center" wrapText="1"/>
    </xf>
    <xf numFmtId="0" fontId="5" fillId="0" borderId="3" xfId="97" applyFont="1" applyFill="1" applyBorder="1" applyAlignment="1">
      <alignment horizontal="center" vertical="center" wrapText="1"/>
    </xf>
    <xf numFmtId="0" fontId="5" fillId="0" borderId="1" xfId="97" applyFont="1" applyFill="1" applyBorder="1" applyAlignment="1">
      <alignment horizontal="center" wrapText="1"/>
    </xf>
    <xf numFmtId="0" fontId="5" fillId="0" borderId="2" xfId="97" applyFont="1" applyFill="1" applyBorder="1" applyAlignment="1">
      <alignment horizontal="center" wrapText="1"/>
    </xf>
    <xf numFmtId="0" fontId="5" fillId="0" borderId="3" xfId="97" applyFont="1" applyFill="1" applyBorder="1" applyAlignment="1">
      <alignment horizontal="center" wrapText="1"/>
    </xf>
    <xf numFmtId="0" fontId="5" fillId="0" borderId="2" xfId="97" applyFont="1" applyFill="1" applyBorder="1" applyAlignment="1">
      <alignment horizontal="center" vertical="center"/>
    </xf>
    <xf numFmtId="0" fontId="5" fillId="0" borderId="3" xfId="97" applyFont="1" applyFill="1" applyBorder="1" applyAlignment="1">
      <alignment horizontal="center" vertical="center"/>
    </xf>
  </cellXfs>
  <cellStyles count="13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Normale" xfId="0" builtinId="0"/>
    <cellStyle name="Normale 2" xfId="100"/>
    <cellStyle name="Normale 2 2" xfId="97"/>
    <cellStyle name="Normale 2 2 2" xfId="133"/>
    <cellStyle name="Normale 3" xfId="98"/>
    <cellStyle name="Normale 3 2" xfId="131"/>
    <cellStyle name="Normale 3 3" xfId="132"/>
    <cellStyle name="Normale 3 4" xfId="134"/>
    <cellStyle name="Normale 3 5" xfId="136"/>
    <cellStyle name="Normale 4" xfId="101"/>
    <cellStyle name="Normale 4 2" xfId="102"/>
    <cellStyle name="Normale 4 2 2" xfId="103"/>
    <cellStyle name="Normale 4 3" xfId="104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14" builtinId="5"/>
    <cellStyle name="Percentuale 2" xfId="99"/>
    <cellStyle name="Percentuale 2 2" xfId="135"/>
    <cellStyle name="Percentuale 3" xfId="11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ssio/Desktop/Tab_C1_C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</sheetNames>
    <sheetDataSet>
      <sheetData sheetId="0" refreshError="1">
        <row r="2">
          <cell r="A2" t="str">
            <v>Tipo Programma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L27" sqref="L27:N27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14" width="8.44140625" style="1" customWidth="1"/>
    <col min="15" max="16384" width="8.88671875" style="1"/>
  </cols>
  <sheetData>
    <row r="2" spans="2:14" ht="15" thickBot="1" x14ac:dyDescent="0.35"/>
    <row r="3" spans="2:14" x14ac:dyDescent="0.3">
      <c r="B3" s="227" t="s">
        <v>27</v>
      </c>
      <c r="C3" s="228"/>
      <c r="D3" s="228"/>
      <c r="E3" s="228"/>
      <c r="F3" s="228"/>
      <c r="G3" s="228"/>
      <c r="H3" s="229"/>
      <c r="I3" s="228"/>
      <c r="J3" s="228"/>
      <c r="K3" s="228"/>
      <c r="L3" s="228"/>
      <c r="M3" s="228"/>
      <c r="N3" s="229"/>
    </row>
    <row r="4" spans="2:14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1"/>
      <c r="L4" s="231"/>
      <c r="M4" s="231"/>
      <c r="N4" s="232"/>
    </row>
    <row r="5" spans="2:14" x14ac:dyDescent="0.3">
      <c r="B5" s="2"/>
      <c r="C5" s="233" t="s">
        <v>9</v>
      </c>
      <c r="D5" s="231"/>
      <c r="E5" s="234"/>
      <c r="F5" s="233" t="s">
        <v>25</v>
      </c>
      <c r="G5" s="231"/>
      <c r="H5" s="234"/>
      <c r="I5" s="231" t="s">
        <v>28</v>
      </c>
      <c r="J5" s="231"/>
      <c r="K5" s="234"/>
      <c r="L5" s="233" t="s">
        <v>29</v>
      </c>
      <c r="M5" s="231"/>
      <c r="N5" s="232"/>
    </row>
    <row r="6" spans="2:14" x14ac:dyDescent="0.3">
      <c r="B6" s="3" t="s">
        <v>30</v>
      </c>
      <c r="C6" s="188" t="s">
        <v>31</v>
      </c>
      <c r="D6" s="5" t="s">
        <v>32</v>
      </c>
      <c r="E6" s="189" t="s">
        <v>32</v>
      </c>
      <c r="F6" s="188" t="s">
        <v>31</v>
      </c>
      <c r="G6" s="5" t="s">
        <v>32</v>
      </c>
      <c r="H6" s="189" t="s">
        <v>32</v>
      </c>
      <c r="I6" s="186" t="s">
        <v>31</v>
      </c>
      <c r="J6" s="5" t="s">
        <v>32</v>
      </c>
      <c r="K6" s="189" t="s">
        <v>32</v>
      </c>
      <c r="L6" s="188" t="s">
        <v>31</v>
      </c>
      <c r="M6" s="5" t="s">
        <v>32</v>
      </c>
      <c r="N6" s="187" t="s">
        <v>32</v>
      </c>
    </row>
    <row r="7" spans="2:14" x14ac:dyDescent="0.3">
      <c r="B7" s="78" t="s">
        <v>4</v>
      </c>
      <c r="C7" s="79">
        <v>4.0462962962962978E-2</v>
      </c>
      <c r="D7" s="80">
        <f>C7/C$23</f>
        <v>0.47910100041112813</v>
      </c>
      <c r="E7" s="80">
        <f>C7/C$34</f>
        <v>0.2721257881217406</v>
      </c>
      <c r="F7" s="79">
        <v>7.3495370370370372E-3</v>
      </c>
      <c r="G7" s="80">
        <v>0.46215429403202335</v>
      </c>
      <c r="H7" s="80">
        <v>0.25708502024291502</v>
      </c>
      <c r="I7" s="79">
        <v>1.103009259259259E-2</v>
      </c>
      <c r="J7" s="80">
        <v>0.4265890778871978</v>
      </c>
      <c r="K7" s="80">
        <v>0.26966610073571018</v>
      </c>
      <c r="L7" s="81">
        <f>C7+F7+I7</f>
        <v>5.8842592592592606E-2</v>
      </c>
      <c r="M7" s="80">
        <f>L7/L$23</f>
        <v>0.46620816139385612</v>
      </c>
      <c r="N7" s="216">
        <f>L7/L$34</f>
        <v>0.26969391544215165</v>
      </c>
    </row>
    <row r="8" spans="2:14" x14ac:dyDescent="0.3">
      <c r="B8" s="78" t="s">
        <v>33</v>
      </c>
      <c r="C8" s="79">
        <v>1.6550925925925928E-3</v>
      </c>
      <c r="D8" s="80">
        <f t="shared" ref="D8:D16" si="0">C8/C$23</f>
        <v>1.9597094696450601E-2</v>
      </c>
      <c r="E8" s="80">
        <f t="shared" ref="E8:E13" si="1">C8/C$34</f>
        <v>1.1131003347084924E-2</v>
      </c>
      <c r="F8" s="79">
        <v>1.5046296296296295E-4</v>
      </c>
      <c r="G8" s="80">
        <v>9.4614264919941782E-3</v>
      </c>
      <c r="H8" s="80">
        <v>5.263157894736842E-3</v>
      </c>
      <c r="I8" s="79">
        <v>3.7037037037037035E-4</v>
      </c>
      <c r="J8" s="80">
        <v>1.4324082363473592E-2</v>
      </c>
      <c r="K8" s="80">
        <v>9.0548953027730621E-3</v>
      </c>
      <c r="L8" s="81">
        <f t="shared" ref="L8:L13" si="2">C8+F8+I8</f>
        <v>2.1759259259259262E-3</v>
      </c>
      <c r="M8" s="80">
        <f t="shared" ref="M8:M22" si="3">L8/L$23</f>
        <v>1.7239798257679965E-2</v>
      </c>
      <c r="N8" s="216">
        <f t="shared" ref="N8:N16" si="4">L8/L$34</f>
        <v>9.9729457323218945E-3</v>
      </c>
    </row>
    <row r="9" spans="2:14" x14ac:dyDescent="0.3">
      <c r="B9" s="78" t="s">
        <v>5</v>
      </c>
      <c r="C9" s="79">
        <v>1.1967592592592583E-2</v>
      </c>
      <c r="D9" s="80">
        <f t="shared" si="0"/>
        <v>0.14170206934356577</v>
      </c>
      <c r="E9" s="80">
        <f t="shared" si="1"/>
        <v>8.0485716509690913E-2</v>
      </c>
      <c r="F9" s="79">
        <v>2.5578703703703709E-3</v>
      </c>
      <c r="G9" s="80">
        <v>0.16084425036390107</v>
      </c>
      <c r="H9" s="80">
        <v>8.9473684210526344E-2</v>
      </c>
      <c r="I9" s="79">
        <v>4.7685185185185183E-3</v>
      </c>
      <c r="J9" s="80">
        <v>0.18442256042972249</v>
      </c>
      <c r="K9" s="80">
        <v>0.11658177702320317</v>
      </c>
      <c r="L9" s="81">
        <f t="shared" si="2"/>
        <v>1.9293981481481474E-2</v>
      </c>
      <c r="M9" s="80">
        <f t="shared" si="3"/>
        <v>0.15286565795506643</v>
      </c>
      <c r="N9" s="216">
        <f t="shared" si="4"/>
        <v>8.8430321998832925E-2</v>
      </c>
    </row>
    <row r="10" spans="2:14" x14ac:dyDescent="0.3">
      <c r="B10" s="78" t="s">
        <v>12</v>
      </c>
      <c r="C10" s="79">
        <v>5.0925925925925921E-3</v>
      </c>
      <c r="D10" s="80">
        <f t="shared" si="0"/>
        <v>6.0298752912155688E-2</v>
      </c>
      <c r="E10" s="80">
        <f t="shared" si="1"/>
        <v>3.4249241067953601E-2</v>
      </c>
      <c r="F10" s="79">
        <v>6.8287037037037047E-4</v>
      </c>
      <c r="G10" s="80">
        <v>4.2940320232896664E-2</v>
      </c>
      <c r="H10" s="80">
        <v>2.3886639676113364E-2</v>
      </c>
      <c r="I10" s="79">
        <v>1.0532407407407407E-3</v>
      </c>
      <c r="J10" s="80">
        <v>4.0734109221128023E-2</v>
      </c>
      <c r="K10" s="80">
        <v>2.5749858517260894E-2</v>
      </c>
      <c r="L10" s="81">
        <f t="shared" si="2"/>
        <v>6.8287037037037032E-3</v>
      </c>
      <c r="M10" s="80">
        <f t="shared" si="3"/>
        <v>5.4103622191655203E-2</v>
      </c>
      <c r="N10" s="216">
        <f t="shared" si="4"/>
        <v>3.1298074372712321E-2</v>
      </c>
    </row>
    <row r="11" spans="2:14" x14ac:dyDescent="0.3">
      <c r="B11" s="78" t="s">
        <v>7</v>
      </c>
      <c r="C11" s="79">
        <v>7.9629629629629616E-3</v>
      </c>
      <c r="D11" s="80">
        <f t="shared" si="0"/>
        <v>9.42853227353707E-2</v>
      </c>
      <c r="E11" s="80">
        <f t="shared" si="1"/>
        <v>5.3553358760800175E-2</v>
      </c>
      <c r="F11" s="79">
        <v>7.2916666666666659E-4</v>
      </c>
      <c r="G11" s="80">
        <v>4.5851528384279479E-2</v>
      </c>
      <c r="H11" s="80">
        <v>2.5506072874493926E-2</v>
      </c>
      <c r="I11" s="79">
        <v>2.5115740740740741E-3</v>
      </c>
      <c r="J11" s="80">
        <v>9.7135183527305297E-2</v>
      </c>
      <c r="K11" s="80">
        <v>6.1403508771929828E-2</v>
      </c>
      <c r="L11" s="81">
        <f t="shared" si="2"/>
        <v>1.1203703703703702E-2</v>
      </c>
      <c r="M11" s="80">
        <f t="shared" si="3"/>
        <v>8.8766620816139369E-2</v>
      </c>
      <c r="N11" s="216">
        <f t="shared" si="4"/>
        <v>5.1350061004721226E-2</v>
      </c>
    </row>
    <row r="12" spans="2:14" x14ac:dyDescent="0.3">
      <c r="B12" s="78" t="s">
        <v>34</v>
      </c>
      <c r="C12" s="79">
        <v>1.2025462962962963E-2</v>
      </c>
      <c r="D12" s="80">
        <f t="shared" si="0"/>
        <v>0.14238728244484039</v>
      </c>
      <c r="E12" s="80">
        <f t="shared" si="1"/>
        <v>8.0874912430917725E-2</v>
      </c>
      <c r="F12" s="83">
        <v>2.3148148148148147E-3</v>
      </c>
      <c r="G12" s="80">
        <v>0.14556040756914121</v>
      </c>
      <c r="H12" s="80">
        <v>8.0971659919028341E-2</v>
      </c>
      <c r="I12" s="83">
        <v>2.5115740740740741E-3</v>
      </c>
      <c r="J12" s="80">
        <v>9.7135183527305297E-2</v>
      </c>
      <c r="K12" s="80">
        <v>6.1403508771929828E-2</v>
      </c>
      <c r="L12" s="81">
        <f t="shared" si="2"/>
        <v>1.6851851851851854E-2</v>
      </c>
      <c r="M12" s="80">
        <f t="shared" si="3"/>
        <v>0.1335167354424576</v>
      </c>
      <c r="N12" s="216">
        <f t="shared" si="4"/>
        <v>7.7237281841812111E-2</v>
      </c>
    </row>
    <row r="13" spans="2:14" x14ac:dyDescent="0.3">
      <c r="B13" s="78" t="s">
        <v>15</v>
      </c>
      <c r="C13" s="79">
        <v>1.3888888888888889E-4</v>
      </c>
      <c r="D13" s="80">
        <f t="shared" si="0"/>
        <v>1.6445114430587917E-3</v>
      </c>
      <c r="E13" s="80">
        <f t="shared" si="1"/>
        <v>9.3407021094418926E-4</v>
      </c>
      <c r="F13" s="79"/>
      <c r="G13" s="80"/>
      <c r="H13" s="80"/>
      <c r="I13" s="79"/>
      <c r="J13" s="80"/>
      <c r="K13" s="80"/>
      <c r="L13" s="81">
        <f t="shared" si="2"/>
        <v>1.3888888888888889E-4</v>
      </c>
      <c r="M13" s="80">
        <f t="shared" si="3"/>
        <v>1.1004126547455295E-3</v>
      </c>
      <c r="N13" s="216">
        <f t="shared" si="4"/>
        <v>6.3657100419075912E-4</v>
      </c>
    </row>
    <row r="14" spans="2:14" x14ac:dyDescent="0.3">
      <c r="B14" s="78" t="s">
        <v>35</v>
      </c>
      <c r="C14" s="79" t="s">
        <v>166</v>
      </c>
      <c r="D14" s="80"/>
      <c r="E14" s="80"/>
      <c r="F14" s="79"/>
      <c r="G14" s="80"/>
      <c r="H14" s="80"/>
      <c r="I14" s="79" t="s">
        <v>166</v>
      </c>
      <c r="J14" s="80"/>
      <c r="K14" s="80"/>
      <c r="L14" s="81"/>
      <c r="M14" s="80"/>
      <c r="N14" s="82"/>
    </row>
    <row r="15" spans="2:14" x14ac:dyDescent="0.3">
      <c r="B15" s="78" t="s">
        <v>11</v>
      </c>
      <c r="C15" s="79">
        <v>1.5046296296296297E-4</v>
      </c>
      <c r="D15" s="80">
        <f t="shared" si="0"/>
        <v>1.7815540633136912E-3</v>
      </c>
      <c r="E15" s="80">
        <f t="shared" ref="E15:E16" si="5">C15/C$34</f>
        <v>1.0119093951895385E-3</v>
      </c>
      <c r="F15" s="79"/>
      <c r="G15" s="80"/>
      <c r="H15" s="80"/>
      <c r="I15" s="79">
        <v>1.7361111111111112E-4</v>
      </c>
      <c r="J15" s="80">
        <v>6.7144136078782467E-3</v>
      </c>
      <c r="K15" s="80">
        <v>4.2444821731748728E-3</v>
      </c>
      <c r="L15" s="81">
        <v>3.2407407407407406E-4</v>
      </c>
      <c r="M15" s="80">
        <f t="shared" si="3"/>
        <v>2.5676295277395692E-3</v>
      </c>
      <c r="N15" s="216">
        <f t="shared" si="4"/>
        <v>1.4853323431117712E-3</v>
      </c>
    </row>
    <row r="16" spans="2:14" x14ac:dyDescent="0.3">
      <c r="B16" s="78" t="s">
        <v>19</v>
      </c>
      <c r="C16" s="79">
        <v>7.7546296296296293E-4</v>
      </c>
      <c r="D16" s="80">
        <f t="shared" si="0"/>
        <v>9.1818555570782525E-3</v>
      </c>
      <c r="E16" s="80">
        <f t="shared" si="5"/>
        <v>5.2152253444383897E-3</v>
      </c>
      <c r="F16" s="79">
        <v>6.4814814814814813E-4</v>
      </c>
      <c r="G16" s="80">
        <v>4.0756914119359534E-2</v>
      </c>
      <c r="H16" s="80">
        <v>2.2672064777327937E-2</v>
      </c>
      <c r="I16" s="79">
        <v>1.273148148148148E-4</v>
      </c>
      <c r="J16" s="80">
        <v>4.9239033124440466E-3</v>
      </c>
      <c r="K16" s="80">
        <v>3.1126202603282398E-3</v>
      </c>
      <c r="L16" s="81">
        <v>1.5509259259259261E-3</v>
      </c>
      <c r="M16" s="80">
        <f t="shared" si="3"/>
        <v>1.2287941311325082E-2</v>
      </c>
      <c r="N16" s="216">
        <f t="shared" si="4"/>
        <v>7.1083762134634774E-3</v>
      </c>
    </row>
    <row r="17" spans="2:14" x14ac:dyDescent="0.3">
      <c r="B17" s="78" t="s">
        <v>26</v>
      </c>
      <c r="C17" s="79"/>
      <c r="D17" s="80"/>
      <c r="E17" s="80"/>
      <c r="F17" s="79"/>
      <c r="G17" s="80"/>
      <c r="H17" s="80"/>
      <c r="I17" s="79"/>
      <c r="J17" s="80"/>
      <c r="K17" s="80"/>
      <c r="L17" s="81"/>
      <c r="M17" s="80"/>
      <c r="N17" s="82"/>
    </row>
    <row r="18" spans="2:14" x14ac:dyDescent="0.3">
      <c r="B18" s="78" t="s">
        <v>36</v>
      </c>
      <c r="C18" s="79"/>
      <c r="D18" s="80"/>
      <c r="E18" s="80"/>
      <c r="F18" s="79"/>
      <c r="G18" s="80"/>
      <c r="H18" s="80"/>
      <c r="I18" s="79"/>
      <c r="J18" s="80"/>
      <c r="K18" s="80"/>
      <c r="L18" s="81"/>
      <c r="M18" s="80"/>
      <c r="N18" s="82"/>
    </row>
    <row r="19" spans="2:14" x14ac:dyDescent="0.3">
      <c r="B19" s="78" t="s">
        <v>37</v>
      </c>
      <c r="C19" s="79"/>
      <c r="D19" s="80"/>
      <c r="E19" s="80"/>
      <c r="F19" s="79"/>
      <c r="G19" s="80"/>
      <c r="H19" s="80"/>
      <c r="I19" s="79"/>
      <c r="J19" s="80"/>
      <c r="K19" s="80"/>
      <c r="L19" s="81"/>
      <c r="M19" s="80"/>
      <c r="N19" s="82"/>
    </row>
    <row r="20" spans="2:14" x14ac:dyDescent="0.3">
      <c r="B20" s="78" t="s">
        <v>16</v>
      </c>
      <c r="C20" s="79"/>
      <c r="D20" s="80"/>
      <c r="E20" s="80"/>
      <c r="F20" s="79"/>
      <c r="G20" s="80"/>
      <c r="H20" s="80"/>
      <c r="I20" s="79"/>
      <c r="J20" s="80"/>
      <c r="K20" s="80"/>
      <c r="L20" s="81"/>
      <c r="M20" s="80"/>
      <c r="N20" s="82"/>
    </row>
    <row r="21" spans="2:14" x14ac:dyDescent="0.3">
      <c r="B21" s="78" t="s">
        <v>14</v>
      </c>
      <c r="C21" s="79">
        <v>3.1250000000000001E-4</v>
      </c>
      <c r="D21" s="80">
        <f t="shared" ref="D21:D22" si="6">C21/C$23</f>
        <v>3.7001507468822814E-3</v>
      </c>
      <c r="E21" s="80">
        <f t="shared" ref="E21:E22" si="7">C21/C$34</f>
        <v>2.1016579746244261E-3</v>
      </c>
      <c r="F21" s="79"/>
      <c r="G21" s="80"/>
      <c r="H21" s="80"/>
      <c r="I21" s="79">
        <v>9.6064814814814808E-4</v>
      </c>
      <c r="J21" s="80">
        <v>3.715308863025963E-2</v>
      </c>
      <c r="K21" s="80">
        <v>2.3486134691567628E-2</v>
      </c>
      <c r="L21" s="81">
        <v>1.273148148148148E-3</v>
      </c>
      <c r="M21" s="80">
        <f t="shared" si="3"/>
        <v>1.0087116001834021E-2</v>
      </c>
      <c r="N21" s="216">
        <f t="shared" ref="N21:N22" si="8">L21/L$34</f>
        <v>5.8352342050819583E-3</v>
      </c>
    </row>
    <row r="22" spans="2:14" x14ac:dyDescent="0.3">
      <c r="B22" s="78" t="s">
        <v>1</v>
      </c>
      <c r="C22" s="79">
        <v>3.9120370370370377E-3</v>
      </c>
      <c r="D22" s="80">
        <f t="shared" si="6"/>
        <v>4.6320405646155971E-2</v>
      </c>
      <c r="E22" s="80">
        <f t="shared" si="7"/>
        <v>2.6309644274928004E-2</v>
      </c>
      <c r="F22" s="79">
        <v>1.4699074074074074E-3</v>
      </c>
      <c r="G22" s="80">
        <v>9.243085880640467E-2</v>
      </c>
      <c r="H22" s="80">
        <v>5.1417004048583001E-2</v>
      </c>
      <c r="I22" s="79">
        <v>2.3495370370370367E-3</v>
      </c>
      <c r="J22" s="80">
        <v>9.0868397493285596E-2</v>
      </c>
      <c r="K22" s="80">
        <v>5.7441992076966604E-2</v>
      </c>
      <c r="L22" s="81">
        <v>7.7314814814814815E-3</v>
      </c>
      <c r="M22" s="80">
        <f t="shared" si="3"/>
        <v>6.1256304447501152E-2</v>
      </c>
      <c r="N22" s="216">
        <f t="shared" si="8"/>
        <v>3.5435785899952256E-2</v>
      </c>
    </row>
    <row r="23" spans="2:14" x14ac:dyDescent="0.3">
      <c r="B23" s="84" t="s">
        <v>29</v>
      </c>
      <c r="C23" s="85">
        <f>SUM(C7:C22)</f>
        <v>8.44560185185185E-2</v>
      </c>
      <c r="D23" s="86">
        <f>SUM(D7:D22)</f>
        <v>1.0000000000000002</v>
      </c>
      <c r="E23" s="87">
        <f>SUM(E7:E22)</f>
        <v>0.56799252743831263</v>
      </c>
      <c r="F23" s="88">
        <v>1.5902777777777776E-2</v>
      </c>
      <c r="G23" s="86">
        <v>1.0000000000000002</v>
      </c>
      <c r="H23" s="87">
        <v>0.55627530364372479</v>
      </c>
      <c r="I23" s="88">
        <v>2.5856481481481477E-2</v>
      </c>
      <c r="J23" s="86">
        <v>1.0000000000000002</v>
      </c>
      <c r="K23" s="87">
        <v>0.63214487832484423</v>
      </c>
      <c r="L23" s="88">
        <f>SUM(L7:L22)</f>
        <v>0.12621527777777777</v>
      </c>
      <c r="M23" s="86">
        <f>SUM(M7:M22)</f>
        <v>1</v>
      </c>
      <c r="N23" s="89">
        <f>SUM(N7:N22)</f>
        <v>0.57848390005835226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</row>
    <row r="25" spans="2:14" x14ac:dyDescent="0.3">
      <c r="B25" s="3" t="s">
        <v>38</v>
      </c>
      <c r="C25" s="5" t="s">
        <v>31</v>
      </c>
      <c r="D25" s="9" t="s">
        <v>32</v>
      </c>
      <c r="E25" s="9" t="s">
        <v>32</v>
      </c>
      <c r="F25" s="5" t="s">
        <v>31</v>
      </c>
      <c r="G25" s="191" t="s">
        <v>32</v>
      </c>
      <c r="H25" s="191" t="s">
        <v>32</v>
      </c>
      <c r="I25" s="5" t="s">
        <v>31</v>
      </c>
      <c r="J25" s="191" t="s">
        <v>32</v>
      </c>
      <c r="K25" s="191" t="s">
        <v>32</v>
      </c>
      <c r="L25" s="190" t="s">
        <v>31</v>
      </c>
      <c r="M25" s="9" t="s">
        <v>32</v>
      </c>
      <c r="N25" s="192" t="s">
        <v>32</v>
      </c>
    </row>
    <row r="26" spans="2:14" x14ac:dyDescent="0.3">
      <c r="B26" s="78" t="s">
        <v>6</v>
      </c>
      <c r="C26" s="79"/>
      <c r="D26" s="81"/>
      <c r="E26" s="80"/>
      <c r="F26" s="79"/>
      <c r="G26" s="81"/>
      <c r="H26" s="80"/>
      <c r="I26" s="79"/>
      <c r="J26" s="81"/>
      <c r="K26" s="80"/>
      <c r="L26" s="81"/>
      <c r="M26" s="81"/>
      <c r="N26" s="82"/>
    </row>
    <row r="27" spans="2:14" x14ac:dyDescent="0.3">
      <c r="B27" s="78" t="s">
        <v>13</v>
      </c>
      <c r="C27" s="79">
        <v>1.5856481481481481E-3</v>
      </c>
      <c r="D27" s="81"/>
      <c r="E27" s="80">
        <f t="shared" ref="E27:E30" si="9">C27/C$34</f>
        <v>1.0663968241612828E-2</v>
      </c>
      <c r="F27" s="79">
        <v>8.4490740740740739E-4</v>
      </c>
      <c r="G27" s="81"/>
      <c r="H27" s="80">
        <v>2.9554655870445347E-2</v>
      </c>
      <c r="I27" s="79">
        <v>4.9768518518518521E-4</v>
      </c>
      <c r="J27" s="81"/>
      <c r="K27" s="80">
        <v>1.2167515563101304E-2</v>
      </c>
      <c r="L27" s="81">
        <f>C27+F27+I27</f>
        <v>2.9282407407407408E-3</v>
      </c>
      <c r="M27" s="81"/>
      <c r="N27" s="216">
        <f t="shared" ref="N27" si="10">L27/L$34</f>
        <v>1.3421038671688505E-2</v>
      </c>
    </row>
    <row r="28" spans="2:14" x14ac:dyDescent="0.3">
      <c r="B28" s="78" t="s">
        <v>10</v>
      </c>
      <c r="C28" s="79"/>
      <c r="D28" s="81"/>
      <c r="E28" s="80"/>
      <c r="F28" s="79"/>
      <c r="G28" s="81"/>
      <c r="H28" s="80"/>
      <c r="I28" s="79"/>
      <c r="J28" s="81"/>
      <c r="K28" s="80"/>
      <c r="L28" s="81"/>
      <c r="M28" s="81"/>
      <c r="N28" s="82"/>
    </row>
    <row r="29" spans="2:14" x14ac:dyDescent="0.3">
      <c r="B29" s="78" t="s">
        <v>3</v>
      </c>
      <c r="C29" s="79">
        <v>1.9016203703703698E-2</v>
      </c>
      <c r="D29" s="81"/>
      <c r="E29" s="80">
        <f t="shared" si="9"/>
        <v>0.12788977971510854</v>
      </c>
      <c r="F29" s="79">
        <v>3.4953703703703705E-3</v>
      </c>
      <c r="G29" s="81"/>
      <c r="H29" s="80">
        <v>0.1222672064777328</v>
      </c>
      <c r="I29" s="79">
        <v>2.4884259259259256E-3</v>
      </c>
      <c r="J29" s="81"/>
      <c r="K29" s="80">
        <v>6.0837577815506506E-2</v>
      </c>
      <c r="L29" s="81">
        <f>C29+F29+I29</f>
        <v>2.4999999999999994E-2</v>
      </c>
      <c r="M29" s="81"/>
      <c r="N29" s="216">
        <f t="shared" ref="N29:N30" si="11">L29/L$34</f>
        <v>0.11458278075433662</v>
      </c>
    </row>
    <row r="30" spans="2:14" x14ac:dyDescent="0.3">
      <c r="B30" s="78" t="s">
        <v>8</v>
      </c>
      <c r="C30" s="79">
        <v>4.3634259259259268E-2</v>
      </c>
      <c r="D30" s="81"/>
      <c r="E30" s="80">
        <f t="shared" si="9"/>
        <v>0.29345372460496622</v>
      </c>
      <c r="F30" s="79">
        <v>8.3449074074074085E-3</v>
      </c>
      <c r="G30" s="81"/>
      <c r="H30" s="80">
        <v>0.29190283400809725</v>
      </c>
      <c r="I30" s="79">
        <v>1.2060185185185186E-2</v>
      </c>
      <c r="J30" s="81"/>
      <c r="K30" s="80">
        <v>0.29485002829654788</v>
      </c>
      <c r="L30" s="81">
        <f>C30+F30+I30</f>
        <v>6.4039351851851861E-2</v>
      </c>
      <c r="M30" s="81"/>
      <c r="N30" s="216">
        <f t="shared" si="11"/>
        <v>0.29351228051562256</v>
      </c>
    </row>
    <row r="31" spans="2:14" x14ac:dyDescent="0.3">
      <c r="B31" s="78" t="s">
        <v>2</v>
      </c>
      <c r="C31" s="79"/>
      <c r="D31" s="81"/>
      <c r="E31" s="80"/>
      <c r="F31" s="79"/>
      <c r="G31" s="81"/>
      <c r="H31" s="80"/>
      <c r="I31" s="79"/>
      <c r="J31" s="81"/>
      <c r="K31" s="80"/>
      <c r="L31" s="81"/>
      <c r="M31" s="81"/>
      <c r="N31" s="82"/>
    </row>
    <row r="32" spans="2:14" x14ac:dyDescent="0.3">
      <c r="B32" s="84" t="s">
        <v>29</v>
      </c>
      <c r="C32" s="90">
        <f>SUM(C26:C31)</f>
        <v>6.4236111111111119E-2</v>
      </c>
      <c r="D32" s="91"/>
      <c r="E32" s="86">
        <f>SUM(E26:E31)</f>
        <v>0.43200747256168759</v>
      </c>
      <c r="F32" s="91">
        <v>1.2685185185185186E-2</v>
      </c>
      <c r="G32" s="91"/>
      <c r="H32" s="86">
        <v>0.44372469635627543</v>
      </c>
      <c r="I32" s="91">
        <v>1.5046296296296297E-2</v>
      </c>
      <c r="J32" s="91"/>
      <c r="K32" s="86">
        <v>0.36785512167515566</v>
      </c>
      <c r="L32" s="91">
        <f>SUM(L26:L31)</f>
        <v>9.1967592592592601E-2</v>
      </c>
      <c r="M32" s="91"/>
      <c r="N32" s="89">
        <f>SUM(N26:N31)</f>
        <v>0.42151609994164768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3"/>
    </row>
    <row r="34" spans="2:14" x14ac:dyDescent="0.3">
      <c r="B34" s="84" t="s">
        <v>39</v>
      </c>
      <c r="C34" s="90">
        <f>C23+C32</f>
        <v>0.14869212962962963</v>
      </c>
      <c r="D34" s="92"/>
      <c r="E34" s="86">
        <f>E23+E32</f>
        <v>1.0000000000000002</v>
      </c>
      <c r="F34" s="91">
        <v>2.8587962962962961E-2</v>
      </c>
      <c r="G34" s="92"/>
      <c r="H34" s="86">
        <v>1.0000000000000002</v>
      </c>
      <c r="I34" s="91">
        <v>4.0902777777777774E-2</v>
      </c>
      <c r="J34" s="92"/>
      <c r="K34" s="86">
        <v>0.99999999999999989</v>
      </c>
      <c r="L34" s="91">
        <f>L23+L32</f>
        <v>0.21818287037037037</v>
      </c>
      <c r="M34" s="92"/>
      <c r="N34" s="93">
        <f>N23+N32</f>
        <v>1</v>
      </c>
    </row>
    <row r="35" spans="2:14" ht="66" customHeight="1" thickBot="1" x14ac:dyDescent="0.35">
      <c r="B35" s="224" t="s">
        <v>40</v>
      </c>
      <c r="C35" s="225"/>
      <c r="D35" s="225"/>
      <c r="E35" s="225"/>
      <c r="F35" s="225"/>
      <c r="G35" s="225"/>
      <c r="H35" s="226"/>
      <c r="I35" s="225"/>
      <c r="J35" s="225"/>
      <c r="K35" s="225"/>
      <c r="L35" s="225"/>
      <c r="M35" s="225"/>
      <c r="N35" s="226"/>
    </row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2" spans="2:11" ht="15" thickBot="1" x14ac:dyDescent="0.35"/>
    <row r="3" spans="2:11" x14ac:dyDescent="0.3">
      <c r="B3" s="227" t="s">
        <v>55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x14ac:dyDescent="0.3">
      <c r="B7" s="78" t="s">
        <v>4</v>
      </c>
      <c r="C7" s="79">
        <v>1.1874999999999998E-2</v>
      </c>
      <c r="D7" s="94">
        <v>0.55131649650725412</v>
      </c>
      <c r="E7" s="95">
        <v>0.1675375571521881</v>
      </c>
      <c r="F7" s="79">
        <v>7.5925925925925918E-3</v>
      </c>
      <c r="G7" s="94">
        <v>0.52063492063492067</v>
      </c>
      <c r="H7" s="95">
        <v>0.142888259638423</v>
      </c>
      <c r="I7" s="79">
        <v>1.9467592592592578E-2</v>
      </c>
      <c r="J7" s="94">
        <v>0.53892983018263352</v>
      </c>
      <c r="K7" s="96">
        <v>0.15697620158656078</v>
      </c>
    </row>
    <row r="8" spans="2:11" x14ac:dyDescent="0.3">
      <c r="B8" s="78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x14ac:dyDescent="0.3">
      <c r="B9" s="78" t="s">
        <v>5</v>
      </c>
      <c r="C9" s="79">
        <v>1.1805555555555556E-3</v>
      </c>
      <c r="D9" s="94">
        <v>5.4809242342826442E-2</v>
      </c>
      <c r="E9" s="95">
        <v>1.6655780535597648E-2</v>
      </c>
      <c r="F9" s="79">
        <v>9.3749999999999997E-4</v>
      </c>
      <c r="G9" s="94">
        <v>6.4285714285714293E-2</v>
      </c>
      <c r="H9" s="95">
        <v>1.7643214985841864E-2</v>
      </c>
      <c r="I9" s="79">
        <v>2.1180555555555558E-3</v>
      </c>
      <c r="J9" s="94">
        <v>5.8635052867670644E-2</v>
      </c>
      <c r="K9" s="96">
        <v>1.7078861409239386E-2</v>
      </c>
    </row>
    <row r="10" spans="2:11" x14ac:dyDescent="0.3">
      <c r="B10" s="78" t="s">
        <v>12</v>
      </c>
      <c r="C10" s="79">
        <v>3.9351851851851852E-4</v>
      </c>
      <c r="D10" s="94">
        <v>1.8269747447608814E-2</v>
      </c>
      <c r="E10" s="95">
        <v>5.5519268451992166E-3</v>
      </c>
      <c r="F10" s="79"/>
      <c r="G10" s="94"/>
      <c r="H10" s="95"/>
      <c r="I10" s="79">
        <v>3.9351851851851852E-4</v>
      </c>
      <c r="J10" s="94">
        <v>1.089394424863826E-2</v>
      </c>
      <c r="K10" s="96">
        <v>3.1731217918805413E-3</v>
      </c>
    </row>
    <row r="11" spans="2:11" x14ac:dyDescent="0.3">
      <c r="B11" s="78" t="s">
        <v>7</v>
      </c>
      <c r="C11" s="79">
        <v>3.0671296296296293E-3</v>
      </c>
      <c r="D11" s="94">
        <v>0.14239656098871573</v>
      </c>
      <c r="E11" s="95">
        <v>4.3272370999346832E-2</v>
      </c>
      <c r="F11" s="79">
        <v>4.6643518518518518E-3</v>
      </c>
      <c r="G11" s="94">
        <v>0.31984126984126987</v>
      </c>
      <c r="H11" s="95">
        <v>8.7780439991287304E-2</v>
      </c>
      <c r="I11" s="79">
        <v>7.7314814814814841E-3</v>
      </c>
      <c r="J11" s="94">
        <v>0.21403396347324588</v>
      </c>
      <c r="K11" s="96">
        <v>6.2342510499300063E-2</v>
      </c>
    </row>
    <row r="12" spans="2:11" x14ac:dyDescent="0.3">
      <c r="B12" s="78" t="s">
        <v>34</v>
      </c>
      <c r="C12" s="79">
        <v>2.0486111111111113E-3</v>
      </c>
      <c r="D12" s="94">
        <v>9.5110155830198828E-2</v>
      </c>
      <c r="E12" s="95">
        <v>2.8902677988242982E-2</v>
      </c>
      <c r="F12" s="79">
        <v>1.1805555555555554E-3</v>
      </c>
      <c r="G12" s="94">
        <v>8.0952380952380942E-2</v>
      </c>
      <c r="H12" s="95">
        <v>2.2217381834023085E-2</v>
      </c>
      <c r="I12" s="79">
        <v>3.2291666666666671E-3</v>
      </c>
      <c r="J12" s="94">
        <v>8.9394424863825733E-2</v>
      </c>
      <c r="K12" s="96">
        <v>2.6038264115725619E-2</v>
      </c>
    </row>
    <row r="13" spans="2:1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78" t="s">
        <v>35</v>
      </c>
      <c r="C14" s="79"/>
      <c r="D14" s="94"/>
      <c r="E14" s="95"/>
      <c r="F14" s="79" t="s">
        <v>166</v>
      </c>
      <c r="G14" s="94"/>
      <c r="H14" s="95"/>
      <c r="I14" s="79"/>
      <c r="J14" s="94"/>
      <c r="K14" s="96"/>
    </row>
    <row r="15" spans="2:1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78" t="s">
        <v>19</v>
      </c>
      <c r="C16" s="79"/>
      <c r="D16" s="94"/>
      <c r="E16" s="95"/>
      <c r="F16" s="79">
        <v>2.0833333333333335E-4</v>
      </c>
      <c r="G16" s="94">
        <v>1.4285714285714289E-2</v>
      </c>
      <c r="H16" s="95">
        <v>3.9207144412981929E-3</v>
      </c>
      <c r="I16" s="79">
        <v>2.0833333333333335E-4</v>
      </c>
      <c r="J16" s="94">
        <v>5.7673822492790797E-3</v>
      </c>
      <c r="K16" s="96">
        <v>1.679888007466169E-3</v>
      </c>
    </row>
    <row r="17" spans="2:14" x14ac:dyDescent="0.3">
      <c r="B17" s="78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78" t="s">
        <v>36</v>
      </c>
      <c r="C18" s="79" t="s">
        <v>166</v>
      </c>
      <c r="D18" s="94"/>
      <c r="E18" s="95"/>
      <c r="F18" s="79" t="s">
        <v>166</v>
      </c>
      <c r="G18" s="94"/>
      <c r="H18" s="95"/>
      <c r="I18" s="79" t="s">
        <v>166</v>
      </c>
      <c r="J18" s="94"/>
      <c r="K18" s="96"/>
    </row>
    <row r="19" spans="2:14" x14ac:dyDescent="0.3">
      <c r="B19" s="78" t="s">
        <v>37</v>
      </c>
      <c r="C19" s="79" t="s">
        <v>166</v>
      </c>
      <c r="D19" s="94"/>
      <c r="E19" s="95"/>
      <c r="F19" s="79" t="s">
        <v>166</v>
      </c>
      <c r="G19" s="94"/>
      <c r="H19" s="95"/>
      <c r="I19" s="79" t="s">
        <v>166</v>
      </c>
      <c r="J19" s="94"/>
      <c r="K19" s="96"/>
    </row>
    <row r="20" spans="2:14" x14ac:dyDescent="0.3">
      <c r="B20" s="78" t="s">
        <v>16</v>
      </c>
      <c r="C20" s="79" t="s">
        <v>166</v>
      </c>
      <c r="D20" s="94"/>
      <c r="E20" s="95"/>
      <c r="F20" s="79"/>
      <c r="G20" s="94"/>
      <c r="H20" s="95"/>
      <c r="I20" s="79" t="s">
        <v>166</v>
      </c>
      <c r="J20" s="94"/>
      <c r="K20" s="96"/>
    </row>
    <row r="21" spans="2:14" x14ac:dyDescent="0.3">
      <c r="B21" s="78" t="s">
        <v>14</v>
      </c>
      <c r="C21" s="79">
        <v>1.6203703703703703E-4</v>
      </c>
      <c r="D21" s="94">
        <v>7.5228371843095113E-3</v>
      </c>
      <c r="E21" s="95">
        <v>2.2860875244937948E-3</v>
      </c>
      <c r="F21" s="79"/>
      <c r="G21" s="94"/>
      <c r="H21" s="95"/>
      <c r="I21" s="79">
        <v>1.6203703703703703E-4</v>
      </c>
      <c r="J21" s="94">
        <v>4.4857417494392838E-3</v>
      </c>
      <c r="K21" s="96">
        <v>1.3065795613625758E-3</v>
      </c>
    </row>
    <row r="22" spans="2:14" x14ac:dyDescent="0.3">
      <c r="B22" s="78" t="s">
        <v>1</v>
      </c>
      <c r="C22" s="79">
        <v>2.8124999999999999E-3</v>
      </c>
      <c r="D22" s="94">
        <v>0.1305749596990865</v>
      </c>
      <c r="E22" s="95">
        <v>3.9679947746570868E-2</v>
      </c>
      <c r="F22" s="79"/>
      <c r="G22" s="94"/>
      <c r="H22" s="95"/>
      <c r="I22" s="79">
        <v>2.8124999999999999E-3</v>
      </c>
      <c r="J22" s="94">
        <v>7.7859660365267563E-2</v>
      </c>
      <c r="K22" s="96">
        <v>2.2678488100793277E-2</v>
      </c>
    </row>
    <row r="23" spans="2:14" x14ac:dyDescent="0.3">
      <c r="B23" s="84" t="s">
        <v>29</v>
      </c>
      <c r="C23" s="85">
        <v>2.1539351851851851E-2</v>
      </c>
      <c r="D23" s="97">
        <v>0.99999999999999989</v>
      </c>
      <c r="E23" s="98">
        <v>0.30388634879163945</v>
      </c>
      <c r="F23" s="85">
        <v>1.4583333333333332E-2</v>
      </c>
      <c r="G23" s="97">
        <v>1</v>
      </c>
      <c r="H23" s="98">
        <v>0.27445001089087351</v>
      </c>
      <c r="I23" s="85">
        <v>3.6122685185185174E-2</v>
      </c>
      <c r="J23" s="97">
        <v>1</v>
      </c>
      <c r="K23" s="99">
        <v>0.29127391507232842</v>
      </c>
    </row>
    <row r="24" spans="2:14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6" t="s">
        <v>6</v>
      </c>
      <c r="C26" s="79">
        <v>4.8379629629629632E-3</v>
      </c>
      <c r="D26" s="94"/>
      <c r="E26" s="95">
        <v>6.8256041802743306E-2</v>
      </c>
      <c r="F26" s="79"/>
      <c r="G26" s="94"/>
      <c r="H26" s="95"/>
      <c r="I26" s="79">
        <v>4.8379629629629632E-3</v>
      </c>
      <c r="J26" s="94"/>
      <c r="K26" s="96">
        <v>3.9010732617825478E-2</v>
      </c>
    </row>
    <row r="27" spans="2:14" x14ac:dyDescent="0.3">
      <c r="B27" s="106" t="s">
        <v>13</v>
      </c>
      <c r="C27" s="79">
        <v>7.6388888888888893E-4</v>
      </c>
      <c r="D27" s="94"/>
      <c r="E27" s="95">
        <v>1.0777269758327891E-2</v>
      </c>
      <c r="F27" s="79">
        <v>2.3842592592592591E-3</v>
      </c>
      <c r="G27" s="94"/>
      <c r="H27" s="95">
        <v>4.4870398605968198E-2</v>
      </c>
      <c r="I27" s="79">
        <v>3.1481481481481482E-3</v>
      </c>
      <c r="J27" s="94"/>
      <c r="K27" s="96">
        <v>2.538497433504433E-2</v>
      </c>
    </row>
    <row r="28" spans="2:14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6" t="s">
        <v>3</v>
      </c>
      <c r="C29" s="79">
        <v>1.9016203703703695E-2</v>
      </c>
      <c r="D29" s="94"/>
      <c r="E29" s="95">
        <v>0.26828870019595025</v>
      </c>
      <c r="F29" s="79">
        <v>1.6203703703703699E-2</v>
      </c>
      <c r="G29" s="94"/>
      <c r="H29" s="95">
        <v>0.30494445654541485</v>
      </c>
      <c r="I29" s="79">
        <v>3.5219907407407408E-2</v>
      </c>
      <c r="J29" s="94"/>
      <c r="K29" s="96">
        <v>0.28399440037330842</v>
      </c>
    </row>
    <row r="30" spans="2:14" x14ac:dyDescent="0.3">
      <c r="B30" s="106" t="s">
        <v>8</v>
      </c>
      <c r="C30" s="79">
        <v>1.7395833333333329E-2</v>
      </c>
      <c r="D30" s="94"/>
      <c r="E30" s="95">
        <v>0.24542782495101237</v>
      </c>
      <c r="F30" s="79">
        <v>1.9965277777777783E-2</v>
      </c>
      <c r="G30" s="94"/>
      <c r="H30" s="95">
        <v>0.37573513395774355</v>
      </c>
      <c r="I30" s="79">
        <v>3.7361111111111137E-2</v>
      </c>
      <c r="J30" s="94"/>
      <c r="K30" s="96">
        <v>0.30125991600559981</v>
      </c>
    </row>
    <row r="31" spans="2:14" x14ac:dyDescent="0.3">
      <c r="B31" s="106" t="s">
        <v>2</v>
      </c>
      <c r="C31" s="79">
        <v>7.3263888888888866E-3</v>
      </c>
      <c r="D31" s="94"/>
      <c r="E31" s="95">
        <v>0.10336381450032656</v>
      </c>
      <c r="F31" s="79"/>
      <c r="G31" s="94"/>
      <c r="H31" s="95"/>
      <c r="I31" s="79">
        <v>7.3263888888888866E-3</v>
      </c>
      <c r="J31" s="94"/>
      <c r="K31" s="96">
        <v>5.9076061595893584E-2</v>
      </c>
    </row>
    <row r="32" spans="2:14" x14ac:dyDescent="0.3">
      <c r="B32" s="107" t="s">
        <v>29</v>
      </c>
      <c r="C32" s="90">
        <v>4.9340277777777768E-2</v>
      </c>
      <c r="D32" s="97"/>
      <c r="E32" s="97">
        <v>0.69611365120836033</v>
      </c>
      <c r="F32" s="90">
        <v>3.8553240740740742E-2</v>
      </c>
      <c r="G32" s="97"/>
      <c r="H32" s="97">
        <v>0.7255499891091266</v>
      </c>
      <c r="I32" s="90">
        <v>8.7893518518518537E-2</v>
      </c>
      <c r="J32" s="97"/>
      <c r="K32" s="100">
        <v>0.70872608492767175</v>
      </c>
    </row>
    <row r="33" spans="2:14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x14ac:dyDescent="0.3">
      <c r="B34" s="84" t="s">
        <v>39</v>
      </c>
      <c r="C34" s="90">
        <v>7.0879629629629626E-2</v>
      </c>
      <c r="D34" s="104"/>
      <c r="E34" s="97">
        <v>0.99999999999999978</v>
      </c>
      <c r="F34" s="90">
        <v>5.3136574074074072E-2</v>
      </c>
      <c r="G34" s="104"/>
      <c r="H34" s="97">
        <v>1</v>
      </c>
      <c r="I34" s="90">
        <v>0.12401620370370371</v>
      </c>
      <c r="J34" s="104"/>
      <c r="K34" s="100">
        <v>1.0000000000000002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2" spans="2:11" ht="15" thickBot="1" x14ac:dyDescent="0.35"/>
    <row r="3" spans="2:11" x14ac:dyDescent="0.3">
      <c r="B3" s="238" t="s">
        <v>56</v>
      </c>
      <c r="C3" s="239"/>
      <c r="D3" s="239"/>
      <c r="E3" s="239"/>
      <c r="F3" s="239"/>
      <c r="G3" s="239"/>
      <c r="H3" s="240"/>
      <c r="I3" s="239"/>
      <c r="J3" s="239"/>
      <c r="K3" s="240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7"/>
      <c r="C5" s="244" t="s">
        <v>46</v>
      </c>
      <c r="D5" s="245"/>
      <c r="E5" s="246"/>
      <c r="F5" s="244" t="s">
        <v>47</v>
      </c>
      <c r="G5" s="245"/>
      <c r="H5" s="246"/>
      <c r="I5" s="245" t="s">
        <v>48</v>
      </c>
      <c r="J5" s="245"/>
      <c r="K5" s="247"/>
    </row>
    <row r="6" spans="2:11" x14ac:dyDescent="0.3">
      <c r="B6" s="3" t="s">
        <v>30</v>
      </c>
      <c r="C6" s="67" t="s">
        <v>31</v>
      </c>
      <c r="D6" s="9" t="s">
        <v>32</v>
      </c>
      <c r="E6" s="69" t="s">
        <v>32</v>
      </c>
      <c r="F6" s="67" t="s">
        <v>31</v>
      </c>
      <c r="G6" s="9" t="s">
        <v>32</v>
      </c>
      <c r="H6" s="69" t="s">
        <v>32</v>
      </c>
      <c r="I6" s="68" t="s">
        <v>31</v>
      </c>
      <c r="J6" s="9" t="s">
        <v>32</v>
      </c>
      <c r="K6" s="70" t="s">
        <v>32</v>
      </c>
    </row>
    <row r="7" spans="2:11" x14ac:dyDescent="0.3">
      <c r="B7" s="109" t="s">
        <v>4</v>
      </c>
      <c r="C7" s="79">
        <v>4.6180555555555549E-3</v>
      </c>
      <c r="D7" s="94">
        <v>0.61384615384615371</v>
      </c>
      <c r="E7" s="95">
        <v>0.17183462532299737</v>
      </c>
      <c r="F7" s="79"/>
      <c r="G7" s="94"/>
      <c r="H7" s="95"/>
      <c r="I7" s="79">
        <v>4.6180555555555549E-3</v>
      </c>
      <c r="J7" s="94">
        <v>0.61384615384615371</v>
      </c>
      <c r="K7" s="96">
        <v>0.17183462532299737</v>
      </c>
    </row>
    <row r="8" spans="2:11" x14ac:dyDescent="0.3">
      <c r="B8" s="109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x14ac:dyDescent="0.3">
      <c r="B9" s="109" t="s">
        <v>5</v>
      </c>
      <c r="C9" s="79">
        <v>4.0509259259259258E-4</v>
      </c>
      <c r="D9" s="94">
        <v>5.3846153846153842E-2</v>
      </c>
      <c r="E9" s="95">
        <v>1.507321274763135E-2</v>
      </c>
      <c r="F9" s="79"/>
      <c r="G9" s="94"/>
      <c r="H9" s="95"/>
      <c r="I9" s="79">
        <v>4.0509259259259258E-4</v>
      </c>
      <c r="J9" s="94">
        <v>5.3846153846153842E-2</v>
      </c>
      <c r="K9" s="96">
        <v>1.507321274763135E-2</v>
      </c>
    </row>
    <row r="10" spans="2:11" x14ac:dyDescent="0.3">
      <c r="B10" s="109" t="s">
        <v>12</v>
      </c>
      <c r="C10" s="79">
        <v>2.3148148148148146E-4</v>
      </c>
      <c r="D10" s="94">
        <v>3.0769230769230764E-2</v>
      </c>
      <c r="E10" s="95">
        <v>8.6132644272179145E-3</v>
      </c>
      <c r="F10" s="79"/>
      <c r="G10" s="94"/>
      <c r="H10" s="95"/>
      <c r="I10" s="79">
        <v>2.3148148148148146E-4</v>
      </c>
      <c r="J10" s="94">
        <v>3.0769230769230764E-2</v>
      </c>
      <c r="K10" s="96">
        <v>8.6132644272179145E-3</v>
      </c>
    </row>
    <row r="11" spans="2:11" x14ac:dyDescent="0.3">
      <c r="B11" s="109" t="s">
        <v>7</v>
      </c>
      <c r="C11" s="79">
        <v>8.3333333333333328E-4</v>
      </c>
      <c r="D11" s="94">
        <v>0.11076923076923076</v>
      </c>
      <c r="E11" s="95">
        <v>3.1007751937984492E-2</v>
      </c>
      <c r="F11" s="79"/>
      <c r="G11" s="94"/>
      <c r="H11" s="95"/>
      <c r="I11" s="79">
        <v>8.3333333333333328E-4</v>
      </c>
      <c r="J11" s="94">
        <v>0.11076923076923076</v>
      </c>
      <c r="K11" s="96">
        <v>3.1007751937984492E-2</v>
      </c>
    </row>
    <row r="12" spans="2:11" x14ac:dyDescent="0.3">
      <c r="B12" s="109" t="s">
        <v>34</v>
      </c>
      <c r="C12" s="79">
        <v>2.8935185185185184E-4</v>
      </c>
      <c r="D12" s="94">
        <v>3.8461538461538457E-2</v>
      </c>
      <c r="E12" s="95">
        <v>1.0766580534022392E-2</v>
      </c>
      <c r="F12" s="79"/>
      <c r="G12" s="94"/>
      <c r="H12" s="95"/>
      <c r="I12" s="79">
        <v>2.8935185185185184E-4</v>
      </c>
      <c r="J12" s="94">
        <v>3.8461538461538457E-2</v>
      </c>
      <c r="K12" s="96">
        <v>1.0766580534022392E-2</v>
      </c>
    </row>
    <row r="13" spans="2:11" x14ac:dyDescent="0.3">
      <c r="B13" s="109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109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109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109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x14ac:dyDescent="0.3">
      <c r="B17" s="109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109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x14ac:dyDescent="0.3">
      <c r="B19" s="109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x14ac:dyDescent="0.3">
      <c r="B20" s="109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x14ac:dyDescent="0.3">
      <c r="B21" s="109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x14ac:dyDescent="0.3">
      <c r="B22" s="109" t="s">
        <v>1</v>
      </c>
      <c r="C22" s="79">
        <v>1.1458333333333333E-3</v>
      </c>
      <c r="D22" s="94">
        <v>0.15230769230769231</v>
      </c>
      <c r="E22" s="95">
        <v>4.2635658914728675E-2</v>
      </c>
      <c r="F22" s="79"/>
      <c r="G22" s="94"/>
      <c r="H22" s="95"/>
      <c r="I22" s="79">
        <v>1.1458333333333333E-3</v>
      </c>
      <c r="J22" s="94">
        <v>0.15230769230769231</v>
      </c>
      <c r="K22" s="96">
        <v>4.2635658914728675E-2</v>
      </c>
    </row>
    <row r="23" spans="2:14" x14ac:dyDescent="0.3">
      <c r="B23" s="110" t="s">
        <v>29</v>
      </c>
      <c r="C23" s="85">
        <v>7.5231481481481486E-3</v>
      </c>
      <c r="D23" s="97">
        <v>0.99999999999999978</v>
      </c>
      <c r="E23" s="98">
        <v>0.27993109388458215</v>
      </c>
      <c r="F23" s="85"/>
      <c r="G23" s="97"/>
      <c r="H23" s="98"/>
      <c r="I23" s="85">
        <v>7.5231481481481486E-3</v>
      </c>
      <c r="J23" s="97">
        <v>0.99999999999999978</v>
      </c>
      <c r="K23" s="99">
        <v>0.27993109388458215</v>
      </c>
    </row>
    <row r="24" spans="2:14" x14ac:dyDescent="0.3">
      <c r="B24" s="30"/>
      <c r="C24" s="31"/>
      <c r="D24" s="31"/>
      <c r="E24" s="31"/>
      <c r="F24" s="31"/>
      <c r="G24" s="31"/>
      <c r="H24" s="31"/>
      <c r="I24" s="31"/>
      <c r="J24" s="31"/>
      <c r="K24" s="32"/>
      <c r="L24" s="31"/>
      <c r="M24" s="31"/>
      <c r="N24" s="3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8" t="s">
        <v>6</v>
      </c>
      <c r="C26" s="79">
        <v>8.9120370370370373E-4</v>
      </c>
      <c r="D26" s="94"/>
      <c r="E26" s="95">
        <v>3.3161068044788973E-2</v>
      </c>
      <c r="F26" s="79"/>
      <c r="G26" s="94"/>
      <c r="H26" s="95"/>
      <c r="I26" s="79">
        <v>8.9120370370370373E-4</v>
      </c>
      <c r="J26" s="94"/>
      <c r="K26" s="96">
        <v>3.3161068044788973E-2</v>
      </c>
    </row>
    <row r="27" spans="2:14" x14ac:dyDescent="0.3">
      <c r="B27" s="108" t="s">
        <v>13</v>
      </c>
      <c r="C27" s="79">
        <v>3.0092592592592589E-4</v>
      </c>
      <c r="D27" s="94"/>
      <c r="E27" s="95">
        <v>1.1197243755383288E-2</v>
      </c>
      <c r="F27" s="79"/>
      <c r="G27" s="94"/>
      <c r="H27" s="95"/>
      <c r="I27" s="79">
        <v>3.0092592592592589E-4</v>
      </c>
      <c r="J27" s="94"/>
      <c r="K27" s="96">
        <v>1.1197243755383288E-2</v>
      </c>
    </row>
    <row r="28" spans="2:14" x14ac:dyDescent="0.3">
      <c r="B28" s="108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8" t="s">
        <v>3</v>
      </c>
      <c r="C29" s="79">
        <v>6.64351851851852E-3</v>
      </c>
      <c r="D29" s="94"/>
      <c r="E29" s="95">
        <v>0.24720068906115419</v>
      </c>
      <c r="F29" s="79"/>
      <c r="G29" s="94"/>
      <c r="H29" s="95"/>
      <c r="I29" s="79">
        <v>6.64351851851852E-3</v>
      </c>
      <c r="J29" s="94"/>
      <c r="K29" s="96">
        <v>0.24720068906115419</v>
      </c>
    </row>
    <row r="30" spans="2:14" x14ac:dyDescent="0.3">
      <c r="B30" s="108" t="s">
        <v>8</v>
      </c>
      <c r="C30" s="79">
        <v>9.2592592592592605E-3</v>
      </c>
      <c r="D30" s="94"/>
      <c r="E30" s="95">
        <v>0.34453057708871665</v>
      </c>
      <c r="F30" s="79"/>
      <c r="G30" s="94"/>
      <c r="H30" s="95"/>
      <c r="I30" s="79">
        <v>9.2592592592592605E-3</v>
      </c>
      <c r="J30" s="94"/>
      <c r="K30" s="96">
        <v>0.34453057708871665</v>
      </c>
    </row>
    <row r="31" spans="2:14" x14ac:dyDescent="0.3">
      <c r="B31" s="108" t="s">
        <v>2</v>
      </c>
      <c r="C31" s="79">
        <v>2.2569444444444442E-3</v>
      </c>
      <c r="D31" s="94"/>
      <c r="E31" s="95">
        <v>8.3979328165374664E-2</v>
      </c>
      <c r="F31" s="79"/>
      <c r="G31" s="94"/>
      <c r="H31" s="95"/>
      <c r="I31" s="79">
        <v>2.2569444444444442E-3</v>
      </c>
      <c r="J31" s="94"/>
      <c r="K31" s="96">
        <v>8.3979328165374664E-2</v>
      </c>
    </row>
    <row r="32" spans="2:14" x14ac:dyDescent="0.3">
      <c r="B32" s="111" t="s">
        <v>29</v>
      </c>
      <c r="C32" s="90">
        <v>1.9351851851851853E-2</v>
      </c>
      <c r="D32" s="97"/>
      <c r="E32" s="97">
        <v>0.72006890611541774</v>
      </c>
      <c r="F32" s="90"/>
      <c r="G32" s="97"/>
      <c r="H32" s="97"/>
      <c r="I32" s="85">
        <v>1.9351851851851853E-2</v>
      </c>
      <c r="J32" s="97"/>
      <c r="K32" s="100">
        <v>0.72006890611541774</v>
      </c>
    </row>
    <row r="33" spans="2:14" x14ac:dyDescent="0.3">
      <c r="B33" s="113"/>
      <c r="C33" s="114"/>
      <c r="D33" s="114"/>
      <c r="E33" s="114"/>
      <c r="F33" s="114"/>
      <c r="G33" s="114"/>
      <c r="H33" s="114"/>
      <c r="I33" s="114"/>
      <c r="J33" s="114"/>
      <c r="K33" s="115"/>
      <c r="L33" s="114"/>
      <c r="M33" s="114"/>
      <c r="N33" s="114"/>
    </row>
    <row r="34" spans="2:14" x14ac:dyDescent="0.3">
      <c r="B34" s="110" t="s">
        <v>39</v>
      </c>
      <c r="C34" s="90">
        <v>2.6875000000000003E-2</v>
      </c>
      <c r="D34" s="104"/>
      <c r="E34" s="97">
        <v>0.99999999999999989</v>
      </c>
      <c r="F34" s="90"/>
      <c r="G34" s="104"/>
      <c r="H34" s="97"/>
      <c r="I34" s="90">
        <v>2.6875000000000003E-2</v>
      </c>
      <c r="J34" s="104"/>
      <c r="K34" s="100">
        <v>0.99999999999999989</v>
      </c>
    </row>
    <row r="35" spans="2:14" ht="66" customHeight="1" thickBot="1" x14ac:dyDescent="0.35">
      <c r="B35" s="241" t="s">
        <v>49</v>
      </c>
      <c r="C35" s="242"/>
      <c r="D35" s="242"/>
      <c r="E35" s="242"/>
      <c r="F35" s="242"/>
      <c r="G35" s="242"/>
      <c r="H35" s="243"/>
      <c r="I35" s="242"/>
      <c r="J35" s="242"/>
      <c r="K35" s="243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2" spans="2:11" ht="15" thickBot="1" x14ac:dyDescent="0.35"/>
    <row r="3" spans="2:11" x14ac:dyDescent="0.3">
      <c r="B3" s="227" t="s">
        <v>57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x14ac:dyDescent="0.3">
      <c r="B7" s="106" t="s">
        <v>4</v>
      </c>
      <c r="C7" s="79">
        <v>5.6944444444444429E-3</v>
      </c>
      <c r="D7" s="94">
        <v>0.62595419847328237</v>
      </c>
      <c r="E7" s="95">
        <v>7.2267920094007024E-2</v>
      </c>
      <c r="F7" s="79">
        <v>1.4120370370370369E-3</v>
      </c>
      <c r="G7" s="94">
        <v>0.69714285714285718</v>
      </c>
      <c r="H7" s="95">
        <v>0.25469728601252611</v>
      </c>
      <c r="I7" s="79">
        <v>7.106481481481481E-3</v>
      </c>
      <c r="J7" s="94">
        <v>0.63891779396462023</v>
      </c>
      <c r="K7" s="96">
        <v>8.4259640455605869E-2</v>
      </c>
    </row>
    <row r="8" spans="2:11" x14ac:dyDescent="0.3">
      <c r="B8" s="106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x14ac:dyDescent="0.3">
      <c r="B9" s="106" t="s">
        <v>5</v>
      </c>
      <c r="C9" s="79">
        <v>9.3749999999999986E-4</v>
      </c>
      <c r="D9" s="94">
        <v>0.10305343511450382</v>
      </c>
      <c r="E9" s="95">
        <v>1.1897767332549937E-2</v>
      </c>
      <c r="F9" s="79"/>
      <c r="G9" s="94"/>
      <c r="H9" s="95"/>
      <c r="I9" s="79">
        <v>9.3749999999999986E-4</v>
      </c>
      <c r="J9" s="94">
        <v>8.4287200832466186E-2</v>
      </c>
      <c r="K9" s="96">
        <v>1.1115685467270479E-2</v>
      </c>
    </row>
    <row r="10" spans="2:11" x14ac:dyDescent="0.3">
      <c r="B10" s="106" t="s">
        <v>12</v>
      </c>
      <c r="C10" s="79">
        <v>1.7361111111111112E-4</v>
      </c>
      <c r="D10" s="94">
        <v>1.9083969465648859E-2</v>
      </c>
      <c r="E10" s="95">
        <v>2.2032902467685072E-3</v>
      </c>
      <c r="F10" s="79">
        <v>3.4722222222222224E-4</v>
      </c>
      <c r="G10" s="94">
        <v>0.17142857142857146</v>
      </c>
      <c r="H10" s="95">
        <v>6.2630480167014613E-2</v>
      </c>
      <c r="I10" s="79">
        <v>5.2083333333333333E-4</v>
      </c>
      <c r="J10" s="94">
        <v>4.682622268470344E-2</v>
      </c>
      <c r="K10" s="96">
        <v>6.1753808151502679E-3</v>
      </c>
    </row>
    <row r="11" spans="2:11" x14ac:dyDescent="0.3">
      <c r="B11" s="106" t="s">
        <v>7</v>
      </c>
      <c r="C11" s="79">
        <v>2.1990740740740742E-3</v>
      </c>
      <c r="D11" s="94">
        <v>0.24173027989821891</v>
      </c>
      <c r="E11" s="95">
        <v>2.7908343125734428E-2</v>
      </c>
      <c r="F11" s="79"/>
      <c r="G11" s="94"/>
      <c r="H11" s="95"/>
      <c r="I11" s="79">
        <v>2.1990740740740742E-3</v>
      </c>
      <c r="J11" s="94">
        <v>0.1977107180020812</v>
      </c>
      <c r="K11" s="96">
        <v>2.6073830108412244E-2</v>
      </c>
    </row>
    <row r="12" spans="2:11" x14ac:dyDescent="0.3">
      <c r="B12" s="106" t="s">
        <v>34</v>
      </c>
      <c r="C12" s="79">
        <v>9.2592592592592588E-5</v>
      </c>
      <c r="D12" s="94">
        <v>1.0178117048346058E-2</v>
      </c>
      <c r="E12" s="95">
        <v>1.1750881316098705E-3</v>
      </c>
      <c r="F12" s="79">
        <v>2.6620370370370372E-4</v>
      </c>
      <c r="G12" s="94">
        <v>0.13142857142857145</v>
      </c>
      <c r="H12" s="95">
        <v>4.8016701461377875E-2</v>
      </c>
      <c r="I12" s="79">
        <v>3.5879629629629629E-4</v>
      </c>
      <c r="J12" s="94">
        <v>3.2258064516129038E-2</v>
      </c>
      <c r="K12" s="96">
        <v>4.2541512282146289E-3</v>
      </c>
    </row>
    <row r="13" spans="2:11" x14ac:dyDescent="0.3">
      <c r="B13" s="106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106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106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106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x14ac:dyDescent="0.3">
      <c r="B17" s="106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106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x14ac:dyDescent="0.3">
      <c r="B19" s="106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x14ac:dyDescent="0.3">
      <c r="B20" s="106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x14ac:dyDescent="0.3">
      <c r="B22" s="78" t="s">
        <v>1</v>
      </c>
      <c r="C22" s="79"/>
      <c r="D22" s="94"/>
      <c r="E22" s="95"/>
      <c r="F22" s="79"/>
      <c r="G22" s="94"/>
      <c r="H22" s="95"/>
      <c r="I22" s="79"/>
      <c r="J22" s="94"/>
      <c r="K22" s="96"/>
    </row>
    <row r="23" spans="2:14" x14ac:dyDescent="0.3">
      <c r="B23" s="84" t="s">
        <v>29</v>
      </c>
      <c r="C23" s="85">
        <v>9.0972222222222201E-3</v>
      </c>
      <c r="D23" s="97">
        <v>1</v>
      </c>
      <c r="E23" s="98">
        <v>0.11545240893066976</v>
      </c>
      <c r="F23" s="85">
        <v>2.0254629629629629E-3</v>
      </c>
      <c r="G23" s="97">
        <v>1</v>
      </c>
      <c r="H23" s="98">
        <v>0.3653444676409186</v>
      </c>
      <c r="I23" s="85">
        <v>1.1122685185185183E-2</v>
      </c>
      <c r="J23" s="97">
        <v>1.0000000000000002</v>
      </c>
      <c r="K23" s="99">
        <v>0.13187868807465347</v>
      </c>
    </row>
    <row r="24" spans="2:14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6" t="s">
        <v>6</v>
      </c>
      <c r="C26" s="79">
        <v>5.0694444444444441E-3</v>
      </c>
      <c r="D26" s="94"/>
      <c r="E26" s="95">
        <v>6.4336075205640414E-2</v>
      </c>
      <c r="F26" s="79"/>
      <c r="G26" s="94"/>
      <c r="H26" s="95"/>
      <c r="I26" s="79">
        <v>5.0694444444444441E-3</v>
      </c>
      <c r="J26" s="94"/>
      <c r="K26" s="96">
        <v>6.0107039934129268E-2</v>
      </c>
    </row>
    <row r="27" spans="2:14" x14ac:dyDescent="0.3">
      <c r="B27" s="106" t="s">
        <v>13</v>
      </c>
      <c r="C27" s="79">
        <v>2.3842592592592591E-3</v>
      </c>
      <c r="D27" s="94"/>
      <c r="E27" s="95">
        <v>3.0258519388954165E-2</v>
      </c>
      <c r="F27" s="79">
        <v>2.199074074074074E-4</v>
      </c>
      <c r="G27" s="94"/>
      <c r="H27" s="95">
        <v>3.9665970772442591E-2</v>
      </c>
      <c r="I27" s="79">
        <v>2.604166666666667E-3</v>
      </c>
      <c r="J27" s="94"/>
      <c r="K27" s="96">
        <v>3.0876904075751343E-2</v>
      </c>
    </row>
    <row r="28" spans="2:14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6" t="s">
        <v>3</v>
      </c>
      <c r="C29" s="79">
        <v>3.0254629629629631E-2</v>
      </c>
      <c r="D29" s="94"/>
      <c r="E29" s="95">
        <v>0.38396004700352521</v>
      </c>
      <c r="F29" s="79">
        <v>9.3750000000000007E-4</v>
      </c>
      <c r="G29" s="94"/>
      <c r="H29" s="95">
        <v>0.16910229645093947</v>
      </c>
      <c r="I29" s="79">
        <v>3.1192129629629632E-2</v>
      </c>
      <c r="J29" s="94"/>
      <c r="K29" s="96">
        <v>0.3698366954851105</v>
      </c>
    </row>
    <row r="30" spans="2:14" x14ac:dyDescent="0.3">
      <c r="B30" s="106" t="s">
        <v>8</v>
      </c>
      <c r="C30" s="79">
        <v>2.8310185185185188E-2</v>
      </c>
      <c r="D30" s="94"/>
      <c r="E30" s="95">
        <v>0.35928319623971794</v>
      </c>
      <c r="F30" s="79">
        <v>2.3611111111111111E-3</v>
      </c>
      <c r="G30" s="94"/>
      <c r="H30" s="95">
        <v>0.42588726513569941</v>
      </c>
      <c r="I30" s="79">
        <v>3.0671296296296301E-2</v>
      </c>
      <c r="J30" s="94"/>
      <c r="K30" s="96">
        <v>0.36366131466996027</v>
      </c>
    </row>
    <row r="31" spans="2:14" x14ac:dyDescent="0.3">
      <c r="B31" s="106" t="s">
        <v>2</v>
      </c>
      <c r="C31" s="79">
        <v>3.6805555555555554E-3</v>
      </c>
      <c r="D31" s="94"/>
      <c r="E31" s="95">
        <v>4.6709753231492353E-2</v>
      </c>
      <c r="F31" s="79"/>
      <c r="G31" s="94"/>
      <c r="H31" s="95"/>
      <c r="I31" s="79">
        <v>3.6805555555555554E-3</v>
      </c>
      <c r="J31" s="94"/>
      <c r="K31" s="96">
        <v>4.3639357760395223E-2</v>
      </c>
    </row>
    <row r="32" spans="2:14" x14ac:dyDescent="0.3">
      <c r="B32" s="107" t="s">
        <v>29</v>
      </c>
      <c r="C32" s="90">
        <v>6.9699074074074094E-2</v>
      </c>
      <c r="D32" s="97"/>
      <c r="E32" s="97">
        <v>0.88454759106933012</v>
      </c>
      <c r="F32" s="90">
        <v>3.5185185185185189E-3</v>
      </c>
      <c r="G32" s="97"/>
      <c r="H32" s="97">
        <v>0.63465553235908145</v>
      </c>
      <c r="I32" s="90">
        <v>7.3217592592592598E-2</v>
      </c>
      <c r="J32" s="97"/>
      <c r="K32" s="100">
        <v>0.86812131192534647</v>
      </c>
    </row>
    <row r="33" spans="2:14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x14ac:dyDescent="0.3">
      <c r="B34" s="84" t="s">
        <v>39</v>
      </c>
      <c r="C34" s="90">
        <v>7.8796296296296309E-2</v>
      </c>
      <c r="D34" s="104"/>
      <c r="E34" s="97">
        <v>0.99999999999999989</v>
      </c>
      <c r="F34" s="90">
        <v>5.5439814814814813E-3</v>
      </c>
      <c r="G34" s="104"/>
      <c r="H34" s="97">
        <v>1</v>
      </c>
      <c r="I34" s="90">
        <v>8.4340277777777778E-2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0.88671875" style="15" customWidth="1"/>
    <col min="7" max="7" width="10.88671875" style="1" customWidth="1"/>
    <col min="8" max="8" width="10.88671875" style="15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227" t="s">
        <v>58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x14ac:dyDescent="0.3">
      <c r="B7" s="78" t="s">
        <v>4</v>
      </c>
      <c r="C7" s="79">
        <v>1.5219907407407408E-2</v>
      </c>
      <c r="D7" s="94">
        <v>0.46140350877192993</v>
      </c>
      <c r="E7" s="95">
        <v>0.15272938443670153</v>
      </c>
      <c r="F7" s="79">
        <v>4.409722222222222E-3</v>
      </c>
      <c r="G7" s="94">
        <v>0.34762773722627738</v>
      </c>
      <c r="H7" s="95">
        <v>0.16157760814249364</v>
      </c>
      <c r="I7" s="79">
        <v>1.9629629629629629E-2</v>
      </c>
      <c r="J7" s="94">
        <v>0.42980233147491131</v>
      </c>
      <c r="K7" s="96">
        <v>0.15463165572574764</v>
      </c>
    </row>
    <row r="8" spans="2:11" x14ac:dyDescent="0.3">
      <c r="B8" s="78" t="s">
        <v>33</v>
      </c>
      <c r="C8" s="79">
        <v>1.8749999999999999E-3</v>
      </c>
      <c r="D8" s="94">
        <v>5.6842105263157902E-2</v>
      </c>
      <c r="E8" s="95">
        <v>1.8815331010452966E-2</v>
      </c>
      <c r="F8" s="79">
        <v>4.0509259259259258E-4</v>
      </c>
      <c r="G8" s="94">
        <v>3.1934306569343068E-2</v>
      </c>
      <c r="H8" s="95">
        <v>1.4843087362171332E-2</v>
      </c>
      <c r="I8" s="79">
        <v>2.2800925925925927E-3</v>
      </c>
      <c r="J8" s="94">
        <v>4.9923973644196658E-2</v>
      </c>
      <c r="K8" s="96">
        <v>1.7961342086068564E-2</v>
      </c>
    </row>
    <row r="9" spans="2:11" x14ac:dyDescent="0.3">
      <c r="B9" s="78" t="s">
        <v>5</v>
      </c>
      <c r="C9" s="79">
        <v>4.5601851851851853E-3</v>
      </c>
      <c r="D9" s="94">
        <v>0.13824561403508775</v>
      </c>
      <c r="E9" s="95">
        <v>4.5760743321718943E-2</v>
      </c>
      <c r="F9" s="79">
        <v>5.3240740740740744E-4</v>
      </c>
      <c r="G9" s="94">
        <v>4.1970802919708033E-2</v>
      </c>
      <c r="H9" s="95">
        <v>1.9508057675996608E-2</v>
      </c>
      <c r="I9" s="79">
        <v>5.0925925925925921E-3</v>
      </c>
      <c r="J9" s="94">
        <v>0.11150532184490623</v>
      </c>
      <c r="K9" s="96">
        <v>4.0116703136396786E-2</v>
      </c>
    </row>
    <row r="10" spans="2:11" x14ac:dyDescent="0.3">
      <c r="B10" s="78" t="s">
        <v>12</v>
      </c>
      <c r="C10" s="79">
        <v>1.5046296296296297E-4</v>
      </c>
      <c r="D10" s="94">
        <v>4.5614035087719312E-3</v>
      </c>
      <c r="E10" s="95">
        <v>1.5098722415795591E-3</v>
      </c>
      <c r="F10" s="79"/>
      <c r="G10" s="94"/>
      <c r="H10" s="95"/>
      <c r="I10" s="79">
        <v>1.5046296296296297E-4</v>
      </c>
      <c r="J10" s="94">
        <v>3.2944754181449573E-3</v>
      </c>
      <c r="K10" s="96">
        <v>1.1852662290299052E-3</v>
      </c>
    </row>
    <row r="11" spans="2:11" x14ac:dyDescent="0.3">
      <c r="B11" s="78" t="s">
        <v>7</v>
      </c>
      <c r="C11" s="79">
        <v>5.787037037037035E-3</v>
      </c>
      <c r="D11" s="94">
        <v>0.17543859649122803</v>
      </c>
      <c r="E11" s="95">
        <v>5.8072009291521481E-2</v>
      </c>
      <c r="F11" s="79">
        <v>1.8634259259259259E-3</v>
      </c>
      <c r="G11" s="94">
        <v>0.1468978102189781</v>
      </c>
      <c r="H11" s="95">
        <v>6.8278201865988125E-2</v>
      </c>
      <c r="I11" s="79">
        <v>7.6504629629629613E-3</v>
      </c>
      <c r="J11" s="94">
        <v>0.16751140395337047</v>
      </c>
      <c r="K11" s="96">
        <v>6.0266229029905166E-2</v>
      </c>
    </row>
    <row r="12" spans="2:11" x14ac:dyDescent="0.3">
      <c r="B12" s="78" t="s">
        <v>34</v>
      </c>
      <c r="C12" s="79">
        <v>1.9444444444444444E-3</v>
      </c>
      <c r="D12" s="94">
        <v>5.8947368421052644E-2</v>
      </c>
      <c r="E12" s="95">
        <v>1.9512195121951223E-2</v>
      </c>
      <c r="F12" s="79">
        <v>4.0509259259259258E-4</v>
      </c>
      <c r="G12" s="94">
        <v>3.1934306569343068E-2</v>
      </c>
      <c r="H12" s="95">
        <v>1.4843087362171332E-2</v>
      </c>
      <c r="I12" s="79">
        <v>2.3495370370370371E-3</v>
      </c>
      <c r="J12" s="94">
        <v>5.1444500760263565E-2</v>
      </c>
      <c r="K12" s="96">
        <v>1.8508388037928519E-2</v>
      </c>
    </row>
    <row r="13" spans="2:1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78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78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x14ac:dyDescent="0.3">
      <c r="B17" s="78" t="s">
        <v>26</v>
      </c>
      <c r="C17" s="79">
        <v>1.7361111111111112E-4</v>
      </c>
      <c r="D17" s="94">
        <v>5.2631578947368437E-3</v>
      </c>
      <c r="E17" s="95">
        <v>1.742160278745645E-3</v>
      </c>
      <c r="F17" s="79"/>
      <c r="G17" s="94"/>
      <c r="H17" s="95"/>
      <c r="I17" s="79">
        <v>1.7361111111111112E-4</v>
      </c>
      <c r="J17" s="94">
        <v>3.8013177901672583E-3</v>
      </c>
      <c r="K17" s="96">
        <v>1.3676148796498908E-3</v>
      </c>
    </row>
    <row r="18" spans="2:14" x14ac:dyDescent="0.3">
      <c r="B18" s="78" t="s">
        <v>36</v>
      </c>
      <c r="C18" s="79" t="s">
        <v>166</v>
      </c>
      <c r="D18" s="94"/>
      <c r="E18" s="95"/>
      <c r="F18" s="79"/>
      <c r="G18" s="94"/>
      <c r="H18" s="95"/>
      <c r="I18" s="79" t="s">
        <v>166</v>
      </c>
      <c r="J18" s="94"/>
      <c r="K18" s="96"/>
    </row>
    <row r="19" spans="2:14" x14ac:dyDescent="0.3">
      <c r="B19" s="78" t="s">
        <v>37</v>
      </c>
      <c r="C19" s="79" t="s">
        <v>166</v>
      </c>
      <c r="D19" s="94"/>
      <c r="E19" s="95"/>
      <c r="F19" s="79"/>
      <c r="G19" s="94"/>
      <c r="H19" s="95"/>
      <c r="I19" s="79" t="s">
        <v>166</v>
      </c>
      <c r="J19" s="94"/>
      <c r="K19" s="96"/>
    </row>
    <row r="20" spans="2:14" x14ac:dyDescent="0.3">
      <c r="B20" s="78" t="s">
        <v>16</v>
      </c>
      <c r="C20" s="79" t="s">
        <v>166</v>
      </c>
      <c r="D20" s="94"/>
      <c r="E20" s="95"/>
      <c r="F20" s="79"/>
      <c r="G20" s="94"/>
      <c r="H20" s="95"/>
      <c r="I20" s="79" t="s">
        <v>166</v>
      </c>
      <c r="J20" s="94"/>
      <c r="K20" s="96"/>
    </row>
    <row r="21" spans="2:14" x14ac:dyDescent="0.3">
      <c r="B21" s="78" t="s">
        <v>14</v>
      </c>
      <c r="C21" s="79">
        <v>2.0833333333333335E-4</v>
      </c>
      <c r="D21" s="94">
        <v>6.3157894736842121E-3</v>
      </c>
      <c r="E21" s="95">
        <v>2.090592334494774E-3</v>
      </c>
      <c r="F21" s="79"/>
      <c r="G21" s="94"/>
      <c r="H21" s="95"/>
      <c r="I21" s="79">
        <v>2.0833333333333335E-4</v>
      </c>
      <c r="J21" s="94">
        <v>4.5615813482007099E-3</v>
      </c>
      <c r="K21" s="96">
        <v>1.6411378555798689E-3</v>
      </c>
    </row>
    <row r="22" spans="2:14" x14ac:dyDescent="0.3">
      <c r="B22" s="78" t="s">
        <v>1</v>
      </c>
      <c r="C22" s="79">
        <v>3.0671296296296297E-3</v>
      </c>
      <c r="D22" s="94">
        <v>9.2982456140350903E-2</v>
      </c>
      <c r="E22" s="95">
        <v>3.0778164924506395E-2</v>
      </c>
      <c r="F22" s="79">
        <v>5.0694444444444441E-3</v>
      </c>
      <c r="G22" s="94">
        <v>0.39963503649635035</v>
      </c>
      <c r="H22" s="95">
        <v>0.18575063613231552</v>
      </c>
      <c r="I22" s="79">
        <v>8.1365740740740738E-3</v>
      </c>
      <c r="J22" s="94">
        <v>0.17815509376583882</v>
      </c>
      <c r="K22" s="96">
        <v>6.4095550692924871E-2</v>
      </c>
    </row>
    <row r="23" spans="2:14" x14ac:dyDescent="0.3">
      <c r="B23" s="84" t="s">
        <v>29</v>
      </c>
      <c r="C23" s="85">
        <v>3.2986111111111105E-2</v>
      </c>
      <c r="D23" s="97">
        <v>1</v>
      </c>
      <c r="E23" s="98">
        <v>0.33101045296167253</v>
      </c>
      <c r="F23" s="85">
        <v>1.2685185185185185E-2</v>
      </c>
      <c r="G23" s="97">
        <v>0.99999999999999989</v>
      </c>
      <c r="H23" s="98">
        <v>0.46480067854113655</v>
      </c>
      <c r="I23" s="85">
        <v>4.5671296296296293E-2</v>
      </c>
      <c r="J23" s="97">
        <v>1</v>
      </c>
      <c r="K23" s="99">
        <v>0.35977388767323121</v>
      </c>
    </row>
    <row r="24" spans="2:14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6" t="s">
        <v>6</v>
      </c>
      <c r="C26" s="79">
        <v>1.8981481481481484E-3</v>
      </c>
      <c r="D26" s="94"/>
      <c r="E26" s="95">
        <v>1.9047619047619053E-2</v>
      </c>
      <c r="F26" s="79"/>
      <c r="G26" s="94"/>
      <c r="H26" s="95"/>
      <c r="I26" s="79">
        <v>1.8981481481481484E-3</v>
      </c>
      <c r="J26" s="94"/>
      <c r="K26" s="96">
        <v>1.4952589350838806E-2</v>
      </c>
    </row>
    <row r="27" spans="2:14" x14ac:dyDescent="0.3">
      <c r="B27" s="106" t="s">
        <v>13</v>
      </c>
      <c r="C27" s="79"/>
      <c r="D27" s="94"/>
      <c r="E27" s="95"/>
      <c r="F27" s="79">
        <v>2.7777777777777778E-4</v>
      </c>
      <c r="G27" s="94"/>
      <c r="H27" s="95">
        <v>1.0178117048346057E-2</v>
      </c>
      <c r="I27" s="79">
        <v>2.7777777777777778E-4</v>
      </c>
      <c r="J27" s="94"/>
      <c r="K27" s="96">
        <v>2.1881838074398249E-3</v>
      </c>
    </row>
    <row r="28" spans="2:14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6" t="s">
        <v>3</v>
      </c>
      <c r="C29" s="79">
        <v>2.6782407407407397E-2</v>
      </c>
      <c r="D29" s="94"/>
      <c r="E29" s="95">
        <v>0.26875725900116137</v>
      </c>
      <c r="F29" s="79">
        <v>6.3425925925925924E-3</v>
      </c>
      <c r="G29" s="94"/>
      <c r="H29" s="95">
        <v>0.23240033927056827</v>
      </c>
      <c r="I29" s="79">
        <v>3.3124999999999995E-2</v>
      </c>
      <c r="J29" s="94"/>
      <c r="K29" s="96">
        <v>0.26094091903719907</v>
      </c>
    </row>
    <row r="30" spans="2:14" x14ac:dyDescent="0.3">
      <c r="B30" s="106" t="s">
        <v>8</v>
      </c>
      <c r="C30" s="79">
        <v>3.2638888888888884E-2</v>
      </c>
      <c r="D30" s="94"/>
      <c r="E30" s="95">
        <v>0.32752613240418121</v>
      </c>
      <c r="F30" s="79">
        <v>7.9861111111111105E-3</v>
      </c>
      <c r="G30" s="94"/>
      <c r="H30" s="95">
        <v>0.29262086513994912</v>
      </c>
      <c r="I30" s="79">
        <v>4.0625000000000008E-2</v>
      </c>
      <c r="J30" s="94"/>
      <c r="K30" s="96">
        <v>0.32002188183807445</v>
      </c>
    </row>
    <row r="31" spans="2:14" x14ac:dyDescent="0.3">
      <c r="B31" s="106" t="s">
        <v>2</v>
      </c>
      <c r="C31" s="79">
        <v>5.347222222222222E-3</v>
      </c>
      <c r="D31" s="94"/>
      <c r="E31" s="95">
        <v>5.365853658536586E-2</v>
      </c>
      <c r="F31" s="79"/>
      <c r="G31" s="94"/>
      <c r="H31" s="95"/>
      <c r="I31" s="79">
        <v>5.347222222222222E-3</v>
      </c>
      <c r="J31" s="94"/>
      <c r="K31" s="96">
        <v>4.2122538293216626E-2</v>
      </c>
    </row>
    <row r="32" spans="2:14" x14ac:dyDescent="0.3">
      <c r="B32" s="107" t="s">
        <v>29</v>
      </c>
      <c r="C32" s="90">
        <v>6.6666666666666652E-2</v>
      </c>
      <c r="D32" s="97"/>
      <c r="E32" s="97">
        <v>0.66898954703832758</v>
      </c>
      <c r="F32" s="90">
        <v>1.4606481481481481E-2</v>
      </c>
      <c r="G32" s="97"/>
      <c r="H32" s="97">
        <v>0.53519932145886351</v>
      </c>
      <c r="I32" s="90">
        <v>8.127314814814815E-2</v>
      </c>
      <c r="J32" s="97"/>
      <c r="K32" s="100">
        <v>0.64022611232676874</v>
      </c>
      <c r="M32" s="18"/>
    </row>
    <row r="33" spans="2:14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x14ac:dyDescent="0.3">
      <c r="B34" s="84" t="s">
        <v>39</v>
      </c>
      <c r="C34" s="90">
        <v>9.9652777777777757E-2</v>
      </c>
      <c r="D34" s="104"/>
      <c r="E34" s="97">
        <v>1</v>
      </c>
      <c r="F34" s="90">
        <v>2.7291666666666665E-2</v>
      </c>
      <c r="G34" s="104"/>
      <c r="H34" s="97">
        <v>1</v>
      </c>
      <c r="I34" s="90">
        <v>0.12694444444444444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1" spans="2:11" s="1" customFormat="1" x14ac:dyDescent="0.3">
      <c r="C1" s="15"/>
      <c r="D1" s="15"/>
      <c r="E1" s="15"/>
      <c r="F1" s="15"/>
      <c r="H1" s="15"/>
    </row>
    <row r="2" spans="2:11" s="1" customFormat="1" ht="15" thickBot="1" x14ac:dyDescent="0.35">
      <c r="C2" s="15"/>
      <c r="D2" s="15"/>
      <c r="E2" s="15"/>
      <c r="F2" s="15"/>
      <c r="H2" s="15"/>
    </row>
    <row r="3" spans="2:11" s="1" customFormat="1" x14ac:dyDescent="0.3">
      <c r="B3" s="227" t="s">
        <v>59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s="1" customFormat="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s="1" customFormat="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s="1" customFormat="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s="1" customFormat="1" x14ac:dyDescent="0.3">
      <c r="B7" s="78" t="s">
        <v>4</v>
      </c>
      <c r="C7" s="79">
        <v>1.3078703703703703E-3</v>
      </c>
      <c r="D7" s="94">
        <v>0.33333333333333331</v>
      </c>
      <c r="E7" s="95">
        <v>6.9796170475602201E-2</v>
      </c>
      <c r="F7" s="79"/>
      <c r="G7" s="94"/>
      <c r="H7" s="95"/>
      <c r="I7" s="79">
        <v>1.3078703703703703E-3</v>
      </c>
      <c r="J7" s="94">
        <v>0.33333333333333331</v>
      </c>
      <c r="K7" s="96">
        <v>6.9796170475602201E-2</v>
      </c>
    </row>
    <row r="8" spans="2:11" s="1" customFormat="1" x14ac:dyDescent="0.3">
      <c r="B8" s="78" t="s">
        <v>33</v>
      </c>
      <c r="C8" s="79">
        <v>3.0092592592592595E-4</v>
      </c>
      <c r="D8" s="94">
        <v>7.6696165191740412E-2</v>
      </c>
      <c r="E8" s="95">
        <v>1.6059295861642987E-2</v>
      </c>
      <c r="F8" s="79"/>
      <c r="G8" s="94"/>
      <c r="H8" s="95"/>
      <c r="I8" s="79">
        <v>3.0092592592592595E-4</v>
      </c>
      <c r="J8" s="94">
        <v>7.6696165191740412E-2</v>
      </c>
      <c r="K8" s="96">
        <v>1.6059295861642987E-2</v>
      </c>
    </row>
    <row r="9" spans="2:11" s="1" customFormat="1" x14ac:dyDescent="0.3">
      <c r="B9" s="78" t="s">
        <v>5</v>
      </c>
      <c r="C9" s="79">
        <v>5.0925925925925921E-4</v>
      </c>
      <c r="D9" s="94">
        <v>0.12979351032448377</v>
      </c>
      <c r="E9" s="95">
        <v>2.7177269919703515E-2</v>
      </c>
      <c r="F9" s="79"/>
      <c r="G9" s="94"/>
      <c r="H9" s="95"/>
      <c r="I9" s="79">
        <v>5.0925925925925921E-4</v>
      </c>
      <c r="J9" s="94">
        <v>0.12979351032448377</v>
      </c>
      <c r="K9" s="96">
        <v>2.7177269919703515E-2</v>
      </c>
    </row>
    <row r="10" spans="2:11" s="1" customFormat="1" x14ac:dyDescent="0.3">
      <c r="B10" s="78" t="s">
        <v>12</v>
      </c>
      <c r="C10" s="79">
        <v>1.3888888888888889E-4</v>
      </c>
      <c r="D10" s="94">
        <v>3.5398230088495575E-2</v>
      </c>
      <c r="E10" s="95">
        <v>7.4119827053736858E-3</v>
      </c>
      <c r="F10" s="79"/>
      <c r="G10" s="94"/>
      <c r="H10" s="95"/>
      <c r="I10" s="79">
        <v>1.3888888888888889E-4</v>
      </c>
      <c r="J10" s="94">
        <v>3.5398230088495575E-2</v>
      </c>
      <c r="K10" s="96">
        <v>7.4119827053736858E-3</v>
      </c>
    </row>
    <row r="11" spans="2:11" s="1" customFormat="1" x14ac:dyDescent="0.3">
      <c r="B11" s="78" t="s">
        <v>7</v>
      </c>
      <c r="C11" s="79">
        <v>7.6388888888888893E-4</v>
      </c>
      <c r="D11" s="94">
        <v>0.19469026548672566</v>
      </c>
      <c r="E11" s="95">
        <v>4.0765904879555274E-2</v>
      </c>
      <c r="F11" s="79"/>
      <c r="G11" s="94"/>
      <c r="H11" s="95"/>
      <c r="I11" s="79">
        <v>7.6388888888888893E-4</v>
      </c>
      <c r="J11" s="94">
        <v>0.19469026548672566</v>
      </c>
      <c r="K11" s="96">
        <v>4.0765904879555274E-2</v>
      </c>
    </row>
    <row r="12" spans="2:11" s="1" customFormat="1" x14ac:dyDescent="0.3">
      <c r="B12" s="78" t="s">
        <v>34</v>
      </c>
      <c r="C12" s="79">
        <v>5.6712962962962967E-4</v>
      </c>
      <c r="D12" s="94">
        <v>0.14454277286135694</v>
      </c>
      <c r="E12" s="95">
        <v>3.0265596046942553E-2</v>
      </c>
      <c r="F12" s="79"/>
      <c r="G12" s="94"/>
      <c r="H12" s="95"/>
      <c r="I12" s="79">
        <v>5.6712962962962967E-4</v>
      </c>
      <c r="J12" s="94">
        <v>0.14454277286135694</v>
      </c>
      <c r="K12" s="96">
        <v>3.0265596046942553E-2</v>
      </c>
    </row>
    <row r="13" spans="2:11" s="1" customFormat="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s="1" customFormat="1" x14ac:dyDescent="0.3">
      <c r="B14" s="78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s="1" customFormat="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s="1" customFormat="1" x14ac:dyDescent="0.3">
      <c r="B16" s="78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s="1" customFormat="1" x14ac:dyDescent="0.3">
      <c r="B17" s="78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s="1" customFormat="1" x14ac:dyDescent="0.3">
      <c r="B18" s="78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s="1" customFormat="1" x14ac:dyDescent="0.3">
      <c r="B19" s="78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s="1" customFormat="1" x14ac:dyDescent="0.3">
      <c r="B20" s="78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s="1" customFormat="1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s="1" customFormat="1" x14ac:dyDescent="0.3">
      <c r="B22" s="78" t="s">
        <v>1</v>
      </c>
      <c r="C22" s="79">
        <v>3.3564814814814818E-4</v>
      </c>
      <c r="D22" s="94">
        <v>8.5545722713864306E-2</v>
      </c>
      <c r="E22" s="95">
        <v>1.7912291537986409E-2</v>
      </c>
      <c r="F22" s="79"/>
      <c r="G22" s="94"/>
      <c r="H22" s="95"/>
      <c r="I22" s="79">
        <v>3.3564814814814818E-4</v>
      </c>
      <c r="J22" s="94">
        <v>8.5545722713864306E-2</v>
      </c>
      <c r="K22" s="96">
        <v>1.7912291537986409E-2</v>
      </c>
    </row>
    <row r="23" spans="2:14" s="1" customFormat="1" x14ac:dyDescent="0.3">
      <c r="B23" s="84" t="s">
        <v>29</v>
      </c>
      <c r="C23" s="85">
        <v>3.9236111111111112E-3</v>
      </c>
      <c r="D23" s="97">
        <v>1</v>
      </c>
      <c r="E23" s="98">
        <v>0.20938851142680664</v>
      </c>
      <c r="F23" s="85"/>
      <c r="G23" s="97"/>
      <c r="H23" s="98"/>
      <c r="I23" s="85">
        <v>3.9236111111111112E-3</v>
      </c>
      <c r="J23" s="97">
        <v>1</v>
      </c>
      <c r="K23" s="99">
        <v>0.20938851142680664</v>
      </c>
    </row>
    <row r="24" spans="2:14" s="1" customForma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s="1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s="1" customFormat="1" x14ac:dyDescent="0.3">
      <c r="B26" s="106" t="s">
        <v>6</v>
      </c>
      <c r="C26" s="79">
        <v>1.0185185185185184E-3</v>
      </c>
      <c r="D26" s="94"/>
      <c r="E26" s="95">
        <v>5.435453983940703E-2</v>
      </c>
      <c r="F26" s="79"/>
      <c r="G26" s="94"/>
      <c r="H26" s="95"/>
      <c r="I26" s="79">
        <v>1.0185185185185184E-3</v>
      </c>
      <c r="J26" s="94"/>
      <c r="K26" s="96">
        <v>5.435453983940703E-2</v>
      </c>
    </row>
    <row r="27" spans="2:14" s="1" customFormat="1" x14ac:dyDescent="0.3">
      <c r="B27" s="106" t="s">
        <v>13</v>
      </c>
      <c r="C27" s="79"/>
      <c r="D27" s="94"/>
      <c r="E27" s="95"/>
      <c r="F27" s="79"/>
      <c r="G27" s="94"/>
      <c r="H27" s="95"/>
      <c r="I27" s="79"/>
      <c r="J27" s="94"/>
      <c r="K27" s="96"/>
    </row>
    <row r="28" spans="2:14" s="1" customFormat="1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s="1" customFormat="1" x14ac:dyDescent="0.3">
      <c r="B29" s="106" t="s">
        <v>3</v>
      </c>
      <c r="C29" s="79">
        <v>5.4629629629629629E-3</v>
      </c>
      <c r="D29" s="94"/>
      <c r="E29" s="95">
        <v>0.29153798641136497</v>
      </c>
      <c r="F29" s="79"/>
      <c r="G29" s="94"/>
      <c r="H29" s="95"/>
      <c r="I29" s="79">
        <v>5.4629629629629629E-3</v>
      </c>
      <c r="J29" s="94"/>
      <c r="K29" s="96">
        <v>0.29153798641136497</v>
      </c>
    </row>
    <row r="30" spans="2:14" s="1" customFormat="1" x14ac:dyDescent="0.3">
      <c r="B30" s="106" t="s">
        <v>8</v>
      </c>
      <c r="C30" s="79">
        <v>7.3495370370370381E-3</v>
      </c>
      <c r="D30" s="94"/>
      <c r="E30" s="95">
        <v>0.39221741815935762</v>
      </c>
      <c r="F30" s="79"/>
      <c r="G30" s="94"/>
      <c r="H30" s="95"/>
      <c r="I30" s="79">
        <v>7.3495370370370381E-3</v>
      </c>
      <c r="J30" s="94"/>
      <c r="K30" s="96">
        <v>0.39221741815935762</v>
      </c>
    </row>
    <row r="31" spans="2:14" s="1" customFormat="1" x14ac:dyDescent="0.3">
      <c r="B31" s="106" t="s">
        <v>2</v>
      </c>
      <c r="C31" s="79">
        <v>9.837962962962962E-4</v>
      </c>
      <c r="D31" s="94"/>
      <c r="E31" s="95">
        <v>5.2501544163063608E-2</v>
      </c>
      <c r="F31" s="79"/>
      <c r="G31" s="94"/>
      <c r="H31" s="95"/>
      <c r="I31" s="79">
        <v>9.837962962962962E-4</v>
      </c>
      <c r="J31" s="94"/>
      <c r="K31" s="96">
        <v>5.2501544163063608E-2</v>
      </c>
    </row>
    <row r="32" spans="2:14" s="1" customFormat="1" x14ac:dyDescent="0.3">
      <c r="B32" s="107" t="s">
        <v>29</v>
      </c>
      <c r="C32" s="90">
        <v>1.4814814814814817E-2</v>
      </c>
      <c r="D32" s="97"/>
      <c r="E32" s="97">
        <v>0.79061148857319319</v>
      </c>
      <c r="F32" s="90"/>
      <c r="G32" s="97"/>
      <c r="H32" s="97"/>
      <c r="I32" s="90">
        <v>1.4814814814814817E-2</v>
      </c>
      <c r="J32" s="97"/>
      <c r="K32" s="100">
        <v>0.79061148857319319</v>
      </c>
      <c r="M32" s="18"/>
    </row>
    <row r="33" spans="2:14" s="1" customFormat="1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s="1" customFormat="1" x14ac:dyDescent="0.3">
      <c r="B34" s="84" t="s">
        <v>39</v>
      </c>
      <c r="C34" s="90">
        <v>1.8738425925925929E-2</v>
      </c>
      <c r="D34" s="104"/>
      <c r="E34" s="97">
        <v>0.99999999999999978</v>
      </c>
      <c r="F34" s="90"/>
      <c r="G34" s="104"/>
      <c r="H34" s="97"/>
      <c r="I34" s="90">
        <v>1.8738425925925929E-2</v>
      </c>
      <c r="J34" s="104"/>
      <c r="K34" s="100">
        <v>0.99999999999999978</v>
      </c>
    </row>
    <row r="35" spans="2:14" s="1" customFormat="1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  <row r="36" spans="2:14" s="1" customFormat="1" x14ac:dyDescent="0.3">
      <c r="C36" s="15"/>
      <c r="D36" s="15"/>
      <c r="E36" s="15"/>
      <c r="F36" s="15"/>
      <c r="H36" s="15"/>
    </row>
    <row r="37" spans="2:14" s="1" customFormat="1" x14ac:dyDescent="0.3">
      <c r="C37" s="15"/>
      <c r="D37" s="15"/>
      <c r="E37" s="15"/>
      <c r="F37" s="15"/>
      <c r="H37" s="15"/>
    </row>
    <row r="38" spans="2:14" s="1" customFormat="1" x14ac:dyDescent="0.3">
      <c r="C38" s="15"/>
      <c r="D38" s="15"/>
      <c r="E38" s="15"/>
      <c r="F38" s="15"/>
      <c r="H38" s="15"/>
    </row>
    <row r="39" spans="2:14" s="1" customFormat="1" x14ac:dyDescent="0.3">
      <c r="C39" s="15"/>
      <c r="D39" s="15"/>
      <c r="E39" s="15"/>
      <c r="F39" s="15"/>
      <c r="H39" s="15"/>
    </row>
    <row r="40" spans="2:14" s="1" customFormat="1" x14ac:dyDescent="0.3">
      <c r="C40" s="15"/>
      <c r="D40" s="15"/>
      <c r="E40" s="15"/>
      <c r="F40" s="15"/>
      <c r="H40" s="15"/>
    </row>
    <row r="41" spans="2:14" s="1" customFormat="1" x14ac:dyDescent="0.3">
      <c r="C41" s="15"/>
      <c r="D41" s="15"/>
      <c r="E41" s="15"/>
      <c r="F41" s="15"/>
      <c r="H41" s="15"/>
    </row>
    <row r="42" spans="2:14" s="1" customFormat="1" x14ac:dyDescent="0.3">
      <c r="C42" s="15"/>
      <c r="D42" s="15"/>
      <c r="E42" s="15"/>
      <c r="F42" s="15"/>
      <c r="H42" s="15"/>
    </row>
    <row r="43" spans="2:14" s="1" customFormat="1" x14ac:dyDescent="0.3">
      <c r="C43" s="15"/>
      <c r="D43" s="15"/>
      <c r="E43" s="15"/>
      <c r="F43" s="15"/>
      <c r="H43" s="15"/>
    </row>
    <row r="44" spans="2:14" s="1" customFormat="1" x14ac:dyDescent="0.3">
      <c r="C44" s="15"/>
      <c r="D44" s="15"/>
      <c r="E44" s="15"/>
      <c r="F44" s="15"/>
      <c r="H44" s="15"/>
    </row>
    <row r="45" spans="2:14" s="1" customFormat="1" x14ac:dyDescent="0.3">
      <c r="C45" s="15"/>
      <c r="D45" s="15"/>
      <c r="E45" s="15"/>
      <c r="F45" s="15"/>
      <c r="H45" s="15"/>
    </row>
    <row r="46" spans="2:14" s="1" customFormat="1" x14ac:dyDescent="0.3">
      <c r="C46" s="15"/>
      <c r="D46" s="15"/>
      <c r="E46" s="15"/>
      <c r="F46" s="15"/>
      <c r="H46" s="15"/>
    </row>
    <row r="47" spans="2:14" s="1" customFormat="1" x14ac:dyDescent="0.3">
      <c r="C47" s="15"/>
      <c r="D47" s="15"/>
      <c r="E47" s="15"/>
      <c r="F47" s="15"/>
      <c r="H47" s="15"/>
    </row>
    <row r="48" spans="2:14" s="1" customFormat="1" x14ac:dyDescent="0.3">
      <c r="C48" s="15"/>
      <c r="D48" s="15"/>
      <c r="E48" s="15"/>
      <c r="F48" s="15"/>
      <c r="H48" s="15"/>
    </row>
    <row r="49" spans="3:8" s="1" customFormat="1" x14ac:dyDescent="0.3">
      <c r="C49" s="15"/>
      <c r="D49" s="15"/>
      <c r="E49" s="15"/>
      <c r="F49" s="15"/>
      <c r="H49" s="15"/>
    </row>
    <row r="50" spans="3:8" s="1" customFormat="1" x14ac:dyDescent="0.3">
      <c r="C50" s="15"/>
      <c r="D50" s="15"/>
      <c r="E50" s="15"/>
      <c r="F50" s="15"/>
      <c r="H50" s="15"/>
    </row>
    <row r="51" spans="3:8" s="1" customFormat="1" x14ac:dyDescent="0.3">
      <c r="C51" s="15"/>
      <c r="D51" s="15"/>
      <c r="E51" s="15"/>
      <c r="F51" s="15"/>
      <c r="H51" s="15"/>
    </row>
    <row r="52" spans="3:8" s="1" customFormat="1" x14ac:dyDescent="0.3">
      <c r="C52" s="15"/>
      <c r="D52" s="15"/>
      <c r="E52" s="15"/>
      <c r="F52" s="15"/>
      <c r="H52" s="15"/>
    </row>
    <row r="53" spans="3:8" s="1" customFormat="1" x14ac:dyDescent="0.3">
      <c r="C53" s="15"/>
      <c r="D53" s="15"/>
      <c r="E53" s="15"/>
      <c r="F53" s="15"/>
      <c r="H53" s="15"/>
    </row>
    <row r="54" spans="3:8" s="1" customFormat="1" x14ac:dyDescent="0.3">
      <c r="C54" s="15"/>
      <c r="D54" s="15"/>
      <c r="E54" s="15"/>
      <c r="F54" s="15"/>
      <c r="H54" s="15"/>
    </row>
    <row r="55" spans="3:8" s="1" customFormat="1" x14ac:dyDescent="0.3">
      <c r="C55" s="15"/>
      <c r="D55" s="15"/>
      <c r="E55" s="15"/>
      <c r="F55" s="15"/>
      <c r="H55" s="15"/>
    </row>
    <row r="56" spans="3:8" s="1" customFormat="1" x14ac:dyDescent="0.3">
      <c r="C56" s="15"/>
      <c r="D56" s="15"/>
      <c r="E56" s="15"/>
      <c r="F56" s="15"/>
      <c r="H56" s="15"/>
    </row>
    <row r="57" spans="3:8" s="1" customFormat="1" x14ac:dyDescent="0.3">
      <c r="C57" s="15"/>
      <c r="D57" s="15"/>
      <c r="E57" s="15"/>
      <c r="F57" s="15"/>
      <c r="H57" s="15"/>
    </row>
    <row r="58" spans="3:8" s="1" customFormat="1" x14ac:dyDescent="0.3">
      <c r="C58" s="15"/>
      <c r="D58" s="15"/>
      <c r="E58" s="15"/>
      <c r="F58" s="15"/>
      <c r="H58" s="15"/>
    </row>
    <row r="59" spans="3:8" s="1" customFormat="1" x14ac:dyDescent="0.3">
      <c r="C59" s="15"/>
      <c r="D59" s="15"/>
      <c r="E59" s="15"/>
      <c r="F59" s="15"/>
      <c r="H59" s="15"/>
    </row>
    <row r="60" spans="3:8" s="1" customFormat="1" x14ac:dyDescent="0.3">
      <c r="C60" s="15"/>
      <c r="D60" s="15"/>
      <c r="E60" s="15"/>
      <c r="F60" s="15"/>
      <c r="H60" s="15"/>
    </row>
    <row r="61" spans="3:8" s="1" customFormat="1" x14ac:dyDescent="0.3">
      <c r="C61" s="15"/>
      <c r="D61" s="15"/>
      <c r="E61" s="15"/>
      <c r="F61" s="15"/>
      <c r="H61" s="15"/>
    </row>
    <row r="62" spans="3:8" s="1" customFormat="1" x14ac:dyDescent="0.3">
      <c r="C62" s="15"/>
      <c r="D62" s="15"/>
      <c r="E62" s="15"/>
      <c r="F62" s="15"/>
      <c r="H62" s="15"/>
    </row>
    <row r="63" spans="3:8" s="1" customFormat="1" x14ac:dyDescent="0.3">
      <c r="C63" s="15"/>
      <c r="D63" s="15"/>
      <c r="E63" s="15"/>
      <c r="F63" s="15"/>
      <c r="H63" s="15"/>
    </row>
    <row r="64" spans="3:8" s="1" customFormat="1" x14ac:dyDescent="0.3">
      <c r="C64" s="15"/>
      <c r="D64" s="15"/>
      <c r="E64" s="15"/>
      <c r="F64" s="15"/>
      <c r="H64" s="15"/>
    </row>
    <row r="65" spans="3:8" s="1" customFormat="1" x14ac:dyDescent="0.3">
      <c r="C65" s="15"/>
      <c r="D65" s="15"/>
      <c r="E65" s="15"/>
      <c r="F65" s="15"/>
      <c r="H65" s="15"/>
    </row>
    <row r="66" spans="3:8" s="1" customFormat="1" x14ac:dyDescent="0.3">
      <c r="C66" s="15"/>
      <c r="D66" s="15"/>
      <c r="E66" s="15"/>
      <c r="F66" s="15"/>
      <c r="H66" s="15"/>
    </row>
    <row r="67" spans="3:8" s="1" customFormat="1" x14ac:dyDescent="0.3">
      <c r="C67" s="15"/>
      <c r="D67" s="15"/>
      <c r="E67" s="15"/>
      <c r="F67" s="15"/>
      <c r="H67" s="15"/>
    </row>
    <row r="68" spans="3:8" s="1" customFormat="1" x14ac:dyDescent="0.3">
      <c r="C68" s="15"/>
      <c r="D68" s="15"/>
      <c r="E68" s="15"/>
      <c r="F68" s="15"/>
      <c r="H68" s="15"/>
    </row>
    <row r="69" spans="3:8" s="1" customFormat="1" x14ac:dyDescent="0.3">
      <c r="C69" s="15"/>
      <c r="D69" s="15"/>
      <c r="E69" s="15"/>
      <c r="F69" s="15"/>
      <c r="H69" s="15"/>
    </row>
    <row r="70" spans="3:8" s="1" customFormat="1" x14ac:dyDescent="0.3">
      <c r="C70" s="15"/>
      <c r="D70" s="15"/>
      <c r="E70" s="15"/>
      <c r="F70" s="15"/>
      <c r="H70" s="1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1" spans="2:11" s="1" customFormat="1" x14ac:dyDescent="0.3">
      <c r="C1" s="15"/>
      <c r="D1" s="15"/>
      <c r="E1" s="15"/>
      <c r="F1" s="15"/>
      <c r="H1" s="15"/>
    </row>
    <row r="2" spans="2:11" s="1" customFormat="1" ht="15" thickBot="1" x14ac:dyDescent="0.35">
      <c r="C2" s="15"/>
      <c r="D2" s="15"/>
      <c r="E2" s="15"/>
      <c r="F2" s="15"/>
      <c r="H2" s="15"/>
    </row>
    <row r="3" spans="2:11" s="1" customFormat="1" x14ac:dyDescent="0.3">
      <c r="B3" s="227" t="s">
        <v>60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s="1" customFormat="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s="1" customFormat="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s="1" customFormat="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s="1" customFormat="1" x14ac:dyDescent="0.3">
      <c r="B7" s="78" t="s">
        <v>4</v>
      </c>
      <c r="C7" s="79">
        <v>6.4699074074074086E-3</v>
      </c>
      <c r="D7" s="94">
        <v>0.61904761904761907</v>
      </c>
      <c r="E7" s="95">
        <v>0.17231812577065356</v>
      </c>
      <c r="F7" s="79"/>
      <c r="G7" s="94"/>
      <c r="H7" s="95"/>
      <c r="I7" s="79">
        <v>6.4699074074074086E-3</v>
      </c>
      <c r="J7" s="94">
        <v>0.61904761904761907</v>
      </c>
      <c r="K7" s="96">
        <v>0.17231812577065356</v>
      </c>
    </row>
    <row r="8" spans="2:11" s="1" customFormat="1" x14ac:dyDescent="0.3">
      <c r="B8" s="78" t="s">
        <v>33</v>
      </c>
      <c r="C8" s="79">
        <v>2.3148148148148149E-4</v>
      </c>
      <c r="D8" s="94">
        <v>2.2148394241417495E-2</v>
      </c>
      <c r="E8" s="95">
        <v>6.1652281134401982E-3</v>
      </c>
      <c r="F8" s="79"/>
      <c r="G8" s="94"/>
      <c r="H8" s="95"/>
      <c r="I8" s="79">
        <v>2.3148148148148149E-4</v>
      </c>
      <c r="J8" s="94">
        <v>2.2148394241417495E-2</v>
      </c>
      <c r="K8" s="96">
        <v>6.1652281134401982E-3</v>
      </c>
    </row>
    <row r="9" spans="2:11" s="1" customFormat="1" x14ac:dyDescent="0.3">
      <c r="B9" s="78" t="s">
        <v>5</v>
      </c>
      <c r="C9" s="79">
        <v>1.1689814814814816E-3</v>
      </c>
      <c r="D9" s="94">
        <v>0.11184939091915835</v>
      </c>
      <c r="E9" s="95">
        <v>3.1134401972873E-2</v>
      </c>
      <c r="F9" s="79"/>
      <c r="G9" s="94"/>
      <c r="H9" s="95"/>
      <c r="I9" s="79">
        <v>1.1689814814814816E-3</v>
      </c>
      <c r="J9" s="94">
        <v>0.11184939091915835</v>
      </c>
      <c r="K9" s="96">
        <v>3.1134401972873E-2</v>
      </c>
    </row>
    <row r="10" spans="2:11" s="1" customFormat="1" x14ac:dyDescent="0.3">
      <c r="B10" s="78" t="s">
        <v>12</v>
      </c>
      <c r="C10" s="79">
        <v>6.9444444444444444E-5</v>
      </c>
      <c r="D10" s="94">
        <v>6.6445182724252485E-3</v>
      </c>
      <c r="E10" s="95">
        <v>1.8495684340320594E-3</v>
      </c>
      <c r="F10" s="79"/>
      <c r="G10" s="94"/>
      <c r="H10" s="95"/>
      <c r="I10" s="79">
        <v>6.9444444444444444E-5</v>
      </c>
      <c r="J10" s="94">
        <v>6.6445182724252485E-3</v>
      </c>
      <c r="K10" s="96">
        <v>1.8495684340320594E-3</v>
      </c>
    </row>
    <row r="11" spans="2:11" s="1" customFormat="1" x14ac:dyDescent="0.3">
      <c r="B11" s="78" t="s">
        <v>7</v>
      </c>
      <c r="C11" s="79">
        <v>1.2152777777777778E-3</v>
      </c>
      <c r="D11" s="94">
        <v>0.11627906976744184</v>
      </c>
      <c r="E11" s="95">
        <v>3.2367447595561039E-2</v>
      </c>
      <c r="F11" s="79"/>
      <c r="G11" s="94"/>
      <c r="H11" s="95"/>
      <c r="I11" s="79">
        <v>1.2152777777777778E-3</v>
      </c>
      <c r="J11" s="94">
        <v>0.11627906976744184</v>
      </c>
      <c r="K11" s="96">
        <v>3.2367447595561039E-2</v>
      </c>
    </row>
    <row r="12" spans="2:11" s="1" customFormat="1" x14ac:dyDescent="0.3">
      <c r="B12" s="78" t="s">
        <v>34</v>
      </c>
      <c r="C12" s="79">
        <v>9.4907407407407408E-4</v>
      </c>
      <c r="D12" s="94">
        <v>9.0808416389811727E-2</v>
      </c>
      <c r="E12" s="95">
        <v>2.5277435265104811E-2</v>
      </c>
      <c r="F12" s="79"/>
      <c r="G12" s="94"/>
      <c r="H12" s="95"/>
      <c r="I12" s="79">
        <v>9.4907407407407408E-4</v>
      </c>
      <c r="J12" s="94">
        <v>9.0808416389811727E-2</v>
      </c>
      <c r="K12" s="96">
        <v>2.5277435265104811E-2</v>
      </c>
    </row>
    <row r="13" spans="2:11" s="1" customFormat="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s="1" customFormat="1" x14ac:dyDescent="0.3">
      <c r="B14" s="78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s="1" customFormat="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s="1" customFormat="1" x14ac:dyDescent="0.3">
      <c r="B16" s="78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s="1" customFormat="1" x14ac:dyDescent="0.3">
      <c r="B17" s="78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s="1" customFormat="1" x14ac:dyDescent="0.3">
      <c r="B18" s="78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s="1" customFormat="1" x14ac:dyDescent="0.3">
      <c r="B19" s="78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s="1" customFormat="1" x14ac:dyDescent="0.3">
      <c r="B20" s="78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s="1" customFormat="1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s="1" customFormat="1" x14ac:dyDescent="0.3">
      <c r="B22" s="78" t="s">
        <v>1</v>
      </c>
      <c r="C22" s="79">
        <v>3.4722222222222224E-4</v>
      </c>
      <c r="D22" s="94">
        <v>3.3222591362126241E-2</v>
      </c>
      <c r="E22" s="95">
        <v>9.2478421701602965E-3</v>
      </c>
      <c r="F22" s="79"/>
      <c r="G22" s="94"/>
      <c r="H22" s="95"/>
      <c r="I22" s="79">
        <v>3.4722222222222224E-4</v>
      </c>
      <c r="J22" s="94">
        <v>3.3222591362126241E-2</v>
      </c>
      <c r="K22" s="96">
        <v>9.2478421701602965E-3</v>
      </c>
    </row>
    <row r="23" spans="2:14" s="1" customFormat="1" x14ac:dyDescent="0.3">
      <c r="B23" s="84" t="s">
        <v>29</v>
      </c>
      <c r="C23" s="85">
        <v>1.045138888888889E-2</v>
      </c>
      <c r="D23" s="97">
        <v>1</v>
      </c>
      <c r="E23" s="98">
        <v>0.27836004932182495</v>
      </c>
      <c r="F23" s="85"/>
      <c r="G23" s="97"/>
      <c r="H23" s="98"/>
      <c r="I23" s="85">
        <v>1.045138888888889E-2</v>
      </c>
      <c r="J23" s="97">
        <v>1</v>
      </c>
      <c r="K23" s="99">
        <v>0.27836004932182495</v>
      </c>
    </row>
    <row r="24" spans="2:14" s="1" customForma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s="1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s="1" customFormat="1" x14ac:dyDescent="0.3">
      <c r="B26" s="106" t="s">
        <v>6</v>
      </c>
      <c r="C26" s="79">
        <v>2.5462962962962969E-3</v>
      </c>
      <c r="D26" s="94"/>
      <c r="E26" s="95">
        <v>6.7817509247842189E-2</v>
      </c>
      <c r="F26" s="79"/>
      <c r="G26" s="94"/>
      <c r="H26" s="95"/>
      <c r="I26" s="79">
        <v>2.5462962962962969E-3</v>
      </c>
      <c r="J26" s="94"/>
      <c r="K26" s="96">
        <v>6.7817509247842189E-2</v>
      </c>
    </row>
    <row r="27" spans="2:14" s="1" customFormat="1" x14ac:dyDescent="0.3">
      <c r="B27" s="106" t="s">
        <v>13</v>
      </c>
      <c r="C27" s="79"/>
      <c r="D27" s="94"/>
      <c r="E27" s="95"/>
      <c r="F27" s="79"/>
      <c r="G27" s="94"/>
      <c r="H27" s="95"/>
      <c r="I27" s="79"/>
      <c r="J27" s="94"/>
      <c r="K27" s="96"/>
    </row>
    <row r="28" spans="2:14" s="1" customFormat="1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s="1" customFormat="1" x14ac:dyDescent="0.3">
      <c r="B29" s="106" t="s">
        <v>3</v>
      </c>
      <c r="C29" s="79">
        <v>9.1898148148148139E-3</v>
      </c>
      <c r="D29" s="94"/>
      <c r="E29" s="95">
        <v>0.24475955610357583</v>
      </c>
      <c r="F29" s="79"/>
      <c r="G29" s="94"/>
      <c r="H29" s="95"/>
      <c r="I29" s="79">
        <v>9.1898148148148139E-3</v>
      </c>
      <c r="J29" s="94"/>
      <c r="K29" s="96">
        <v>0.24475955610357583</v>
      </c>
    </row>
    <row r="30" spans="2:14" s="1" customFormat="1" x14ac:dyDescent="0.3">
      <c r="B30" s="106" t="s">
        <v>8</v>
      </c>
      <c r="C30" s="79">
        <v>1.3692129629629624E-2</v>
      </c>
      <c r="D30" s="94"/>
      <c r="E30" s="95">
        <v>0.36467324290998754</v>
      </c>
      <c r="F30" s="79"/>
      <c r="G30" s="94"/>
      <c r="H30" s="95"/>
      <c r="I30" s="79">
        <v>1.3692129629629624E-2</v>
      </c>
      <c r="J30" s="94"/>
      <c r="K30" s="96">
        <v>0.36467324290998754</v>
      </c>
    </row>
    <row r="31" spans="2:14" s="1" customFormat="1" x14ac:dyDescent="0.3">
      <c r="B31" s="106" t="s">
        <v>2</v>
      </c>
      <c r="C31" s="79">
        <v>1.6666666666666668E-3</v>
      </c>
      <c r="D31" s="94"/>
      <c r="E31" s="95">
        <v>4.4389642416769425E-2</v>
      </c>
      <c r="F31" s="79"/>
      <c r="G31" s="94"/>
      <c r="H31" s="95"/>
      <c r="I31" s="79">
        <v>1.6666666666666668E-3</v>
      </c>
      <c r="J31" s="94"/>
      <c r="K31" s="96">
        <v>4.4389642416769425E-2</v>
      </c>
    </row>
    <row r="32" spans="2:14" s="1" customFormat="1" x14ac:dyDescent="0.3">
      <c r="B32" s="107" t="s">
        <v>29</v>
      </c>
      <c r="C32" s="90">
        <v>2.7094907407407401E-2</v>
      </c>
      <c r="D32" s="97"/>
      <c r="E32" s="97">
        <v>0.7216399506781751</v>
      </c>
      <c r="F32" s="90"/>
      <c r="G32" s="97"/>
      <c r="H32" s="97"/>
      <c r="I32" s="90">
        <v>2.7094907407407401E-2</v>
      </c>
      <c r="J32" s="97"/>
      <c r="K32" s="100">
        <v>0.7216399506781751</v>
      </c>
      <c r="M32" s="18"/>
    </row>
    <row r="33" spans="2:14" s="1" customFormat="1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s="1" customFormat="1" x14ac:dyDescent="0.3">
      <c r="B34" s="84" t="s">
        <v>39</v>
      </c>
      <c r="C34" s="90">
        <v>3.7546296296296293E-2</v>
      </c>
      <c r="D34" s="104"/>
      <c r="E34" s="97">
        <v>1</v>
      </c>
      <c r="F34" s="90"/>
      <c r="G34" s="104"/>
      <c r="H34" s="97"/>
      <c r="I34" s="90">
        <v>3.7546296296296293E-2</v>
      </c>
      <c r="J34" s="104"/>
      <c r="K34" s="100">
        <v>1</v>
      </c>
    </row>
    <row r="35" spans="2:14" s="1" customFormat="1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  <row r="36" spans="2:14" s="1" customFormat="1" x14ac:dyDescent="0.3">
      <c r="C36" s="15"/>
      <c r="D36" s="15"/>
      <c r="E36" s="15"/>
      <c r="F36" s="15"/>
      <c r="H36" s="15"/>
    </row>
    <row r="37" spans="2:14" s="1" customFormat="1" x14ac:dyDescent="0.3">
      <c r="C37" s="15"/>
      <c r="D37" s="15"/>
      <c r="E37" s="15"/>
      <c r="F37" s="15"/>
      <c r="H37" s="15"/>
    </row>
    <row r="38" spans="2:14" s="1" customFormat="1" x14ac:dyDescent="0.3">
      <c r="C38" s="15"/>
      <c r="D38" s="15"/>
      <c r="E38" s="15"/>
      <c r="F38" s="15"/>
      <c r="H38" s="15"/>
    </row>
    <row r="39" spans="2:14" s="1" customFormat="1" x14ac:dyDescent="0.3">
      <c r="C39" s="15"/>
      <c r="D39" s="15"/>
      <c r="E39" s="15"/>
      <c r="F39" s="15"/>
      <c r="H39" s="15"/>
    </row>
    <row r="40" spans="2:14" s="1" customFormat="1" x14ac:dyDescent="0.3">
      <c r="C40" s="15"/>
      <c r="D40" s="15"/>
      <c r="E40" s="15"/>
      <c r="F40" s="15"/>
      <c r="H40" s="15"/>
    </row>
    <row r="41" spans="2:14" s="1" customFormat="1" x14ac:dyDescent="0.3">
      <c r="C41" s="15"/>
      <c r="D41" s="15"/>
      <c r="E41" s="15"/>
      <c r="F41" s="15"/>
      <c r="H41" s="15"/>
    </row>
    <row r="42" spans="2:14" s="1" customFormat="1" x14ac:dyDescent="0.3">
      <c r="C42" s="15"/>
      <c r="D42" s="15"/>
      <c r="E42" s="15"/>
      <c r="F42" s="15"/>
      <c r="H42" s="15"/>
    </row>
    <row r="43" spans="2:14" s="1" customFormat="1" x14ac:dyDescent="0.3">
      <c r="C43" s="15"/>
      <c r="D43" s="15"/>
      <c r="E43" s="15"/>
      <c r="F43" s="15"/>
      <c r="H43" s="15"/>
    </row>
    <row r="44" spans="2:14" s="1" customFormat="1" x14ac:dyDescent="0.3">
      <c r="C44" s="15"/>
      <c r="D44" s="15"/>
      <c r="E44" s="15"/>
      <c r="F44" s="15"/>
      <c r="H44" s="15"/>
    </row>
    <row r="45" spans="2:14" s="1" customFormat="1" x14ac:dyDescent="0.3">
      <c r="C45" s="15"/>
      <c r="D45" s="15"/>
      <c r="E45" s="15"/>
      <c r="F45" s="15"/>
      <c r="H45" s="15"/>
    </row>
    <row r="46" spans="2:14" s="1" customFormat="1" x14ac:dyDescent="0.3">
      <c r="C46" s="15"/>
      <c r="D46" s="15"/>
      <c r="E46" s="15"/>
      <c r="F46" s="15"/>
      <c r="H46" s="15"/>
    </row>
    <row r="47" spans="2:14" s="1" customFormat="1" x14ac:dyDescent="0.3">
      <c r="C47" s="15"/>
      <c r="D47" s="15"/>
      <c r="E47" s="15"/>
      <c r="F47" s="15"/>
      <c r="H47" s="15"/>
    </row>
    <row r="48" spans="2:14" s="1" customFormat="1" x14ac:dyDescent="0.3">
      <c r="C48" s="15"/>
      <c r="D48" s="15"/>
      <c r="E48" s="15"/>
      <c r="F48" s="15"/>
      <c r="H48" s="15"/>
    </row>
    <row r="49" spans="3:8" s="1" customFormat="1" x14ac:dyDescent="0.3">
      <c r="C49" s="15"/>
      <c r="D49" s="15"/>
      <c r="E49" s="15"/>
      <c r="F49" s="15"/>
      <c r="H49" s="15"/>
    </row>
    <row r="50" spans="3:8" s="1" customFormat="1" x14ac:dyDescent="0.3">
      <c r="C50" s="15"/>
      <c r="D50" s="15"/>
      <c r="E50" s="15"/>
      <c r="F50" s="15"/>
      <c r="H50" s="15"/>
    </row>
    <row r="51" spans="3:8" s="1" customFormat="1" x14ac:dyDescent="0.3">
      <c r="C51" s="15"/>
      <c r="D51" s="15"/>
      <c r="E51" s="15"/>
      <c r="F51" s="15"/>
      <c r="H51" s="15"/>
    </row>
    <row r="52" spans="3:8" s="1" customFormat="1" x14ac:dyDescent="0.3">
      <c r="C52" s="15"/>
      <c r="D52" s="15"/>
      <c r="E52" s="15"/>
      <c r="F52" s="15"/>
      <c r="H52" s="15"/>
    </row>
    <row r="53" spans="3:8" s="1" customFormat="1" x14ac:dyDescent="0.3">
      <c r="C53" s="15"/>
      <c r="D53" s="15"/>
      <c r="E53" s="15"/>
      <c r="F53" s="15"/>
      <c r="H53" s="15"/>
    </row>
    <row r="54" spans="3:8" s="1" customFormat="1" x14ac:dyDescent="0.3">
      <c r="C54" s="15"/>
      <c r="D54" s="15"/>
      <c r="E54" s="15"/>
      <c r="F54" s="15"/>
      <c r="H54" s="15"/>
    </row>
    <row r="55" spans="3:8" s="1" customFormat="1" x14ac:dyDescent="0.3">
      <c r="C55" s="15"/>
      <c r="D55" s="15"/>
      <c r="E55" s="15"/>
      <c r="F55" s="15"/>
      <c r="H55" s="15"/>
    </row>
    <row r="56" spans="3:8" s="1" customFormat="1" x14ac:dyDescent="0.3">
      <c r="C56" s="15"/>
      <c r="D56" s="15"/>
      <c r="E56" s="15"/>
      <c r="F56" s="15"/>
      <c r="H56" s="15"/>
    </row>
    <row r="57" spans="3:8" s="1" customFormat="1" x14ac:dyDescent="0.3">
      <c r="C57" s="15"/>
      <c r="D57" s="15"/>
      <c r="E57" s="15"/>
      <c r="F57" s="15"/>
      <c r="H57" s="15"/>
    </row>
    <row r="58" spans="3:8" s="1" customFormat="1" x14ac:dyDescent="0.3">
      <c r="C58" s="15"/>
      <c r="D58" s="15"/>
      <c r="E58" s="15"/>
      <c r="F58" s="15"/>
      <c r="H58" s="15"/>
    </row>
    <row r="59" spans="3:8" s="1" customFormat="1" x14ac:dyDescent="0.3">
      <c r="C59" s="15"/>
      <c r="D59" s="15"/>
      <c r="E59" s="15"/>
      <c r="F59" s="15"/>
      <c r="H59" s="15"/>
    </row>
    <row r="60" spans="3:8" s="1" customFormat="1" x14ac:dyDescent="0.3">
      <c r="C60" s="15"/>
      <c r="D60" s="15"/>
      <c r="E60" s="15"/>
      <c r="F60" s="15"/>
      <c r="H60" s="15"/>
    </row>
    <row r="61" spans="3:8" s="1" customFormat="1" x14ac:dyDescent="0.3">
      <c r="C61" s="15"/>
      <c r="D61" s="15"/>
      <c r="E61" s="15"/>
      <c r="F61" s="15"/>
      <c r="H61" s="15"/>
    </row>
    <row r="62" spans="3:8" s="1" customFormat="1" x14ac:dyDescent="0.3">
      <c r="C62" s="15"/>
      <c r="D62" s="15"/>
      <c r="E62" s="15"/>
      <c r="F62" s="15"/>
      <c r="H62" s="15"/>
    </row>
    <row r="63" spans="3:8" s="1" customFormat="1" x14ac:dyDescent="0.3">
      <c r="C63" s="15"/>
      <c r="D63" s="15"/>
      <c r="E63" s="15"/>
      <c r="F63" s="15"/>
      <c r="H63" s="15"/>
    </row>
    <row r="64" spans="3:8" s="1" customFormat="1" x14ac:dyDescent="0.3">
      <c r="C64" s="15"/>
      <c r="D64" s="15"/>
      <c r="E64" s="15"/>
      <c r="F64" s="15"/>
      <c r="H64" s="15"/>
    </row>
    <row r="65" spans="3:8" s="1" customFormat="1" x14ac:dyDescent="0.3">
      <c r="C65" s="15"/>
      <c r="D65" s="15"/>
      <c r="E65" s="15"/>
      <c r="F65" s="15"/>
      <c r="H65" s="15"/>
    </row>
    <row r="66" spans="3:8" s="1" customFormat="1" x14ac:dyDescent="0.3">
      <c r="C66" s="15"/>
      <c r="D66" s="15"/>
      <c r="E66" s="15"/>
      <c r="F66" s="15"/>
      <c r="H66" s="15"/>
    </row>
    <row r="67" spans="3:8" s="1" customFormat="1" x14ac:dyDescent="0.3">
      <c r="C67" s="15"/>
      <c r="D67" s="15"/>
      <c r="E67" s="15"/>
      <c r="F67" s="15"/>
      <c r="H67" s="15"/>
    </row>
    <row r="68" spans="3:8" s="1" customFormat="1" x14ac:dyDescent="0.3">
      <c r="C68" s="15"/>
      <c r="D68" s="15"/>
      <c r="E68" s="15"/>
      <c r="F68" s="15"/>
      <c r="H68" s="15"/>
    </row>
    <row r="69" spans="3:8" s="1" customFormat="1" x14ac:dyDescent="0.3">
      <c r="C69" s="15"/>
      <c r="D69" s="15"/>
      <c r="E69" s="15"/>
      <c r="F69" s="15"/>
      <c r="H69" s="15"/>
    </row>
    <row r="70" spans="3:8" s="1" customFormat="1" x14ac:dyDescent="0.3">
      <c r="C70" s="15"/>
      <c r="D70" s="15"/>
      <c r="E70" s="15"/>
      <c r="F70" s="15"/>
      <c r="H70" s="1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L23" sqref="L23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14" width="8" style="11" customWidth="1"/>
    <col min="15" max="16384" width="8.88671875" style="11"/>
  </cols>
  <sheetData>
    <row r="2" spans="2:14" ht="15" thickBot="1" x14ac:dyDescent="0.35"/>
    <row r="3" spans="2:14" x14ac:dyDescent="0.3">
      <c r="B3" s="227" t="s">
        <v>61</v>
      </c>
      <c r="C3" s="228"/>
      <c r="D3" s="228"/>
      <c r="E3" s="228"/>
      <c r="F3" s="228"/>
      <c r="G3" s="228"/>
      <c r="H3" s="229"/>
      <c r="I3" s="228"/>
      <c r="J3" s="228"/>
      <c r="K3" s="228"/>
      <c r="L3" s="228"/>
      <c r="M3" s="228"/>
      <c r="N3" s="229"/>
    </row>
    <row r="4" spans="2:14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1"/>
      <c r="L4" s="231"/>
      <c r="M4" s="231"/>
      <c r="N4" s="232"/>
    </row>
    <row r="5" spans="2:14" x14ac:dyDescent="0.3">
      <c r="B5" s="2"/>
      <c r="C5" s="233" t="s">
        <v>9</v>
      </c>
      <c r="D5" s="231"/>
      <c r="E5" s="234"/>
      <c r="F5" s="233" t="s">
        <v>25</v>
      </c>
      <c r="G5" s="231"/>
      <c r="H5" s="234"/>
      <c r="I5" s="231" t="s">
        <v>28</v>
      </c>
      <c r="J5" s="231"/>
      <c r="K5" s="234"/>
      <c r="L5" s="233" t="s">
        <v>29</v>
      </c>
      <c r="M5" s="231"/>
      <c r="N5" s="232"/>
    </row>
    <row r="6" spans="2:14" x14ac:dyDescent="0.3">
      <c r="B6" s="3" t="s">
        <v>30</v>
      </c>
      <c r="C6" s="73" t="s">
        <v>31</v>
      </c>
      <c r="D6" s="5" t="s">
        <v>32</v>
      </c>
      <c r="E6" s="74" t="s">
        <v>32</v>
      </c>
      <c r="F6" s="73" t="s">
        <v>31</v>
      </c>
      <c r="G6" s="5" t="s">
        <v>32</v>
      </c>
      <c r="H6" s="74" t="s">
        <v>32</v>
      </c>
      <c r="I6" s="71" t="s">
        <v>31</v>
      </c>
      <c r="J6" s="5" t="s">
        <v>32</v>
      </c>
      <c r="K6" s="74" t="s">
        <v>32</v>
      </c>
      <c r="L6" s="73" t="s">
        <v>31</v>
      </c>
      <c r="M6" s="5" t="s">
        <v>32</v>
      </c>
      <c r="N6" s="72" t="s">
        <v>32</v>
      </c>
    </row>
    <row r="7" spans="2:14" x14ac:dyDescent="0.3">
      <c r="B7" s="78" t="s">
        <v>4</v>
      </c>
      <c r="C7" s="116">
        <v>1.9259259259259257E-2</v>
      </c>
      <c r="D7" s="80">
        <v>0.47313050895649689</v>
      </c>
      <c r="E7" s="80">
        <v>0.34077411427401183</v>
      </c>
      <c r="F7" s="116">
        <v>6.1921296296296299E-3</v>
      </c>
      <c r="G7" s="80">
        <v>0.47219770520741394</v>
      </c>
      <c r="H7" s="80">
        <v>0.28069254984260228</v>
      </c>
      <c r="I7" s="116">
        <v>9.9999999999999967E-3</v>
      </c>
      <c r="J7" s="80">
        <v>0.43027888446215129</v>
      </c>
      <c r="K7" s="80">
        <v>0.29619472060335955</v>
      </c>
      <c r="L7" s="81">
        <v>3.5451388888888886E-2</v>
      </c>
      <c r="M7" s="80">
        <v>0.46004806248122554</v>
      </c>
      <c r="N7" s="82">
        <v>0.31557799299402428</v>
      </c>
    </row>
    <row r="8" spans="2:14" x14ac:dyDescent="0.3">
      <c r="B8" s="78" t="s">
        <v>33</v>
      </c>
      <c r="C8" s="116">
        <v>9.0277777777777784E-4</v>
      </c>
      <c r="D8" s="80">
        <v>2.2177992607335797E-2</v>
      </c>
      <c r="E8" s="80">
        <v>1.5973786606594306E-2</v>
      </c>
      <c r="F8" s="116">
        <v>1.5046296296296295E-4</v>
      </c>
      <c r="G8" s="80">
        <v>1.1473962930273609E-2</v>
      </c>
      <c r="H8" s="80">
        <v>6.8205666316893997E-3</v>
      </c>
      <c r="I8" s="116">
        <v>3.1250000000000001E-4</v>
      </c>
      <c r="J8" s="80">
        <v>1.3446215139442233E-2</v>
      </c>
      <c r="K8" s="80">
        <v>9.2560850188549895E-3</v>
      </c>
      <c r="L8" s="81">
        <v>1.3657407407407409E-3</v>
      </c>
      <c r="M8" s="80">
        <v>1.7723039951937521E-2</v>
      </c>
      <c r="N8" s="82">
        <v>1.2157428394807336E-2</v>
      </c>
    </row>
    <row r="9" spans="2:14" x14ac:dyDescent="0.3">
      <c r="B9" s="78" t="s">
        <v>5</v>
      </c>
      <c r="C9" s="116">
        <v>5.9490740740740745E-3</v>
      </c>
      <c r="D9" s="80">
        <v>0.14614728461757179</v>
      </c>
      <c r="E9" s="80">
        <v>0.10526315789473684</v>
      </c>
      <c r="F9" s="116">
        <v>2.2337962962962967E-3</v>
      </c>
      <c r="G9" s="80">
        <v>0.17034421888790824</v>
      </c>
      <c r="H9" s="80">
        <v>0.10125918153200419</v>
      </c>
      <c r="I9" s="116">
        <v>4.340277777777778E-3</v>
      </c>
      <c r="J9" s="80">
        <v>0.18675298804780879</v>
      </c>
      <c r="K9" s="80">
        <v>0.12855673637298598</v>
      </c>
      <c r="L9" s="81">
        <v>1.252314814814815E-2</v>
      </c>
      <c r="M9" s="80">
        <v>0.16251126464403726</v>
      </c>
      <c r="N9" s="82">
        <v>0.11147743663713168</v>
      </c>
    </row>
    <row r="10" spans="2:14" x14ac:dyDescent="0.3">
      <c r="B10" s="78" t="s">
        <v>12</v>
      </c>
      <c r="C10" s="116">
        <v>3.6689814814814814E-3</v>
      </c>
      <c r="D10" s="80">
        <v>9.0133636622121108E-2</v>
      </c>
      <c r="E10" s="80">
        <v>6.4919107106287108E-2</v>
      </c>
      <c r="F10" s="116">
        <v>4.3981481481481476E-4</v>
      </c>
      <c r="G10" s="80">
        <v>3.3539276257722857E-2</v>
      </c>
      <c r="H10" s="80">
        <v>1.9937040923399783E-2</v>
      </c>
      <c r="I10" s="116">
        <v>9.7222222222222219E-4</v>
      </c>
      <c r="J10" s="80">
        <v>4.1832669322709168E-2</v>
      </c>
      <c r="K10" s="80">
        <v>2.8796708947548856E-2</v>
      </c>
      <c r="L10" s="81">
        <v>5.0810185185185186E-3</v>
      </c>
      <c r="M10" s="80">
        <v>6.5935716431360772E-2</v>
      </c>
      <c r="N10" s="82">
        <v>4.5229754790851014E-2</v>
      </c>
    </row>
    <row r="11" spans="2:14" x14ac:dyDescent="0.3">
      <c r="B11" s="78" t="s">
        <v>7</v>
      </c>
      <c r="C11" s="116">
        <v>4.8495370370370368E-3</v>
      </c>
      <c r="D11" s="80">
        <v>0.11913562695479099</v>
      </c>
      <c r="E11" s="80">
        <v>8.5807904976448898E-2</v>
      </c>
      <c r="F11" s="116">
        <v>7.2916666666666659E-4</v>
      </c>
      <c r="G11" s="80">
        <v>5.5604589585172101E-2</v>
      </c>
      <c r="H11" s="80">
        <v>3.3053515215110171E-2</v>
      </c>
      <c r="I11" s="116">
        <v>2.3842592592592591E-3</v>
      </c>
      <c r="J11" s="80">
        <v>0.10258964143426295</v>
      </c>
      <c r="K11" s="80">
        <v>7.0620500514226955E-2</v>
      </c>
      <c r="L11" s="81">
        <v>7.9629629629629634E-3</v>
      </c>
      <c r="M11" s="80">
        <v>0.10333433463502553</v>
      </c>
      <c r="N11" s="82">
        <v>7.0883989284978355E-2</v>
      </c>
    </row>
    <row r="12" spans="2:14" x14ac:dyDescent="0.3">
      <c r="B12" s="78" t="s">
        <v>34</v>
      </c>
      <c r="C12" s="116">
        <v>4.6296296296296285E-3</v>
      </c>
      <c r="D12" s="80">
        <v>0.11373329542223481</v>
      </c>
      <c r="E12" s="80">
        <v>8.1916854392791297E-2</v>
      </c>
      <c r="F12" s="116">
        <v>1.6550925925925923E-3</v>
      </c>
      <c r="G12" s="80">
        <v>0.12621359223300968</v>
      </c>
      <c r="H12" s="80">
        <v>7.5026232948583391E-2</v>
      </c>
      <c r="I12" s="116">
        <v>1.8981481481481482E-3</v>
      </c>
      <c r="J12" s="80">
        <v>8.1673306772908377E-2</v>
      </c>
      <c r="K12" s="80">
        <v>5.6222146040452531E-2</v>
      </c>
      <c r="L12" s="81">
        <v>8.1828703703703699E-3</v>
      </c>
      <c r="M12" s="80">
        <v>0.10618804445779512</v>
      </c>
      <c r="N12" s="82">
        <v>7.2841541314650718E-2</v>
      </c>
    </row>
    <row r="13" spans="2:14" x14ac:dyDescent="0.3">
      <c r="B13" s="78" t="s">
        <v>15</v>
      </c>
      <c r="C13" s="116">
        <v>1.3888888888888889E-4</v>
      </c>
      <c r="D13" s="80">
        <v>3.4119988626670453E-3</v>
      </c>
      <c r="E13" s="80">
        <v>2.4575056317837395E-3</v>
      </c>
      <c r="F13" s="116"/>
      <c r="G13" s="80"/>
      <c r="H13" s="80"/>
      <c r="I13" s="116"/>
      <c r="J13" s="80"/>
      <c r="K13" s="80"/>
      <c r="L13" s="81">
        <v>1.3888888888888889E-4</v>
      </c>
      <c r="M13" s="80">
        <v>1.8023430459597476E-3</v>
      </c>
      <c r="N13" s="82">
        <v>1.2363486503193899E-3</v>
      </c>
    </row>
    <row r="14" spans="2:14" x14ac:dyDescent="0.3">
      <c r="B14" s="78" t="s">
        <v>35</v>
      </c>
      <c r="C14" s="116" t="s">
        <v>166</v>
      </c>
      <c r="D14" s="80"/>
      <c r="E14" s="80"/>
      <c r="F14" s="116"/>
      <c r="G14" s="80"/>
      <c r="H14" s="80"/>
      <c r="I14" s="116" t="s">
        <v>166</v>
      </c>
      <c r="J14" s="80"/>
      <c r="K14" s="80"/>
      <c r="L14" s="81"/>
      <c r="M14" s="80"/>
      <c r="N14" s="82"/>
    </row>
    <row r="15" spans="2:14" x14ac:dyDescent="0.3">
      <c r="B15" s="78" t="s">
        <v>11</v>
      </c>
      <c r="C15" s="116">
        <v>1.5046296296296297E-4</v>
      </c>
      <c r="D15" s="80">
        <v>3.6963321012226328E-3</v>
      </c>
      <c r="E15" s="80">
        <v>2.6622977677657179E-3</v>
      </c>
      <c r="F15" s="116"/>
      <c r="G15" s="80"/>
      <c r="H15" s="80"/>
      <c r="I15" s="116">
        <v>1.7361111111111112E-4</v>
      </c>
      <c r="J15" s="80">
        <v>7.4701195219123518E-3</v>
      </c>
      <c r="K15" s="80">
        <v>5.1422694549194386E-3</v>
      </c>
      <c r="L15" s="81">
        <v>3.2407407407407406E-4</v>
      </c>
      <c r="M15" s="80">
        <v>4.205467107239411E-3</v>
      </c>
      <c r="N15" s="82">
        <v>2.8848135174119097E-3</v>
      </c>
    </row>
    <row r="16" spans="2:14" x14ac:dyDescent="0.3">
      <c r="B16" s="78" t="s">
        <v>19</v>
      </c>
      <c r="C16" s="116">
        <v>2.4305555555555555E-4</v>
      </c>
      <c r="D16" s="80">
        <v>5.9709980096673294E-3</v>
      </c>
      <c r="E16" s="80">
        <v>4.3006348556215435E-3</v>
      </c>
      <c r="F16" s="116">
        <v>6.4814814814814813E-4</v>
      </c>
      <c r="G16" s="80">
        <v>4.9426301853486315E-2</v>
      </c>
      <c r="H16" s="80">
        <v>2.9380902413431262E-2</v>
      </c>
      <c r="I16" s="116">
        <v>6.9444444444444444E-5</v>
      </c>
      <c r="J16" s="80">
        <v>2.9880478087649406E-3</v>
      </c>
      <c r="K16" s="80">
        <v>2.0569077819677754E-3</v>
      </c>
      <c r="L16" s="81">
        <v>9.6064814814814819E-4</v>
      </c>
      <c r="M16" s="80">
        <v>1.2466206067888255E-2</v>
      </c>
      <c r="N16" s="82">
        <v>8.5514114980424476E-3</v>
      </c>
    </row>
    <row r="17" spans="2:14" x14ac:dyDescent="0.3">
      <c r="B17" s="78" t="s">
        <v>26</v>
      </c>
      <c r="C17" s="116"/>
      <c r="D17" s="80"/>
      <c r="E17" s="80"/>
      <c r="F17" s="116"/>
      <c r="G17" s="80"/>
      <c r="H17" s="80"/>
      <c r="I17" s="116"/>
      <c r="J17" s="80"/>
      <c r="K17" s="80"/>
      <c r="L17" s="81"/>
      <c r="M17" s="80"/>
      <c r="N17" s="82"/>
    </row>
    <row r="18" spans="2:14" x14ac:dyDescent="0.3">
      <c r="B18" s="78" t="s">
        <v>36</v>
      </c>
      <c r="C18" s="116"/>
      <c r="D18" s="80"/>
      <c r="E18" s="80"/>
      <c r="F18" s="116"/>
      <c r="G18" s="80"/>
      <c r="H18" s="80"/>
      <c r="I18" s="116"/>
      <c r="J18" s="80"/>
      <c r="K18" s="80"/>
      <c r="L18" s="81"/>
      <c r="M18" s="80"/>
      <c r="N18" s="82"/>
    </row>
    <row r="19" spans="2:14" x14ac:dyDescent="0.3">
      <c r="B19" s="78" t="s">
        <v>37</v>
      </c>
      <c r="C19" s="116"/>
      <c r="D19" s="80"/>
      <c r="E19" s="80"/>
      <c r="F19" s="116"/>
      <c r="G19" s="80"/>
      <c r="H19" s="80"/>
      <c r="I19" s="116"/>
      <c r="J19" s="80"/>
      <c r="K19" s="80"/>
      <c r="L19" s="81"/>
      <c r="M19" s="80"/>
      <c r="N19" s="82"/>
    </row>
    <row r="20" spans="2:14" x14ac:dyDescent="0.3">
      <c r="B20" s="78" t="s">
        <v>16</v>
      </c>
      <c r="C20" s="116"/>
      <c r="D20" s="80"/>
      <c r="E20" s="80"/>
      <c r="F20" s="116"/>
      <c r="G20" s="80"/>
      <c r="H20" s="80"/>
      <c r="I20" s="116"/>
      <c r="J20" s="80"/>
      <c r="K20" s="80"/>
      <c r="L20" s="81"/>
      <c r="M20" s="80"/>
      <c r="N20" s="82"/>
    </row>
    <row r="21" spans="2:14" x14ac:dyDescent="0.3">
      <c r="B21" s="78" t="s">
        <v>14</v>
      </c>
      <c r="C21" s="116"/>
      <c r="D21" s="80"/>
      <c r="E21" s="80"/>
      <c r="F21" s="116"/>
      <c r="G21" s="80"/>
      <c r="H21" s="80"/>
      <c r="I21" s="116">
        <v>9.6064814814814808E-4</v>
      </c>
      <c r="J21" s="80">
        <v>4.1334661354581671E-2</v>
      </c>
      <c r="K21" s="80">
        <v>2.8453890983887557E-2</v>
      </c>
      <c r="L21" s="81">
        <v>9.6064814814814808E-4</v>
      </c>
      <c r="M21" s="80">
        <v>1.2466206067888253E-2</v>
      </c>
      <c r="N21" s="82">
        <v>8.5514114980424459E-3</v>
      </c>
    </row>
    <row r="22" spans="2:14" x14ac:dyDescent="0.3">
      <c r="B22" s="78" t="s">
        <v>1</v>
      </c>
      <c r="C22" s="116">
        <v>9.1435185185185185E-4</v>
      </c>
      <c r="D22" s="80">
        <v>2.2462325845891383E-2</v>
      </c>
      <c r="E22" s="80">
        <v>1.6178578742576284E-2</v>
      </c>
      <c r="F22" s="116">
        <v>1.0648148148148149E-3</v>
      </c>
      <c r="G22" s="80">
        <v>8.1200353045013246E-2</v>
      </c>
      <c r="H22" s="80">
        <v>4.8268625393494219E-2</v>
      </c>
      <c r="I22" s="116">
        <v>2.1296296296296298E-3</v>
      </c>
      <c r="J22" s="80">
        <v>9.1633466135458183E-2</v>
      </c>
      <c r="K22" s="80">
        <v>6.3078505313678451E-2</v>
      </c>
      <c r="L22" s="81">
        <v>4.1087962962962962E-3</v>
      </c>
      <c r="M22" s="80">
        <v>5.331931510964253E-2</v>
      </c>
      <c r="N22" s="82">
        <v>3.6575314238615285E-2</v>
      </c>
    </row>
    <row r="23" spans="2:14" x14ac:dyDescent="0.3">
      <c r="B23" s="84" t="s">
        <v>29</v>
      </c>
      <c r="C23" s="85">
        <f>SUM(C7:C22)</f>
        <v>4.0706018518518523E-2</v>
      </c>
      <c r="D23" s="86">
        <f>SUM(D7:D22)</f>
        <v>0.99999999999999978</v>
      </c>
      <c r="E23" s="87">
        <f>SUM(E7:E22)</f>
        <v>0.72025394224861761</v>
      </c>
      <c r="F23" s="88">
        <v>1.3113425925925926E-2</v>
      </c>
      <c r="G23" s="86">
        <v>1</v>
      </c>
      <c r="H23" s="87">
        <v>0.59443861490031469</v>
      </c>
      <c r="I23" s="88">
        <v>2.3240740740740739E-2</v>
      </c>
      <c r="J23" s="86">
        <v>0.99999999999999989</v>
      </c>
      <c r="K23" s="87">
        <v>0.68837847103188199</v>
      </c>
      <c r="L23" s="88">
        <v>7.706018518518519E-2</v>
      </c>
      <c r="M23" s="86">
        <v>0.99999999999999989</v>
      </c>
      <c r="N23" s="89">
        <v>0.68596744281887467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</row>
    <row r="25" spans="2:14" x14ac:dyDescent="0.3">
      <c r="B25" s="3" t="s">
        <v>38</v>
      </c>
      <c r="C25" s="9" t="s">
        <v>31</v>
      </c>
      <c r="D25" s="9" t="s">
        <v>32</v>
      </c>
      <c r="E25" s="9" t="s">
        <v>32</v>
      </c>
      <c r="F25" s="5" t="s">
        <v>31</v>
      </c>
      <c r="G25" s="76" t="s">
        <v>32</v>
      </c>
      <c r="H25" s="76" t="s">
        <v>32</v>
      </c>
      <c r="I25" s="5" t="s">
        <v>31</v>
      </c>
      <c r="J25" s="76" t="s">
        <v>32</v>
      </c>
      <c r="K25" s="76" t="s">
        <v>32</v>
      </c>
      <c r="L25" s="75" t="s">
        <v>31</v>
      </c>
      <c r="M25" s="9" t="s">
        <v>32</v>
      </c>
      <c r="N25" s="77" t="s">
        <v>32</v>
      </c>
    </row>
    <row r="26" spans="2:14" x14ac:dyDescent="0.3">
      <c r="B26" s="78" t="s">
        <v>6</v>
      </c>
      <c r="C26" s="116"/>
      <c r="D26" s="81"/>
      <c r="E26" s="80"/>
      <c r="F26" s="116"/>
      <c r="G26" s="81"/>
      <c r="H26" s="80"/>
      <c r="I26" s="116"/>
      <c r="J26" s="81"/>
      <c r="K26" s="80"/>
      <c r="L26" s="81"/>
      <c r="M26" s="81"/>
      <c r="N26" s="82"/>
    </row>
    <row r="27" spans="2:14" x14ac:dyDescent="0.3">
      <c r="B27" s="78" t="s">
        <v>13</v>
      </c>
      <c r="C27" s="116">
        <v>3.0092592592592595E-4</v>
      </c>
      <c r="D27" s="81"/>
      <c r="E27" s="80">
        <v>5.3245955355314357E-3</v>
      </c>
      <c r="F27" s="116">
        <v>4.861111111111111E-4</v>
      </c>
      <c r="G27" s="81"/>
      <c r="H27" s="80">
        <v>2.2035676810073446E-2</v>
      </c>
      <c r="I27" s="116">
        <v>3.1249999999999995E-4</v>
      </c>
      <c r="J27" s="81"/>
      <c r="K27" s="80">
        <v>9.2560850188549877E-3</v>
      </c>
      <c r="L27" s="81">
        <v>1.0995370370370369E-3</v>
      </c>
      <c r="M27" s="81"/>
      <c r="N27" s="82">
        <v>9.7877601483618362E-3</v>
      </c>
    </row>
    <row r="28" spans="2:14" x14ac:dyDescent="0.3">
      <c r="B28" s="78" t="s">
        <v>10</v>
      </c>
      <c r="C28" s="116"/>
      <c r="D28" s="81"/>
      <c r="E28" s="80"/>
      <c r="F28" s="116"/>
      <c r="G28" s="81"/>
      <c r="H28" s="80"/>
      <c r="I28" s="116"/>
      <c r="J28" s="81"/>
      <c r="K28" s="80"/>
      <c r="L28" s="81"/>
      <c r="M28" s="81"/>
      <c r="N28" s="82"/>
    </row>
    <row r="29" spans="2:14" x14ac:dyDescent="0.3">
      <c r="B29" s="78" t="s">
        <v>3</v>
      </c>
      <c r="C29" s="116">
        <v>3.3333333333333335E-3</v>
      </c>
      <c r="D29" s="81"/>
      <c r="E29" s="80">
        <v>5.8980135162809748E-2</v>
      </c>
      <c r="F29" s="116">
        <v>1.6898148148148146E-3</v>
      </c>
      <c r="G29" s="81"/>
      <c r="H29" s="80">
        <v>7.6600209863588647E-2</v>
      </c>
      <c r="I29" s="116">
        <v>1.6435185185185188E-3</v>
      </c>
      <c r="J29" s="81"/>
      <c r="K29" s="80">
        <v>4.8680150839904027E-2</v>
      </c>
      <c r="L29" s="81">
        <v>6.6666666666666671E-3</v>
      </c>
      <c r="M29" s="81"/>
      <c r="N29" s="82">
        <v>5.9344735215330721E-2</v>
      </c>
    </row>
    <row r="30" spans="2:14" x14ac:dyDescent="0.3">
      <c r="B30" s="78" t="s">
        <v>8</v>
      </c>
      <c r="C30" s="116">
        <v>1.2175925925925923E-2</v>
      </c>
      <c r="D30" s="81"/>
      <c r="E30" s="80">
        <v>0.21544132705304112</v>
      </c>
      <c r="F30" s="116">
        <v>6.7708333333333353E-3</v>
      </c>
      <c r="G30" s="81"/>
      <c r="H30" s="80">
        <v>0.30692549842602312</v>
      </c>
      <c r="I30" s="116">
        <v>8.5648148148148133E-3</v>
      </c>
      <c r="J30" s="81"/>
      <c r="K30" s="80">
        <v>0.25368529310935894</v>
      </c>
      <c r="L30" s="81">
        <v>2.7511574074074074E-2</v>
      </c>
      <c r="M30" s="81"/>
      <c r="N30" s="82">
        <v>0.24490006181743249</v>
      </c>
    </row>
    <row r="31" spans="2:14" x14ac:dyDescent="0.3">
      <c r="B31" s="78" t="s">
        <v>2</v>
      </c>
      <c r="C31" s="116"/>
      <c r="D31" s="81"/>
      <c r="E31" s="80"/>
      <c r="F31" s="116"/>
      <c r="G31" s="81"/>
      <c r="H31" s="80"/>
      <c r="I31" s="116"/>
      <c r="J31" s="81"/>
      <c r="K31" s="80"/>
      <c r="L31" s="81"/>
      <c r="M31" s="81"/>
      <c r="N31" s="82"/>
    </row>
    <row r="32" spans="2:14" x14ac:dyDescent="0.3">
      <c r="B32" s="84" t="s">
        <v>29</v>
      </c>
      <c r="C32" s="90">
        <f>SUM(C26:C31)</f>
        <v>1.5810185185185184E-2</v>
      </c>
      <c r="D32" s="91"/>
      <c r="E32" s="86">
        <f>SUM(E26:E31)</f>
        <v>0.27974605775138228</v>
      </c>
      <c r="F32" s="91">
        <v>8.9467592592592619E-3</v>
      </c>
      <c r="G32" s="91"/>
      <c r="H32" s="86">
        <v>0.4055613850996852</v>
      </c>
      <c r="I32" s="91">
        <v>1.0520833333333332E-2</v>
      </c>
      <c r="J32" s="91"/>
      <c r="K32" s="86">
        <v>0.31162152896811796</v>
      </c>
      <c r="L32" s="91">
        <v>3.5277777777777776E-2</v>
      </c>
      <c r="M32" s="91"/>
      <c r="N32" s="89">
        <v>0.31403255718112505</v>
      </c>
    </row>
    <row r="33" spans="2:14" x14ac:dyDescent="0.3">
      <c r="B33" s="117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03"/>
    </row>
    <row r="34" spans="2:14" x14ac:dyDescent="0.3">
      <c r="B34" s="84" t="s">
        <v>39</v>
      </c>
      <c r="C34" s="91">
        <f>C23+C32</f>
        <v>5.6516203703703707E-2</v>
      </c>
      <c r="D34" s="92"/>
      <c r="E34" s="86">
        <f>E23+E32</f>
        <v>0.99999999999999989</v>
      </c>
      <c r="F34" s="91">
        <v>2.206018518518519E-2</v>
      </c>
      <c r="G34" s="92"/>
      <c r="H34" s="86">
        <v>0.99999999999999989</v>
      </c>
      <c r="I34" s="91">
        <v>3.3761574074074069E-2</v>
      </c>
      <c r="J34" s="92"/>
      <c r="K34" s="86">
        <v>1</v>
      </c>
      <c r="L34" s="91">
        <v>0.11233796296296297</v>
      </c>
      <c r="M34" s="92"/>
      <c r="N34" s="93">
        <v>0.99999999999999978</v>
      </c>
    </row>
    <row r="35" spans="2:14" ht="66" customHeight="1" thickBot="1" x14ac:dyDescent="0.35">
      <c r="B35" s="254" t="s">
        <v>62</v>
      </c>
      <c r="C35" s="255"/>
      <c r="D35" s="255"/>
      <c r="E35" s="255"/>
      <c r="F35" s="255"/>
      <c r="G35" s="255"/>
      <c r="H35" s="256"/>
      <c r="I35" s="255"/>
      <c r="J35" s="255"/>
      <c r="K35" s="255"/>
      <c r="L35" s="255"/>
      <c r="M35" s="255"/>
      <c r="N35" s="256"/>
    </row>
  </sheetData>
  <mergeCells count="8">
    <mergeCell ref="B24:N24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C26" sqref="C26:E32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14" width="8.33203125" style="11" customWidth="1"/>
    <col min="15" max="16384" width="8.88671875" style="11"/>
  </cols>
  <sheetData>
    <row r="1" spans="2:14" s="1" customFormat="1" x14ac:dyDescent="0.3"/>
    <row r="2" spans="2:14" s="1" customFormat="1" ht="15" thickBot="1" x14ac:dyDescent="0.35"/>
    <row r="3" spans="2:14" s="1" customFormat="1" x14ac:dyDescent="0.3">
      <c r="B3" s="227" t="s">
        <v>63</v>
      </c>
      <c r="C3" s="228"/>
      <c r="D3" s="228"/>
      <c r="E3" s="228"/>
      <c r="F3" s="228"/>
      <c r="G3" s="228"/>
      <c r="H3" s="229"/>
      <c r="I3" s="228"/>
      <c r="J3" s="228"/>
      <c r="K3" s="228"/>
      <c r="L3" s="228"/>
      <c r="M3" s="228"/>
      <c r="N3" s="229"/>
    </row>
    <row r="4" spans="2:14" s="1" customFormat="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1"/>
      <c r="L4" s="231"/>
      <c r="M4" s="231"/>
      <c r="N4" s="232"/>
    </row>
    <row r="5" spans="2:14" s="1" customFormat="1" x14ac:dyDescent="0.3">
      <c r="B5" s="2"/>
      <c r="C5" s="233" t="s">
        <v>9</v>
      </c>
      <c r="D5" s="231"/>
      <c r="E5" s="234"/>
      <c r="F5" s="233" t="s">
        <v>25</v>
      </c>
      <c r="G5" s="231"/>
      <c r="H5" s="234"/>
      <c r="I5" s="231" t="s">
        <v>28</v>
      </c>
      <c r="J5" s="231"/>
      <c r="K5" s="234"/>
      <c r="L5" s="233" t="s">
        <v>29</v>
      </c>
      <c r="M5" s="231"/>
      <c r="N5" s="232"/>
    </row>
    <row r="6" spans="2:14" s="1" customFormat="1" x14ac:dyDescent="0.3">
      <c r="B6" s="3" t="s">
        <v>30</v>
      </c>
      <c r="C6" s="73" t="s">
        <v>31</v>
      </c>
      <c r="D6" s="5" t="s">
        <v>32</v>
      </c>
      <c r="E6" s="74" t="s">
        <v>32</v>
      </c>
      <c r="F6" s="73" t="s">
        <v>31</v>
      </c>
      <c r="G6" s="5" t="s">
        <v>32</v>
      </c>
      <c r="H6" s="74" t="s">
        <v>32</v>
      </c>
      <c r="I6" s="71" t="s">
        <v>31</v>
      </c>
      <c r="J6" s="5" t="s">
        <v>32</v>
      </c>
      <c r="K6" s="74" t="s">
        <v>32</v>
      </c>
      <c r="L6" s="73" t="s">
        <v>31</v>
      </c>
      <c r="M6" s="5" t="s">
        <v>32</v>
      </c>
      <c r="N6" s="72" t="s">
        <v>32</v>
      </c>
    </row>
    <row r="7" spans="2:14" s="1" customFormat="1" x14ac:dyDescent="0.3">
      <c r="B7" s="78" t="s">
        <v>4</v>
      </c>
      <c r="C7" s="116">
        <v>1.9120370370370374E-2</v>
      </c>
      <c r="D7" s="80">
        <f t="shared" ref="D7:D13" si="0">C7/C$23</f>
        <v>0.54022236756049713</v>
      </c>
      <c r="E7" s="80">
        <f t="shared" ref="E7:E13" si="1">C7/C$34</f>
        <v>0.14034491547022346</v>
      </c>
      <c r="F7" s="116">
        <v>8.0902777777777761E-3</v>
      </c>
      <c r="G7" s="80">
        <v>0.53236862147753228</v>
      </c>
      <c r="H7" s="80">
        <v>0.10906537681385547</v>
      </c>
      <c r="I7" s="116">
        <v>2.0347222222222221E-2</v>
      </c>
      <c r="J7" s="80">
        <v>0.54125615763546808</v>
      </c>
      <c r="K7" s="80">
        <v>0.24161627267729521</v>
      </c>
      <c r="L7" s="81">
        <f t="shared" ref="L7:L13" si="2">C7+F7+I7</f>
        <v>4.7557870370370375E-2</v>
      </c>
      <c r="M7" s="80">
        <f t="shared" ref="M7:M13" si="3">L7/L$23</f>
        <v>0.53930962068512944</v>
      </c>
      <c r="N7" s="216">
        <f t="shared" ref="N7:N13" si="4">L7/L$34</f>
        <v>0.16141577624135767</v>
      </c>
    </row>
    <row r="8" spans="2:14" s="1" customFormat="1" x14ac:dyDescent="0.3">
      <c r="B8" s="78" t="s">
        <v>33</v>
      </c>
      <c r="C8" s="116">
        <v>9.837962962962962E-4</v>
      </c>
      <c r="D8" s="80">
        <f t="shared" si="0"/>
        <v>2.7795945062132111E-2</v>
      </c>
      <c r="E8" s="80">
        <f t="shared" si="1"/>
        <v>7.2211366918698491E-3</v>
      </c>
      <c r="F8" s="116">
        <v>3.8194444444444446E-4</v>
      </c>
      <c r="G8" s="80">
        <v>2.5133282559025135E-2</v>
      </c>
      <c r="H8" s="80">
        <v>5.1490092058043366E-3</v>
      </c>
      <c r="I8" s="116">
        <v>7.7546296296296293E-4</v>
      </c>
      <c r="J8" s="80">
        <v>2.0628078817733993E-2</v>
      </c>
      <c r="K8" s="80">
        <v>9.2083562396921385E-3</v>
      </c>
      <c r="L8" s="81">
        <f t="shared" si="2"/>
        <v>2.1412037037037038E-3</v>
      </c>
      <c r="M8" s="80">
        <f t="shared" si="3"/>
        <v>2.4281401758760996E-2</v>
      </c>
      <c r="N8" s="216">
        <f t="shared" si="4"/>
        <v>7.2674418604651162E-3</v>
      </c>
    </row>
    <row r="9" spans="2:14" s="1" customFormat="1" x14ac:dyDescent="0.3">
      <c r="B9" s="78" t="s">
        <v>5</v>
      </c>
      <c r="C9" s="116">
        <v>2.7083333333333334E-3</v>
      </c>
      <c r="D9" s="80">
        <f t="shared" si="0"/>
        <v>7.6520601700457824E-2</v>
      </c>
      <c r="E9" s="80">
        <f t="shared" si="1"/>
        <v>1.9879364539971116E-2</v>
      </c>
      <c r="F9" s="116">
        <v>1.7592592592592592E-3</v>
      </c>
      <c r="G9" s="80">
        <v>0.11576542269611577</v>
      </c>
      <c r="H9" s="80">
        <v>2.3716648463098764E-2</v>
      </c>
      <c r="I9" s="116">
        <v>3.6111111111111109E-3</v>
      </c>
      <c r="J9" s="80">
        <v>9.6059113300492618E-2</v>
      </c>
      <c r="K9" s="80">
        <v>4.2880703683342493E-2</v>
      </c>
      <c r="L9" s="81">
        <f t="shared" si="2"/>
        <v>8.0787037037037025E-3</v>
      </c>
      <c r="M9" s="80">
        <f t="shared" si="3"/>
        <v>9.1613072581703633E-2</v>
      </c>
      <c r="N9" s="216">
        <f t="shared" si="4"/>
        <v>2.74198617221873E-2</v>
      </c>
    </row>
    <row r="10" spans="2:14" s="1" customFormat="1" x14ac:dyDescent="0.3">
      <c r="B10" s="78" t="s">
        <v>12</v>
      </c>
      <c r="C10" s="116">
        <v>5.3240740740740744E-4</v>
      </c>
      <c r="D10" s="80">
        <f t="shared" si="0"/>
        <v>1.5042511445389144E-2</v>
      </c>
      <c r="E10" s="80">
        <f t="shared" si="1"/>
        <v>3.9079092685413309E-3</v>
      </c>
      <c r="F10" s="116">
        <v>1.0185185185185184E-3</v>
      </c>
      <c r="G10" s="80">
        <v>6.7022086824067018E-2</v>
      </c>
      <c r="H10" s="80">
        <v>1.373069121547823E-2</v>
      </c>
      <c r="I10" s="116">
        <v>2.4305555555555555E-4</v>
      </c>
      <c r="J10" s="80">
        <v>6.4655172413793111E-3</v>
      </c>
      <c r="K10" s="80">
        <v>2.886201209455745E-3</v>
      </c>
      <c r="L10" s="81">
        <f t="shared" si="2"/>
        <v>1.7939814814814815E-3</v>
      </c>
      <c r="M10" s="80">
        <f t="shared" si="3"/>
        <v>2.0343877149232185E-2</v>
      </c>
      <c r="N10" s="216">
        <f t="shared" si="4"/>
        <v>6.0889377749842868E-3</v>
      </c>
    </row>
    <row r="11" spans="2:14" s="1" customFormat="1" x14ac:dyDescent="0.3">
      <c r="B11" s="78" t="s">
        <v>7</v>
      </c>
      <c r="C11" s="116">
        <v>3.7847222222222219E-3</v>
      </c>
      <c r="D11" s="80">
        <f t="shared" si="0"/>
        <v>0.10693263570961412</v>
      </c>
      <c r="E11" s="80">
        <f t="shared" si="1"/>
        <v>2.7780137626369893E-2</v>
      </c>
      <c r="F11" s="116">
        <v>2.3842592592592591E-3</v>
      </c>
      <c r="G11" s="80">
        <v>0.15689261233815688</v>
      </c>
      <c r="H11" s="80">
        <v>3.2142299890778589E-2</v>
      </c>
      <c r="I11" s="116">
        <v>5.2893518518518515E-3</v>
      </c>
      <c r="J11" s="80">
        <v>0.14070197044334976</v>
      </c>
      <c r="K11" s="80">
        <v>6.2809235843870256E-2</v>
      </c>
      <c r="L11" s="81">
        <f t="shared" si="2"/>
        <v>1.1458333333333333E-2</v>
      </c>
      <c r="M11" s="80">
        <f t="shared" si="3"/>
        <v>0.12993831211445073</v>
      </c>
      <c r="N11" s="216">
        <f t="shared" si="4"/>
        <v>3.8890634820867374E-2</v>
      </c>
    </row>
    <row r="12" spans="2:14" s="1" customFormat="1" x14ac:dyDescent="0.3">
      <c r="B12" s="78" t="s">
        <v>34</v>
      </c>
      <c r="C12" s="116">
        <v>5.8912037037037023E-3</v>
      </c>
      <c r="D12" s="80">
        <f t="shared" si="0"/>
        <v>0.1664486592544146</v>
      </c>
      <c r="E12" s="80">
        <f t="shared" si="1"/>
        <v>4.3241865601902976E-2</v>
      </c>
      <c r="F12" s="116">
        <v>1.2847222222222225E-3</v>
      </c>
      <c r="G12" s="80">
        <v>8.4539223153084556E-2</v>
      </c>
      <c r="H12" s="80">
        <v>1.7319394601341864E-2</v>
      </c>
      <c r="I12" s="116">
        <v>5.347222222222222E-3</v>
      </c>
      <c r="J12" s="80">
        <v>0.14224137931034483</v>
      </c>
      <c r="K12" s="80">
        <v>6.3496426608026388E-2</v>
      </c>
      <c r="L12" s="81">
        <f t="shared" si="2"/>
        <v>1.2523148148148148E-2</v>
      </c>
      <c r="M12" s="80">
        <f t="shared" si="3"/>
        <v>0.14201338758367241</v>
      </c>
      <c r="N12" s="216">
        <f t="shared" si="4"/>
        <v>4.250471401634192E-2</v>
      </c>
    </row>
    <row r="13" spans="2:14" s="1" customFormat="1" x14ac:dyDescent="0.3">
      <c r="B13" s="78" t="s">
        <v>15</v>
      </c>
      <c r="C13" s="116">
        <v>1.7361111111111112E-4</v>
      </c>
      <c r="D13" s="80">
        <f t="shared" si="0"/>
        <v>4.9051667756703733E-3</v>
      </c>
      <c r="E13" s="80">
        <f t="shared" si="1"/>
        <v>1.2743182397417384E-3</v>
      </c>
      <c r="F13" s="116"/>
      <c r="G13" s="80"/>
      <c r="H13" s="80"/>
      <c r="I13" s="116"/>
      <c r="J13" s="80"/>
      <c r="K13" s="80"/>
      <c r="L13" s="81">
        <f t="shared" si="2"/>
        <v>1.7361111111111112E-4</v>
      </c>
      <c r="M13" s="80">
        <f t="shared" si="3"/>
        <v>1.9687623047644053E-3</v>
      </c>
      <c r="N13" s="216">
        <f t="shared" si="4"/>
        <v>5.892520427404149E-4</v>
      </c>
    </row>
    <row r="14" spans="2:14" s="1" customFormat="1" x14ac:dyDescent="0.3">
      <c r="B14" s="78" t="s">
        <v>35</v>
      </c>
      <c r="C14" s="116" t="s">
        <v>166</v>
      </c>
      <c r="D14" s="80"/>
      <c r="E14" s="80"/>
      <c r="F14" s="116"/>
      <c r="G14" s="80"/>
      <c r="H14" s="80"/>
      <c r="I14" s="116" t="s">
        <v>166</v>
      </c>
      <c r="J14" s="80"/>
      <c r="K14" s="80"/>
      <c r="L14" s="81"/>
      <c r="M14" s="80"/>
      <c r="N14" s="82"/>
    </row>
    <row r="15" spans="2:14" s="1" customFormat="1" x14ac:dyDescent="0.3">
      <c r="B15" s="78" t="s">
        <v>11</v>
      </c>
      <c r="C15" s="116"/>
      <c r="D15" s="80"/>
      <c r="E15" s="80"/>
      <c r="F15" s="116"/>
      <c r="G15" s="80"/>
      <c r="H15" s="80"/>
      <c r="I15" s="116">
        <v>2.6620370370370372E-4</v>
      </c>
      <c r="J15" s="80">
        <v>7.0812807881773417E-3</v>
      </c>
      <c r="K15" s="80">
        <v>3.1610775151181972E-3</v>
      </c>
      <c r="L15" s="81">
        <f>C15+F15+I15</f>
        <v>2.6620370370370372E-4</v>
      </c>
      <c r="M15" s="80">
        <f>L15/L$23</f>
        <v>3.0187688673054213E-3</v>
      </c>
      <c r="N15" s="216">
        <f>L15/L$34</f>
        <v>9.0351979886863615E-4</v>
      </c>
    </row>
    <row r="16" spans="2:14" s="1" customFormat="1" x14ac:dyDescent="0.3">
      <c r="B16" s="78" t="s">
        <v>19</v>
      </c>
      <c r="C16" s="116">
        <v>3.1250000000000001E-4</v>
      </c>
      <c r="D16" s="80">
        <f>C16/C$23</f>
        <v>8.8293001962066707E-3</v>
      </c>
      <c r="E16" s="80">
        <f t="shared" ref="E16" si="5">C16/C$34</f>
        <v>2.2937728315351289E-3</v>
      </c>
      <c r="F16" s="116">
        <v>1.1574074074074073E-4</v>
      </c>
      <c r="G16" s="80">
        <v>7.6161462300076161E-3</v>
      </c>
      <c r="H16" s="80">
        <v>1.5603058199407081E-3</v>
      </c>
      <c r="I16" s="116">
        <v>5.2083333333333322E-4</v>
      </c>
      <c r="J16" s="80">
        <v>1.3854679802955664E-2</v>
      </c>
      <c r="K16" s="80">
        <v>6.1847168774051666E-3</v>
      </c>
      <c r="L16" s="81">
        <f>C16+F16+I16</f>
        <v>9.4907407407407397E-4</v>
      </c>
      <c r="M16" s="80">
        <f>L16/L$23</f>
        <v>1.0762567266045414E-2</v>
      </c>
      <c r="N16" s="216">
        <f>L16/L$34</f>
        <v>3.2212445003142673E-3</v>
      </c>
    </row>
    <row r="17" spans="2:14" s="1" customFormat="1" x14ac:dyDescent="0.3">
      <c r="B17" s="78" t="s">
        <v>26</v>
      </c>
      <c r="C17" s="116"/>
      <c r="D17" s="80"/>
      <c r="E17" s="80"/>
      <c r="F17" s="116"/>
      <c r="G17" s="80"/>
      <c r="H17" s="80"/>
      <c r="I17" s="116"/>
      <c r="J17" s="80"/>
      <c r="K17" s="80"/>
      <c r="L17" s="81"/>
      <c r="M17" s="80"/>
      <c r="N17" s="82"/>
    </row>
    <row r="18" spans="2:14" s="1" customFormat="1" x14ac:dyDescent="0.3">
      <c r="B18" s="78" t="s">
        <v>36</v>
      </c>
      <c r="C18" s="116"/>
      <c r="D18" s="80"/>
      <c r="E18" s="80"/>
      <c r="F18" s="116"/>
      <c r="G18" s="80"/>
      <c r="H18" s="80"/>
      <c r="I18" s="116"/>
      <c r="J18" s="80"/>
      <c r="K18" s="80"/>
      <c r="L18" s="81"/>
      <c r="M18" s="80"/>
      <c r="N18" s="82"/>
    </row>
    <row r="19" spans="2:14" s="1" customFormat="1" x14ac:dyDescent="0.3">
      <c r="B19" s="78" t="s">
        <v>37</v>
      </c>
      <c r="C19" s="116"/>
      <c r="D19" s="80"/>
      <c r="E19" s="80"/>
      <c r="F19" s="116"/>
      <c r="G19" s="80"/>
      <c r="H19" s="80"/>
      <c r="I19" s="116"/>
      <c r="J19" s="80"/>
      <c r="K19" s="80"/>
      <c r="L19" s="81"/>
      <c r="M19" s="80"/>
      <c r="N19" s="82"/>
    </row>
    <row r="20" spans="2:14" s="1" customFormat="1" x14ac:dyDescent="0.3">
      <c r="B20" s="78" t="s">
        <v>16</v>
      </c>
      <c r="C20" s="116"/>
      <c r="D20" s="80"/>
      <c r="E20" s="80"/>
      <c r="F20" s="116"/>
      <c r="G20" s="80"/>
      <c r="H20" s="80"/>
      <c r="I20" s="116"/>
      <c r="J20" s="80"/>
      <c r="K20" s="80"/>
      <c r="L20" s="81"/>
      <c r="M20" s="80"/>
      <c r="N20" s="82"/>
    </row>
    <row r="21" spans="2:14" s="1" customFormat="1" x14ac:dyDescent="0.3">
      <c r="B21" s="78" t="s">
        <v>14</v>
      </c>
      <c r="C21" s="116">
        <v>1.9675925925925926E-4</v>
      </c>
      <c r="D21" s="80">
        <f>C21/C$23</f>
        <v>5.5591890124264227E-3</v>
      </c>
      <c r="E21" s="80">
        <f t="shared" ref="E21:E22" si="6">C21/C$34</f>
        <v>1.4442273383739701E-3</v>
      </c>
      <c r="F21" s="116"/>
      <c r="G21" s="80"/>
      <c r="H21" s="80"/>
      <c r="I21" s="116"/>
      <c r="J21" s="80"/>
      <c r="K21" s="80"/>
      <c r="L21" s="81">
        <f>C21+F21+I21</f>
        <v>1.9675925925925926E-4</v>
      </c>
      <c r="M21" s="80">
        <f>L21/L$23</f>
        <v>2.231263945399659E-3</v>
      </c>
      <c r="N21" s="216">
        <f>L21/L$34</f>
        <v>6.6781898177247011E-4</v>
      </c>
    </row>
    <row r="22" spans="2:14" s="1" customFormat="1" x14ac:dyDescent="0.3">
      <c r="B22" s="78" t="s">
        <v>1</v>
      </c>
      <c r="C22" s="116">
        <v>1.6898148148148148E-3</v>
      </c>
      <c r="D22" s="80">
        <f>C22/C$23</f>
        <v>4.7743623283191629E-2</v>
      </c>
      <c r="E22" s="80">
        <f t="shared" si="6"/>
        <v>1.2403364200152919E-2</v>
      </c>
      <c r="F22" s="116">
        <v>1.6203703703703703E-4</v>
      </c>
      <c r="G22" s="80">
        <v>1.0662604722010662E-2</v>
      </c>
      <c r="H22" s="80">
        <v>2.1844281479169911E-3</v>
      </c>
      <c r="I22" s="116">
        <v>1.1921296296296296E-3</v>
      </c>
      <c r="J22" s="80">
        <v>3.1711822660098525E-2</v>
      </c>
      <c r="K22" s="80">
        <v>1.4156129741616272E-2</v>
      </c>
      <c r="L22" s="81">
        <f>C22+F22+I22</f>
        <v>3.0439814814814817E-3</v>
      </c>
      <c r="M22" s="80">
        <f>L22/L$23</f>
        <v>3.4518965743535905E-2</v>
      </c>
      <c r="N22" s="216">
        <f>L22/L$34</f>
        <v>1.0331552482715275E-2</v>
      </c>
    </row>
    <row r="23" spans="2:14" s="1" customFormat="1" x14ac:dyDescent="0.3">
      <c r="B23" s="84" t="s">
        <v>29</v>
      </c>
      <c r="C23" s="85">
        <f>SUM(C7:C22)</f>
        <v>3.5393518518518519E-2</v>
      </c>
      <c r="D23" s="86">
        <f>SUM(D7:D22)</f>
        <v>0.99999999999999989</v>
      </c>
      <c r="E23" s="87">
        <f>SUM(E7:E22)</f>
        <v>0.25979101180868236</v>
      </c>
      <c r="F23" s="88">
        <v>1.5196759259259259E-2</v>
      </c>
      <c r="G23" s="86">
        <v>0.99999999999999989</v>
      </c>
      <c r="H23" s="87">
        <v>0.20486815415821499</v>
      </c>
      <c r="I23" s="88">
        <v>3.7592592592592587E-2</v>
      </c>
      <c r="J23" s="86">
        <v>1.0000000000000002</v>
      </c>
      <c r="K23" s="87">
        <v>0.44639912039582197</v>
      </c>
      <c r="L23" s="88">
        <f>SUM(L7:L22)</f>
        <v>8.8182870370370356E-2</v>
      </c>
      <c r="M23" s="86">
        <f>SUM(M7:M22)</f>
        <v>1.0000000000000002</v>
      </c>
      <c r="N23" s="89">
        <f>SUM(N7:N22)</f>
        <v>0.29930075424261476</v>
      </c>
    </row>
    <row r="24" spans="2:14" s="1" customFormat="1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</row>
    <row r="25" spans="2:14" s="1" customFormat="1" x14ac:dyDescent="0.3">
      <c r="B25" s="3" t="s">
        <v>38</v>
      </c>
      <c r="C25" s="9" t="s">
        <v>31</v>
      </c>
      <c r="D25" s="9" t="s">
        <v>32</v>
      </c>
      <c r="E25" s="9" t="s">
        <v>32</v>
      </c>
      <c r="F25" s="5" t="s">
        <v>31</v>
      </c>
      <c r="G25" s="76" t="s">
        <v>32</v>
      </c>
      <c r="H25" s="76" t="s">
        <v>32</v>
      </c>
      <c r="I25" s="5" t="s">
        <v>31</v>
      </c>
      <c r="J25" s="76" t="s">
        <v>32</v>
      </c>
      <c r="K25" s="76" t="s">
        <v>32</v>
      </c>
      <c r="L25" s="75" t="s">
        <v>31</v>
      </c>
      <c r="M25" s="9" t="s">
        <v>32</v>
      </c>
      <c r="N25" s="77" t="s">
        <v>32</v>
      </c>
    </row>
    <row r="26" spans="2:14" s="1" customFormat="1" x14ac:dyDescent="0.3">
      <c r="B26" s="78" t="s">
        <v>6</v>
      </c>
      <c r="C26" s="116">
        <v>4.2129629629629626E-3</v>
      </c>
      <c r="D26" s="81"/>
      <c r="E26" s="80">
        <f t="shared" ref="E26:E31" si="7">C26/C$34</f>
        <v>3.092345595106618E-2</v>
      </c>
      <c r="F26" s="116">
        <v>3.9583333333333337E-3</v>
      </c>
      <c r="G26" s="81"/>
      <c r="H26" s="80">
        <v>5.3362459041972225E-2</v>
      </c>
      <c r="I26" s="116">
        <v>2.2685185185185187E-3</v>
      </c>
      <c r="J26" s="81"/>
      <c r="K26" s="80">
        <v>2.6937877954920288E-2</v>
      </c>
      <c r="L26" s="81">
        <f t="shared" ref="L26:L31" si="8">C26+F26+I26</f>
        <v>1.0439814814814815E-2</v>
      </c>
      <c r="M26" s="80"/>
      <c r="N26" s="216">
        <f t="shared" ref="N26:N31" si="9">L26/L$34</f>
        <v>3.5433689503456947E-2</v>
      </c>
    </row>
    <row r="27" spans="2:14" s="1" customFormat="1" x14ac:dyDescent="0.3">
      <c r="B27" s="78" t="s">
        <v>13</v>
      </c>
      <c r="C27" s="116">
        <v>7.1759259259259259E-4</v>
      </c>
      <c r="D27" s="81"/>
      <c r="E27" s="80">
        <f t="shared" si="7"/>
        <v>5.2671820575991846E-3</v>
      </c>
      <c r="F27" s="116">
        <v>1.7361111111111112E-4</v>
      </c>
      <c r="G27" s="81"/>
      <c r="H27" s="80">
        <v>2.3404587299110623E-3</v>
      </c>
      <c r="I27" s="116">
        <v>6.2500000000000001E-4</v>
      </c>
      <c r="J27" s="81"/>
      <c r="K27" s="80">
        <v>7.4216602528862016E-3</v>
      </c>
      <c r="L27" s="81">
        <f t="shared" si="8"/>
        <v>1.5162037037037036E-3</v>
      </c>
      <c r="M27" s="80"/>
      <c r="N27" s="216">
        <f t="shared" si="9"/>
        <v>5.1461345065996226E-3</v>
      </c>
    </row>
    <row r="28" spans="2:14" s="1" customFormat="1" x14ac:dyDescent="0.3">
      <c r="B28" s="78" t="s">
        <v>10</v>
      </c>
      <c r="C28" s="116">
        <v>1.0416666666666667E-4</v>
      </c>
      <c r="D28" s="81"/>
      <c r="E28" s="80">
        <f t="shared" si="7"/>
        <v>7.6459094384504303E-4</v>
      </c>
      <c r="F28" s="116"/>
      <c r="G28" s="81"/>
      <c r="H28" s="80"/>
      <c r="I28" s="116"/>
      <c r="J28" s="81"/>
      <c r="K28" s="80"/>
      <c r="L28" s="81">
        <f t="shared" si="8"/>
        <v>1.0416666666666667E-4</v>
      </c>
      <c r="M28" s="80"/>
      <c r="N28" s="216">
        <f t="shared" si="9"/>
        <v>3.5355122564424891E-4</v>
      </c>
    </row>
    <row r="29" spans="2:14" s="1" customFormat="1" x14ac:dyDescent="0.3">
      <c r="B29" s="78" t="s">
        <v>3</v>
      </c>
      <c r="C29" s="116">
        <v>2.974537037037036E-2</v>
      </c>
      <c r="D29" s="81"/>
      <c r="E29" s="80">
        <f t="shared" si="7"/>
        <v>0.21833319174241775</v>
      </c>
      <c r="F29" s="116">
        <v>1.4699074074074073E-2</v>
      </c>
      <c r="G29" s="81"/>
      <c r="H29" s="80">
        <v>0.19815883913246993</v>
      </c>
      <c r="I29" s="116">
        <v>2.0486111111111108E-2</v>
      </c>
      <c r="J29" s="81"/>
      <c r="K29" s="80">
        <v>0.2432655305112699</v>
      </c>
      <c r="L29" s="81">
        <f t="shared" si="8"/>
        <v>6.4930555555555547E-2</v>
      </c>
      <c r="M29" s="80"/>
      <c r="N29" s="216">
        <f t="shared" si="9"/>
        <v>0.22038026398491511</v>
      </c>
    </row>
    <row r="30" spans="2:14" s="1" customFormat="1" x14ac:dyDescent="0.3">
      <c r="B30" s="78" t="s">
        <v>8</v>
      </c>
      <c r="C30" s="116">
        <v>6.3530092592592596E-2</v>
      </c>
      <c r="D30" s="81"/>
      <c r="E30" s="80">
        <f t="shared" si="7"/>
        <v>0.4663155211961601</v>
      </c>
      <c r="F30" s="116">
        <v>3.7662037037037042E-2</v>
      </c>
      <c r="G30" s="81"/>
      <c r="H30" s="80">
        <v>0.50772351380870651</v>
      </c>
      <c r="I30" s="116">
        <v>2.2372685185185186E-2</v>
      </c>
      <c r="J30" s="81"/>
      <c r="K30" s="80">
        <v>0.26566794942275979</v>
      </c>
      <c r="L30" s="81">
        <f t="shared" si="8"/>
        <v>0.12356481481481484</v>
      </c>
      <c r="M30" s="80"/>
      <c r="N30" s="216">
        <f t="shared" si="9"/>
        <v>0.41939032055311132</v>
      </c>
    </row>
    <row r="31" spans="2:14" s="1" customFormat="1" x14ac:dyDescent="0.3">
      <c r="B31" s="78" t="s">
        <v>2</v>
      </c>
      <c r="C31" s="116">
        <v>2.5347222222222225E-3</v>
      </c>
      <c r="D31" s="81"/>
      <c r="E31" s="80">
        <f t="shared" si="7"/>
        <v>1.860504630022938E-2</v>
      </c>
      <c r="F31" s="116">
        <v>2.488425925925926E-3</v>
      </c>
      <c r="G31" s="81"/>
      <c r="H31" s="80">
        <v>3.3546575128725227E-2</v>
      </c>
      <c r="I31" s="116">
        <v>8.6805555555555551E-4</v>
      </c>
      <c r="J31" s="81"/>
      <c r="K31" s="80">
        <v>1.0307861462341946E-2</v>
      </c>
      <c r="L31" s="81">
        <f t="shared" si="8"/>
        <v>5.8912037037037041E-3</v>
      </c>
      <c r="M31" s="80"/>
      <c r="N31" s="216">
        <f t="shared" si="9"/>
        <v>1.9995285983658077E-2</v>
      </c>
    </row>
    <row r="32" spans="2:14" s="1" customFormat="1" x14ac:dyDescent="0.3">
      <c r="B32" s="84" t="s">
        <v>29</v>
      </c>
      <c r="C32" s="90">
        <f>SUM(C26:C31)</f>
        <v>0.1008449074074074</v>
      </c>
      <c r="D32" s="91"/>
      <c r="E32" s="86">
        <f>SUM(E26:E31)</f>
        <v>0.74020898819131764</v>
      </c>
      <c r="F32" s="91">
        <v>5.8981481481481489E-2</v>
      </c>
      <c r="G32" s="91"/>
      <c r="H32" s="86">
        <v>0.79513184584178498</v>
      </c>
      <c r="I32" s="91">
        <v>4.6620370370370368E-2</v>
      </c>
      <c r="J32" s="91"/>
      <c r="K32" s="86">
        <v>0.55360087960417814</v>
      </c>
      <c r="L32" s="91">
        <f>SUM(L26:L31)</f>
        <v>0.20644675925925926</v>
      </c>
      <c r="M32" s="91"/>
      <c r="N32" s="89">
        <f>SUM(N26:N31)</f>
        <v>0.70069924575738529</v>
      </c>
    </row>
    <row r="33" spans="2:14" s="1" customFormat="1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3"/>
    </row>
    <row r="34" spans="2:14" s="1" customFormat="1" x14ac:dyDescent="0.3">
      <c r="B34" s="84" t="s">
        <v>39</v>
      </c>
      <c r="C34" s="91">
        <f>C23+C32</f>
        <v>0.13623842592592592</v>
      </c>
      <c r="D34" s="92"/>
      <c r="E34" s="86">
        <f>E23+E32</f>
        <v>1</v>
      </c>
      <c r="F34" s="91">
        <v>7.4178240740740753E-2</v>
      </c>
      <c r="G34" s="92"/>
      <c r="H34" s="86">
        <v>1</v>
      </c>
      <c r="I34" s="91">
        <v>8.4212962962962962E-2</v>
      </c>
      <c r="J34" s="92"/>
      <c r="K34" s="86">
        <v>1</v>
      </c>
      <c r="L34" s="91">
        <f>L23+L32</f>
        <v>0.29462962962962963</v>
      </c>
      <c r="M34" s="92"/>
      <c r="N34" s="93">
        <f>N23+N32</f>
        <v>1</v>
      </c>
    </row>
    <row r="35" spans="2:14" s="1" customFormat="1" ht="66" customHeight="1" thickBot="1" x14ac:dyDescent="0.35">
      <c r="B35" s="254" t="s">
        <v>42</v>
      </c>
      <c r="C35" s="255"/>
      <c r="D35" s="255"/>
      <c r="E35" s="255"/>
      <c r="F35" s="255"/>
      <c r="G35" s="255"/>
      <c r="H35" s="255"/>
      <c r="I35" s="255"/>
      <c r="J35" s="255"/>
      <c r="K35" s="255"/>
      <c r="L35" s="255"/>
      <c r="M35" s="255"/>
      <c r="N35" s="256"/>
    </row>
    <row r="36" spans="2:14" s="1" customFormat="1" x14ac:dyDescent="0.3"/>
    <row r="37" spans="2:14" s="1" customFormat="1" x14ac:dyDescent="0.3"/>
    <row r="38" spans="2:14" s="1" customFormat="1" x14ac:dyDescent="0.3"/>
    <row r="39" spans="2:14" s="1" customFormat="1" x14ac:dyDescent="0.3"/>
    <row r="40" spans="2:14" s="1" customFormat="1" x14ac:dyDescent="0.3"/>
    <row r="41" spans="2:14" s="1" customFormat="1" x14ac:dyDescent="0.3"/>
    <row r="42" spans="2:14" s="1" customFormat="1" x14ac:dyDescent="0.3"/>
    <row r="43" spans="2:14" s="1" customFormat="1" x14ac:dyDescent="0.3"/>
    <row r="44" spans="2:14" s="1" customFormat="1" x14ac:dyDescent="0.3"/>
    <row r="45" spans="2:14" s="1" customFormat="1" x14ac:dyDescent="0.3"/>
    <row r="46" spans="2:14" s="1" customFormat="1" x14ac:dyDescent="0.3"/>
    <row r="47" spans="2:14" s="1" customFormat="1" x14ac:dyDescent="0.3"/>
    <row r="48" spans="2:1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L34" sqref="L34:N3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14" width="8.6640625" style="11" customWidth="1"/>
    <col min="15" max="16384" width="8.88671875" style="11"/>
  </cols>
  <sheetData>
    <row r="2" spans="2:14" ht="15" thickBot="1" x14ac:dyDescent="0.35"/>
    <row r="3" spans="2:14" x14ac:dyDescent="0.3">
      <c r="B3" s="227" t="s">
        <v>64</v>
      </c>
      <c r="C3" s="228"/>
      <c r="D3" s="228"/>
      <c r="E3" s="228"/>
      <c r="F3" s="228"/>
      <c r="G3" s="228"/>
      <c r="H3" s="229"/>
      <c r="I3" s="228"/>
      <c r="J3" s="228"/>
      <c r="K3" s="228"/>
      <c r="L3" s="228"/>
      <c r="M3" s="228"/>
      <c r="N3" s="229"/>
    </row>
    <row r="4" spans="2:14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1"/>
      <c r="L4" s="231"/>
      <c r="M4" s="231"/>
      <c r="N4" s="232"/>
    </row>
    <row r="5" spans="2:14" x14ac:dyDescent="0.3">
      <c r="B5" s="2"/>
      <c r="C5" s="233" t="s">
        <v>9</v>
      </c>
      <c r="D5" s="231"/>
      <c r="E5" s="234"/>
      <c r="F5" s="233" t="s">
        <v>25</v>
      </c>
      <c r="G5" s="231"/>
      <c r="H5" s="234"/>
      <c r="I5" s="231" t="s">
        <v>28</v>
      </c>
      <c r="J5" s="231"/>
      <c r="K5" s="234"/>
      <c r="L5" s="233" t="s">
        <v>29</v>
      </c>
      <c r="M5" s="231"/>
      <c r="N5" s="232"/>
    </row>
    <row r="6" spans="2:14" x14ac:dyDescent="0.3">
      <c r="B6" s="3" t="s">
        <v>30</v>
      </c>
      <c r="C6" s="73" t="s">
        <v>31</v>
      </c>
      <c r="D6" s="5" t="s">
        <v>32</v>
      </c>
      <c r="E6" s="74" t="s">
        <v>32</v>
      </c>
      <c r="F6" s="73" t="s">
        <v>31</v>
      </c>
      <c r="G6" s="5" t="s">
        <v>32</v>
      </c>
      <c r="H6" s="74" t="s">
        <v>32</v>
      </c>
      <c r="I6" s="71" t="s">
        <v>31</v>
      </c>
      <c r="J6" s="5" t="s">
        <v>32</v>
      </c>
      <c r="K6" s="74" t="s">
        <v>32</v>
      </c>
      <c r="L6" s="73" t="s">
        <v>31</v>
      </c>
      <c r="M6" s="5" t="s">
        <v>32</v>
      </c>
      <c r="N6" s="72" t="s">
        <v>32</v>
      </c>
    </row>
    <row r="7" spans="2:14" x14ac:dyDescent="0.3">
      <c r="B7" s="78" t="s">
        <v>4</v>
      </c>
      <c r="C7" s="116">
        <v>3.8379629629629632E-2</v>
      </c>
      <c r="D7" s="80">
        <f t="shared" ref="D7:D13" si="0">C7/C$23</f>
        <v>0.50433460076045633</v>
      </c>
      <c r="E7" s="80">
        <f t="shared" ref="E7:E13" si="1">C7/C$34</f>
        <v>0.19911132460670103</v>
      </c>
      <c r="F7" s="116">
        <v>1.4282407407407398E-2</v>
      </c>
      <c r="G7" s="80">
        <v>0.50449713818479136</v>
      </c>
      <c r="H7" s="80">
        <v>0.1484064942874323</v>
      </c>
      <c r="I7" s="116">
        <v>3.0347222222222227E-2</v>
      </c>
      <c r="J7" s="80">
        <v>0.49885844748858449</v>
      </c>
      <c r="K7" s="80">
        <v>0.25723535759835187</v>
      </c>
      <c r="L7" s="81">
        <f t="shared" ref="L7:L13" si="2">C7+F7+I7</f>
        <v>8.3009259259259255E-2</v>
      </c>
      <c r="M7" s="80">
        <f t="shared" ref="M7:M13" si="3">L7/L$23</f>
        <v>0.50234643132310708</v>
      </c>
      <c r="N7" s="216">
        <f t="shared" ref="N7:N13" si="4">L7/L$34</f>
        <v>0.20397019509697967</v>
      </c>
    </row>
    <row r="8" spans="2:14" x14ac:dyDescent="0.3">
      <c r="B8" s="78" t="s">
        <v>33</v>
      </c>
      <c r="C8" s="116">
        <v>1.8865740740740739E-3</v>
      </c>
      <c r="D8" s="80">
        <f t="shared" si="0"/>
        <v>2.4790874524714828E-2</v>
      </c>
      <c r="E8" s="80">
        <f t="shared" si="1"/>
        <v>9.7874384532244466E-3</v>
      </c>
      <c r="F8" s="116">
        <v>5.3240740740740744E-4</v>
      </c>
      <c r="G8" s="80">
        <v>1.8806214227309902E-2</v>
      </c>
      <c r="H8" s="80">
        <v>5.5321707757065566E-3</v>
      </c>
      <c r="I8" s="116">
        <v>1.0879629629629629E-3</v>
      </c>
      <c r="J8" s="80">
        <v>1.7884322678843222E-2</v>
      </c>
      <c r="K8" s="80">
        <v>9.2220151084077308E-3</v>
      </c>
      <c r="L8" s="81">
        <f t="shared" si="2"/>
        <v>3.506944444444444E-3</v>
      </c>
      <c r="M8" s="80">
        <f t="shared" si="3"/>
        <v>2.1222945997058203E-2</v>
      </c>
      <c r="N8" s="216">
        <f t="shared" si="4"/>
        <v>8.6172572663670982E-3</v>
      </c>
    </row>
    <row r="9" spans="2:14" x14ac:dyDescent="0.3">
      <c r="B9" s="78" t="s">
        <v>5</v>
      </c>
      <c r="C9" s="116">
        <v>8.6574074074074071E-3</v>
      </c>
      <c r="D9" s="80">
        <f t="shared" si="0"/>
        <v>0.11376425855513307</v>
      </c>
      <c r="E9" s="80">
        <f t="shared" si="1"/>
        <v>4.4914134742404209E-2</v>
      </c>
      <c r="F9" s="116">
        <v>3.9930555555555561E-3</v>
      </c>
      <c r="G9" s="80">
        <v>0.14104660670482427</v>
      </c>
      <c r="H9" s="80">
        <v>4.1491280817799181E-2</v>
      </c>
      <c r="I9" s="116">
        <v>7.951388888888888E-3</v>
      </c>
      <c r="J9" s="80">
        <v>0.13070776255707758</v>
      </c>
      <c r="K9" s="80">
        <v>6.7399195526341604E-2</v>
      </c>
      <c r="L9" s="81">
        <f t="shared" si="2"/>
        <v>2.060185185185185E-2</v>
      </c>
      <c r="M9" s="80">
        <f t="shared" si="3"/>
        <v>0.1246760523919591</v>
      </c>
      <c r="N9" s="216">
        <f t="shared" si="4"/>
        <v>5.0622831465786923E-2</v>
      </c>
    </row>
    <row r="10" spans="2:14" x14ac:dyDescent="0.3">
      <c r="B10" s="78" t="s">
        <v>12</v>
      </c>
      <c r="C10" s="116">
        <v>4.2013888888888891E-3</v>
      </c>
      <c r="D10" s="80">
        <f t="shared" si="0"/>
        <v>5.5209125475285177E-2</v>
      </c>
      <c r="E10" s="80">
        <f t="shared" si="1"/>
        <v>2.1796565389696161E-2</v>
      </c>
      <c r="F10" s="116">
        <v>1.4583333333333334E-3</v>
      </c>
      <c r="G10" s="80">
        <v>5.151267375306625E-2</v>
      </c>
      <c r="H10" s="80">
        <v>1.5153337342152741E-2</v>
      </c>
      <c r="I10" s="116">
        <v>1.2152777777777778E-3</v>
      </c>
      <c r="J10" s="80">
        <v>1.9977168949771685E-2</v>
      </c>
      <c r="K10" s="80">
        <v>1.0301187089178848E-2</v>
      </c>
      <c r="L10" s="81">
        <f t="shared" si="2"/>
        <v>6.875E-3</v>
      </c>
      <c r="M10" s="80">
        <f t="shared" si="3"/>
        <v>4.1605379281361633E-2</v>
      </c>
      <c r="N10" s="216">
        <f t="shared" si="4"/>
        <v>1.6893237017234514E-2</v>
      </c>
    </row>
    <row r="11" spans="2:14" x14ac:dyDescent="0.3">
      <c r="B11" s="78" t="s">
        <v>7</v>
      </c>
      <c r="C11" s="116">
        <v>8.6342592592592582E-3</v>
      </c>
      <c r="D11" s="80">
        <f t="shared" si="0"/>
        <v>0.11346007604562737</v>
      </c>
      <c r="E11" s="80">
        <f t="shared" si="1"/>
        <v>4.4794043473039488E-2</v>
      </c>
      <c r="F11" s="116">
        <v>3.1134259259259253E-3</v>
      </c>
      <c r="G11" s="80">
        <v>0.10997547015535571</v>
      </c>
      <c r="H11" s="80">
        <v>3.2351172579675291E-2</v>
      </c>
      <c r="I11" s="116">
        <v>7.6736111111111102E-3</v>
      </c>
      <c r="J11" s="80">
        <v>0.12614155251141548</v>
      </c>
      <c r="K11" s="80">
        <v>6.5044638477386438E-2</v>
      </c>
      <c r="L11" s="81">
        <f t="shared" si="2"/>
        <v>1.9421296296296294E-2</v>
      </c>
      <c r="M11" s="80">
        <f t="shared" si="3"/>
        <v>0.11753169433354345</v>
      </c>
      <c r="N11" s="216">
        <f t="shared" si="4"/>
        <v>4.7721972584039575E-2</v>
      </c>
    </row>
    <row r="12" spans="2:14" x14ac:dyDescent="0.3">
      <c r="B12" s="78" t="s">
        <v>34</v>
      </c>
      <c r="C12" s="116">
        <v>1.0520833333333335E-2</v>
      </c>
      <c r="D12" s="80">
        <f t="shared" si="0"/>
        <v>0.13825095057034223</v>
      </c>
      <c r="E12" s="80">
        <f t="shared" si="1"/>
        <v>5.4581481926263956E-2</v>
      </c>
      <c r="F12" s="116">
        <v>2.9398148148148148E-3</v>
      </c>
      <c r="G12" s="80">
        <v>0.10384300899427641</v>
      </c>
      <c r="H12" s="80">
        <v>3.0547203848466636E-2</v>
      </c>
      <c r="I12" s="116">
        <v>7.2453703703703699E-3</v>
      </c>
      <c r="J12" s="80">
        <v>0.11910197869101975</v>
      </c>
      <c r="K12" s="80">
        <v>6.1414696360247226E-2</v>
      </c>
      <c r="L12" s="81">
        <f t="shared" si="2"/>
        <v>2.0706018518518519E-2</v>
      </c>
      <c r="M12" s="80">
        <f t="shared" si="3"/>
        <v>0.12530643692652518</v>
      </c>
      <c r="N12" s="216">
        <f t="shared" si="4"/>
        <v>5.0878789602411691E-2</v>
      </c>
    </row>
    <row r="13" spans="2:14" x14ac:dyDescent="0.3">
      <c r="B13" s="78" t="s">
        <v>15</v>
      </c>
      <c r="C13" s="116">
        <v>3.1250000000000001E-4</v>
      </c>
      <c r="D13" s="80">
        <f t="shared" si="0"/>
        <v>4.1064638783269965E-3</v>
      </c>
      <c r="E13" s="80">
        <f t="shared" si="1"/>
        <v>1.6212321364236816E-3</v>
      </c>
      <c r="F13" s="116"/>
      <c r="G13" s="80"/>
      <c r="H13" s="80"/>
      <c r="I13" s="116"/>
      <c r="J13" s="80"/>
      <c r="K13" s="80"/>
      <c r="L13" s="81">
        <f t="shared" si="2"/>
        <v>3.1250000000000001E-4</v>
      </c>
      <c r="M13" s="80">
        <f t="shared" si="3"/>
        <v>1.8911536036982561E-3</v>
      </c>
      <c r="N13" s="216">
        <f t="shared" si="4"/>
        <v>7.6787440987429606E-4</v>
      </c>
    </row>
    <row r="14" spans="2:14" x14ac:dyDescent="0.3">
      <c r="B14" s="78" t="s">
        <v>35</v>
      </c>
      <c r="C14" s="116" t="s">
        <v>166</v>
      </c>
      <c r="D14" s="80"/>
      <c r="E14" s="80"/>
      <c r="F14" s="116"/>
      <c r="G14" s="80"/>
      <c r="H14" s="80"/>
      <c r="I14" s="116" t="s">
        <v>166</v>
      </c>
      <c r="J14" s="80"/>
      <c r="K14" s="80"/>
      <c r="L14" s="81"/>
      <c r="M14" s="80"/>
      <c r="N14" s="82"/>
    </row>
    <row r="15" spans="2:14" x14ac:dyDescent="0.3">
      <c r="B15" s="78" t="s">
        <v>11</v>
      </c>
      <c r="C15" s="116">
        <v>1.5046296296296297E-4</v>
      </c>
      <c r="D15" s="80">
        <f>C15/C$23</f>
        <v>1.9771863117870724E-3</v>
      </c>
      <c r="E15" s="80">
        <f t="shared" ref="E15:E16" si="5">C15/C$34</f>
        <v>7.8059325087066148E-4</v>
      </c>
      <c r="F15" s="116"/>
      <c r="G15" s="80"/>
      <c r="H15" s="80"/>
      <c r="I15" s="116">
        <v>4.3981481481481486E-4</v>
      </c>
      <c r="J15" s="80">
        <v>7.2298325722983253E-3</v>
      </c>
      <c r="K15" s="80">
        <v>3.7280486608456788E-3</v>
      </c>
      <c r="L15" s="81">
        <f>C15+F15+I15</f>
        <v>5.9027777777777789E-4</v>
      </c>
      <c r="M15" s="80">
        <f>L15/L$23</f>
        <v>3.5721790292078176E-3</v>
      </c>
      <c r="N15" s="216">
        <f>L15/L$34</f>
        <v>1.4504294408736705E-3</v>
      </c>
    </row>
    <row r="16" spans="2:14" x14ac:dyDescent="0.3">
      <c r="B16" s="78" t="s">
        <v>19</v>
      </c>
      <c r="C16" s="116">
        <v>5.5555555555555556E-4</v>
      </c>
      <c r="D16" s="80">
        <f>C16/C$23</f>
        <v>7.3003802281368822E-3</v>
      </c>
      <c r="E16" s="80">
        <f t="shared" si="5"/>
        <v>2.8821904647532114E-3</v>
      </c>
      <c r="F16" s="116">
        <v>7.6388888888888882E-4</v>
      </c>
      <c r="G16" s="80">
        <v>2.6982829108748985E-2</v>
      </c>
      <c r="H16" s="80">
        <v>7.9374624173181012E-3</v>
      </c>
      <c r="I16" s="116">
        <v>5.9027777777777768E-4</v>
      </c>
      <c r="J16" s="80">
        <v>9.7031963470319595E-3</v>
      </c>
      <c r="K16" s="80">
        <v>5.0034337290297253E-3</v>
      </c>
      <c r="L16" s="81">
        <f>C16+F16+I16</f>
        <v>1.9097222222222219E-3</v>
      </c>
      <c r="M16" s="80">
        <f>L16/L$23</f>
        <v>1.1557049800378231E-2</v>
      </c>
      <c r="N16" s="216">
        <f>L16/L$34</f>
        <v>4.6925658381206971E-3</v>
      </c>
    </row>
    <row r="17" spans="2:14" x14ac:dyDescent="0.3">
      <c r="B17" s="78" t="s">
        <v>26</v>
      </c>
      <c r="C17" s="116"/>
      <c r="D17" s="80"/>
      <c r="E17" s="80"/>
      <c r="F17" s="116"/>
      <c r="G17" s="80"/>
      <c r="H17" s="80"/>
      <c r="I17" s="116"/>
      <c r="J17" s="80"/>
      <c r="K17" s="80"/>
      <c r="L17" s="81"/>
      <c r="M17" s="80"/>
      <c r="N17" s="82"/>
    </row>
    <row r="18" spans="2:14" x14ac:dyDescent="0.3">
      <c r="B18" s="78" t="s">
        <v>36</v>
      </c>
      <c r="C18" s="116"/>
      <c r="D18" s="80"/>
      <c r="E18" s="80"/>
      <c r="F18" s="116"/>
      <c r="G18" s="80"/>
      <c r="H18" s="80"/>
      <c r="I18" s="116"/>
      <c r="J18" s="80"/>
      <c r="K18" s="80"/>
      <c r="L18" s="81"/>
      <c r="M18" s="80"/>
      <c r="N18" s="82"/>
    </row>
    <row r="19" spans="2:14" x14ac:dyDescent="0.3">
      <c r="B19" s="78" t="s">
        <v>37</v>
      </c>
      <c r="C19" s="116"/>
      <c r="D19" s="80"/>
      <c r="E19" s="80"/>
      <c r="F19" s="116"/>
      <c r="G19" s="80"/>
      <c r="H19" s="80"/>
      <c r="I19" s="116"/>
      <c r="J19" s="80"/>
      <c r="K19" s="80"/>
      <c r="L19" s="81"/>
      <c r="M19" s="80"/>
      <c r="N19" s="82"/>
    </row>
    <row r="20" spans="2:14" x14ac:dyDescent="0.3">
      <c r="B20" s="78" t="s">
        <v>16</v>
      </c>
      <c r="C20" s="116"/>
      <c r="D20" s="80"/>
      <c r="E20" s="80"/>
      <c r="F20" s="116"/>
      <c r="G20" s="80"/>
      <c r="H20" s="80"/>
      <c r="I20" s="116"/>
      <c r="J20" s="80"/>
      <c r="K20" s="80"/>
      <c r="L20" s="81"/>
      <c r="M20" s="80"/>
      <c r="N20" s="82"/>
    </row>
    <row r="21" spans="2:14" x14ac:dyDescent="0.3">
      <c r="B21" s="78" t="s">
        <v>14</v>
      </c>
      <c r="C21" s="116">
        <v>1.9675925925925926E-4</v>
      </c>
      <c r="D21" s="80">
        <f>C21/C$23</f>
        <v>2.5855513307984791E-3</v>
      </c>
      <c r="E21" s="80">
        <f t="shared" ref="E21:E22" si="6">C21/C$34</f>
        <v>1.0207757896000958E-3</v>
      </c>
      <c r="F21" s="116"/>
      <c r="G21" s="80"/>
      <c r="H21" s="80"/>
      <c r="I21" s="116">
        <v>9.6064814814814808E-4</v>
      </c>
      <c r="J21" s="80">
        <v>1.579147640791476E-2</v>
      </c>
      <c r="K21" s="80">
        <v>8.1428431276366134E-3</v>
      </c>
      <c r="L21" s="81">
        <f>C21+F21+I21</f>
        <v>1.1574074074074073E-3</v>
      </c>
      <c r="M21" s="80">
        <f>L21/L$23</f>
        <v>7.0042726062898367E-3</v>
      </c>
      <c r="N21" s="216">
        <f>L21/L$34</f>
        <v>2.8439792958307258E-3</v>
      </c>
    </row>
    <row r="22" spans="2:14" x14ac:dyDescent="0.3">
      <c r="B22" s="78" t="s">
        <v>1</v>
      </c>
      <c r="C22" s="116">
        <v>2.6041666666666665E-3</v>
      </c>
      <c r="D22" s="80">
        <f>C22/C$23</f>
        <v>3.4220532319391636E-2</v>
      </c>
      <c r="E22" s="80">
        <f t="shared" si="6"/>
        <v>1.3510267803530679E-2</v>
      </c>
      <c r="F22" s="116">
        <v>1.226851851851852E-3</v>
      </c>
      <c r="G22" s="80">
        <v>4.333605887162717E-2</v>
      </c>
      <c r="H22" s="80">
        <v>1.2748045700541196E-2</v>
      </c>
      <c r="I22" s="116">
        <v>3.3217592592592591E-3</v>
      </c>
      <c r="J22" s="80">
        <v>5.4604261796042608E-2</v>
      </c>
      <c r="K22" s="80">
        <v>2.8156578043755518E-2</v>
      </c>
      <c r="L22" s="81">
        <f>C22+F22+I22</f>
        <v>7.152777777777777E-3</v>
      </c>
      <c r="M22" s="80">
        <f>L22/L$23</f>
        <v>4.3286404706871187E-2</v>
      </c>
      <c r="N22" s="216">
        <f>L22/L$34</f>
        <v>1.7575792048233885E-2</v>
      </c>
    </row>
    <row r="23" spans="2:14" x14ac:dyDescent="0.3">
      <c r="B23" s="84" t="s">
        <v>29</v>
      </c>
      <c r="C23" s="85">
        <f>SUM(C7:C22)</f>
        <v>7.6099537037037035E-2</v>
      </c>
      <c r="D23" s="86">
        <f>SUM(D7:D22)</f>
        <v>1.0000000000000002</v>
      </c>
      <c r="E23" s="87">
        <f>SUM(E7:E22)</f>
        <v>0.39480004803650759</v>
      </c>
      <c r="F23" s="88">
        <v>2.8310185185185174E-2</v>
      </c>
      <c r="G23" s="86">
        <v>1</v>
      </c>
      <c r="H23" s="87">
        <v>0.29416716776909202</v>
      </c>
      <c r="I23" s="88">
        <v>6.0833333333333343E-2</v>
      </c>
      <c r="J23" s="86">
        <v>1</v>
      </c>
      <c r="K23" s="87">
        <v>0.51564799372118131</v>
      </c>
      <c r="L23" s="88">
        <f>SUM(L7:L22)</f>
        <v>0.16524305555555555</v>
      </c>
      <c r="M23" s="86">
        <f>SUM(M7:M22)</f>
        <v>1.0000000000000002</v>
      </c>
      <c r="N23" s="89">
        <f>SUM(N7:N22)</f>
        <v>0.40603492406575281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</row>
    <row r="25" spans="2:14" x14ac:dyDescent="0.3">
      <c r="B25" s="3" t="s">
        <v>38</v>
      </c>
      <c r="C25" s="9" t="s">
        <v>31</v>
      </c>
      <c r="D25" s="9" t="s">
        <v>32</v>
      </c>
      <c r="E25" s="9" t="s">
        <v>32</v>
      </c>
      <c r="F25" s="5" t="s">
        <v>31</v>
      </c>
      <c r="G25" s="76" t="s">
        <v>32</v>
      </c>
      <c r="H25" s="76" t="s">
        <v>32</v>
      </c>
      <c r="I25" s="5" t="s">
        <v>31</v>
      </c>
      <c r="J25" s="76" t="s">
        <v>32</v>
      </c>
      <c r="K25" s="76" t="s">
        <v>32</v>
      </c>
      <c r="L25" s="75" t="s">
        <v>31</v>
      </c>
      <c r="M25" s="9" t="s">
        <v>32</v>
      </c>
      <c r="N25" s="77" t="s">
        <v>32</v>
      </c>
    </row>
    <row r="26" spans="2:14" x14ac:dyDescent="0.3">
      <c r="B26" s="78" t="s">
        <v>6</v>
      </c>
      <c r="C26" s="116">
        <v>4.2129629629629626E-3</v>
      </c>
      <c r="D26" s="81"/>
      <c r="E26" s="80">
        <f t="shared" ref="E26:E31" si="7">C26/C$34</f>
        <v>2.1856611024378518E-2</v>
      </c>
      <c r="F26" s="116">
        <v>3.9583333333333337E-3</v>
      </c>
      <c r="G26" s="81"/>
      <c r="H26" s="80">
        <v>4.1130487071557441E-2</v>
      </c>
      <c r="I26" s="116">
        <v>2.2685185185185187E-3</v>
      </c>
      <c r="J26" s="81"/>
      <c r="K26" s="80">
        <v>1.9228882566467185E-2</v>
      </c>
      <c r="L26" s="81">
        <f t="shared" ref="L26:L31" si="8">C26+F26+I26</f>
        <v>1.0439814814814815E-2</v>
      </c>
      <c r="M26" s="80"/>
      <c r="N26" s="216">
        <f t="shared" ref="N26:N31" si="9">L26/L$34</f>
        <v>2.5652693248393151E-2</v>
      </c>
    </row>
    <row r="27" spans="2:14" x14ac:dyDescent="0.3">
      <c r="B27" s="78" t="s">
        <v>13</v>
      </c>
      <c r="C27" s="116">
        <v>1.0185185185185184E-3</v>
      </c>
      <c r="D27" s="81"/>
      <c r="E27" s="80">
        <f t="shared" si="7"/>
        <v>5.2840158520475536E-3</v>
      </c>
      <c r="F27" s="116">
        <v>6.5972222222222224E-4</v>
      </c>
      <c r="G27" s="81"/>
      <c r="H27" s="80">
        <v>6.8550811785929068E-3</v>
      </c>
      <c r="I27" s="116">
        <v>9.3749999999999997E-4</v>
      </c>
      <c r="J27" s="81"/>
      <c r="K27" s="80">
        <v>7.9466300402236834E-3</v>
      </c>
      <c r="L27" s="81">
        <f t="shared" si="8"/>
        <v>2.6157407407407405E-3</v>
      </c>
      <c r="M27" s="80"/>
      <c r="N27" s="216">
        <f t="shared" si="9"/>
        <v>6.42739320857744E-3</v>
      </c>
    </row>
    <row r="28" spans="2:14" x14ac:dyDescent="0.3">
      <c r="B28" s="78" t="s">
        <v>10</v>
      </c>
      <c r="C28" s="116">
        <v>1.0416666666666667E-4</v>
      </c>
      <c r="D28" s="81"/>
      <c r="E28" s="80">
        <f t="shared" si="7"/>
        <v>5.4041071214122724E-4</v>
      </c>
      <c r="F28" s="116"/>
      <c r="G28" s="81"/>
      <c r="H28" s="80"/>
      <c r="I28" s="116"/>
      <c r="J28" s="81"/>
      <c r="K28" s="80"/>
      <c r="L28" s="81">
        <f t="shared" si="8"/>
        <v>1.0416666666666667E-4</v>
      </c>
      <c r="M28" s="80"/>
      <c r="N28" s="216">
        <f t="shared" si="9"/>
        <v>2.5595813662476535E-4</v>
      </c>
    </row>
    <row r="29" spans="2:14" x14ac:dyDescent="0.3">
      <c r="B29" s="78" t="s">
        <v>3</v>
      </c>
      <c r="C29" s="116">
        <v>3.3078703703703687E-2</v>
      </c>
      <c r="D29" s="81"/>
      <c r="E29" s="80">
        <f t="shared" si="7"/>
        <v>0.1716104239221807</v>
      </c>
      <c r="F29" s="116">
        <v>1.6388888888888887E-2</v>
      </c>
      <c r="G29" s="81"/>
      <c r="H29" s="80">
        <v>0.17029464822609744</v>
      </c>
      <c r="I29" s="116">
        <v>2.2129629629629628E-2</v>
      </c>
      <c r="J29" s="81"/>
      <c r="K29" s="80">
        <v>0.18757971156676151</v>
      </c>
      <c r="L29" s="81">
        <f t="shared" si="8"/>
        <v>7.1597222222222201E-2</v>
      </c>
      <c r="M29" s="80"/>
      <c r="N29" s="216">
        <f t="shared" si="9"/>
        <v>0.17592855924008866</v>
      </c>
    </row>
    <row r="30" spans="2:14" x14ac:dyDescent="0.3">
      <c r="B30" s="78" t="s">
        <v>8</v>
      </c>
      <c r="C30" s="116">
        <v>7.5706018518518617E-2</v>
      </c>
      <c r="D30" s="81"/>
      <c r="E30" s="80">
        <f t="shared" si="7"/>
        <v>0.39275849645730793</v>
      </c>
      <c r="F30" s="116">
        <v>4.4432870370370359E-2</v>
      </c>
      <c r="G30" s="81"/>
      <c r="H30" s="80">
        <v>0.46169573060733615</v>
      </c>
      <c r="I30" s="116">
        <v>3.0937499999999996E-2</v>
      </c>
      <c r="J30" s="81"/>
      <c r="K30" s="80">
        <v>0.26223879132738154</v>
      </c>
      <c r="L30" s="81">
        <f t="shared" si="8"/>
        <v>0.15107638888888897</v>
      </c>
      <c r="M30" s="80"/>
      <c r="N30" s="216">
        <f t="shared" si="9"/>
        <v>0.37122461748478486</v>
      </c>
    </row>
    <row r="31" spans="2:14" x14ac:dyDescent="0.3">
      <c r="B31" s="78" t="s">
        <v>2</v>
      </c>
      <c r="C31" s="116">
        <v>2.5347222222222225E-3</v>
      </c>
      <c r="D31" s="81"/>
      <c r="E31" s="80">
        <f t="shared" si="7"/>
        <v>1.3149993995436529E-2</v>
      </c>
      <c r="F31" s="116">
        <v>2.488425925925926E-3</v>
      </c>
      <c r="G31" s="81"/>
      <c r="H31" s="80">
        <v>2.5856885147324121E-2</v>
      </c>
      <c r="I31" s="116">
        <v>8.6805555555555551E-4</v>
      </c>
      <c r="J31" s="81"/>
      <c r="K31" s="80">
        <v>7.3579907779848918E-3</v>
      </c>
      <c r="L31" s="81">
        <f t="shared" si="8"/>
        <v>5.8912037037037041E-3</v>
      </c>
      <c r="M31" s="80"/>
      <c r="N31" s="216">
        <f t="shared" si="9"/>
        <v>1.4475854615778397E-2</v>
      </c>
    </row>
    <row r="32" spans="2:14" x14ac:dyDescent="0.3">
      <c r="B32" s="84" t="s">
        <v>29</v>
      </c>
      <c r="C32" s="90">
        <f>SUM(C26:C31)</f>
        <v>0.11665509259259267</v>
      </c>
      <c r="D32" s="91"/>
      <c r="E32" s="86">
        <f>SUM(E26:E31)</f>
        <v>0.60519995196349241</v>
      </c>
      <c r="F32" s="91">
        <v>6.792824074074072E-2</v>
      </c>
      <c r="G32" s="91"/>
      <c r="H32" s="86">
        <v>0.70583283223090809</v>
      </c>
      <c r="I32" s="91">
        <v>5.7141203703703694E-2</v>
      </c>
      <c r="J32" s="91"/>
      <c r="K32" s="86">
        <v>0.4843520062788188</v>
      </c>
      <c r="L32" s="91">
        <f>SUM(L26:L31)</f>
        <v>0.24172453703703711</v>
      </c>
      <c r="M32" s="91"/>
      <c r="N32" s="89">
        <f>SUM(N26:N31)</f>
        <v>0.59396507593424719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3"/>
    </row>
    <row r="34" spans="2:14" x14ac:dyDescent="0.3">
      <c r="B34" s="84" t="s">
        <v>39</v>
      </c>
      <c r="C34" s="91">
        <f>C23+C32</f>
        <v>0.19275462962962969</v>
      </c>
      <c r="D34" s="92"/>
      <c r="E34" s="86">
        <f>E23+E32</f>
        <v>1</v>
      </c>
      <c r="F34" s="91">
        <v>9.6238425925925894E-2</v>
      </c>
      <c r="G34" s="92"/>
      <c r="H34" s="86">
        <v>1</v>
      </c>
      <c r="I34" s="91">
        <v>0.11797453703703703</v>
      </c>
      <c r="J34" s="92"/>
      <c r="K34" s="86">
        <v>1</v>
      </c>
      <c r="L34" s="91">
        <f>L23+L32</f>
        <v>0.40696759259259263</v>
      </c>
      <c r="M34" s="92"/>
      <c r="N34" s="93">
        <f>N23+N32</f>
        <v>1</v>
      </c>
    </row>
    <row r="35" spans="2:14" ht="66" customHeight="1" thickBot="1" x14ac:dyDescent="0.35">
      <c r="B35" s="235" t="s">
        <v>44</v>
      </c>
      <c r="C35" s="236"/>
      <c r="D35" s="236"/>
      <c r="E35" s="236"/>
      <c r="F35" s="236"/>
      <c r="G35" s="236"/>
      <c r="H35" s="237"/>
      <c r="I35" s="236"/>
      <c r="J35" s="236"/>
      <c r="K35" s="236"/>
      <c r="L35" s="236"/>
      <c r="M35" s="236"/>
      <c r="N35" s="237"/>
    </row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33203125" style="25" customWidth="1"/>
    <col min="7" max="7" width="10.33203125" style="11" customWidth="1"/>
    <col min="8" max="8" width="10.33203125" style="25" customWidth="1"/>
    <col min="9" max="11" width="10.33203125" style="11" customWidth="1"/>
    <col min="12" max="16384" width="8.88671875" style="11"/>
  </cols>
  <sheetData>
    <row r="1" spans="2:11" s="1" customFormat="1" x14ac:dyDescent="0.3">
      <c r="C1" s="15"/>
      <c r="D1" s="15"/>
      <c r="E1" s="15"/>
      <c r="F1" s="15"/>
      <c r="H1" s="15"/>
    </row>
    <row r="2" spans="2:11" s="1" customFormat="1" ht="15" thickBot="1" x14ac:dyDescent="0.35">
      <c r="C2" s="15"/>
      <c r="D2" s="15"/>
      <c r="E2" s="15"/>
      <c r="F2" s="15"/>
      <c r="H2" s="15"/>
    </row>
    <row r="3" spans="2:11" s="1" customFormat="1" x14ac:dyDescent="0.3">
      <c r="B3" s="227" t="s">
        <v>65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s="1" customFormat="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s="1" customFormat="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s="1" customFormat="1" x14ac:dyDescent="0.3">
      <c r="B6" s="3" t="s">
        <v>30</v>
      </c>
      <c r="C6" s="73" t="s">
        <v>31</v>
      </c>
      <c r="D6" s="5" t="s">
        <v>32</v>
      </c>
      <c r="E6" s="74" t="s">
        <v>32</v>
      </c>
      <c r="F6" s="73" t="s">
        <v>31</v>
      </c>
      <c r="G6" s="5" t="s">
        <v>32</v>
      </c>
      <c r="H6" s="74" t="s">
        <v>32</v>
      </c>
      <c r="I6" s="71" t="s">
        <v>31</v>
      </c>
      <c r="J6" s="5" t="s">
        <v>32</v>
      </c>
      <c r="K6" s="72" t="s">
        <v>32</v>
      </c>
    </row>
    <row r="7" spans="2:11" s="1" customFormat="1" x14ac:dyDescent="0.3">
      <c r="B7" s="78" t="s">
        <v>4</v>
      </c>
      <c r="C7" s="116">
        <v>1.1585648148148147E-2</v>
      </c>
      <c r="D7" s="94">
        <v>0.41397849462365593</v>
      </c>
      <c r="E7" s="95">
        <v>0.13667394866193336</v>
      </c>
      <c r="F7" s="116">
        <v>4.0625000000000001E-3</v>
      </c>
      <c r="G7" s="94">
        <v>0.39750849377123448</v>
      </c>
      <c r="H7" s="95">
        <v>0.1497440273037543</v>
      </c>
      <c r="I7" s="116">
        <v>1.564814814814814E-2</v>
      </c>
      <c r="J7" s="94">
        <v>0.40957285671008775</v>
      </c>
      <c r="K7" s="96">
        <v>0.13984278030616462</v>
      </c>
    </row>
    <row r="8" spans="2:11" s="1" customFormat="1" x14ac:dyDescent="0.3">
      <c r="B8" s="78" t="s">
        <v>33</v>
      </c>
      <c r="C8" s="116">
        <v>1.3888888888888889E-4</v>
      </c>
      <c r="D8" s="94">
        <v>4.9627791563275443E-3</v>
      </c>
      <c r="E8" s="95">
        <v>1.6384489350081922E-3</v>
      </c>
      <c r="F8" s="116">
        <v>5.7870370370370366E-5</v>
      </c>
      <c r="G8" s="94">
        <v>5.6625141562853904E-3</v>
      </c>
      <c r="H8" s="95">
        <v>2.1331058020477816E-3</v>
      </c>
      <c r="I8" s="116">
        <v>1.9675925925925926E-4</v>
      </c>
      <c r="J8" s="94">
        <v>5.1499545592244792E-3</v>
      </c>
      <c r="K8" s="96">
        <v>1.7583781547372778E-3</v>
      </c>
    </row>
    <row r="9" spans="2:11" s="1" customFormat="1" x14ac:dyDescent="0.3">
      <c r="B9" s="78" t="s">
        <v>5</v>
      </c>
      <c r="C9" s="116">
        <v>4.8726851851851848E-3</v>
      </c>
      <c r="D9" s="94">
        <v>0.17411083540115799</v>
      </c>
      <c r="E9" s="95">
        <v>5.7482250136537405E-2</v>
      </c>
      <c r="F9" s="116">
        <v>1.4236111111111112E-3</v>
      </c>
      <c r="G9" s="94">
        <v>0.13929784824462063</v>
      </c>
      <c r="H9" s="95">
        <v>5.2474402730375437E-2</v>
      </c>
      <c r="I9" s="116">
        <v>6.2962962962962964E-3</v>
      </c>
      <c r="J9" s="94">
        <v>0.16479854589518333</v>
      </c>
      <c r="K9" s="96">
        <v>5.6268100951592889E-2</v>
      </c>
    </row>
    <row r="10" spans="2:11" s="1" customFormat="1" x14ac:dyDescent="0.3">
      <c r="B10" s="78" t="s">
        <v>12</v>
      </c>
      <c r="C10" s="116"/>
      <c r="D10" s="94"/>
      <c r="E10" s="95"/>
      <c r="F10" s="116"/>
      <c r="G10" s="94"/>
      <c r="H10" s="95"/>
      <c r="I10" s="116"/>
      <c r="J10" s="94"/>
      <c r="K10" s="96"/>
    </row>
    <row r="11" spans="2:11" s="1" customFormat="1" x14ac:dyDescent="0.3">
      <c r="B11" s="78" t="s">
        <v>7</v>
      </c>
      <c r="C11" s="116">
        <v>6.1458333333333339E-3</v>
      </c>
      <c r="D11" s="94">
        <v>0.21960297766749384</v>
      </c>
      <c r="E11" s="95">
        <v>7.2501365374112517E-2</v>
      </c>
      <c r="F11" s="116">
        <v>2.0486111111111109E-3</v>
      </c>
      <c r="G11" s="94">
        <v>0.20045300113250283</v>
      </c>
      <c r="H11" s="95">
        <v>7.5511945392491467E-2</v>
      </c>
      <c r="I11" s="116">
        <v>8.1944444444444452E-3</v>
      </c>
      <c r="J11" s="94">
        <v>0.21448046046652539</v>
      </c>
      <c r="K11" s="96">
        <v>7.3231278444352524E-2</v>
      </c>
    </row>
    <row r="12" spans="2:11" s="1" customFormat="1" x14ac:dyDescent="0.3">
      <c r="B12" s="78" t="s">
        <v>34</v>
      </c>
      <c r="C12" s="116">
        <v>4.3287037037037035E-3</v>
      </c>
      <c r="D12" s="94">
        <v>0.15467328370554179</v>
      </c>
      <c r="E12" s="95">
        <v>5.1064991807755325E-2</v>
      </c>
      <c r="F12" s="116">
        <v>1.8287037037037037E-3</v>
      </c>
      <c r="G12" s="94">
        <v>0.17893544733861835</v>
      </c>
      <c r="H12" s="95">
        <v>6.7406143344709915E-2</v>
      </c>
      <c r="I12" s="116">
        <v>6.1574074074074066E-3</v>
      </c>
      <c r="J12" s="94">
        <v>0.1611632838533778</v>
      </c>
      <c r="K12" s="96">
        <v>5.5026892842366566E-2</v>
      </c>
    </row>
    <row r="13" spans="2:11" s="1" customFormat="1" x14ac:dyDescent="0.3">
      <c r="B13" s="78" t="s">
        <v>15</v>
      </c>
      <c r="C13" s="116"/>
      <c r="D13" s="94"/>
      <c r="E13" s="95"/>
      <c r="F13" s="116"/>
      <c r="G13" s="94"/>
      <c r="H13" s="95"/>
      <c r="I13" s="116"/>
      <c r="J13" s="94"/>
      <c r="K13" s="96"/>
    </row>
    <row r="14" spans="2:11" s="1" customFormat="1" x14ac:dyDescent="0.3">
      <c r="B14" s="78" t="s">
        <v>35</v>
      </c>
      <c r="C14" s="116"/>
      <c r="D14" s="94"/>
      <c r="E14" s="95"/>
      <c r="F14" s="116"/>
      <c r="G14" s="94"/>
      <c r="H14" s="95"/>
      <c r="I14" s="116"/>
      <c r="J14" s="94"/>
      <c r="K14" s="96"/>
    </row>
    <row r="15" spans="2:11" s="1" customFormat="1" x14ac:dyDescent="0.3">
      <c r="B15" s="78" t="s">
        <v>11</v>
      </c>
      <c r="C15" s="116"/>
      <c r="D15" s="94"/>
      <c r="E15" s="95"/>
      <c r="F15" s="116"/>
      <c r="G15" s="94"/>
      <c r="H15" s="95"/>
      <c r="I15" s="116"/>
      <c r="J15" s="94"/>
      <c r="K15" s="96"/>
    </row>
    <row r="16" spans="2:11" s="1" customFormat="1" x14ac:dyDescent="0.3">
      <c r="B16" s="78" t="s">
        <v>19</v>
      </c>
      <c r="C16" s="116">
        <v>8.1018518518518516E-5</v>
      </c>
      <c r="D16" s="94">
        <v>2.8949545078577341E-3</v>
      </c>
      <c r="E16" s="95">
        <v>9.5576187875477875E-4</v>
      </c>
      <c r="F16" s="116"/>
      <c r="G16" s="94"/>
      <c r="H16" s="95"/>
      <c r="I16" s="116">
        <v>8.1018518518518516E-5</v>
      </c>
      <c r="J16" s="94">
        <v>2.1205695243865499E-3</v>
      </c>
      <c r="K16" s="96">
        <v>7.2403806371534971E-4</v>
      </c>
    </row>
    <row r="17" spans="2:14" s="1" customFormat="1" x14ac:dyDescent="0.3">
      <c r="B17" s="78" t="s">
        <v>26</v>
      </c>
      <c r="C17" s="116"/>
      <c r="D17" s="94"/>
      <c r="E17" s="95"/>
      <c r="F17" s="116"/>
      <c r="G17" s="94"/>
      <c r="H17" s="95"/>
      <c r="I17" s="116"/>
      <c r="J17" s="94"/>
      <c r="K17" s="96"/>
    </row>
    <row r="18" spans="2:14" s="1" customFormat="1" x14ac:dyDescent="0.3">
      <c r="B18" s="78" t="s">
        <v>36</v>
      </c>
      <c r="C18" s="116"/>
      <c r="D18" s="94"/>
      <c r="E18" s="95"/>
      <c r="F18" s="116"/>
      <c r="G18" s="94"/>
      <c r="H18" s="95"/>
      <c r="I18" s="116"/>
      <c r="J18" s="94"/>
      <c r="K18" s="96"/>
    </row>
    <row r="19" spans="2:14" s="1" customFormat="1" x14ac:dyDescent="0.3">
      <c r="B19" s="78" t="s">
        <v>37</v>
      </c>
      <c r="C19" s="116"/>
      <c r="D19" s="94"/>
      <c r="E19" s="95"/>
      <c r="F19" s="116"/>
      <c r="G19" s="94"/>
      <c r="H19" s="95"/>
      <c r="I19" s="116"/>
      <c r="J19" s="94"/>
      <c r="K19" s="96"/>
    </row>
    <row r="20" spans="2:14" s="1" customFormat="1" x14ac:dyDescent="0.3">
      <c r="B20" s="78" t="s">
        <v>16</v>
      </c>
      <c r="C20" s="116"/>
      <c r="D20" s="94"/>
      <c r="E20" s="95"/>
      <c r="F20" s="116"/>
      <c r="G20" s="94"/>
      <c r="H20" s="95"/>
      <c r="I20" s="116"/>
      <c r="J20" s="94"/>
      <c r="K20" s="96"/>
    </row>
    <row r="21" spans="2:14" s="1" customFormat="1" x14ac:dyDescent="0.3">
      <c r="B21" s="78" t="s">
        <v>14</v>
      </c>
      <c r="C21" s="116"/>
      <c r="D21" s="94"/>
      <c r="E21" s="95"/>
      <c r="F21" s="116"/>
      <c r="G21" s="94"/>
      <c r="H21" s="95"/>
      <c r="I21" s="116"/>
      <c r="J21" s="94"/>
      <c r="K21" s="96"/>
    </row>
    <row r="22" spans="2:14" s="1" customFormat="1" x14ac:dyDescent="0.3">
      <c r="B22" s="78" t="s">
        <v>1</v>
      </c>
      <c r="C22" s="116">
        <v>8.3333333333333328E-4</v>
      </c>
      <c r="D22" s="94">
        <v>2.9776674937965264E-2</v>
      </c>
      <c r="E22" s="95">
        <v>9.8306936100491533E-3</v>
      </c>
      <c r="F22" s="116">
        <v>7.9861111111111116E-4</v>
      </c>
      <c r="G22" s="94">
        <v>7.8142695356738401E-2</v>
      </c>
      <c r="H22" s="95">
        <v>2.9436860068259393E-2</v>
      </c>
      <c r="I22" s="116">
        <v>1.6319444444444445E-3</v>
      </c>
      <c r="J22" s="94">
        <v>4.2714328991214801E-2</v>
      </c>
      <c r="K22" s="96">
        <v>1.4584195283409188E-2</v>
      </c>
    </row>
    <row r="23" spans="2:14" s="1" customFormat="1" x14ac:dyDescent="0.3">
      <c r="B23" s="84" t="s">
        <v>29</v>
      </c>
      <c r="C23" s="85">
        <v>2.7986111111111107E-2</v>
      </c>
      <c r="D23" s="97">
        <v>1</v>
      </c>
      <c r="E23" s="98">
        <v>0.33014746040415077</v>
      </c>
      <c r="F23" s="85">
        <v>1.0219907407407407E-2</v>
      </c>
      <c r="G23" s="97">
        <v>1</v>
      </c>
      <c r="H23" s="98">
        <v>0.37670648464163831</v>
      </c>
      <c r="I23" s="85">
        <v>3.8206018518518507E-2</v>
      </c>
      <c r="J23" s="97">
        <v>1</v>
      </c>
      <c r="K23" s="99">
        <v>0.34143566404633841</v>
      </c>
    </row>
    <row r="24" spans="2:14" s="1" customForma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s="1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s="1" customFormat="1" x14ac:dyDescent="0.3">
      <c r="B26" s="78" t="s">
        <v>6</v>
      </c>
      <c r="C26" s="116">
        <v>7.1412037037037034E-3</v>
      </c>
      <c r="D26" s="94"/>
      <c r="E26" s="95">
        <v>8.4243582741671208E-2</v>
      </c>
      <c r="F26" s="116"/>
      <c r="G26" s="94"/>
      <c r="H26" s="95"/>
      <c r="I26" s="116">
        <v>7.1412037037037034E-3</v>
      </c>
      <c r="J26" s="94"/>
      <c r="K26" s="96">
        <v>6.3818783616052963E-2</v>
      </c>
    </row>
    <row r="27" spans="2:14" s="1" customFormat="1" x14ac:dyDescent="0.3">
      <c r="B27" s="78" t="s">
        <v>13</v>
      </c>
      <c r="C27" s="116">
        <v>2.6620370370370372E-4</v>
      </c>
      <c r="D27" s="94"/>
      <c r="E27" s="95">
        <v>3.1403604587657021E-3</v>
      </c>
      <c r="F27" s="116">
        <v>4.6296296296296293E-4</v>
      </c>
      <c r="G27" s="94"/>
      <c r="H27" s="95">
        <v>1.7064846416382253E-2</v>
      </c>
      <c r="I27" s="116">
        <v>7.2916666666666659E-4</v>
      </c>
      <c r="J27" s="94"/>
      <c r="K27" s="96">
        <v>6.5163425734381464E-3</v>
      </c>
    </row>
    <row r="28" spans="2:14" s="1" customFormat="1" x14ac:dyDescent="0.3">
      <c r="B28" s="78" t="s">
        <v>10</v>
      </c>
      <c r="C28" s="116"/>
      <c r="D28" s="94"/>
      <c r="E28" s="95"/>
      <c r="F28" s="116"/>
      <c r="G28" s="94"/>
      <c r="H28" s="95"/>
      <c r="I28" s="116"/>
      <c r="J28" s="94"/>
      <c r="K28" s="96"/>
    </row>
    <row r="29" spans="2:14" s="1" customFormat="1" x14ac:dyDescent="0.3">
      <c r="B29" s="78" t="s">
        <v>3</v>
      </c>
      <c r="C29" s="116">
        <v>2.3275462962962963E-2</v>
      </c>
      <c r="D29" s="94"/>
      <c r="E29" s="95">
        <v>0.27457673402512289</v>
      </c>
      <c r="F29" s="116">
        <v>6.4004629629629611E-3</v>
      </c>
      <c r="G29" s="94"/>
      <c r="H29" s="95">
        <v>0.2359215017064846</v>
      </c>
      <c r="I29" s="116">
        <v>2.9675925925925925E-2</v>
      </c>
      <c r="J29" s="94"/>
      <c r="K29" s="96">
        <v>0.26520479933802238</v>
      </c>
    </row>
    <row r="30" spans="2:14" s="1" customFormat="1" x14ac:dyDescent="0.3">
      <c r="B30" s="78" t="s">
        <v>8</v>
      </c>
      <c r="C30" s="116">
        <v>2.5798611111111109E-2</v>
      </c>
      <c r="D30" s="94"/>
      <c r="E30" s="95">
        <v>0.30434188967777165</v>
      </c>
      <c r="F30" s="116">
        <v>1.0046296296296294E-2</v>
      </c>
      <c r="G30" s="94"/>
      <c r="H30" s="95">
        <v>0.37030716723549489</v>
      </c>
      <c r="I30" s="116">
        <v>3.5844907407407409E-2</v>
      </c>
      <c r="J30" s="94"/>
      <c r="K30" s="96">
        <v>0.32033512618949117</v>
      </c>
    </row>
    <row r="31" spans="2:14" s="1" customFormat="1" x14ac:dyDescent="0.3">
      <c r="B31" s="78" t="s">
        <v>2</v>
      </c>
      <c r="C31" s="116">
        <v>3.0092592592592595E-4</v>
      </c>
      <c r="D31" s="94"/>
      <c r="E31" s="95">
        <v>3.5499726925177499E-3</v>
      </c>
      <c r="F31" s="116"/>
      <c r="G31" s="94"/>
      <c r="H31" s="95"/>
      <c r="I31" s="116">
        <v>3.0092592592592595E-4</v>
      </c>
      <c r="J31" s="94"/>
      <c r="K31" s="96">
        <v>2.6892842366570131E-3</v>
      </c>
    </row>
    <row r="32" spans="2:14" s="1" customFormat="1" x14ac:dyDescent="0.3">
      <c r="B32" s="84" t="s">
        <v>29</v>
      </c>
      <c r="C32" s="90">
        <v>5.6782407407407406E-2</v>
      </c>
      <c r="D32" s="97"/>
      <c r="E32" s="97">
        <v>0.66985253959584923</v>
      </c>
      <c r="F32" s="90">
        <v>1.6909722222222218E-2</v>
      </c>
      <c r="G32" s="97"/>
      <c r="H32" s="97">
        <v>0.62329351535836175</v>
      </c>
      <c r="I32" s="90">
        <v>7.3692129629629621E-2</v>
      </c>
      <c r="J32" s="97"/>
      <c r="K32" s="100">
        <v>0.65856433595366171</v>
      </c>
    </row>
    <row r="33" spans="2:14" s="1" customFormat="1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s="1" customFormat="1" x14ac:dyDescent="0.3">
      <c r="B34" s="84" t="s">
        <v>39</v>
      </c>
      <c r="C34" s="90">
        <v>8.4768518518518521E-2</v>
      </c>
      <c r="D34" s="104"/>
      <c r="E34" s="97">
        <v>1</v>
      </c>
      <c r="F34" s="90">
        <v>2.7129629629629625E-2</v>
      </c>
      <c r="G34" s="104"/>
      <c r="H34" s="97">
        <v>1</v>
      </c>
      <c r="I34" s="90">
        <v>0.11189814814814814</v>
      </c>
      <c r="J34" s="104"/>
      <c r="K34" s="100">
        <v>1</v>
      </c>
    </row>
    <row r="35" spans="2:14" s="1" customFormat="1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  <row r="36" spans="2:14" s="1" customFormat="1" x14ac:dyDescent="0.3">
      <c r="C36" s="15"/>
      <c r="D36" s="15"/>
      <c r="E36" s="15"/>
      <c r="F36" s="15"/>
      <c r="H36" s="15"/>
    </row>
    <row r="37" spans="2:14" s="1" customFormat="1" x14ac:dyDescent="0.3">
      <c r="C37" s="15"/>
      <c r="D37" s="15"/>
      <c r="E37" s="15"/>
      <c r="F37" s="15"/>
      <c r="H37" s="15"/>
    </row>
    <row r="38" spans="2:14" s="1" customFormat="1" x14ac:dyDescent="0.3">
      <c r="C38" s="15"/>
      <c r="D38" s="15"/>
      <c r="E38" s="15"/>
      <c r="F38" s="15"/>
      <c r="H38" s="15"/>
    </row>
    <row r="39" spans="2:14" s="1" customFormat="1" x14ac:dyDescent="0.3">
      <c r="C39" s="15"/>
      <c r="D39" s="15"/>
      <c r="E39" s="15"/>
      <c r="F39" s="15"/>
      <c r="H39" s="15"/>
    </row>
    <row r="40" spans="2:14" s="1" customFormat="1" x14ac:dyDescent="0.3">
      <c r="C40" s="15"/>
      <c r="D40" s="15"/>
      <c r="E40" s="15"/>
      <c r="F40" s="15"/>
      <c r="H40" s="15"/>
    </row>
    <row r="41" spans="2:14" s="1" customFormat="1" x14ac:dyDescent="0.3">
      <c r="C41" s="15"/>
      <c r="D41" s="15"/>
      <c r="E41" s="15"/>
      <c r="F41" s="15"/>
      <c r="H41" s="15"/>
    </row>
    <row r="42" spans="2:14" s="1" customFormat="1" x14ac:dyDescent="0.3">
      <c r="C42" s="15"/>
      <c r="D42" s="15"/>
      <c r="E42" s="15"/>
      <c r="F42" s="15"/>
      <c r="H42" s="15"/>
    </row>
    <row r="43" spans="2:14" s="1" customFormat="1" x14ac:dyDescent="0.3">
      <c r="C43" s="15"/>
      <c r="D43" s="15"/>
      <c r="E43" s="15"/>
      <c r="F43" s="15"/>
      <c r="H43" s="15"/>
    </row>
    <row r="44" spans="2:14" s="1" customFormat="1" x14ac:dyDescent="0.3">
      <c r="C44" s="15"/>
      <c r="D44" s="15"/>
      <c r="E44" s="15"/>
      <c r="F44" s="15"/>
      <c r="H44" s="15"/>
    </row>
    <row r="45" spans="2:14" s="1" customFormat="1" x14ac:dyDescent="0.3">
      <c r="C45" s="15"/>
      <c r="D45" s="15"/>
      <c r="E45" s="15"/>
      <c r="F45" s="15"/>
      <c r="H45" s="15"/>
    </row>
    <row r="46" spans="2:14" s="1" customFormat="1" x14ac:dyDescent="0.3">
      <c r="C46" s="15"/>
      <c r="D46" s="15"/>
      <c r="E46" s="15"/>
      <c r="F46" s="15"/>
      <c r="H46" s="15"/>
    </row>
    <row r="47" spans="2:14" s="1" customFormat="1" x14ac:dyDescent="0.3">
      <c r="C47" s="15"/>
      <c r="D47" s="15"/>
      <c r="E47" s="15"/>
      <c r="F47" s="15"/>
      <c r="H47" s="15"/>
    </row>
    <row r="48" spans="2:14" s="1" customFormat="1" x14ac:dyDescent="0.3">
      <c r="C48" s="15"/>
      <c r="D48" s="15"/>
      <c r="E48" s="15"/>
      <c r="F48" s="15"/>
      <c r="H48" s="15"/>
    </row>
    <row r="49" spans="3:8" s="1" customFormat="1" x14ac:dyDescent="0.3">
      <c r="C49" s="15"/>
      <c r="D49" s="15"/>
      <c r="E49" s="15"/>
      <c r="F49" s="15"/>
      <c r="H49" s="15"/>
    </row>
    <row r="50" spans="3:8" s="1" customFormat="1" x14ac:dyDescent="0.3">
      <c r="C50" s="15"/>
      <c r="D50" s="15"/>
      <c r="E50" s="15"/>
      <c r="F50" s="15"/>
      <c r="H50" s="15"/>
    </row>
    <row r="51" spans="3:8" s="1" customFormat="1" x14ac:dyDescent="0.3">
      <c r="C51" s="15"/>
      <c r="D51" s="15"/>
      <c r="E51" s="15"/>
      <c r="F51" s="15"/>
      <c r="H51" s="15"/>
    </row>
    <row r="52" spans="3:8" s="1" customFormat="1" x14ac:dyDescent="0.3">
      <c r="C52" s="15"/>
      <c r="D52" s="15"/>
      <c r="E52" s="15"/>
      <c r="F52" s="15"/>
      <c r="H52" s="15"/>
    </row>
    <row r="53" spans="3:8" s="1" customFormat="1" x14ac:dyDescent="0.3">
      <c r="C53" s="15"/>
      <c r="D53" s="15"/>
      <c r="E53" s="15"/>
      <c r="F53" s="15"/>
      <c r="H53" s="15"/>
    </row>
    <row r="54" spans="3:8" s="1" customFormat="1" x14ac:dyDescent="0.3">
      <c r="C54" s="15"/>
      <c r="D54" s="15"/>
      <c r="E54" s="15"/>
      <c r="F54" s="15"/>
      <c r="H54" s="15"/>
    </row>
    <row r="55" spans="3:8" s="1" customFormat="1" x14ac:dyDescent="0.3">
      <c r="C55" s="15"/>
      <c r="D55" s="15"/>
      <c r="E55" s="15"/>
      <c r="F55" s="15"/>
      <c r="H55" s="15"/>
    </row>
    <row r="56" spans="3:8" s="1" customFormat="1" x14ac:dyDescent="0.3">
      <c r="C56" s="15"/>
      <c r="D56" s="15"/>
      <c r="E56" s="15"/>
      <c r="F56" s="15"/>
      <c r="H56" s="15"/>
    </row>
    <row r="57" spans="3:8" s="1" customFormat="1" x14ac:dyDescent="0.3">
      <c r="C57" s="15"/>
      <c r="D57" s="15"/>
      <c r="E57" s="15"/>
      <c r="F57" s="15"/>
      <c r="H57" s="15"/>
    </row>
    <row r="58" spans="3:8" s="1" customFormat="1" x14ac:dyDescent="0.3">
      <c r="C58" s="15"/>
      <c r="D58" s="15"/>
      <c r="E58" s="15"/>
      <c r="F58" s="15"/>
      <c r="H58" s="15"/>
    </row>
    <row r="59" spans="3:8" s="1" customFormat="1" x14ac:dyDescent="0.3">
      <c r="C59" s="15"/>
      <c r="D59" s="15"/>
      <c r="E59" s="15"/>
      <c r="F59" s="15"/>
      <c r="H59" s="15"/>
    </row>
    <row r="60" spans="3:8" s="1" customFormat="1" x14ac:dyDescent="0.3">
      <c r="C60" s="15"/>
      <c r="D60" s="15"/>
      <c r="E60" s="15"/>
      <c r="F60" s="15"/>
      <c r="H60" s="15"/>
    </row>
    <row r="61" spans="3:8" s="1" customFormat="1" x14ac:dyDescent="0.3">
      <c r="C61" s="15"/>
      <c r="D61" s="15"/>
      <c r="E61" s="15"/>
      <c r="F61" s="15"/>
      <c r="H61" s="15"/>
    </row>
    <row r="62" spans="3:8" s="1" customFormat="1" x14ac:dyDescent="0.3">
      <c r="C62" s="15"/>
      <c r="D62" s="15"/>
      <c r="E62" s="15"/>
      <c r="F62" s="15"/>
      <c r="H62" s="15"/>
    </row>
    <row r="63" spans="3:8" s="1" customFormat="1" x14ac:dyDescent="0.3">
      <c r="C63" s="15"/>
      <c r="D63" s="15"/>
      <c r="E63" s="15"/>
      <c r="F63" s="15"/>
      <c r="H63" s="15"/>
    </row>
    <row r="64" spans="3:8" s="1" customFormat="1" x14ac:dyDescent="0.3">
      <c r="C64" s="15"/>
      <c r="D64" s="15"/>
      <c r="E64" s="15"/>
      <c r="F64" s="15"/>
      <c r="H64" s="15"/>
    </row>
    <row r="65" spans="3:8" s="1" customFormat="1" x14ac:dyDescent="0.3">
      <c r="C65" s="15"/>
      <c r="D65" s="15"/>
      <c r="E65" s="15"/>
      <c r="F65" s="15"/>
      <c r="H65" s="15"/>
    </row>
    <row r="66" spans="3:8" s="1" customFormat="1" x14ac:dyDescent="0.3">
      <c r="C66" s="15"/>
      <c r="D66" s="15"/>
      <c r="E66" s="15"/>
      <c r="F66" s="15"/>
      <c r="H66" s="15"/>
    </row>
    <row r="67" spans="3:8" s="1" customFormat="1" x14ac:dyDescent="0.3">
      <c r="C67" s="15"/>
      <c r="D67" s="15"/>
      <c r="E67" s="15"/>
      <c r="F67" s="15"/>
      <c r="H67" s="15"/>
    </row>
    <row r="68" spans="3:8" s="1" customFormat="1" x14ac:dyDescent="0.3">
      <c r="C68" s="15"/>
      <c r="D68" s="15"/>
      <c r="E68" s="15"/>
      <c r="F68" s="15"/>
      <c r="H68" s="15"/>
    </row>
    <row r="69" spans="3:8" s="1" customFormat="1" x14ac:dyDescent="0.3">
      <c r="C69" s="15"/>
      <c r="D69" s="15"/>
      <c r="E69" s="15"/>
      <c r="F69" s="15"/>
      <c r="H69" s="15"/>
    </row>
    <row r="70" spans="3:8" s="1" customFormat="1" x14ac:dyDescent="0.3">
      <c r="C70" s="15"/>
      <c r="D70" s="15"/>
      <c r="E70" s="15"/>
      <c r="F70" s="15"/>
      <c r="H70" s="1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7"/>
  <sheetViews>
    <sheetView topLeftCell="A2" zoomScaleNormal="100" zoomScaleSheetLayoutView="100" workbookViewId="0">
      <selection activeCell="L34" sqref="L34:N3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14" width="8.44140625" style="11" customWidth="1"/>
    <col min="15" max="16384" width="8.88671875" style="11"/>
  </cols>
  <sheetData>
    <row r="2" spans="2:14" ht="15" thickBot="1" x14ac:dyDescent="0.35"/>
    <row r="3" spans="2:14" x14ac:dyDescent="0.3">
      <c r="B3" s="227" t="s">
        <v>41</v>
      </c>
      <c r="C3" s="228"/>
      <c r="D3" s="228"/>
      <c r="E3" s="228"/>
      <c r="F3" s="228"/>
      <c r="G3" s="228"/>
      <c r="H3" s="229"/>
      <c r="I3" s="228"/>
      <c r="J3" s="228"/>
      <c r="K3" s="228"/>
      <c r="L3" s="228"/>
      <c r="M3" s="228"/>
      <c r="N3" s="229"/>
    </row>
    <row r="4" spans="2:14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1"/>
      <c r="L4" s="231"/>
      <c r="M4" s="231"/>
      <c r="N4" s="232"/>
    </row>
    <row r="5" spans="2:14" x14ac:dyDescent="0.3">
      <c r="B5" s="2"/>
      <c r="C5" s="233" t="s">
        <v>9</v>
      </c>
      <c r="D5" s="231"/>
      <c r="E5" s="234"/>
      <c r="F5" s="233" t="s">
        <v>25</v>
      </c>
      <c r="G5" s="231"/>
      <c r="H5" s="234"/>
      <c r="I5" s="231" t="s">
        <v>28</v>
      </c>
      <c r="J5" s="231"/>
      <c r="K5" s="234"/>
      <c r="L5" s="233" t="s">
        <v>29</v>
      </c>
      <c r="M5" s="231"/>
      <c r="N5" s="232"/>
    </row>
    <row r="6" spans="2:14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6" t="s">
        <v>32</v>
      </c>
      <c r="L6" s="65" t="s">
        <v>31</v>
      </c>
      <c r="M6" s="5" t="s">
        <v>32</v>
      </c>
      <c r="N6" s="64" t="s">
        <v>32</v>
      </c>
    </row>
    <row r="7" spans="2:14" x14ac:dyDescent="0.3">
      <c r="B7" s="78" t="s">
        <v>4</v>
      </c>
      <c r="C7" s="79">
        <v>5.0625000000000038E-2</v>
      </c>
      <c r="D7" s="80">
        <f>C7/C$23</f>
        <v>0.50895973935303729</v>
      </c>
      <c r="E7" s="80">
        <f>C7/C$34</f>
        <v>0.13114262585074818</v>
      </c>
      <c r="F7" s="79">
        <v>1.1921296296296293E-2</v>
      </c>
      <c r="G7" s="80">
        <v>0.53340238218539604</v>
      </c>
      <c r="H7" s="80">
        <v>9.8800959232613894E-2</v>
      </c>
      <c r="I7" s="79">
        <v>2.7546296296296298E-2</v>
      </c>
      <c r="J7" s="80">
        <v>0.55194805194805185</v>
      </c>
      <c r="K7" s="80">
        <v>0.23876404494382023</v>
      </c>
      <c r="L7" s="81">
        <f>C7+F7+I7</f>
        <v>9.0092592592592641E-2</v>
      </c>
      <c r="M7" s="80">
        <f>L7/L$23</f>
        <v>0.52463436004583142</v>
      </c>
      <c r="N7" s="216">
        <f>L7/L$34</f>
        <v>0.14482938265173231</v>
      </c>
    </row>
    <row r="8" spans="2:14" x14ac:dyDescent="0.3">
      <c r="B8" s="78" t="s">
        <v>33</v>
      </c>
      <c r="C8" s="79">
        <v>2.4537037037037036E-3</v>
      </c>
      <c r="D8" s="80">
        <f t="shared" ref="D8:D22" si="0">C8/C$23</f>
        <v>2.4668373283686283E-2</v>
      </c>
      <c r="E8" s="80">
        <f t="shared" ref="E8:E22" si="1">C8/C$34</f>
        <v>6.3562498126105609E-3</v>
      </c>
      <c r="F8" s="79">
        <v>5.9027777777777778E-4</v>
      </c>
      <c r="G8" s="80">
        <v>2.6411185914034182E-2</v>
      </c>
      <c r="H8" s="80">
        <v>4.8920863309352526E-3</v>
      </c>
      <c r="I8" s="79">
        <v>1.0879629629629629E-3</v>
      </c>
      <c r="J8" s="80">
        <v>2.179962894248608E-2</v>
      </c>
      <c r="K8" s="80">
        <v>9.4301765650080249E-3</v>
      </c>
      <c r="L8" s="81">
        <f t="shared" ref="L8:L13" si="2">C8+F8+I8</f>
        <v>4.1319444444444442E-3</v>
      </c>
      <c r="M8" s="80">
        <f t="shared" ref="M8:M16" si="3">L8/L$23</f>
        <v>2.4061467951742254E-2</v>
      </c>
      <c r="N8" s="216">
        <f t="shared" ref="N8:N13" si="4">L8/L$34</f>
        <v>6.642354779890597E-3</v>
      </c>
    </row>
    <row r="9" spans="2:14" x14ac:dyDescent="0.3">
      <c r="B9" s="78" t="s">
        <v>5</v>
      </c>
      <c r="C9" s="79">
        <v>1.005787037037037E-2</v>
      </c>
      <c r="D9" s="80">
        <f t="shared" si="0"/>
        <v>0.10111705841284614</v>
      </c>
      <c r="E9" s="80">
        <f t="shared" si="1"/>
        <v>2.605462776961593E-2</v>
      </c>
      <c r="F9" s="79">
        <v>2.3263888888888887E-3</v>
      </c>
      <c r="G9" s="80">
        <v>0.10409114448472294</v>
      </c>
      <c r="H9" s="80">
        <v>1.9280575539568346E-2</v>
      </c>
      <c r="I9" s="79">
        <v>4.6875000000000016E-3</v>
      </c>
      <c r="J9" s="80">
        <v>9.3923933209647509E-2</v>
      </c>
      <c r="K9" s="80">
        <v>4.0630016051364376E-2</v>
      </c>
      <c r="L9" s="81">
        <f t="shared" si="2"/>
        <v>1.7071759259259259E-2</v>
      </c>
      <c r="M9" s="80">
        <f t="shared" si="3"/>
        <v>9.9413628091932285E-2</v>
      </c>
      <c r="N9" s="216">
        <f t="shared" si="4"/>
        <v>2.7443902802068994E-2</v>
      </c>
    </row>
    <row r="10" spans="2:14" x14ac:dyDescent="0.3">
      <c r="B10" s="78" t="s">
        <v>12</v>
      </c>
      <c r="C10" s="79">
        <v>1.0648148148148149E-3</v>
      </c>
      <c r="D10" s="80">
        <f t="shared" si="0"/>
        <v>1.0705143123109143E-2</v>
      </c>
      <c r="E10" s="80">
        <f t="shared" si="1"/>
        <v>2.7583725601894888E-3</v>
      </c>
      <c r="F10" s="79">
        <v>1.1689814814814813E-3</v>
      </c>
      <c r="G10" s="80">
        <v>5.2304505437597099E-2</v>
      </c>
      <c r="H10" s="80">
        <v>9.688249400479616E-3</v>
      </c>
      <c r="I10" s="79">
        <v>2.4305555555555555E-4</v>
      </c>
      <c r="J10" s="80">
        <v>4.8701298701298691E-3</v>
      </c>
      <c r="K10" s="80">
        <v>2.1067415730337078E-3</v>
      </c>
      <c r="L10" s="81">
        <f t="shared" si="2"/>
        <v>2.4768518518518516E-3</v>
      </c>
      <c r="M10" s="80">
        <f t="shared" si="3"/>
        <v>1.4423400957066785E-2</v>
      </c>
      <c r="N10" s="216">
        <f t="shared" si="4"/>
        <v>3.9816916607747551E-3</v>
      </c>
    </row>
    <row r="11" spans="2:14" x14ac:dyDescent="0.3">
      <c r="B11" s="78" t="s">
        <v>7</v>
      </c>
      <c r="C11" s="79">
        <v>1.6562500000000001E-2</v>
      </c>
      <c r="D11" s="80">
        <f t="shared" si="0"/>
        <v>0.16651151966488242</v>
      </c>
      <c r="E11" s="80">
        <f t="shared" si="1"/>
        <v>4.2904686235121288E-2</v>
      </c>
      <c r="F11" s="79">
        <v>3.6458333333333325E-3</v>
      </c>
      <c r="G11" s="80">
        <v>0.16312791299844637</v>
      </c>
      <c r="H11" s="80">
        <v>3.0215827338129494E-2</v>
      </c>
      <c r="I11" s="79">
        <v>7.7314814814814807E-3</v>
      </c>
      <c r="J11" s="80">
        <v>0.15491651205936915</v>
      </c>
      <c r="K11" s="80">
        <v>6.7014446227929361E-2</v>
      </c>
      <c r="L11" s="81">
        <f t="shared" si="2"/>
        <v>2.7939814814814817E-2</v>
      </c>
      <c r="M11" s="80">
        <f t="shared" si="3"/>
        <v>0.16270135472130479</v>
      </c>
      <c r="N11" s="216">
        <f t="shared" si="4"/>
        <v>4.4914970416403091E-2</v>
      </c>
    </row>
    <row r="12" spans="2:14" x14ac:dyDescent="0.3">
      <c r="B12" s="78" t="s">
        <v>34</v>
      </c>
      <c r="C12" s="79">
        <v>1.0925925925925927E-2</v>
      </c>
      <c r="D12" s="80">
        <f t="shared" si="0"/>
        <v>0.10984407726320687</v>
      </c>
      <c r="E12" s="80">
        <f t="shared" si="1"/>
        <v>2.8303301052379104E-2</v>
      </c>
      <c r="F12" s="79">
        <v>2.3495370370370371E-3</v>
      </c>
      <c r="G12" s="80">
        <v>0.10512687726566547</v>
      </c>
      <c r="H12" s="80">
        <v>1.9472422062350121E-2</v>
      </c>
      <c r="I12" s="79">
        <v>6.3888888888888884E-3</v>
      </c>
      <c r="J12" s="80">
        <v>0.12801484230055657</v>
      </c>
      <c r="K12" s="80">
        <v>5.5377207062600318E-2</v>
      </c>
      <c r="L12" s="81">
        <f t="shared" si="2"/>
        <v>1.9664351851851853E-2</v>
      </c>
      <c r="M12" s="80">
        <f t="shared" si="3"/>
        <v>0.11451101974792743</v>
      </c>
      <c r="N12" s="216">
        <f t="shared" si="4"/>
        <v>3.1611654820823877E-2</v>
      </c>
    </row>
    <row r="13" spans="2:14" x14ac:dyDescent="0.3">
      <c r="B13" s="78" t="s">
        <v>15</v>
      </c>
      <c r="C13" s="79">
        <v>1.7361111111111112E-4</v>
      </c>
      <c r="D13" s="80">
        <f t="shared" si="0"/>
        <v>1.745403770072143E-3</v>
      </c>
      <c r="E13" s="80">
        <f t="shared" si="1"/>
        <v>4.4973465655263406E-4</v>
      </c>
      <c r="F13" s="79"/>
      <c r="G13" s="80"/>
      <c r="H13" s="80"/>
      <c r="I13" s="79"/>
      <c r="J13" s="80"/>
      <c r="K13" s="80"/>
      <c r="L13" s="81">
        <f t="shared" si="2"/>
        <v>1.7361111111111112E-4</v>
      </c>
      <c r="M13" s="80">
        <f t="shared" si="3"/>
        <v>1.0109860483925319E-3</v>
      </c>
      <c r="N13" s="216">
        <f t="shared" si="4"/>
        <v>2.7909053697019315E-4</v>
      </c>
    </row>
    <row r="14" spans="2:14" x14ac:dyDescent="0.3">
      <c r="B14" s="78" t="s">
        <v>35</v>
      </c>
      <c r="C14" s="79"/>
      <c r="D14" s="80"/>
      <c r="E14" s="80"/>
      <c r="F14" s="79"/>
      <c r="G14" s="80"/>
      <c r="H14" s="80"/>
      <c r="I14" s="79"/>
      <c r="J14" s="80"/>
      <c r="K14" s="80"/>
      <c r="L14" s="81"/>
      <c r="M14" s="80"/>
      <c r="N14" s="82"/>
    </row>
    <row r="15" spans="2:14" x14ac:dyDescent="0.3">
      <c r="B15" s="78" t="s">
        <v>11</v>
      </c>
      <c r="C15" s="79"/>
      <c r="D15" s="80"/>
      <c r="E15" s="80"/>
      <c r="F15" s="79"/>
      <c r="G15" s="80"/>
      <c r="H15" s="80"/>
      <c r="I15" s="79">
        <v>2.6620370370370372E-4</v>
      </c>
      <c r="J15" s="80">
        <v>5.3339517625231904E-3</v>
      </c>
      <c r="K15" s="80">
        <v>2.3073836276083469E-3</v>
      </c>
      <c r="L15" s="81">
        <f t="shared" ref="L15:L16" si="5">C15+F15+I15</f>
        <v>2.6620370370370372E-4</v>
      </c>
      <c r="M15" s="80">
        <f t="shared" si="3"/>
        <v>1.5501786075352154E-3</v>
      </c>
      <c r="N15" s="216">
        <f t="shared" ref="N15:N16" si="6">L15/L$34</f>
        <v>4.279388233542962E-4</v>
      </c>
    </row>
    <row r="16" spans="2:14" x14ac:dyDescent="0.3">
      <c r="B16" s="78" t="s">
        <v>19</v>
      </c>
      <c r="C16" s="79">
        <v>9.6064814814814819E-4</v>
      </c>
      <c r="D16" s="80">
        <f t="shared" si="0"/>
        <v>9.657900861065858E-3</v>
      </c>
      <c r="E16" s="80">
        <f t="shared" si="1"/>
        <v>2.4885317662579082E-3</v>
      </c>
      <c r="F16" s="79">
        <v>1.6203703703703703E-4</v>
      </c>
      <c r="G16" s="80">
        <v>7.2501294665976183E-3</v>
      </c>
      <c r="H16" s="80">
        <v>1.3429256594724222E-3</v>
      </c>
      <c r="I16" s="79">
        <v>7.6388888888888893E-4</v>
      </c>
      <c r="J16" s="80">
        <v>1.530612244897959E-2</v>
      </c>
      <c r="K16" s="80">
        <v>6.621187800963082E-3</v>
      </c>
      <c r="L16" s="81">
        <f t="shared" si="5"/>
        <v>1.8865740740740744E-3</v>
      </c>
      <c r="M16" s="80">
        <f t="shared" si="3"/>
        <v>1.098604839253218E-2</v>
      </c>
      <c r="N16" s="216">
        <f t="shared" si="6"/>
        <v>3.0327838350760992E-3</v>
      </c>
    </row>
    <row r="17" spans="2:14" x14ac:dyDescent="0.3">
      <c r="B17" s="78" t="s">
        <v>26</v>
      </c>
      <c r="C17" s="79"/>
      <c r="D17" s="80"/>
      <c r="E17" s="80"/>
      <c r="F17" s="79"/>
      <c r="G17" s="80"/>
      <c r="H17" s="80"/>
      <c r="I17" s="79"/>
      <c r="J17" s="80"/>
      <c r="K17" s="80"/>
      <c r="L17" s="81"/>
      <c r="M17" s="80"/>
      <c r="N17" s="82"/>
    </row>
    <row r="18" spans="2:14" x14ac:dyDescent="0.3">
      <c r="B18" s="78" t="s">
        <v>36</v>
      </c>
      <c r="C18" s="79"/>
      <c r="D18" s="80"/>
      <c r="E18" s="80"/>
      <c r="F18" s="79" t="s">
        <v>166</v>
      </c>
      <c r="G18" s="80"/>
      <c r="H18" s="80"/>
      <c r="I18" s="79"/>
      <c r="J18" s="80"/>
      <c r="K18" s="80"/>
      <c r="L18" s="81"/>
      <c r="M18" s="80"/>
      <c r="N18" s="82"/>
    </row>
    <row r="19" spans="2:14" x14ac:dyDescent="0.3">
      <c r="B19" s="78" t="s">
        <v>37</v>
      </c>
      <c r="C19" s="79"/>
      <c r="D19" s="80"/>
      <c r="E19" s="80"/>
      <c r="F19" s="79" t="s">
        <v>166</v>
      </c>
      <c r="G19" s="80"/>
      <c r="H19" s="80"/>
      <c r="I19" s="79"/>
      <c r="J19" s="80"/>
      <c r="K19" s="80"/>
      <c r="L19" s="81"/>
      <c r="M19" s="80"/>
      <c r="N19" s="82"/>
    </row>
    <row r="20" spans="2:14" x14ac:dyDescent="0.3">
      <c r="B20" s="78" t="s">
        <v>16</v>
      </c>
      <c r="C20" s="79"/>
      <c r="D20" s="80"/>
      <c r="E20" s="80"/>
      <c r="F20" s="79" t="s">
        <v>166</v>
      </c>
      <c r="G20" s="80"/>
      <c r="H20" s="80"/>
      <c r="I20" s="79"/>
      <c r="J20" s="80"/>
      <c r="K20" s="80"/>
      <c r="L20" s="81"/>
      <c r="M20" s="80"/>
      <c r="N20" s="82"/>
    </row>
    <row r="21" spans="2:14" x14ac:dyDescent="0.3">
      <c r="B21" s="78" t="s">
        <v>14</v>
      </c>
      <c r="C21" s="79">
        <v>3.4722222222222224E-4</v>
      </c>
      <c r="D21" s="80">
        <f t="shared" si="0"/>
        <v>3.4908075401442859E-3</v>
      </c>
      <c r="E21" s="80">
        <f t="shared" si="1"/>
        <v>8.9946931310526813E-4</v>
      </c>
      <c r="F21" s="79"/>
      <c r="G21" s="80"/>
      <c r="H21" s="80"/>
      <c r="I21" s="79"/>
      <c r="J21" s="80"/>
      <c r="K21" s="80"/>
      <c r="L21" s="81">
        <f t="shared" ref="L21:L22" si="7">C21+F21+I21</f>
        <v>3.4722222222222224E-4</v>
      </c>
      <c r="M21" s="80">
        <f t="shared" ref="M21:M22" si="8">L21/L$23</f>
        <v>2.0219720967850638E-3</v>
      </c>
      <c r="N21" s="216">
        <f t="shared" ref="N21:N22" si="9">L21/L$34</f>
        <v>5.581810739403863E-4</v>
      </c>
    </row>
    <row r="22" spans="2:14" x14ac:dyDescent="0.3">
      <c r="B22" s="78" t="s">
        <v>1</v>
      </c>
      <c r="C22" s="79">
        <v>6.2962962962962964E-3</v>
      </c>
      <c r="D22" s="80">
        <f t="shared" si="0"/>
        <v>6.3299976727949708E-2</v>
      </c>
      <c r="E22" s="80">
        <f t="shared" si="1"/>
        <v>1.6310376877642193E-2</v>
      </c>
      <c r="F22" s="79">
        <v>1.851851851851852E-4</v>
      </c>
      <c r="G22" s="80">
        <v>8.2858622475401357E-3</v>
      </c>
      <c r="H22" s="80">
        <v>1.534772182254197E-3</v>
      </c>
      <c r="I22" s="79">
        <v>1.1921296296296296E-3</v>
      </c>
      <c r="J22" s="80">
        <v>2.3886827458256026E-2</v>
      </c>
      <c r="K22" s="80">
        <v>1.03330658105939E-2</v>
      </c>
      <c r="L22" s="81">
        <f t="shared" si="7"/>
        <v>7.6736111111111111E-3</v>
      </c>
      <c r="M22" s="80">
        <f t="shared" si="8"/>
        <v>4.4685583338949904E-2</v>
      </c>
      <c r="N22" s="216">
        <f t="shared" si="9"/>
        <v>1.2335801734082538E-2</v>
      </c>
    </row>
    <row r="23" spans="2:14" s="12" customFormat="1" x14ac:dyDescent="0.3">
      <c r="B23" s="84" t="s">
        <v>29</v>
      </c>
      <c r="C23" s="85">
        <f>SUM(C7:C22)</f>
        <v>9.9467592592592621E-2</v>
      </c>
      <c r="D23" s="86">
        <f>SUM(D7:D22)</f>
        <v>1.0000000000000002</v>
      </c>
      <c r="E23" s="87">
        <f>SUM(E7:E22)</f>
        <v>0.25766797589422252</v>
      </c>
      <c r="F23" s="88">
        <v>2.2349537037037036E-2</v>
      </c>
      <c r="G23" s="86">
        <v>0.99999999999999978</v>
      </c>
      <c r="H23" s="87">
        <v>0.18522781774580332</v>
      </c>
      <c r="I23" s="88">
        <v>4.9907407407407414E-2</v>
      </c>
      <c r="J23" s="86">
        <v>0.99999999999999989</v>
      </c>
      <c r="K23" s="87">
        <v>0.43258426966292129</v>
      </c>
      <c r="L23" s="88">
        <f>SUM(L7:L22)</f>
        <v>0.17172453703703711</v>
      </c>
      <c r="M23" s="86">
        <f>SUM(M7:M22)</f>
        <v>0.99999999999999989</v>
      </c>
      <c r="N23" s="89">
        <f>SUM(N7:N22)</f>
        <v>0.27605775313511716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</row>
    <row r="25" spans="2:14" x14ac:dyDescent="0.3">
      <c r="B25" s="3" t="s">
        <v>38</v>
      </c>
      <c r="C25" s="9" t="s">
        <v>31</v>
      </c>
      <c r="D25" s="9" t="s">
        <v>32</v>
      </c>
      <c r="E25" s="9" t="s">
        <v>32</v>
      </c>
      <c r="F25" s="5" t="s">
        <v>31</v>
      </c>
      <c r="G25" s="69" t="s">
        <v>32</v>
      </c>
      <c r="H25" s="69" t="s">
        <v>32</v>
      </c>
      <c r="I25" s="5" t="s">
        <v>31</v>
      </c>
      <c r="J25" s="69" t="s">
        <v>32</v>
      </c>
      <c r="K25" s="69" t="s">
        <v>32</v>
      </c>
      <c r="L25" s="67" t="s">
        <v>31</v>
      </c>
      <c r="M25" s="9" t="s">
        <v>32</v>
      </c>
      <c r="N25" s="70" t="s">
        <v>32</v>
      </c>
    </row>
    <row r="26" spans="2:14" x14ac:dyDescent="0.3">
      <c r="B26" s="78" t="s">
        <v>6</v>
      </c>
      <c r="C26" s="79">
        <v>2.4606481481481483E-2</v>
      </c>
      <c r="D26" s="81"/>
      <c r="E26" s="80">
        <f t="shared" ref="E26:E31" si="10">C26/C$34</f>
        <v>6.3742391988726665E-2</v>
      </c>
      <c r="F26" s="79">
        <v>8.8888888888888889E-3</v>
      </c>
      <c r="G26" s="81"/>
      <c r="H26" s="80">
        <v>7.3669064748201452E-2</v>
      </c>
      <c r="I26" s="79">
        <v>5.6249999999999998E-3</v>
      </c>
      <c r="J26" s="81"/>
      <c r="K26" s="80">
        <v>4.8756019261637237E-2</v>
      </c>
      <c r="L26" s="81">
        <f t="shared" ref="L26:L31" si="11">C26+F26+I26</f>
        <v>3.9120370370370368E-2</v>
      </c>
      <c r="M26" s="81"/>
      <c r="N26" s="216">
        <f t="shared" ref="N26:N31" si="12">L26/L$34</f>
        <v>6.2888400997283517E-2</v>
      </c>
    </row>
    <row r="27" spans="2:14" x14ac:dyDescent="0.3">
      <c r="B27" s="78" t="s">
        <v>13</v>
      </c>
      <c r="C27" s="79">
        <v>1.2962962962962963E-3</v>
      </c>
      <c r="D27" s="81"/>
      <c r="E27" s="80">
        <f t="shared" si="10"/>
        <v>3.358018768926334E-3</v>
      </c>
      <c r="F27" s="79">
        <v>1.7361111111111112E-4</v>
      </c>
      <c r="G27" s="81"/>
      <c r="H27" s="80">
        <v>1.4388489208633096E-3</v>
      </c>
      <c r="I27" s="79">
        <v>7.8703703703703705E-4</v>
      </c>
      <c r="J27" s="81"/>
      <c r="K27" s="80">
        <v>6.8218298555377203E-3</v>
      </c>
      <c r="L27" s="81">
        <f t="shared" si="11"/>
        <v>2.2569444444444442E-3</v>
      </c>
      <c r="M27" s="81"/>
      <c r="N27" s="216">
        <f t="shared" si="12"/>
        <v>3.6281769806125108E-3</v>
      </c>
    </row>
    <row r="28" spans="2:14" x14ac:dyDescent="0.3">
      <c r="B28" s="78" t="s">
        <v>10</v>
      </c>
      <c r="C28" s="79">
        <v>5.0925925925925921E-4</v>
      </c>
      <c r="D28" s="81"/>
      <c r="E28" s="80">
        <f t="shared" si="10"/>
        <v>1.3192216592210597E-3</v>
      </c>
      <c r="F28" s="79"/>
      <c r="G28" s="81"/>
      <c r="H28" s="80"/>
      <c r="I28" s="79"/>
      <c r="J28" s="81"/>
      <c r="K28" s="80"/>
      <c r="L28" s="81">
        <f t="shared" si="11"/>
        <v>5.0925925925925921E-4</v>
      </c>
      <c r="M28" s="81"/>
      <c r="N28" s="216">
        <f t="shared" si="12"/>
        <v>8.1866557511256651E-4</v>
      </c>
    </row>
    <row r="29" spans="2:14" x14ac:dyDescent="0.3">
      <c r="B29" s="78" t="s">
        <v>3</v>
      </c>
      <c r="C29" s="79">
        <v>9.3206018518518521E-2</v>
      </c>
      <c r="D29" s="81"/>
      <c r="E29" s="80">
        <f t="shared" si="10"/>
        <v>0.24144754594789081</v>
      </c>
      <c r="F29" s="79">
        <v>2.401620370370371E-2</v>
      </c>
      <c r="G29" s="81"/>
      <c r="H29" s="80">
        <v>0.19904076738609119</v>
      </c>
      <c r="I29" s="79">
        <v>2.9050925925925928E-2</v>
      </c>
      <c r="J29" s="81"/>
      <c r="K29" s="80">
        <v>0.25180577849117175</v>
      </c>
      <c r="L29" s="81">
        <f t="shared" si="11"/>
        <v>0.14627314814814815</v>
      </c>
      <c r="M29" s="81"/>
      <c r="N29" s="216">
        <f t="shared" si="12"/>
        <v>0.23514308041528675</v>
      </c>
    </row>
    <row r="30" spans="2:14" x14ac:dyDescent="0.3">
      <c r="B30" s="78" t="s">
        <v>8</v>
      </c>
      <c r="C30" s="79">
        <v>0.15787037037037027</v>
      </c>
      <c r="D30" s="81"/>
      <c r="E30" s="80">
        <f t="shared" si="10"/>
        <v>0.40895871435852826</v>
      </c>
      <c r="F30" s="79">
        <v>5.9085648148148137E-2</v>
      </c>
      <c r="G30" s="81"/>
      <c r="H30" s="80">
        <v>0.48968824940047956</v>
      </c>
      <c r="I30" s="79">
        <v>2.8113425925925924E-2</v>
      </c>
      <c r="J30" s="81"/>
      <c r="K30" s="80">
        <v>0.24367977528089885</v>
      </c>
      <c r="L30" s="81">
        <f t="shared" si="11"/>
        <v>0.24506944444444434</v>
      </c>
      <c r="M30" s="81"/>
      <c r="N30" s="216">
        <f t="shared" si="12"/>
        <v>0.39396420198712451</v>
      </c>
    </row>
    <row r="31" spans="2:14" x14ac:dyDescent="0.3">
      <c r="B31" s="78" t="s">
        <v>2</v>
      </c>
      <c r="C31" s="79">
        <v>9.0740740740740747E-3</v>
      </c>
      <c r="D31" s="81"/>
      <c r="E31" s="80">
        <f t="shared" si="10"/>
        <v>2.3506131382484339E-2</v>
      </c>
      <c r="F31" s="79">
        <v>6.1458333333333339E-3</v>
      </c>
      <c r="G31" s="81"/>
      <c r="H31" s="80">
        <v>5.0935251798561162E-2</v>
      </c>
      <c r="I31" s="79">
        <v>1.8865740740740739E-3</v>
      </c>
      <c r="J31" s="81"/>
      <c r="K31" s="80">
        <v>1.6352327447833066E-2</v>
      </c>
      <c r="L31" s="81">
        <f t="shared" si="11"/>
        <v>1.7106481481481483E-2</v>
      </c>
      <c r="M31" s="81"/>
      <c r="N31" s="216">
        <f t="shared" si="12"/>
        <v>2.7499720909463034E-2</v>
      </c>
    </row>
    <row r="32" spans="2:14" s="12" customFormat="1" x14ac:dyDescent="0.3">
      <c r="B32" s="84" t="s">
        <v>29</v>
      </c>
      <c r="C32" s="90">
        <f>SUM(C26:C31)</f>
        <v>0.28656249999999989</v>
      </c>
      <c r="D32" s="91"/>
      <c r="E32" s="86">
        <f>SUM(E26:E31)</f>
        <v>0.74233202410577748</v>
      </c>
      <c r="F32" s="91">
        <v>9.8310185185185181E-2</v>
      </c>
      <c r="G32" s="91"/>
      <c r="H32" s="86">
        <v>0.81477218225419668</v>
      </c>
      <c r="I32" s="91">
        <v>6.5462962962962959E-2</v>
      </c>
      <c r="J32" s="91"/>
      <c r="K32" s="86">
        <v>0.56741573033707871</v>
      </c>
      <c r="L32" s="91">
        <f>SUM(L26:L31)</f>
        <v>0.45033564814814803</v>
      </c>
      <c r="M32" s="91"/>
      <c r="N32" s="89">
        <f>SUM(N26:N31)</f>
        <v>0.72394224686488295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3"/>
    </row>
    <row r="34" spans="2:14" x14ac:dyDescent="0.3">
      <c r="B34" s="84" t="s">
        <v>39</v>
      </c>
      <c r="C34" s="91">
        <f>C23+C32</f>
        <v>0.38603009259259252</v>
      </c>
      <c r="D34" s="92"/>
      <c r="E34" s="86">
        <f>E23+E32</f>
        <v>1</v>
      </c>
      <c r="F34" s="91">
        <v>0.12065972222222221</v>
      </c>
      <c r="G34" s="92"/>
      <c r="H34" s="86">
        <v>1</v>
      </c>
      <c r="I34" s="91">
        <v>0.11537037037037037</v>
      </c>
      <c r="J34" s="92"/>
      <c r="K34" s="86">
        <v>1</v>
      </c>
      <c r="L34" s="91">
        <f>L23+L32</f>
        <v>0.62206018518518513</v>
      </c>
      <c r="M34" s="92"/>
      <c r="N34" s="93">
        <f>N23+N32</f>
        <v>1</v>
      </c>
    </row>
    <row r="35" spans="2:14" ht="66" customHeight="1" thickBot="1" x14ac:dyDescent="0.35">
      <c r="B35" s="235" t="s">
        <v>42</v>
      </c>
      <c r="C35" s="236"/>
      <c r="D35" s="236"/>
      <c r="E35" s="236"/>
      <c r="F35" s="236"/>
      <c r="G35" s="236"/>
      <c r="H35" s="237"/>
      <c r="I35" s="236"/>
      <c r="J35" s="236"/>
      <c r="K35" s="236"/>
      <c r="L35" s="236"/>
      <c r="M35" s="236"/>
      <c r="N35" s="237"/>
    </row>
    <row r="37" spans="2:14" x14ac:dyDescent="0.3">
      <c r="L37" s="13"/>
    </row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33203125" style="25" customWidth="1"/>
    <col min="7" max="7" width="10.33203125" style="11" customWidth="1"/>
    <col min="8" max="8" width="10.33203125" style="25" customWidth="1"/>
    <col min="9" max="11" width="10.33203125" style="11" customWidth="1"/>
    <col min="12" max="16384" width="8.88671875" style="11"/>
  </cols>
  <sheetData>
    <row r="2" spans="2:11" ht="15" thickBot="1" x14ac:dyDescent="0.35"/>
    <row r="3" spans="2:11" x14ac:dyDescent="0.3">
      <c r="B3" s="238" t="s">
        <v>66</v>
      </c>
      <c r="C3" s="239"/>
      <c r="D3" s="239"/>
      <c r="E3" s="239"/>
      <c r="F3" s="239"/>
      <c r="G3" s="239"/>
      <c r="H3" s="240"/>
      <c r="I3" s="239"/>
      <c r="J3" s="239"/>
      <c r="K3" s="240"/>
    </row>
    <row r="4" spans="2:1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122" t="s">
        <v>31</v>
      </c>
      <c r="D6" s="5" t="s">
        <v>32</v>
      </c>
      <c r="E6" s="123" t="s">
        <v>32</v>
      </c>
      <c r="F6" s="122" t="s">
        <v>31</v>
      </c>
      <c r="G6" s="5" t="s">
        <v>32</v>
      </c>
      <c r="H6" s="123" t="s">
        <v>32</v>
      </c>
      <c r="I6" s="120" t="s">
        <v>31</v>
      </c>
      <c r="J6" s="5" t="s">
        <v>32</v>
      </c>
      <c r="K6" s="121" t="s">
        <v>32</v>
      </c>
    </row>
    <row r="7" spans="2:11" x14ac:dyDescent="0.3">
      <c r="B7" s="78" t="s">
        <v>4</v>
      </c>
      <c r="C7" s="116">
        <v>1.7708333333333335E-3</v>
      </c>
      <c r="D7" s="94">
        <v>0.42977528089887634</v>
      </c>
      <c r="E7" s="95">
        <v>0.10820367751060819</v>
      </c>
      <c r="F7" s="116"/>
      <c r="G7" s="94"/>
      <c r="H7" s="95"/>
      <c r="I7" s="116">
        <v>1.7708333333333335E-3</v>
      </c>
      <c r="J7" s="94">
        <v>0.42977528089887634</v>
      </c>
      <c r="K7" s="96">
        <v>0.10820367751060819</v>
      </c>
    </row>
    <row r="8" spans="2:11" x14ac:dyDescent="0.3">
      <c r="B8" s="78" t="s">
        <v>33</v>
      </c>
      <c r="C8" s="116"/>
      <c r="D8" s="94"/>
      <c r="E8" s="95"/>
      <c r="F8" s="116"/>
      <c r="G8" s="94"/>
      <c r="H8" s="95"/>
      <c r="I8" s="116"/>
      <c r="J8" s="94"/>
      <c r="K8" s="96"/>
    </row>
    <row r="9" spans="2:11" x14ac:dyDescent="0.3">
      <c r="B9" s="78" t="s">
        <v>5</v>
      </c>
      <c r="C9" s="116">
        <v>3.9351851851851852E-4</v>
      </c>
      <c r="D9" s="94">
        <v>9.5505617977528059E-2</v>
      </c>
      <c r="E9" s="95">
        <v>2.4045261669024043E-2</v>
      </c>
      <c r="F9" s="116"/>
      <c r="G9" s="94"/>
      <c r="H9" s="95"/>
      <c r="I9" s="116">
        <v>3.9351851851851852E-4</v>
      </c>
      <c r="J9" s="94">
        <v>9.5505617977528059E-2</v>
      </c>
      <c r="K9" s="96">
        <v>2.4045261669024043E-2</v>
      </c>
    </row>
    <row r="10" spans="2:11" x14ac:dyDescent="0.3">
      <c r="B10" s="78" t="s">
        <v>12</v>
      </c>
      <c r="C10" s="116"/>
      <c r="D10" s="94"/>
      <c r="E10" s="95"/>
      <c r="F10" s="116"/>
      <c r="G10" s="94"/>
      <c r="H10" s="95"/>
      <c r="I10" s="116"/>
      <c r="J10" s="94"/>
      <c r="K10" s="96"/>
    </row>
    <row r="11" spans="2:11" x14ac:dyDescent="0.3">
      <c r="B11" s="78" t="s">
        <v>7</v>
      </c>
      <c r="C11" s="116">
        <v>1.2731481481481483E-3</v>
      </c>
      <c r="D11" s="94">
        <v>0.30898876404494374</v>
      </c>
      <c r="E11" s="95">
        <v>7.7793493635077787E-2</v>
      </c>
      <c r="F11" s="116"/>
      <c r="G11" s="94"/>
      <c r="H11" s="95"/>
      <c r="I11" s="116">
        <v>1.2731481481481483E-3</v>
      </c>
      <c r="J11" s="94">
        <v>0.30898876404494374</v>
      </c>
      <c r="K11" s="96">
        <v>7.7793493635077787E-2</v>
      </c>
    </row>
    <row r="12" spans="2:11" x14ac:dyDescent="0.3">
      <c r="B12" s="78" t="s">
        <v>34</v>
      </c>
      <c r="C12" s="116">
        <v>5.3240740740740733E-4</v>
      </c>
      <c r="D12" s="94">
        <v>0.12921348314606737</v>
      </c>
      <c r="E12" s="95">
        <v>3.2531824611032524E-2</v>
      </c>
      <c r="F12" s="116"/>
      <c r="G12" s="94"/>
      <c r="H12" s="95"/>
      <c r="I12" s="116">
        <v>5.3240740740740733E-4</v>
      </c>
      <c r="J12" s="94">
        <v>0.12921348314606737</v>
      </c>
      <c r="K12" s="96">
        <v>3.2531824611032524E-2</v>
      </c>
    </row>
    <row r="13" spans="2:11" x14ac:dyDescent="0.3">
      <c r="B13" s="78" t="s">
        <v>15</v>
      </c>
      <c r="C13" s="116"/>
      <c r="D13" s="94"/>
      <c r="E13" s="95"/>
      <c r="F13" s="116"/>
      <c r="G13" s="94"/>
      <c r="H13" s="95"/>
      <c r="I13" s="116"/>
      <c r="J13" s="94"/>
      <c r="K13" s="96"/>
    </row>
    <row r="14" spans="2:11" x14ac:dyDescent="0.3">
      <c r="B14" s="78" t="s">
        <v>35</v>
      </c>
      <c r="C14" s="116"/>
      <c r="D14" s="94"/>
      <c r="E14" s="95"/>
      <c r="F14" s="116"/>
      <c r="G14" s="94"/>
      <c r="H14" s="95"/>
      <c r="I14" s="116"/>
      <c r="J14" s="94"/>
      <c r="K14" s="96"/>
    </row>
    <row r="15" spans="2:11" x14ac:dyDescent="0.3">
      <c r="B15" s="78" t="s">
        <v>11</v>
      </c>
      <c r="C15" s="116"/>
      <c r="D15" s="94"/>
      <c r="E15" s="95"/>
      <c r="F15" s="116"/>
      <c r="G15" s="94"/>
      <c r="H15" s="95"/>
      <c r="I15" s="116"/>
      <c r="J15" s="94"/>
      <c r="K15" s="96"/>
    </row>
    <row r="16" spans="2:11" x14ac:dyDescent="0.3">
      <c r="B16" s="78" t="s">
        <v>19</v>
      </c>
      <c r="C16" s="116"/>
      <c r="D16" s="94"/>
      <c r="E16" s="95"/>
      <c r="F16" s="116"/>
      <c r="G16" s="94"/>
      <c r="H16" s="95"/>
      <c r="I16" s="116"/>
      <c r="J16" s="94"/>
      <c r="K16" s="96"/>
    </row>
    <row r="17" spans="2:14" x14ac:dyDescent="0.3">
      <c r="B17" s="78" t="s">
        <v>26</v>
      </c>
      <c r="C17" s="116"/>
      <c r="D17" s="94"/>
      <c r="E17" s="95"/>
      <c r="F17" s="116"/>
      <c r="G17" s="94"/>
      <c r="H17" s="95"/>
      <c r="I17" s="116"/>
      <c r="J17" s="94"/>
      <c r="K17" s="96"/>
    </row>
    <row r="18" spans="2:14" x14ac:dyDescent="0.3">
      <c r="B18" s="78" t="s">
        <v>36</v>
      </c>
      <c r="C18" s="116"/>
      <c r="D18" s="94"/>
      <c r="E18" s="95"/>
      <c r="F18" s="116"/>
      <c r="G18" s="94"/>
      <c r="H18" s="95"/>
      <c r="I18" s="116"/>
      <c r="J18" s="94"/>
      <c r="K18" s="96"/>
    </row>
    <row r="19" spans="2:14" x14ac:dyDescent="0.3">
      <c r="B19" s="78" t="s">
        <v>37</v>
      </c>
      <c r="C19" s="116"/>
      <c r="D19" s="94"/>
      <c r="E19" s="95"/>
      <c r="F19" s="116"/>
      <c r="G19" s="94"/>
      <c r="H19" s="95"/>
      <c r="I19" s="116"/>
      <c r="J19" s="94"/>
      <c r="K19" s="96"/>
    </row>
    <row r="20" spans="2:14" x14ac:dyDescent="0.3">
      <c r="B20" s="78" t="s">
        <v>16</v>
      </c>
      <c r="C20" s="116"/>
      <c r="D20" s="94"/>
      <c r="E20" s="95"/>
      <c r="F20" s="116"/>
      <c r="G20" s="94"/>
      <c r="H20" s="95"/>
      <c r="I20" s="116"/>
      <c r="J20" s="94"/>
      <c r="K20" s="96"/>
    </row>
    <row r="21" spans="2:14" x14ac:dyDescent="0.3">
      <c r="B21" s="78" t="s">
        <v>14</v>
      </c>
      <c r="C21" s="116"/>
      <c r="D21" s="94"/>
      <c r="E21" s="95"/>
      <c r="F21" s="116"/>
      <c r="G21" s="94"/>
      <c r="H21" s="95"/>
      <c r="I21" s="116"/>
      <c r="J21" s="94"/>
      <c r="K21" s="96"/>
    </row>
    <row r="22" spans="2:14" x14ac:dyDescent="0.3">
      <c r="B22" s="78" t="s">
        <v>1</v>
      </c>
      <c r="C22" s="116">
        <v>1.5046296296296297E-4</v>
      </c>
      <c r="D22" s="94">
        <v>3.6516853932584262E-2</v>
      </c>
      <c r="E22" s="95">
        <v>9.1937765205091938E-3</v>
      </c>
      <c r="F22" s="116"/>
      <c r="G22" s="94"/>
      <c r="H22" s="95"/>
      <c r="I22" s="116">
        <v>1.5046296296296297E-4</v>
      </c>
      <c r="J22" s="94">
        <v>3.6516853932584262E-2</v>
      </c>
      <c r="K22" s="96">
        <v>9.1937765205091938E-3</v>
      </c>
    </row>
    <row r="23" spans="2:14" s="12" customFormat="1" x14ac:dyDescent="0.3">
      <c r="B23" s="84" t="s">
        <v>29</v>
      </c>
      <c r="C23" s="85">
        <v>4.1203703703703715E-3</v>
      </c>
      <c r="D23" s="97">
        <v>0.99999999999999989</v>
      </c>
      <c r="E23" s="98">
        <v>0.25176803394625175</v>
      </c>
      <c r="F23" s="85"/>
      <c r="G23" s="97"/>
      <c r="H23" s="98"/>
      <c r="I23" s="85">
        <v>4.1203703703703715E-3</v>
      </c>
      <c r="J23" s="97">
        <v>0.99999999999999989</v>
      </c>
      <c r="K23" s="99">
        <v>0.25176803394625175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20"/>
      <c r="L24" s="21"/>
      <c r="M24" s="21"/>
      <c r="N24" s="21"/>
    </row>
    <row r="25" spans="2:14" s="33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78" t="s">
        <v>6</v>
      </c>
      <c r="C26" s="116">
        <v>1.3078703703703703E-3</v>
      </c>
      <c r="D26" s="94"/>
      <c r="E26" s="95">
        <v>7.9915134370579899E-2</v>
      </c>
      <c r="F26" s="116"/>
      <c r="G26" s="94"/>
      <c r="H26" s="95"/>
      <c r="I26" s="116">
        <v>1.3078703703703703E-3</v>
      </c>
      <c r="J26" s="94"/>
      <c r="K26" s="96">
        <v>7.9915134370579899E-2</v>
      </c>
    </row>
    <row r="27" spans="2:14" x14ac:dyDescent="0.3">
      <c r="B27" s="78" t="s">
        <v>13</v>
      </c>
      <c r="C27" s="116"/>
      <c r="D27" s="94"/>
      <c r="E27" s="95"/>
      <c r="F27" s="116"/>
      <c r="G27" s="94"/>
      <c r="H27" s="95"/>
      <c r="I27" s="116"/>
      <c r="J27" s="94"/>
      <c r="K27" s="96"/>
    </row>
    <row r="28" spans="2:14" x14ac:dyDescent="0.3">
      <c r="B28" s="78" t="s">
        <v>10</v>
      </c>
      <c r="C28" s="116"/>
      <c r="D28" s="94"/>
      <c r="E28" s="95"/>
      <c r="F28" s="116"/>
      <c r="G28" s="94"/>
      <c r="H28" s="95"/>
      <c r="I28" s="116"/>
      <c r="J28" s="94"/>
      <c r="K28" s="96"/>
    </row>
    <row r="29" spans="2:14" x14ac:dyDescent="0.3">
      <c r="B29" s="78" t="s">
        <v>3</v>
      </c>
      <c r="C29" s="116">
        <v>6.0995370370370387E-3</v>
      </c>
      <c r="D29" s="94"/>
      <c r="E29" s="95">
        <v>0.37270155586987275</v>
      </c>
      <c r="F29" s="116"/>
      <c r="G29" s="94"/>
      <c r="H29" s="95"/>
      <c r="I29" s="116">
        <v>6.0995370370370387E-3</v>
      </c>
      <c r="J29" s="94"/>
      <c r="K29" s="96">
        <v>0.37270155586987275</v>
      </c>
    </row>
    <row r="30" spans="2:14" x14ac:dyDescent="0.3">
      <c r="B30" s="78" t="s">
        <v>8</v>
      </c>
      <c r="C30" s="116">
        <v>4.8379629629629632E-3</v>
      </c>
      <c r="D30" s="94"/>
      <c r="E30" s="95">
        <v>0.29561527581329561</v>
      </c>
      <c r="F30" s="116"/>
      <c r="G30" s="94"/>
      <c r="H30" s="95"/>
      <c r="I30" s="116">
        <v>4.8379629629629632E-3</v>
      </c>
      <c r="J30" s="94"/>
      <c r="K30" s="96">
        <v>0.29561527581329561</v>
      </c>
    </row>
    <row r="31" spans="2:14" x14ac:dyDescent="0.3">
      <c r="B31" s="78" t="s">
        <v>2</v>
      </c>
      <c r="C31" s="116"/>
      <c r="D31" s="94"/>
      <c r="E31" s="95"/>
      <c r="F31" s="116"/>
      <c r="G31" s="94"/>
      <c r="H31" s="95"/>
      <c r="I31" s="116"/>
      <c r="J31" s="94"/>
      <c r="K31" s="96"/>
    </row>
    <row r="32" spans="2:14" s="12" customFormat="1" x14ac:dyDescent="0.3">
      <c r="B32" s="84" t="s">
        <v>29</v>
      </c>
      <c r="C32" s="119">
        <v>1.2245370370370372E-2</v>
      </c>
      <c r="D32" s="97"/>
      <c r="E32" s="97">
        <v>0.7482319660537482</v>
      </c>
      <c r="F32" s="90"/>
      <c r="G32" s="97"/>
      <c r="H32" s="97"/>
      <c r="I32" s="90">
        <v>1.2245370370370372E-2</v>
      </c>
      <c r="J32" s="97"/>
      <c r="K32" s="100">
        <v>0.7482319660537482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3"/>
      <c r="L33" s="102"/>
      <c r="M33" s="102"/>
      <c r="N33" s="102"/>
    </row>
    <row r="34" spans="2:14" s="35" customFormat="1" x14ac:dyDescent="0.3">
      <c r="B34" s="84" t="s">
        <v>39</v>
      </c>
      <c r="C34" s="90">
        <v>1.6365740740740743E-2</v>
      </c>
      <c r="D34" s="104"/>
      <c r="E34" s="97">
        <v>1</v>
      </c>
      <c r="F34" s="90"/>
      <c r="G34" s="104"/>
      <c r="H34" s="97"/>
      <c r="I34" s="90">
        <v>1.6365740740740743E-2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8">
    <mergeCell ref="B35:K35"/>
    <mergeCell ref="B3:K3"/>
    <mergeCell ref="B4:K4"/>
    <mergeCell ref="C5:E5"/>
    <mergeCell ref="F5:H5"/>
    <mergeCell ref="I5:K5"/>
    <mergeCell ref="B24:K24"/>
    <mergeCell ref="B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topLeftCell="A4"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" style="25" customWidth="1"/>
    <col min="7" max="7" width="10" style="11" customWidth="1"/>
    <col min="8" max="8" width="10" style="25" customWidth="1"/>
    <col min="9" max="11" width="10" style="11" customWidth="1"/>
    <col min="12" max="16384" width="8.88671875" style="11"/>
  </cols>
  <sheetData>
    <row r="1" spans="2:11" s="1" customFormat="1" x14ac:dyDescent="0.3">
      <c r="C1" s="15"/>
      <c r="D1" s="15"/>
      <c r="E1" s="15"/>
      <c r="F1" s="15"/>
      <c r="H1" s="15"/>
    </row>
    <row r="2" spans="2:11" s="1" customFormat="1" ht="15" thickBot="1" x14ac:dyDescent="0.35">
      <c r="C2" s="15"/>
      <c r="D2" s="15"/>
      <c r="E2" s="15"/>
      <c r="F2" s="15"/>
      <c r="H2" s="15"/>
    </row>
    <row r="3" spans="2:11" s="1" customFormat="1" x14ac:dyDescent="0.3">
      <c r="B3" s="227" t="s">
        <v>67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s="1" customFormat="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s="1" customFormat="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s="1" customFormat="1" x14ac:dyDescent="0.3">
      <c r="B6" s="3" t="s">
        <v>30</v>
      </c>
      <c r="C6" s="73" t="s">
        <v>31</v>
      </c>
      <c r="D6" s="5" t="s">
        <v>32</v>
      </c>
      <c r="E6" s="74" t="s">
        <v>32</v>
      </c>
      <c r="F6" s="73" t="s">
        <v>31</v>
      </c>
      <c r="G6" s="5" t="s">
        <v>32</v>
      </c>
      <c r="H6" s="74" t="s">
        <v>32</v>
      </c>
      <c r="I6" s="71" t="s">
        <v>31</v>
      </c>
      <c r="J6" s="5" t="s">
        <v>32</v>
      </c>
      <c r="K6" s="72" t="s">
        <v>32</v>
      </c>
    </row>
    <row r="7" spans="2:11" s="1" customFormat="1" x14ac:dyDescent="0.3">
      <c r="B7" s="78" t="s">
        <v>4</v>
      </c>
      <c r="C7" s="116">
        <v>3.5879629629629625E-3</v>
      </c>
      <c r="D7" s="94">
        <v>0.4258241758241757</v>
      </c>
      <c r="E7" s="95">
        <v>0.11584454409566515</v>
      </c>
      <c r="F7" s="116">
        <v>1.1111111111111111E-3</v>
      </c>
      <c r="G7" s="94">
        <v>0.90566037735849059</v>
      </c>
      <c r="H7" s="95">
        <v>0.26373626373626374</v>
      </c>
      <c r="I7" s="116">
        <v>4.6990740740740743E-3</v>
      </c>
      <c r="J7" s="94">
        <v>0.48681055155875297</v>
      </c>
      <c r="K7" s="96">
        <v>0.13355263157894737</v>
      </c>
    </row>
    <row r="8" spans="2:11" s="1" customFormat="1" x14ac:dyDescent="0.3">
      <c r="B8" s="78" t="s">
        <v>33</v>
      </c>
      <c r="C8" s="116"/>
      <c r="D8" s="94"/>
      <c r="E8" s="95"/>
      <c r="F8" s="116"/>
      <c r="G8" s="94"/>
      <c r="H8" s="95"/>
      <c r="I8" s="116"/>
      <c r="J8" s="94"/>
      <c r="K8" s="96"/>
    </row>
    <row r="9" spans="2:11" s="1" customFormat="1" x14ac:dyDescent="0.3">
      <c r="B9" s="78" t="s">
        <v>5</v>
      </c>
      <c r="C9" s="116">
        <v>1.851851851851852E-4</v>
      </c>
      <c r="D9" s="94">
        <v>2.1978021978021976E-2</v>
      </c>
      <c r="E9" s="95">
        <v>5.9790732436472349E-3</v>
      </c>
      <c r="F9" s="116"/>
      <c r="G9" s="94"/>
      <c r="H9" s="95"/>
      <c r="I9" s="116">
        <v>1.851851851851852E-4</v>
      </c>
      <c r="J9" s="94">
        <v>1.9184652278177457E-2</v>
      </c>
      <c r="K9" s="96">
        <v>5.263157894736842E-3</v>
      </c>
    </row>
    <row r="10" spans="2:11" s="1" customFormat="1" x14ac:dyDescent="0.3">
      <c r="B10" s="78" t="s">
        <v>12</v>
      </c>
      <c r="C10" s="116"/>
      <c r="D10" s="94"/>
      <c r="E10" s="95"/>
      <c r="F10" s="116"/>
      <c r="G10" s="94"/>
      <c r="H10" s="95"/>
      <c r="I10" s="116"/>
      <c r="J10" s="94"/>
      <c r="K10" s="96"/>
    </row>
    <row r="11" spans="2:11" s="1" customFormat="1" x14ac:dyDescent="0.3">
      <c r="B11" s="78" t="s">
        <v>7</v>
      </c>
      <c r="C11" s="116">
        <v>3.5648148148148145E-3</v>
      </c>
      <c r="D11" s="94">
        <v>0.42307692307692296</v>
      </c>
      <c r="E11" s="95">
        <v>0.11509715994020925</v>
      </c>
      <c r="F11" s="116">
        <v>1.1574074074074073E-4</v>
      </c>
      <c r="G11" s="94">
        <v>9.4339622641509427E-2</v>
      </c>
      <c r="H11" s="95">
        <v>2.7472527472527472E-2</v>
      </c>
      <c r="I11" s="116">
        <v>3.6805555555555554E-3</v>
      </c>
      <c r="J11" s="94">
        <v>0.38129496402877688</v>
      </c>
      <c r="K11" s="96">
        <v>0.10460526315789473</v>
      </c>
    </row>
    <row r="12" spans="2:11" s="1" customFormat="1" x14ac:dyDescent="0.3">
      <c r="B12" s="78" t="s">
        <v>34</v>
      </c>
      <c r="C12" s="116">
        <v>7.407407407407407E-4</v>
      </c>
      <c r="D12" s="94">
        <v>8.7912087912087891E-2</v>
      </c>
      <c r="E12" s="95">
        <v>2.3916292974588936E-2</v>
      </c>
      <c r="F12" s="116"/>
      <c r="G12" s="94"/>
      <c r="H12" s="95"/>
      <c r="I12" s="116">
        <v>7.407407407407407E-4</v>
      </c>
      <c r="J12" s="94">
        <v>7.6738609112709813E-2</v>
      </c>
      <c r="K12" s="96">
        <v>2.1052631578947364E-2</v>
      </c>
    </row>
    <row r="13" spans="2:11" s="1" customFormat="1" x14ac:dyDescent="0.3">
      <c r="B13" s="78" t="s">
        <v>15</v>
      </c>
      <c r="C13" s="116"/>
      <c r="D13" s="94"/>
      <c r="E13" s="95"/>
      <c r="F13" s="116"/>
      <c r="G13" s="94"/>
      <c r="H13" s="95"/>
      <c r="I13" s="116"/>
      <c r="J13" s="94"/>
      <c r="K13" s="96"/>
    </row>
    <row r="14" spans="2:11" s="1" customFormat="1" x14ac:dyDescent="0.3">
      <c r="B14" s="78" t="s">
        <v>35</v>
      </c>
      <c r="C14" s="116"/>
      <c r="D14" s="94"/>
      <c r="E14" s="95"/>
      <c r="F14" s="116"/>
      <c r="G14" s="94"/>
      <c r="H14" s="95"/>
      <c r="I14" s="116"/>
      <c r="J14" s="94"/>
      <c r="K14" s="96"/>
    </row>
    <row r="15" spans="2:11" s="1" customFormat="1" x14ac:dyDescent="0.3">
      <c r="B15" s="78" t="s">
        <v>11</v>
      </c>
      <c r="C15" s="116"/>
      <c r="D15" s="94"/>
      <c r="E15" s="95"/>
      <c r="F15" s="116"/>
      <c r="G15" s="94"/>
      <c r="H15" s="95"/>
      <c r="I15" s="116"/>
      <c r="J15" s="94"/>
      <c r="K15" s="96"/>
    </row>
    <row r="16" spans="2:11" s="1" customFormat="1" x14ac:dyDescent="0.3">
      <c r="B16" s="78" t="s">
        <v>19</v>
      </c>
      <c r="C16" s="116"/>
      <c r="D16" s="94"/>
      <c r="E16" s="95"/>
      <c r="F16" s="116"/>
      <c r="G16" s="94"/>
      <c r="H16" s="95"/>
      <c r="I16" s="116"/>
      <c r="J16" s="94"/>
      <c r="K16" s="96"/>
    </row>
    <row r="17" spans="2:14" s="1" customFormat="1" x14ac:dyDescent="0.3">
      <c r="B17" s="78" t="s">
        <v>26</v>
      </c>
      <c r="C17" s="116"/>
      <c r="D17" s="94"/>
      <c r="E17" s="95"/>
      <c r="F17" s="116"/>
      <c r="G17" s="94"/>
      <c r="H17" s="95"/>
      <c r="I17" s="116"/>
      <c r="J17" s="94"/>
      <c r="K17" s="96"/>
    </row>
    <row r="18" spans="2:14" s="1" customFormat="1" x14ac:dyDescent="0.3">
      <c r="B18" s="78" t="s">
        <v>36</v>
      </c>
      <c r="C18" s="116"/>
      <c r="D18" s="94"/>
      <c r="E18" s="95"/>
      <c r="F18" s="116"/>
      <c r="G18" s="94"/>
      <c r="H18" s="95"/>
      <c r="I18" s="116"/>
      <c r="J18" s="94"/>
      <c r="K18" s="96"/>
    </row>
    <row r="19" spans="2:14" s="1" customFormat="1" x14ac:dyDescent="0.3">
      <c r="B19" s="78" t="s">
        <v>37</v>
      </c>
      <c r="C19" s="116"/>
      <c r="D19" s="94"/>
      <c r="E19" s="95"/>
      <c r="F19" s="116"/>
      <c r="G19" s="94"/>
      <c r="H19" s="95"/>
      <c r="I19" s="116"/>
      <c r="J19" s="94"/>
      <c r="K19" s="96"/>
    </row>
    <row r="20" spans="2:14" s="1" customFormat="1" x14ac:dyDescent="0.3">
      <c r="B20" s="78" t="s">
        <v>16</v>
      </c>
      <c r="C20" s="116"/>
      <c r="D20" s="94"/>
      <c r="E20" s="95"/>
      <c r="F20" s="116"/>
      <c r="G20" s="94"/>
      <c r="H20" s="95"/>
      <c r="I20" s="116"/>
      <c r="J20" s="94"/>
      <c r="K20" s="96"/>
    </row>
    <row r="21" spans="2:14" s="1" customFormat="1" x14ac:dyDescent="0.3">
      <c r="B21" s="78" t="s">
        <v>14</v>
      </c>
      <c r="C21" s="116"/>
      <c r="D21" s="94"/>
      <c r="E21" s="95"/>
      <c r="F21" s="116"/>
      <c r="G21" s="94"/>
      <c r="H21" s="95"/>
      <c r="I21" s="116"/>
      <c r="J21" s="94"/>
      <c r="K21" s="96"/>
    </row>
    <row r="22" spans="2:14" s="1" customFormat="1" x14ac:dyDescent="0.3">
      <c r="B22" s="78" t="s">
        <v>1</v>
      </c>
      <c r="C22" s="116">
        <v>3.4722222222222224E-4</v>
      </c>
      <c r="D22" s="94">
        <v>4.1208791208791208E-2</v>
      </c>
      <c r="E22" s="95">
        <v>1.1210762331838564E-2</v>
      </c>
      <c r="F22" s="116"/>
      <c r="G22" s="94"/>
      <c r="H22" s="95"/>
      <c r="I22" s="116">
        <v>3.4722222222222224E-4</v>
      </c>
      <c r="J22" s="94">
        <v>3.5971223021582732E-2</v>
      </c>
      <c r="K22" s="96">
        <v>9.8684210526315784E-3</v>
      </c>
    </row>
    <row r="23" spans="2:14" s="1" customFormat="1" x14ac:dyDescent="0.3">
      <c r="B23" s="84" t="s">
        <v>29</v>
      </c>
      <c r="C23" s="85">
        <v>8.425925925925927E-3</v>
      </c>
      <c r="D23" s="97">
        <v>0.99999999999999978</v>
      </c>
      <c r="E23" s="98">
        <v>0.27204783258594911</v>
      </c>
      <c r="F23" s="85">
        <v>1.2268518518518518E-3</v>
      </c>
      <c r="G23" s="97">
        <v>1</v>
      </c>
      <c r="H23" s="98">
        <v>0.29120879120879123</v>
      </c>
      <c r="I23" s="85">
        <v>9.6527777777777792E-3</v>
      </c>
      <c r="J23" s="97">
        <v>0.99999999999999978</v>
      </c>
      <c r="K23" s="99">
        <v>0.27434210526315789</v>
      </c>
    </row>
    <row r="24" spans="2:14" s="1" customForma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s="1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s="1" customFormat="1" x14ac:dyDescent="0.3">
      <c r="B26" s="78" t="s">
        <v>6</v>
      </c>
      <c r="C26" s="116">
        <v>1.8750000000000001E-3</v>
      </c>
      <c r="D26" s="94"/>
      <c r="E26" s="95">
        <v>6.0538116591928252E-2</v>
      </c>
      <c r="F26" s="116"/>
      <c r="G26" s="94"/>
      <c r="H26" s="95"/>
      <c r="I26" s="116">
        <v>1.8750000000000001E-3</v>
      </c>
      <c r="J26" s="94"/>
      <c r="K26" s="96">
        <v>5.3289473684210525E-2</v>
      </c>
    </row>
    <row r="27" spans="2:14" s="1" customFormat="1" x14ac:dyDescent="0.3">
      <c r="B27" s="78" t="s">
        <v>13</v>
      </c>
      <c r="C27" s="116"/>
      <c r="D27" s="94"/>
      <c r="E27" s="95"/>
      <c r="F27" s="116">
        <v>1.6203703703703703E-4</v>
      </c>
      <c r="G27" s="94"/>
      <c r="H27" s="95">
        <v>3.8461538461538464E-2</v>
      </c>
      <c r="I27" s="116">
        <v>1.6203703703703703E-4</v>
      </c>
      <c r="J27" s="94"/>
      <c r="K27" s="96">
        <v>4.6052631578947364E-3</v>
      </c>
    </row>
    <row r="28" spans="2:14" s="1" customFormat="1" x14ac:dyDescent="0.3">
      <c r="B28" s="78" t="s">
        <v>10</v>
      </c>
      <c r="C28" s="116"/>
      <c r="D28" s="94"/>
      <c r="E28" s="95"/>
      <c r="F28" s="116"/>
      <c r="G28" s="94"/>
      <c r="H28" s="95"/>
      <c r="I28" s="116"/>
      <c r="J28" s="94"/>
      <c r="K28" s="96"/>
    </row>
    <row r="29" spans="2:14" s="1" customFormat="1" x14ac:dyDescent="0.3">
      <c r="B29" s="78" t="s">
        <v>3</v>
      </c>
      <c r="C29" s="116">
        <v>9.7916666666666655E-3</v>
      </c>
      <c r="D29" s="94"/>
      <c r="E29" s="95">
        <v>0.3161434977578475</v>
      </c>
      <c r="F29" s="116">
        <v>1.4004629629629627E-3</v>
      </c>
      <c r="G29" s="94"/>
      <c r="H29" s="95">
        <v>0.3324175824175824</v>
      </c>
      <c r="I29" s="116">
        <v>1.119212962962963E-2</v>
      </c>
      <c r="J29" s="94"/>
      <c r="K29" s="96">
        <v>0.3180921052631579</v>
      </c>
    </row>
    <row r="30" spans="2:14" s="1" customFormat="1" x14ac:dyDescent="0.3">
      <c r="B30" s="78" t="s">
        <v>8</v>
      </c>
      <c r="C30" s="116">
        <v>9.5370370370370366E-3</v>
      </c>
      <c r="D30" s="94"/>
      <c r="E30" s="95">
        <v>0.30792227204783257</v>
      </c>
      <c r="F30" s="116">
        <v>1.4236111111111112E-3</v>
      </c>
      <c r="G30" s="94"/>
      <c r="H30" s="95">
        <v>0.33791208791208793</v>
      </c>
      <c r="I30" s="116">
        <v>1.096064814814815E-2</v>
      </c>
      <c r="J30" s="94"/>
      <c r="K30" s="96">
        <v>0.31151315789473688</v>
      </c>
    </row>
    <row r="31" spans="2:14" s="1" customFormat="1" x14ac:dyDescent="0.3">
      <c r="B31" s="78" t="s">
        <v>2</v>
      </c>
      <c r="C31" s="116">
        <v>1.3425925925925927E-3</v>
      </c>
      <c r="D31" s="94"/>
      <c r="E31" s="95">
        <v>4.3348281016442454E-2</v>
      </c>
      <c r="F31" s="116"/>
      <c r="G31" s="94"/>
      <c r="H31" s="95"/>
      <c r="I31" s="116">
        <v>1.3425925925925927E-3</v>
      </c>
      <c r="J31" s="94"/>
      <c r="K31" s="96">
        <v>3.8157894736842106E-2</v>
      </c>
    </row>
    <row r="32" spans="2:14" s="1" customFormat="1" x14ac:dyDescent="0.3">
      <c r="B32" s="84" t="s">
        <v>29</v>
      </c>
      <c r="C32" s="90">
        <v>2.2546296296296297E-2</v>
      </c>
      <c r="D32" s="97"/>
      <c r="E32" s="97">
        <v>0.72795216741405078</v>
      </c>
      <c r="F32" s="90">
        <v>2.9861111111111108E-3</v>
      </c>
      <c r="G32" s="97"/>
      <c r="H32" s="97">
        <v>0.70879120879120883</v>
      </c>
      <c r="I32" s="90">
        <v>2.553240740740741E-2</v>
      </c>
      <c r="J32" s="97"/>
      <c r="K32" s="100">
        <v>0.72565789473684206</v>
      </c>
    </row>
    <row r="33" spans="2:14" s="1" customFormat="1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s="1" customFormat="1" x14ac:dyDescent="0.3">
      <c r="B34" s="84" t="s">
        <v>39</v>
      </c>
      <c r="C34" s="90">
        <v>3.0972222222222224E-2</v>
      </c>
      <c r="D34" s="104"/>
      <c r="E34" s="97">
        <v>0.99999999999999989</v>
      </c>
      <c r="F34" s="90">
        <v>4.2129629629629626E-3</v>
      </c>
      <c r="G34" s="104"/>
      <c r="H34" s="97">
        <v>1</v>
      </c>
      <c r="I34" s="90">
        <v>3.5185185185185187E-2</v>
      </c>
      <c r="J34" s="104"/>
      <c r="K34" s="100">
        <v>1</v>
      </c>
    </row>
    <row r="35" spans="2:14" s="1" customFormat="1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  <row r="36" spans="2:14" s="1" customFormat="1" x14ac:dyDescent="0.3">
      <c r="C36" s="15"/>
      <c r="D36" s="15"/>
      <c r="E36" s="15"/>
      <c r="F36" s="15"/>
      <c r="H36" s="15"/>
    </row>
    <row r="37" spans="2:14" s="1" customFormat="1" x14ac:dyDescent="0.3">
      <c r="C37" s="15"/>
      <c r="D37" s="15"/>
      <c r="E37" s="15"/>
      <c r="F37" s="15"/>
      <c r="H37" s="15"/>
    </row>
    <row r="38" spans="2:14" s="1" customFormat="1" x14ac:dyDescent="0.3">
      <c r="C38" s="15"/>
      <c r="D38" s="15"/>
      <c r="E38" s="15"/>
      <c r="F38" s="15"/>
      <c r="H38" s="15"/>
    </row>
    <row r="39" spans="2:14" s="1" customFormat="1" x14ac:dyDescent="0.3">
      <c r="C39" s="15"/>
      <c r="D39" s="15"/>
      <c r="E39" s="15"/>
      <c r="F39" s="15"/>
      <c r="H39" s="15"/>
    </row>
    <row r="40" spans="2:14" s="1" customFormat="1" x14ac:dyDescent="0.3">
      <c r="C40" s="15"/>
      <c r="D40" s="15"/>
      <c r="E40" s="15"/>
      <c r="F40" s="15"/>
      <c r="H40" s="15"/>
    </row>
    <row r="41" spans="2:14" s="1" customFormat="1" x14ac:dyDescent="0.3">
      <c r="C41" s="15"/>
      <c r="D41" s="15"/>
      <c r="E41" s="15"/>
      <c r="F41" s="15"/>
      <c r="H41" s="15"/>
    </row>
    <row r="42" spans="2:14" s="1" customFormat="1" x14ac:dyDescent="0.3">
      <c r="C42" s="15"/>
      <c r="D42" s="15"/>
      <c r="E42" s="15"/>
      <c r="F42" s="15"/>
      <c r="H42" s="15"/>
    </row>
    <row r="43" spans="2:14" s="1" customFormat="1" x14ac:dyDescent="0.3">
      <c r="C43" s="15"/>
      <c r="D43" s="15"/>
      <c r="E43" s="15"/>
      <c r="F43" s="15"/>
      <c r="H43" s="15"/>
    </row>
    <row r="44" spans="2:14" s="1" customFormat="1" x14ac:dyDescent="0.3">
      <c r="C44" s="15"/>
      <c r="D44" s="15"/>
      <c r="E44" s="15"/>
      <c r="F44" s="15"/>
      <c r="H44" s="15"/>
    </row>
    <row r="45" spans="2:14" s="1" customFormat="1" x14ac:dyDescent="0.3">
      <c r="C45" s="15"/>
      <c r="D45" s="15"/>
      <c r="E45" s="15"/>
      <c r="F45" s="15"/>
      <c r="H45" s="15"/>
    </row>
    <row r="46" spans="2:14" s="1" customFormat="1" x14ac:dyDescent="0.3">
      <c r="C46" s="15"/>
      <c r="D46" s="15"/>
      <c r="E46" s="15"/>
      <c r="F46" s="15"/>
      <c r="H46" s="15"/>
    </row>
    <row r="47" spans="2:14" s="1" customFormat="1" x14ac:dyDescent="0.3">
      <c r="C47" s="15"/>
      <c r="D47" s="15"/>
      <c r="E47" s="15"/>
      <c r="F47" s="15"/>
      <c r="H47" s="15"/>
    </row>
    <row r="48" spans="2:14" s="1" customFormat="1" x14ac:dyDescent="0.3">
      <c r="C48" s="15"/>
      <c r="D48" s="15"/>
      <c r="E48" s="15"/>
      <c r="F48" s="15"/>
      <c r="H48" s="15"/>
    </row>
    <row r="49" spans="3:8" s="1" customFormat="1" x14ac:dyDescent="0.3">
      <c r="C49" s="15"/>
      <c r="D49" s="15"/>
      <c r="E49" s="15"/>
      <c r="F49" s="15"/>
      <c r="H49" s="15"/>
    </row>
    <row r="50" spans="3:8" s="1" customFormat="1" x14ac:dyDescent="0.3">
      <c r="C50" s="15"/>
      <c r="D50" s="15"/>
      <c r="E50" s="15"/>
      <c r="F50" s="15"/>
      <c r="H50" s="15"/>
    </row>
    <row r="51" spans="3:8" s="1" customFormat="1" x14ac:dyDescent="0.3">
      <c r="C51" s="15"/>
      <c r="D51" s="15"/>
      <c r="E51" s="15"/>
      <c r="F51" s="15"/>
      <c r="H51" s="15"/>
    </row>
    <row r="52" spans="3:8" s="1" customFormat="1" x14ac:dyDescent="0.3">
      <c r="C52" s="15"/>
      <c r="D52" s="15"/>
      <c r="E52" s="15"/>
      <c r="F52" s="15"/>
      <c r="H52" s="15"/>
    </row>
    <row r="53" spans="3:8" s="1" customFormat="1" x14ac:dyDescent="0.3">
      <c r="C53" s="15"/>
      <c r="D53" s="15"/>
      <c r="E53" s="15"/>
      <c r="F53" s="15"/>
      <c r="H53" s="15"/>
    </row>
    <row r="54" spans="3:8" s="1" customFormat="1" x14ac:dyDescent="0.3">
      <c r="C54" s="15"/>
      <c r="D54" s="15"/>
      <c r="E54" s="15"/>
      <c r="F54" s="15"/>
      <c r="H54" s="15"/>
    </row>
    <row r="55" spans="3:8" s="1" customFormat="1" x14ac:dyDescent="0.3">
      <c r="C55" s="15"/>
      <c r="D55" s="15"/>
      <c r="E55" s="15"/>
      <c r="F55" s="15"/>
      <c r="H55" s="15"/>
    </row>
    <row r="56" spans="3:8" s="1" customFormat="1" x14ac:dyDescent="0.3">
      <c r="C56" s="15"/>
      <c r="D56" s="15"/>
      <c r="E56" s="15"/>
      <c r="F56" s="15"/>
      <c r="H56" s="15"/>
    </row>
    <row r="57" spans="3:8" s="1" customFormat="1" x14ac:dyDescent="0.3">
      <c r="C57" s="15"/>
      <c r="D57" s="15"/>
      <c r="E57" s="15"/>
      <c r="F57" s="15"/>
      <c r="H57" s="15"/>
    </row>
    <row r="58" spans="3:8" s="1" customFormat="1" x14ac:dyDescent="0.3">
      <c r="C58" s="15"/>
      <c r="D58" s="15"/>
      <c r="E58" s="15"/>
      <c r="F58" s="15"/>
      <c r="H58" s="15"/>
    </row>
    <row r="59" spans="3:8" s="1" customFormat="1" x14ac:dyDescent="0.3">
      <c r="C59" s="15"/>
      <c r="D59" s="15"/>
      <c r="E59" s="15"/>
      <c r="F59" s="15"/>
      <c r="H59" s="15"/>
    </row>
    <row r="60" spans="3:8" s="1" customFormat="1" x14ac:dyDescent="0.3">
      <c r="C60" s="15"/>
      <c r="D60" s="15"/>
      <c r="E60" s="15"/>
      <c r="F60" s="15"/>
      <c r="H60" s="15"/>
    </row>
    <row r="61" spans="3:8" s="1" customFormat="1" x14ac:dyDescent="0.3">
      <c r="C61" s="15"/>
      <c r="D61" s="15"/>
      <c r="E61" s="15"/>
      <c r="F61" s="15"/>
      <c r="H61" s="15"/>
    </row>
    <row r="62" spans="3:8" s="1" customFormat="1" x14ac:dyDescent="0.3">
      <c r="C62" s="15"/>
      <c r="D62" s="15"/>
      <c r="E62" s="15"/>
      <c r="F62" s="15"/>
      <c r="H62" s="15"/>
    </row>
    <row r="63" spans="3:8" s="1" customFormat="1" x14ac:dyDescent="0.3">
      <c r="C63" s="15"/>
      <c r="D63" s="15"/>
      <c r="E63" s="15"/>
      <c r="F63" s="15"/>
      <c r="H63" s="15"/>
    </row>
    <row r="64" spans="3:8" s="1" customFormat="1" x14ac:dyDescent="0.3">
      <c r="C64" s="15"/>
      <c r="D64" s="15"/>
      <c r="E64" s="15"/>
      <c r="F64" s="15"/>
      <c r="H64" s="15"/>
    </row>
    <row r="65" spans="3:8" s="1" customFormat="1" x14ac:dyDescent="0.3">
      <c r="C65" s="15"/>
      <c r="D65" s="15"/>
      <c r="E65" s="15"/>
      <c r="F65" s="15"/>
      <c r="H65" s="15"/>
    </row>
    <row r="66" spans="3:8" s="1" customFormat="1" x14ac:dyDescent="0.3">
      <c r="C66" s="15"/>
      <c r="D66" s="15"/>
      <c r="E66" s="15"/>
      <c r="F66" s="15"/>
      <c r="H66" s="15"/>
    </row>
    <row r="67" spans="3:8" s="1" customFormat="1" x14ac:dyDescent="0.3">
      <c r="C67" s="15"/>
      <c r="D67" s="15"/>
      <c r="E67" s="15"/>
      <c r="F67" s="15"/>
      <c r="H67" s="15"/>
    </row>
    <row r="68" spans="3:8" s="1" customFormat="1" x14ac:dyDescent="0.3">
      <c r="C68" s="15"/>
      <c r="D68" s="15"/>
      <c r="E68" s="15"/>
      <c r="F68" s="15"/>
      <c r="H68" s="15"/>
    </row>
    <row r="69" spans="3:8" s="1" customFormat="1" x14ac:dyDescent="0.3">
      <c r="C69" s="15"/>
      <c r="D69" s="15"/>
      <c r="E69" s="15"/>
      <c r="F69" s="15"/>
      <c r="H69" s="15"/>
    </row>
    <row r="70" spans="3:8" s="1" customFormat="1" x14ac:dyDescent="0.3">
      <c r="C70" s="15"/>
      <c r="D70" s="15"/>
      <c r="E70" s="15"/>
      <c r="F70" s="15"/>
      <c r="H70" s="1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0.6640625" style="15" customWidth="1"/>
    <col min="7" max="7" width="10.6640625" style="1" customWidth="1"/>
    <col min="8" max="8" width="10.6640625" style="15" customWidth="1"/>
    <col min="9" max="11" width="10.6640625" style="1" customWidth="1"/>
    <col min="12" max="16384" width="8.88671875" style="1"/>
  </cols>
  <sheetData>
    <row r="2" spans="2:11" ht="15" thickBot="1" x14ac:dyDescent="0.35"/>
    <row r="3" spans="2:11" x14ac:dyDescent="0.3">
      <c r="B3" s="227" t="s">
        <v>68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122" t="s">
        <v>31</v>
      </c>
      <c r="D6" s="5" t="s">
        <v>32</v>
      </c>
      <c r="E6" s="123" t="s">
        <v>32</v>
      </c>
      <c r="F6" s="122" t="s">
        <v>31</v>
      </c>
      <c r="G6" s="5" t="s">
        <v>32</v>
      </c>
      <c r="H6" s="123" t="s">
        <v>32</v>
      </c>
      <c r="I6" s="120" t="s">
        <v>31</v>
      </c>
      <c r="J6" s="5" t="s">
        <v>32</v>
      </c>
      <c r="K6" s="121" t="s">
        <v>32</v>
      </c>
    </row>
    <row r="7" spans="2:11" x14ac:dyDescent="0.3">
      <c r="B7" s="78" t="s">
        <v>4</v>
      </c>
      <c r="C7" s="116">
        <v>2.5462962962962965E-3</v>
      </c>
      <c r="D7" s="94">
        <v>0.7006369426751593</v>
      </c>
      <c r="E7" s="95">
        <v>6.4177362893815634E-2</v>
      </c>
      <c r="F7" s="116">
        <v>9.7222222222222209E-4</v>
      </c>
      <c r="G7" s="94">
        <v>0.61313868613138678</v>
      </c>
      <c r="H7" s="95">
        <v>0.19047619047619047</v>
      </c>
      <c r="I7" s="116">
        <v>3.5185185185185185E-3</v>
      </c>
      <c r="J7" s="94">
        <v>0.67405764966740578</v>
      </c>
      <c r="K7" s="96">
        <v>7.8573274747996885E-2</v>
      </c>
    </row>
    <row r="8" spans="2:11" x14ac:dyDescent="0.3">
      <c r="B8" s="78" t="s">
        <v>33</v>
      </c>
      <c r="C8" s="116"/>
      <c r="D8" s="94"/>
      <c r="E8" s="95"/>
      <c r="F8" s="116"/>
      <c r="G8" s="94"/>
      <c r="H8" s="95"/>
      <c r="I8" s="116"/>
      <c r="J8" s="94"/>
      <c r="K8" s="96"/>
    </row>
    <row r="9" spans="2:11" x14ac:dyDescent="0.3">
      <c r="B9" s="78" t="s">
        <v>5</v>
      </c>
      <c r="C9" s="116"/>
      <c r="D9" s="94"/>
      <c r="E9" s="95"/>
      <c r="F9" s="116"/>
      <c r="G9" s="94"/>
      <c r="H9" s="95"/>
      <c r="I9" s="116"/>
      <c r="J9" s="94"/>
      <c r="K9" s="96"/>
    </row>
    <row r="10" spans="2:11" x14ac:dyDescent="0.3">
      <c r="B10" s="78" t="s">
        <v>12</v>
      </c>
      <c r="C10" s="116">
        <v>1.7361111111111112E-4</v>
      </c>
      <c r="D10" s="94">
        <v>4.7770700636942678E-2</v>
      </c>
      <c r="E10" s="95">
        <v>4.3757292882147013E-3</v>
      </c>
      <c r="F10" s="116">
        <v>3.4722222222222224E-4</v>
      </c>
      <c r="G10" s="94">
        <v>0.21897810218978103</v>
      </c>
      <c r="H10" s="95">
        <v>6.8027210884353748E-2</v>
      </c>
      <c r="I10" s="116">
        <v>5.2083333333333333E-4</v>
      </c>
      <c r="J10" s="94">
        <v>9.9778270509977826E-2</v>
      </c>
      <c r="K10" s="96">
        <v>1.1630912380460065E-2</v>
      </c>
    </row>
    <row r="11" spans="2:11" x14ac:dyDescent="0.3">
      <c r="B11" s="78" t="s">
        <v>7</v>
      </c>
      <c r="C11" s="116">
        <v>8.2175925925925927E-4</v>
      </c>
      <c r="D11" s="94">
        <v>0.22611464968152867</v>
      </c>
      <c r="E11" s="95">
        <v>2.0711785297549589E-2</v>
      </c>
      <c r="F11" s="116"/>
      <c r="G11" s="94"/>
      <c r="H11" s="95"/>
      <c r="I11" s="116">
        <v>8.2175925925925927E-4</v>
      </c>
      <c r="J11" s="94">
        <v>0.1574279379157428</v>
      </c>
      <c r="K11" s="96">
        <v>1.8350995089170326E-2</v>
      </c>
    </row>
    <row r="12" spans="2:11" x14ac:dyDescent="0.3">
      <c r="B12" s="78" t="s">
        <v>34</v>
      </c>
      <c r="C12" s="116">
        <v>9.2592592592592588E-5</v>
      </c>
      <c r="D12" s="94">
        <v>2.5477707006369425E-2</v>
      </c>
      <c r="E12" s="95">
        <v>2.3337222870478407E-3</v>
      </c>
      <c r="F12" s="116">
        <v>2.6620370370370372E-4</v>
      </c>
      <c r="G12" s="94">
        <v>0.16788321167883213</v>
      </c>
      <c r="H12" s="95">
        <v>5.2154195011337875E-2</v>
      </c>
      <c r="I12" s="116">
        <v>3.5879629629629629E-4</v>
      </c>
      <c r="J12" s="94">
        <v>6.8736141906873618E-2</v>
      </c>
      <c r="K12" s="96">
        <v>8.0124063065391566E-3</v>
      </c>
    </row>
    <row r="13" spans="2:11" x14ac:dyDescent="0.3">
      <c r="B13" s="78" t="s">
        <v>15</v>
      </c>
      <c r="C13" s="116"/>
      <c r="D13" s="94"/>
      <c r="E13" s="95"/>
      <c r="F13" s="116"/>
      <c r="G13" s="94"/>
      <c r="H13" s="95"/>
      <c r="I13" s="116"/>
      <c r="J13" s="94"/>
      <c r="K13" s="96"/>
    </row>
    <row r="14" spans="2:11" x14ac:dyDescent="0.3">
      <c r="B14" s="78" t="s">
        <v>35</v>
      </c>
      <c r="C14" s="116" t="s">
        <v>166</v>
      </c>
      <c r="D14" s="94"/>
      <c r="E14" s="95"/>
      <c r="F14" s="116"/>
      <c r="G14" s="94"/>
      <c r="H14" s="95"/>
      <c r="I14" s="116"/>
      <c r="J14" s="94"/>
      <c r="K14" s="96"/>
    </row>
    <row r="15" spans="2:11" x14ac:dyDescent="0.3">
      <c r="B15" s="78" t="s">
        <v>11</v>
      </c>
      <c r="C15" s="116"/>
      <c r="D15" s="94"/>
      <c r="E15" s="95"/>
      <c r="F15" s="116"/>
      <c r="G15" s="94"/>
      <c r="H15" s="95"/>
      <c r="I15" s="116"/>
      <c r="J15" s="94"/>
      <c r="K15" s="96"/>
    </row>
    <row r="16" spans="2:11" x14ac:dyDescent="0.3">
      <c r="B16" s="78" t="s">
        <v>19</v>
      </c>
      <c r="C16" s="116"/>
      <c r="D16" s="94"/>
      <c r="E16" s="95"/>
      <c r="F16" s="116"/>
      <c r="G16" s="94"/>
      <c r="H16" s="95"/>
      <c r="I16" s="116"/>
      <c r="J16" s="94"/>
      <c r="K16" s="96"/>
    </row>
    <row r="17" spans="2:14" x14ac:dyDescent="0.3">
      <c r="B17" s="78" t="s">
        <v>26</v>
      </c>
      <c r="C17" s="116"/>
      <c r="D17" s="94"/>
      <c r="E17" s="95"/>
      <c r="F17" s="116"/>
      <c r="G17" s="94"/>
      <c r="H17" s="95"/>
      <c r="I17" s="116"/>
      <c r="J17" s="94"/>
      <c r="K17" s="96"/>
    </row>
    <row r="18" spans="2:14" x14ac:dyDescent="0.3">
      <c r="B18" s="78" t="s">
        <v>36</v>
      </c>
      <c r="C18" s="116"/>
      <c r="D18" s="94"/>
      <c r="E18" s="95"/>
      <c r="F18" s="116"/>
      <c r="G18" s="94"/>
      <c r="H18" s="95"/>
      <c r="I18" s="116"/>
      <c r="J18" s="94"/>
      <c r="K18" s="96"/>
    </row>
    <row r="19" spans="2:14" x14ac:dyDescent="0.3">
      <c r="B19" s="78" t="s">
        <v>37</v>
      </c>
      <c r="C19" s="116"/>
      <c r="D19" s="94"/>
      <c r="E19" s="95"/>
      <c r="F19" s="116"/>
      <c r="G19" s="94"/>
      <c r="H19" s="95"/>
      <c r="I19" s="116"/>
      <c r="J19" s="94"/>
      <c r="K19" s="96"/>
    </row>
    <row r="20" spans="2:14" x14ac:dyDescent="0.3">
      <c r="B20" s="78" t="s">
        <v>16</v>
      </c>
      <c r="C20" s="116"/>
      <c r="D20" s="94"/>
      <c r="E20" s="95"/>
      <c r="F20" s="116"/>
      <c r="G20" s="94"/>
      <c r="H20" s="95"/>
      <c r="I20" s="116"/>
      <c r="J20" s="94"/>
      <c r="K20" s="96"/>
    </row>
    <row r="21" spans="2:14" x14ac:dyDescent="0.3">
      <c r="B21" s="78" t="s">
        <v>14</v>
      </c>
      <c r="C21" s="116"/>
      <c r="D21" s="94"/>
      <c r="E21" s="95"/>
      <c r="F21" s="116"/>
      <c r="G21" s="94"/>
      <c r="H21" s="95"/>
      <c r="I21" s="116"/>
      <c r="J21" s="94"/>
      <c r="K21" s="96"/>
    </row>
    <row r="22" spans="2:14" x14ac:dyDescent="0.3">
      <c r="B22" s="78" t="s">
        <v>1</v>
      </c>
      <c r="C22" s="116"/>
      <c r="D22" s="94"/>
      <c r="E22" s="95"/>
      <c r="F22" s="116"/>
      <c r="G22" s="94"/>
      <c r="H22" s="95"/>
      <c r="I22" s="116"/>
      <c r="J22" s="94"/>
      <c r="K22" s="96"/>
    </row>
    <row r="23" spans="2:14" x14ac:dyDescent="0.3">
      <c r="B23" s="84" t="s">
        <v>29</v>
      </c>
      <c r="C23" s="85">
        <v>3.6342592592592594E-3</v>
      </c>
      <c r="D23" s="97">
        <v>1</v>
      </c>
      <c r="E23" s="98">
        <v>9.1598599766627764E-2</v>
      </c>
      <c r="F23" s="85">
        <v>1.5856481481481481E-3</v>
      </c>
      <c r="G23" s="97">
        <v>0.99999999999999989</v>
      </c>
      <c r="H23" s="98">
        <v>0.31065759637188212</v>
      </c>
      <c r="I23" s="85">
        <v>5.2199074074074075E-3</v>
      </c>
      <c r="J23" s="97">
        <v>1</v>
      </c>
      <c r="K23" s="99">
        <v>0.11656758852416643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20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78" t="s">
        <v>6</v>
      </c>
      <c r="C26" s="116">
        <v>1.9675925925925928E-3</v>
      </c>
      <c r="D26" s="94"/>
      <c r="E26" s="95">
        <v>4.9591598599766626E-2</v>
      </c>
      <c r="F26" s="116"/>
      <c r="G26" s="94"/>
      <c r="H26" s="95"/>
      <c r="I26" s="116">
        <v>1.9675925925925928E-3</v>
      </c>
      <c r="J26" s="94"/>
      <c r="K26" s="96">
        <v>4.3939002326182475E-2</v>
      </c>
    </row>
    <row r="27" spans="2:14" x14ac:dyDescent="0.3">
      <c r="B27" s="78" t="s">
        <v>13</v>
      </c>
      <c r="C27" s="116">
        <v>8.7962962962962962E-4</v>
      </c>
      <c r="D27" s="94"/>
      <c r="E27" s="95">
        <v>2.2170361726954489E-2</v>
      </c>
      <c r="F27" s="116">
        <v>2.199074074074074E-4</v>
      </c>
      <c r="G27" s="94"/>
      <c r="H27" s="95">
        <v>4.3083900226757371E-2</v>
      </c>
      <c r="I27" s="116">
        <v>1.0995370370370371E-3</v>
      </c>
      <c r="J27" s="94"/>
      <c r="K27" s="96">
        <v>2.4554148358749028E-2</v>
      </c>
    </row>
    <row r="28" spans="2:14" x14ac:dyDescent="0.3">
      <c r="B28" s="78" t="s">
        <v>10</v>
      </c>
      <c r="C28" s="116"/>
      <c r="D28" s="94"/>
      <c r="E28" s="95"/>
      <c r="F28" s="116"/>
      <c r="G28" s="94"/>
      <c r="H28" s="95"/>
      <c r="I28" s="116"/>
      <c r="J28" s="94"/>
      <c r="K28" s="96"/>
    </row>
    <row r="29" spans="2:14" x14ac:dyDescent="0.3">
      <c r="B29" s="78" t="s">
        <v>3</v>
      </c>
      <c r="C29" s="116">
        <v>1.7951388888888888E-2</v>
      </c>
      <c r="D29" s="94"/>
      <c r="E29" s="95">
        <v>0.45245040840140011</v>
      </c>
      <c r="F29" s="116">
        <v>9.3750000000000007E-4</v>
      </c>
      <c r="G29" s="94"/>
      <c r="H29" s="95">
        <v>0.18367346938775511</v>
      </c>
      <c r="I29" s="116">
        <v>1.8888888888888889E-2</v>
      </c>
      <c r="J29" s="94"/>
      <c r="K29" s="96">
        <v>0.42181442233135169</v>
      </c>
    </row>
    <row r="30" spans="2:14" x14ac:dyDescent="0.3">
      <c r="B30" s="78" t="s">
        <v>8</v>
      </c>
      <c r="C30" s="116">
        <v>1.4270833333333338E-2</v>
      </c>
      <c r="D30" s="94"/>
      <c r="E30" s="95">
        <v>0.35968494749124857</v>
      </c>
      <c r="F30" s="116">
        <v>2.3611111111111111E-3</v>
      </c>
      <c r="G30" s="94"/>
      <c r="H30" s="95">
        <v>0.46258503401360546</v>
      </c>
      <c r="I30" s="116">
        <v>1.6631944444444449E-2</v>
      </c>
      <c r="J30" s="94"/>
      <c r="K30" s="96">
        <v>0.37141380201602486</v>
      </c>
    </row>
    <row r="31" spans="2:14" x14ac:dyDescent="0.3">
      <c r="B31" s="78" t="s">
        <v>2</v>
      </c>
      <c r="C31" s="116">
        <v>9.7222222222222219E-4</v>
      </c>
      <c r="D31" s="94"/>
      <c r="E31" s="95">
        <v>2.4504084014002329E-2</v>
      </c>
      <c r="F31" s="116"/>
      <c r="G31" s="94"/>
      <c r="H31" s="95"/>
      <c r="I31" s="116">
        <v>9.7222222222222219E-4</v>
      </c>
      <c r="J31" s="94"/>
      <c r="K31" s="96">
        <v>2.1711036443525455E-2</v>
      </c>
    </row>
    <row r="32" spans="2:14" x14ac:dyDescent="0.3">
      <c r="B32" s="84" t="s">
        <v>29</v>
      </c>
      <c r="C32" s="90">
        <v>3.6041666666666673E-2</v>
      </c>
      <c r="D32" s="97"/>
      <c r="E32" s="97">
        <v>0.90840140023337212</v>
      </c>
      <c r="F32" s="90">
        <v>3.5185185185185189E-3</v>
      </c>
      <c r="G32" s="97"/>
      <c r="H32" s="97">
        <v>0.68934240362811794</v>
      </c>
      <c r="I32" s="90">
        <v>3.9560185185185191E-2</v>
      </c>
      <c r="J32" s="97"/>
      <c r="K32" s="100">
        <v>0.88343241147583351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3"/>
      <c r="L33" s="102"/>
      <c r="M33" s="102"/>
      <c r="N33" s="102"/>
    </row>
    <row r="34" spans="2:14" x14ac:dyDescent="0.3">
      <c r="B34" s="84" t="s">
        <v>39</v>
      </c>
      <c r="C34" s="90">
        <v>3.9675925925925934E-2</v>
      </c>
      <c r="D34" s="104"/>
      <c r="E34" s="97">
        <v>0.99999999999999989</v>
      </c>
      <c r="F34" s="90">
        <v>5.1041666666666666E-3</v>
      </c>
      <c r="G34" s="104"/>
      <c r="H34" s="97">
        <v>1</v>
      </c>
      <c r="I34" s="90">
        <v>4.47800925925926E-2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8">
    <mergeCell ref="B35:K35"/>
    <mergeCell ref="B3:K3"/>
    <mergeCell ref="B4:K4"/>
    <mergeCell ref="C5:E5"/>
    <mergeCell ref="F5:H5"/>
    <mergeCell ref="I5:K5"/>
    <mergeCell ref="B24:K24"/>
    <mergeCell ref="B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B2"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1.33203125" style="25" customWidth="1"/>
    <col min="7" max="7" width="11.33203125" style="11" customWidth="1"/>
    <col min="8" max="8" width="11.33203125" style="25" customWidth="1"/>
    <col min="9" max="11" width="11.33203125" style="11" customWidth="1"/>
    <col min="12" max="16384" width="8.88671875" style="11"/>
  </cols>
  <sheetData>
    <row r="2" spans="2:11" ht="15" thickBot="1" x14ac:dyDescent="0.35"/>
    <row r="3" spans="2:11" x14ac:dyDescent="0.3">
      <c r="B3" s="227" t="s">
        <v>69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122" t="s">
        <v>31</v>
      </c>
      <c r="D6" s="5" t="s">
        <v>32</v>
      </c>
      <c r="E6" s="123" t="s">
        <v>32</v>
      </c>
      <c r="F6" s="122" t="s">
        <v>31</v>
      </c>
      <c r="G6" s="5" t="s">
        <v>32</v>
      </c>
      <c r="H6" s="123" t="s">
        <v>32</v>
      </c>
      <c r="I6" s="120" t="s">
        <v>31</v>
      </c>
      <c r="J6" s="5" t="s">
        <v>32</v>
      </c>
      <c r="K6" s="121" t="s">
        <v>32</v>
      </c>
    </row>
    <row r="7" spans="2:11" x14ac:dyDescent="0.3">
      <c r="B7" s="78" t="s">
        <v>4</v>
      </c>
      <c r="C7" s="116">
        <v>8.460648148148146E-3</v>
      </c>
      <c r="D7" s="94">
        <v>0.48668442077230356</v>
      </c>
      <c r="E7" s="95">
        <v>0.15686695278969953</v>
      </c>
      <c r="F7" s="116">
        <v>1.0069444444444444E-3</v>
      </c>
      <c r="G7" s="94">
        <v>0.25217391304347825</v>
      </c>
      <c r="H7" s="95">
        <v>0.10794044665012406</v>
      </c>
      <c r="I7" s="116">
        <v>9.4675925925925917E-3</v>
      </c>
      <c r="J7" s="94">
        <v>0.44288034650785063</v>
      </c>
      <c r="K7" s="96">
        <v>0.14965239663373581</v>
      </c>
    </row>
    <row r="8" spans="2:11" x14ac:dyDescent="0.3">
      <c r="B8" s="78" t="s">
        <v>33</v>
      </c>
      <c r="C8" s="116">
        <v>1.1574074074074073E-4</v>
      </c>
      <c r="D8" s="94">
        <v>6.6577896138482031E-3</v>
      </c>
      <c r="E8" s="95">
        <v>2.1459227467811159E-3</v>
      </c>
      <c r="F8" s="116">
        <v>4.0509259259259258E-4</v>
      </c>
      <c r="G8" s="94">
        <v>0.10144927536231885</v>
      </c>
      <c r="H8" s="95">
        <v>4.3424317617866005E-2</v>
      </c>
      <c r="I8" s="116">
        <v>5.2083333333333333E-4</v>
      </c>
      <c r="J8" s="94">
        <v>2.4363833243096919E-2</v>
      </c>
      <c r="K8" s="96">
        <v>8.2327113062568603E-3</v>
      </c>
    </row>
    <row r="9" spans="2:11" x14ac:dyDescent="0.3">
      <c r="B9" s="78" t="s">
        <v>5</v>
      </c>
      <c r="C9" s="116">
        <v>3.6458333333333334E-3</v>
      </c>
      <c r="D9" s="94">
        <v>0.20972037283621842</v>
      </c>
      <c r="E9" s="95">
        <v>6.7596566523605156E-2</v>
      </c>
      <c r="F9" s="116">
        <v>5.3240740740740744E-4</v>
      </c>
      <c r="G9" s="94">
        <v>0.13333333333333336</v>
      </c>
      <c r="H9" s="95">
        <v>5.7071960297766754E-2</v>
      </c>
      <c r="I9" s="116">
        <v>4.1782407407407402E-3</v>
      </c>
      <c r="J9" s="94">
        <v>0.19545208446128859</v>
      </c>
      <c r="K9" s="96">
        <v>6.6044639590193924E-2</v>
      </c>
    </row>
    <row r="10" spans="2:11" x14ac:dyDescent="0.3">
      <c r="B10" s="78" t="s">
        <v>12</v>
      </c>
      <c r="C10" s="116">
        <v>1.5046296296296297E-4</v>
      </c>
      <c r="D10" s="94">
        <v>8.655126498002666E-3</v>
      </c>
      <c r="E10" s="95">
        <v>2.789699570815451E-3</v>
      </c>
      <c r="F10" s="116"/>
      <c r="G10" s="94"/>
      <c r="H10" s="95"/>
      <c r="I10" s="116">
        <v>1.5046296296296297E-4</v>
      </c>
      <c r="J10" s="94">
        <v>7.0384407146724436E-3</v>
      </c>
      <c r="K10" s="96">
        <v>2.3783388218075381E-3</v>
      </c>
    </row>
    <row r="11" spans="2:11" x14ac:dyDescent="0.3">
      <c r="B11" s="78" t="s">
        <v>7</v>
      </c>
      <c r="C11" s="116">
        <v>3.0092592592592584E-3</v>
      </c>
      <c r="D11" s="94">
        <v>0.17310252996005324</v>
      </c>
      <c r="E11" s="95">
        <v>5.5793991416309002E-2</v>
      </c>
      <c r="F11" s="116"/>
      <c r="G11" s="94"/>
      <c r="H11" s="95"/>
      <c r="I11" s="116">
        <v>3.0092592592592584E-3</v>
      </c>
      <c r="J11" s="94">
        <v>0.14076881429344881</v>
      </c>
      <c r="K11" s="96">
        <v>4.7566776436150739E-2</v>
      </c>
    </row>
    <row r="12" spans="2:11" x14ac:dyDescent="0.3">
      <c r="B12" s="78" t="s">
        <v>34</v>
      </c>
      <c r="C12" s="116">
        <v>3.9351851851851852E-4</v>
      </c>
      <c r="D12" s="94">
        <v>2.2636484687083892E-2</v>
      </c>
      <c r="E12" s="95">
        <v>7.2961373390557941E-3</v>
      </c>
      <c r="F12" s="116"/>
      <c r="G12" s="94"/>
      <c r="H12" s="95"/>
      <c r="I12" s="116">
        <v>3.9351851851851852E-4</v>
      </c>
      <c r="J12" s="94">
        <v>1.8408229561451005E-2</v>
      </c>
      <c r="K12" s="96">
        <v>6.2202707647274064E-3</v>
      </c>
    </row>
    <row r="13" spans="2:11" x14ac:dyDescent="0.3">
      <c r="B13" s="78" t="s">
        <v>15</v>
      </c>
      <c r="C13" s="116"/>
      <c r="D13" s="94"/>
      <c r="E13" s="95"/>
      <c r="F13" s="116"/>
      <c r="G13" s="94"/>
      <c r="H13" s="95"/>
      <c r="I13" s="116"/>
      <c r="J13" s="94"/>
      <c r="K13" s="96"/>
    </row>
    <row r="14" spans="2:11" x14ac:dyDescent="0.3">
      <c r="B14" s="78" t="s">
        <v>35</v>
      </c>
      <c r="C14" s="116"/>
      <c r="D14" s="94"/>
      <c r="E14" s="95"/>
      <c r="F14" s="116"/>
      <c r="G14" s="94"/>
      <c r="H14" s="95"/>
      <c r="I14" s="116"/>
      <c r="J14" s="94"/>
      <c r="K14" s="96"/>
    </row>
    <row r="15" spans="2:11" x14ac:dyDescent="0.3">
      <c r="B15" s="78" t="s">
        <v>11</v>
      </c>
      <c r="C15" s="116"/>
      <c r="D15" s="94"/>
      <c r="E15" s="95"/>
      <c r="F15" s="116"/>
      <c r="G15" s="94"/>
      <c r="H15" s="95"/>
      <c r="I15" s="116"/>
      <c r="J15" s="94"/>
      <c r="K15" s="96"/>
    </row>
    <row r="16" spans="2:11" x14ac:dyDescent="0.3">
      <c r="B16" s="78" t="s">
        <v>19</v>
      </c>
      <c r="C16" s="116"/>
      <c r="D16" s="94"/>
      <c r="E16" s="95"/>
      <c r="F16" s="116"/>
      <c r="G16" s="94"/>
      <c r="H16" s="95"/>
      <c r="I16" s="116"/>
      <c r="J16" s="94"/>
      <c r="K16" s="96"/>
    </row>
    <row r="17" spans="2:14" x14ac:dyDescent="0.3">
      <c r="B17" s="78" t="s">
        <v>26</v>
      </c>
      <c r="C17" s="116">
        <v>1.7361111111111112E-4</v>
      </c>
      <c r="D17" s="94">
        <v>9.9866844207723068E-3</v>
      </c>
      <c r="E17" s="95">
        <v>3.2188841201716742E-3</v>
      </c>
      <c r="F17" s="116"/>
      <c r="G17" s="94"/>
      <c r="H17" s="95"/>
      <c r="I17" s="116">
        <v>1.7361111111111112E-4</v>
      </c>
      <c r="J17" s="94">
        <v>8.1212777476989736E-3</v>
      </c>
      <c r="K17" s="96">
        <v>2.7442371020856204E-3</v>
      </c>
    </row>
    <row r="18" spans="2:14" x14ac:dyDescent="0.3">
      <c r="B18" s="78" t="s">
        <v>36</v>
      </c>
      <c r="C18" s="116"/>
      <c r="D18" s="94"/>
      <c r="E18" s="95"/>
      <c r="F18" s="116"/>
      <c r="G18" s="94"/>
      <c r="H18" s="95"/>
      <c r="I18" s="116"/>
      <c r="J18" s="94"/>
      <c r="K18" s="96"/>
    </row>
    <row r="19" spans="2:14" x14ac:dyDescent="0.3">
      <c r="B19" s="78" t="s">
        <v>37</v>
      </c>
      <c r="C19" s="116"/>
      <c r="D19" s="94"/>
      <c r="E19" s="95"/>
      <c r="F19" s="116"/>
      <c r="G19" s="94"/>
      <c r="H19" s="95"/>
      <c r="I19" s="116"/>
      <c r="J19" s="94"/>
      <c r="K19" s="96"/>
    </row>
    <row r="20" spans="2:14" x14ac:dyDescent="0.3">
      <c r="B20" s="78" t="s">
        <v>16</v>
      </c>
      <c r="C20" s="116"/>
      <c r="D20" s="94"/>
      <c r="E20" s="95"/>
      <c r="F20" s="116"/>
      <c r="G20" s="94"/>
      <c r="H20" s="95"/>
      <c r="I20" s="116"/>
      <c r="J20" s="94"/>
      <c r="K20" s="96"/>
    </row>
    <row r="21" spans="2:14" x14ac:dyDescent="0.3">
      <c r="B21" s="78" t="s">
        <v>14</v>
      </c>
      <c r="C21" s="116"/>
      <c r="D21" s="94"/>
      <c r="E21" s="95"/>
      <c r="F21" s="116"/>
      <c r="G21" s="94"/>
      <c r="H21" s="95"/>
      <c r="I21" s="116"/>
      <c r="J21" s="94"/>
      <c r="K21" s="96"/>
    </row>
    <row r="22" spans="2:14" x14ac:dyDescent="0.3">
      <c r="B22" s="78" t="s">
        <v>1</v>
      </c>
      <c r="C22" s="116">
        <v>1.4351851851851852E-3</v>
      </c>
      <c r="D22" s="94">
        <v>8.2556591211717725E-2</v>
      </c>
      <c r="E22" s="95">
        <v>2.6609442060085836E-2</v>
      </c>
      <c r="F22" s="116">
        <v>2.0486111111111109E-3</v>
      </c>
      <c r="G22" s="94">
        <v>0.51304347826086949</v>
      </c>
      <c r="H22" s="95">
        <v>0.21960297766749376</v>
      </c>
      <c r="I22" s="116">
        <v>3.483796296296296E-3</v>
      </c>
      <c r="J22" s="94">
        <v>0.16296697347049272</v>
      </c>
      <c r="K22" s="96">
        <v>5.5067691181851446E-2</v>
      </c>
    </row>
    <row r="23" spans="2:14" x14ac:dyDescent="0.3">
      <c r="B23" s="84" t="s">
        <v>29</v>
      </c>
      <c r="C23" s="85">
        <v>1.7384259259259256E-2</v>
      </c>
      <c r="D23" s="97">
        <v>1.0000000000000002</v>
      </c>
      <c r="E23" s="98">
        <v>0.32231759656652359</v>
      </c>
      <c r="F23" s="85">
        <v>3.9930555555555552E-3</v>
      </c>
      <c r="G23" s="97">
        <v>1</v>
      </c>
      <c r="H23" s="98">
        <v>0.42803970223325061</v>
      </c>
      <c r="I23" s="85">
        <v>2.1377314814814811E-2</v>
      </c>
      <c r="J23" s="97">
        <v>1</v>
      </c>
      <c r="K23" s="99">
        <v>0.33790706183680935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20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78" t="s">
        <v>6</v>
      </c>
      <c r="C26" s="116">
        <v>5.2083333333333333E-4</v>
      </c>
      <c r="D26" s="94"/>
      <c r="E26" s="95">
        <v>9.6566523605150223E-3</v>
      </c>
      <c r="F26" s="116"/>
      <c r="G26" s="94"/>
      <c r="H26" s="95"/>
      <c r="I26" s="116">
        <v>5.2083333333333333E-4</v>
      </c>
      <c r="J26" s="94"/>
      <c r="K26" s="96">
        <v>8.2327113062568603E-3</v>
      </c>
    </row>
    <row r="27" spans="2:14" x14ac:dyDescent="0.3">
      <c r="B27" s="78" t="s">
        <v>13</v>
      </c>
      <c r="C27" s="116"/>
      <c r="D27" s="94"/>
      <c r="E27" s="95"/>
      <c r="F27" s="116"/>
      <c r="G27" s="94"/>
      <c r="H27" s="95"/>
      <c r="I27" s="116"/>
      <c r="J27" s="94"/>
      <c r="K27" s="96"/>
    </row>
    <row r="28" spans="2:14" x14ac:dyDescent="0.3">
      <c r="B28" s="78" t="s">
        <v>10</v>
      </c>
      <c r="C28" s="116"/>
      <c r="D28" s="94"/>
      <c r="E28" s="95"/>
      <c r="F28" s="116"/>
      <c r="G28" s="94"/>
      <c r="H28" s="95"/>
      <c r="I28" s="116"/>
      <c r="J28" s="94"/>
      <c r="K28" s="96"/>
    </row>
    <row r="29" spans="2:14" x14ac:dyDescent="0.3">
      <c r="B29" s="78" t="s">
        <v>3</v>
      </c>
      <c r="C29" s="116">
        <v>1.3888888888888893E-2</v>
      </c>
      <c r="D29" s="94"/>
      <c r="E29" s="95">
        <v>0.257510729613734</v>
      </c>
      <c r="F29" s="116">
        <v>2.8356481481481479E-3</v>
      </c>
      <c r="G29" s="94"/>
      <c r="H29" s="95">
        <v>0.30397022332506202</v>
      </c>
      <c r="I29" s="116">
        <v>1.6724537037037041E-2</v>
      </c>
      <c r="J29" s="94"/>
      <c r="K29" s="96">
        <v>0.26436150750091486</v>
      </c>
    </row>
    <row r="30" spans="2:14" x14ac:dyDescent="0.3">
      <c r="B30" s="78" t="s">
        <v>8</v>
      </c>
      <c r="C30" s="116">
        <v>1.864583333333333E-2</v>
      </c>
      <c r="D30" s="94"/>
      <c r="E30" s="95">
        <v>0.34570815450643771</v>
      </c>
      <c r="F30" s="116">
        <v>2.5000000000000001E-3</v>
      </c>
      <c r="G30" s="94"/>
      <c r="H30" s="95">
        <v>0.26799007444168738</v>
      </c>
      <c r="I30" s="116">
        <v>2.1145833333333332E-2</v>
      </c>
      <c r="J30" s="94"/>
      <c r="K30" s="96">
        <v>0.33424807903402853</v>
      </c>
    </row>
    <row r="31" spans="2:14" x14ac:dyDescent="0.3">
      <c r="B31" s="78" t="s">
        <v>2</v>
      </c>
      <c r="C31" s="116">
        <v>3.4953703703703705E-3</v>
      </c>
      <c r="D31" s="94"/>
      <c r="E31" s="95">
        <v>6.4806866952789699E-2</v>
      </c>
      <c r="F31" s="116"/>
      <c r="G31" s="94"/>
      <c r="H31" s="95"/>
      <c r="I31" s="116">
        <v>3.4953703703703705E-3</v>
      </c>
      <c r="J31" s="94"/>
      <c r="K31" s="96">
        <v>5.5250640321990493E-2</v>
      </c>
    </row>
    <row r="32" spans="2:14" x14ac:dyDescent="0.3">
      <c r="B32" s="84" t="s">
        <v>29</v>
      </c>
      <c r="C32" s="90">
        <v>3.6550925925925931E-2</v>
      </c>
      <c r="D32" s="97"/>
      <c r="E32" s="97">
        <v>0.67768240343347652</v>
      </c>
      <c r="F32" s="90">
        <v>5.3356481481481484E-3</v>
      </c>
      <c r="G32" s="97"/>
      <c r="H32" s="97">
        <v>0.57196029776674939</v>
      </c>
      <c r="I32" s="90">
        <v>4.1886574074074076E-2</v>
      </c>
      <c r="J32" s="97"/>
      <c r="K32" s="100">
        <v>0.6620929381631907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3"/>
      <c r="L33" s="102"/>
      <c r="M33" s="102"/>
      <c r="N33" s="102"/>
    </row>
    <row r="34" spans="2:14" x14ac:dyDescent="0.3">
      <c r="B34" s="84" t="s">
        <v>39</v>
      </c>
      <c r="C34" s="90">
        <v>5.3935185185185183E-2</v>
      </c>
      <c r="D34" s="104"/>
      <c r="E34" s="97">
        <v>1</v>
      </c>
      <c r="F34" s="90">
        <v>9.3287037037037036E-3</v>
      </c>
      <c r="G34" s="104"/>
      <c r="H34" s="97">
        <v>1</v>
      </c>
      <c r="I34" s="90">
        <v>6.3263888888888883E-2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8">
    <mergeCell ref="B35:K35"/>
    <mergeCell ref="B3:K3"/>
    <mergeCell ref="B4:K4"/>
    <mergeCell ref="C5:E5"/>
    <mergeCell ref="F5:H5"/>
    <mergeCell ref="I5:K5"/>
    <mergeCell ref="B24:K24"/>
    <mergeCell ref="B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" customWidth="1"/>
    <col min="2" max="2" width="42.44140625" style="1" customWidth="1"/>
    <col min="3" max="6" width="10.88671875" style="15" customWidth="1"/>
    <col min="7" max="7" width="10.88671875" style="1" customWidth="1"/>
    <col min="8" max="8" width="10.88671875" style="15" customWidth="1"/>
    <col min="9" max="11" width="10.88671875" style="1" customWidth="1"/>
    <col min="12" max="16384" width="8.88671875" style="1"/>
  </cols>
  <sheetData>
    <row r="2" spans="2:11" ht="15" thickBot="1" x14ac:dyDescent="0.35"/>
    <row r="3" spans="2:11" x14ac:dyDescent="0.3">
      <c r="B3" s="227" t="s">
        <v>70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122" t="s">
        <v>31</v>
      </c>
      <c r="D6" s="5" t="s">
        <v>32</v>
      </c>
      <c r="E6" s="123" t="s">
        <v>32</v>
      </c>
      <c r="F6" s="122" t="s">
        <v>31</v>
      </c>
      <c r="G6" s="5" t="s">
        <v>32</v>
      </c>
      <c r="H6" s="123" t="s">
        <v>32</v>
      </c>
      <c r="I6" s="120" t="s">
        <v>31</v>
      </c>
      <c r="J6" s="5" t="s">
        <v>32</v>
      </c>
      <c r="K6" s="121" t="s">
        <v>32</v>
      </c>
    </row>
    <row r="7" spans="2:11" x14ac:dyDescent="0.3">
      <c r="B7" s="78" t="s">
        <v>4</v>
      </c>
      <c r="C7" s="116">
        <v>3.1828703703703693E-3</v>
      </c>
      <c r="D7" s="94">
        <v>0.65947242206235002</v>
      </c>
      <c r="E7" s="95">
        <v>0.14674493062966915</v>
      </c>
      <c r="F7" s="116"/>
      <c r="G7" s="94"/>
      <c r="H7" s="95"/>
      <c r="I7" s="116">
        <v>3.1828703703703693E-3</v>
      </c>
      <c r="J7" s="94">
        <v>0.65947242206235002</v>
      </c>
      <c r="K7" s="96">
        <v>0.14674493062966915</v>
      </c>
    </row>
    <row r="8" spans="2:11" x14ac:dyDescent="0.3">
      <c r="B8" s="78" t="s">
        <v>33</v>
      </c>
      <c r="C8" s="116">
        <v>2.3148148148148149E-4</v>
      </c>
      <c r="D8" s="94">
        <v>4.7961630695443659E-2</v>
      </c>
      <c r="E8" s="95">
        <v>1.0672358591248668E-2</v>
      </c>
      <c r="F8" s="116"/>
      <c r="G8" s="94"/>
      <c r="H8" s="95"/>
      <c r="I8" s="116">
        <v>2.3148148148148149E-4</v>
      </c>
      <c r="J8" s="94">
        <v>4.7961630695443659E-2</v>
      </c>
      <c r="K8" s="96">
        <v>1.0672358591248668E-2</v>
      </c>
    </row>
    <row r="9" spans="2:11" x14ac:dyDescent="0.3">
      <c r="B9" s="78" t="s">
        <v>5</v>
      </c>
      <c r="C9" s="116">
        <v>6.134259259259259E-4</v>
      </c>
      <c r="D9" s="94">
        <v>0.12709832134292567</v>
      </c>
      <c r="E9" s="95">
        <v>2.8281750266808969E-2</v>
      </c>
      <c r="F9" s="116"/>
      <c r="G9" s="94"/>
      <c r="H9" s="95"/>
      <c r="I9" s="116">
        <v>6.134259259259259E-4</v>
      </c>
      <c r="J9" s="94">
        <v>0.12709832134292567</v>
      </c>
      <c r="K9" s="96">
        <v>2.8281750266808969E-2</v>
      </c>
    </row>
    <row r="10" spans="2:11" x14ac:dyDescent="0.3">
      <c r="B10" s="78" t="s">
        <v>12</v>
      </c>
      <c r="C10" s="116">
        <v>6.9444444444444444E-5</v>
      </c>
      <c r="D10" s="94">
        <v>1.4388489208633096E-2</v>
      </c>
      <c r="E10" s="95">
        <v>3.2017075773746002E-3</v>
      </c>
      <c r="F10" s="116"/>
      <c r="G10" s="94"/>
      <c r="H10" s="95"/>
      <c r="I10" s="116">
        <v>6.9444444444444444E-5</v>
      </c>
      <c r="J10" s="94">
        <v>1.4388489208633096E-2</v>
      </c>
      <c r="K10" s="96">
        <v>3.2017075773746002E-3</v>
      </c>
    </row>
    <row r="11" spans="2:11" x14ac:dyDescent="0.3">
      <c r="B11" s="78" t="s">
        <v>7</v>
      </c>
      <c r="C11" s="116">
        <v>1.7361111111111109E-4</v>
      </c>
      <c r="D11" s="94">
        <v>3.5971223021582739E-2</v>
      </c>
      <c r="E11" s="95">
        <v>8.0042689434364992E-3</v>
      </c>
      <c r="F11" s="116"/>
      <c r="G11" s="94"/>
      <c r="H11" s="95"/>
      <c r="I11" s="116">
        <v>1.7361111111111109E-4</v>
      </c>
      <c r="J11" s="94">
        <v>3.5971223021582739E-2</v>
      </c>
      <c r="K11" s="96">
        <v>8.0042689434364992E-3</v>
      </c>
    </row>
    <row r="12" spans="2:11" x14ac:dyDescent="0.3">
      <c r="B12" s="78" t="s">
        <v>34</v>
      </c>
      <c r="C12" s="116">
        <v>4.7453703703703698E-4</v>
      </c>
      <c r="D12" s="94">
        <v>9.8321342925659486E-2</v>
      </c>
      <c r="E12" s="95">
        <v>2.1878335112059766E-2</v>
      </c>
      <c r="F12" s="116"/>
      <c r="G12" s="94"/>
      <c r="H12" s="95"/>
      <c r="I12" s="116">
        <v>4.7453703703703698E-4</v>
      </c>
      <c r="J12" s="94">
        <v>9.8321342925659486E-2</v>
      </c>
      <c r="K12" s="96">
        <v>2.1878335112059766E-2</v>
      </c>
    </row>
    <row r="13" spans="2:11" x14ac:dyDescent="0.3">
      <c r="B13" s="78" t="s">
        <v>15</v>
      </c>
      <c r="C13" s="116"/>
      <c r="D13" s="94"/>
      <c r="E13" s="95"/>
      <c r="F13" s="116"/>
      <c r="G13" s="94"/>
      <c r="H13" s="95"/>
      <c r="I13" s="116"/>
      <c r="J13" s="94"/>
      <c r="K13" s="96"/>
    </row>
    <row r="14" spans="2:11" x14ac:dyDescent="0.3">
      <c r="B14" s="78" t="s">
        <v>35</v>
      </c>
      <c r="C14" s="116"/>
      <c r="D14" s="94"/>
      <c r="E14" s="95"/>
      <c r="F14" s="116"/>
      <c r="G14" s="94"/>
      <c r="H14" s="95"/>
      <c r="I14" s="116"/>
      <c r="J14" s="94"/>
      <c r="K14" s="96"/>
    </row>
    <row r="15" spans="2:11" x14ac:dyDescent="0.3">
      <c r="B15" s="78" t="s">
        <v>11</v>
      </c>
      <c r="C15" s="116"/>
      <c r="D15" s="94"/>
      <c r="E15" s="95"/>
      <c r="F15" s="116"/>
      <c r="G15" s="94"/>
      <c r="H15" s="95"/>
      <c r="I15" s="116"/>
      <c r="J15" s="94"/>
      <c r="K15" s="96"/>
    </row>
    <row r="16" spans="2:11" x14ac:dyDescent="0.3">
      <c r="B16" s="78" t="s">
        <v>19</v>
      </c>
      <c r="C16" s="116"/>
      <c r="D16" s="94"/>
      <c r="E16" s="95"/>
      <c r="F16" s="116"/>
      <c r="G16" s="94"/>
      <c r="H16" s="95"/>
      <c r="I16" s="116"/>
      <c r="J16" s="94"/>
      <c r="K16" s="96"/>
    </row>
    <row r="17" spans="2:14" x14ac:dyDescent="0.3">
      <c r="B17" s="78" t="s">
        <v>26</v>
      </c>
      <c r="C17" s="116"/>
      <c r="D17" s="94"/>
      <c r="E17" s="95"/>
      <c r="F17" s="116"/>
      <c r="G17" s="94"/>
      <c r="H17" s="95"/>
      <c r="I17" s="116"/>
      <c r="J17" s="94"/>
      <c r="K17" s="96"/>
    </row>
    <row r="18" spans="2:14" x14ac:dyDescent="0.3">
      <c r="B18" s="78" t="s">
        <v>36</v>
      </c>
      <c r="C18" s="116"/>
      <c r="D18" s="94"/>
      <c r="E18" s="95"/>
      <c r="F18" s="116"/>
      <c r="G18" s="94"/>
      <c r="H18" s="95"/>
      <c r="I18" s="116"/>
      <c r="J18" s="94"/>
      <c r="K18" s="96"/>
    </row>
    <row r="19" spans="2:14" x14ac:dyDescent="0.3">
      <c r="B19" s="78" t="s">
        <v>37</v>
      </c>
      <c r="C19" s="116"/>
      <c r="D19" s="94"/>
      <c r="E19" s="95"/>
      <c r="F19" s="116"/>
      <c r="G19" s="94"/>
      <c r="H19" s="95"/>
      <c r="I19" s="116"/>
      <c r="J19" s="94"/>
      <c r="K19" s="96"/>
    </row>
    <row r="20" spans="2:14" x14ac:dyDescent="0.3">
      <c r="B20" s="78" t="s">
        <v>16</v>
      </c>
      <c r="C20" s="116"/>
      <c r="D20" s="94"/>
      <c r="E20" s="95"/>
      <c r="F20" s="116"/>
      <c r="G20" s="94"/>
      <c r="H20" s="95"/>
      <c r="I20" s="116"/>
      <c r="J20" s="94"/>
      <c r="K20" s="96"/>
    </row>
    <row r="21" spans="2:14" x14ac:dyDescent="0.3">
      <c r="B21" s="78" t="s">
        <v>14</v>
      </c>
      <c r="C21" s="116"/>
      <c r="D21" s="94"/>
      <c r="E21" s="95"/>
      <c r="F21" s="116"/>
      <c r="G21" s="94"/>
      <c r="H21" s="95"/>
      <c r="I21" s="116"/>
      <c r="J21" s="94"/>
      <c r="K21" s="96"/>
    </row>
    <row r="22" spans="2:14" x14ac:dyDescent="0.3">
      <c r="B22" s="78" t="s">
        <v>1</v>
      </c>
      <c r="C22" s="116">
        <v>8.1018518518518516E-5</v>
      </c>
      <c r="D22" s="94">
        <v>1.6786570743405279E-2</v>
      </c>
      <c r="E22" s="95">
        <v>3.7353255069370334E-3</v>
      </c>
      <c r="F22" s="116"/>
      <c r="G22" s="94"/>
      <c r="H22" s="95"/>
      <c r="I22" s="116">
        <v>8.1018518518518516E-5</v>
      </c>
      <c r="J22" s="94">
        <v>1.6786570743405279E-2</v>
      </c>
      <c r="K22" s="96">
        <v>3.7353255069370334E-3</v>
      </c>
    </row>
    <row r="23" spans="2:14" x14ac:dyDescent="0.3">
      <c r="B23" s="84" t="s">
        <v>29</v>
      </c>
      <c r="C23" s="85">
        <v>4.8263888888888879E-3</v>
      </c>
      <c r="D23" s="97">
        <v>1</v>
      </c>
      <c r="E23" s="98">
        <v>0.22251867662753466</v>
      </c>
      <c r="F23" s="85"/>
      <c r="G23" s="97"/>
      <c r="H23" s="98"/>
      <c r="I23" s="85">
        <v>4.8263888888888879E-3</v>
      </c>
      <c r="J23" s="97">
        <v>1</v>
      </c>
      <c r="K23" s="99">
        <v>0.22251867662753466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20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6" t="s">
        <v>6</v>
      </c>
      <c r="C26" s="116">
        <v>1.5972222222222223E-3</v>
      </c>
      <c r="D26" s="94"/>
      <c r="E26" s="95">
        <v>7.3639274279615807E-2</v>
      </c>
      <c r="F26" s="116"/>
      <c r="G26" s="94"/>
      <c r="H26" s="95"/>
      <c r="I26" s="116">
        <v>1.5972222222222223E-3</v>
      </c>
      <c r="J26" s="94"/>
      <c r="K26" s="96">
        <v>7.3639274279615807E-2</v>
      </c>
    </row>
    <row r="27" spans="2:14" x14ac:dyDescent="0.3">
      <c r="B27" s="106" t="s">
        <v>13</v>
      </c>
      <c r="C27" s="116"/>
      <c r="D27" s="94"/>
      <c r="E27" s="95"/>
      <c r="F27" s="116"/>
      <c r="G27" s="94"/>
      <c r="H27" s="95"/>
      <c r="I27" s="116"/>
      <c r="J27" s="94"/>
      <c r="K27" s="96"/>
    </row>
    <row r="28" spans="2:14" x14ac:dyDescent="0.3">
      <c r="B28" s="106" t="s">
        <v>10</v>
      </c>
      <c r="C28" s="116"/>
      <c r="D28" s="94"/>
      <c r="E28" s="95"/>
      <c r="F28" s="116"/>
      <c r="G28" s="94"/>
      <c r="H28" s="95"/>
      <c r="I28" s="116"/>
      <c r="J28" s="94"/>
      <c r="K28" s="96"/>
    </row>
    <row r="29" spans="2:14" x14ac:dyDescent="0.3">
      <c r="B29" s="106" t="s">
        <v>3</v>
      </c>
      <c r="C29" s="116">
        <v>5.6481481481481478E-3</v>
      </c>
      <c r="D29" s="94"/>
      <c r="E29" s="95">
        <v>0.2604055496264675</v>
      </c>
      <c r="F29" s="116"/>
      <c r="G29" s="94"/>
      <c r="H29" s="95"/>
      <c r="I29" s="116">
        <v>5.6481481481481478E-3</v>
      </c>
      <c r="J29" s="94"/>
      <c r="K29" s="96">
        <v>0.2604055496264675</v>
      </c>
    </row>
    <row r="30" spans="2:14" x14ac:dyDescent="0.3">
      <c r="B30" s="106" t="s">
        <v>8</v>
      </c>
      <c r="C30" s="116">
        <v>8.2638888888888866E-3</v>
      </c>
      <c r="D30" s="94"/>
      <c r="E30" s="95">
        <v>0.38100320170757734</v>
      </c>
      <c r="F30" s="116"/>
      <c r="G30" s="94"/>
      <c r="H30" s="95"/>
      <c r="I30" s="116">
        <v>8.2638888888888866E-3</v>
      </c>
      <c r="J30" s="94"/>
      <c r="K30" s="96">
        <v>0.38100320170757734</v>
      </c>
    </row>
    <row r="31" spans="2:14" x14ac:dyDescent="0.3">
      <c r="B31" s="106" t="s">
        <v>2</v>
      </c>
      <c r="C31" s="116">
        <v>1.3541666666666667E-3</v>
      </c>
      <c r="D31" s="94"/>
      <c r="E31" s="95">
        <v>6.2433297758804705E-2</v>
      </c>
      <c r="F31" s="116"/>
      <c r="G31" s="94"/>
      <c r="H31" s="95"/>
      <c r="I31" s="116">
        <v>1.3541666666666667E-3</v>
      </c>
      <c r="J31" s="94"/>
      <c r="K31" s="96">
        <v>6.2433297758804705E-2</v>
      </c>
    </row>
    <row r="32" spans="2:14" x14ac:dyDescent="0.3">
      <c r="B32" s="107" t="s">
        <v>29</v>
      </c>
      <c r="C32" s="90">
        <v>1.6863425925925924E-2</v>
      </c>
      <c r="D32" s="97"/>
      <c r="E32" s="97">
        <v>0.77748132337246534</v>
      </c>
      <c r="F32" s="90"/>
      <c r="G32" s="97"/>
      <c r="H32" s="97"/>
      <c r="I32" s="90">
        <v>1.6863425925925924E-2</v>
      </c>
      <c r="J32" s="97"/>
      <c r="K32" s="100">
        <v>0.77748132337246534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3"/>
      <c r="L33" s="102"/>
      <c r="M33" s="102"/>
      <c r="N33" s="102"/>
    </row>
    <row r="34" spans="2:14" x14ac:dyDescent="0.3">
      <c r="B34" s="84" t="s">
        <v>39</v>
      </c>
      <c r="C34" s="90">
        <v>2.1689814814814811E-2</v>
      </c>
      <c r="D34" s="104"/>
      <c r="E34" s="97">
        <v>1</v>
      </c>
      <c r="F34" s="90"/>
      <c r="G34" s="104"/>
      <c r="H34" s="97"/>
      <c r="I34" s="90">
        <v>2.1689814814814811E-2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8">
    <mergeCell ref="B35:K35"/>
    <mergeCell ref="B3:K3"/>
    <mergeCell ref="B4:K4"/>
    <mergeCell ref="C5:E5"/>
    <mergeCell ref="F5:H5"/>
    <mergeCell ref="I5:K5"/>
    <mergeCell ref="B24:K24"/>
    <mergeCell ref="B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4" width="8.33203125" style="128" customWidth="1"/>
    <col min="15" max="16384" width="8.88671875" style="128"/>
  </cols>
  <sheetData>
    <row r="2" spans="2:14" ht="15" thickBot="1" x14ac:dyDescent="0.35"/>
    <row r="3" spans="2:14" x14ac:dyDescent="0.3">
      <c r="B3" s="263" t="s">
        <v>167</v>
      </c>
      <c r="C3" s="264"/>
      <c r="D3" s="264"/>
      <c r="E3" s="264"/>
      <c r="F3" s="264"/>
      <c r="G3" s="264"/>
      <c r="H3" s="265"/>
      <c r="I3" s="264"/>
      <c r="J3" s="264"/>
      <c r="K3" s="264"/>
      <c r="L3" s="264"/>
      <c r="M3" s="264"/>
      <c r="N3" s="265"/>
    </row>
    <row r="4" spans="2:14" x14ac:dyDescent="0.3">
      <c r="B4" s="266" t="s">
        <v>165</v>
      </c>
      <c r="C4" s="267"/>
      <c r="D4" s="267"/>
      <c r="E4" s="267"/>
      <c r="F4" s="267"/>
      <c r="G4" s="267"/>
      <c r="H4" s="268"/>
      <c r="I4" s="267"/>
      <c r="J4" s="267"/>
      <c r="K4" s="267"/>
      <c r="L4" s="267"/>
      <c r="M4" s="267"/>
      <c r="N4" s="268"/>
    </row>
    <row r="5" spans="2:14" x14ac:dyDescent="0.3">
      <c r="B5" s="129"/>
      <c r="C5" s="269" t="s">
        <v>71</v>
      </c>
      <c r="D5" s="270"/>
      <c r="E5" s="271"/>
      <c r="F5" s="272" t="s">
        <v>72</v>
      </c>
      <c r="G5" s="267"/>
      <c r="H5" s="273"/>
      <c r="I5" s="267" t="s">
        <v>73</v>
      </c>
      <c r="J5" s="267"/>
      <c r="K5" s="273"/>
      <c r="L5" s="272" t="s">
        <v>29</v>
      </c>
      <c r="M5" s="267"/>
      <c r="N5" s="268"/>
    </row>
    <row r="6" spans="2:14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4" t="s">
        <v>31</v>
      </c>
      <c r="J6" s="132" t="s">
        <v>32</v>
      </c>
      <c r="K6" s="133" t="s">
        <v>32</v>
      </c>
      <c r="L6" s="131" t="s">
        <v>31</v>
      </c>
      <c r="M6" s="132" t="s">
        <v>32</v>
      </c>
      <c r="N6" s="135" t="s">
        <v>32</v>
      </c>
    </row>
    <row r="7" spans="2:14" x14ac:dyDescent="0.3">
      <c r="B7" s="136" t="s">
        <v>4</v>
      </c>
      <c r="C7" s="137"/>
      <c r="D7" s="138"/>
      <c r="E7" s="138"/>
      <c r="F7" s="137"/>
      <c r="G7" s="138"/>
      <c r="H7" s="138"/>
      <c r="I7" s="137">
        <v>2.4224537037037037E-2</v>
      </c>
      <c r="J7" s="138">
        <v>0.76807339449541279</v>
      </c>
      <c r="K7" s="138">
        <v>0.75423423423423419</v>
      </c>
      <c r="L7" s="139">
        <v>2.4224537037037037E-2</v>
      </c>
      <c r="M7" s="138">
        <v>0.73309982486865155</v>
      </c>
      <c r="N7" s="140">
        <v>0.72048192771084341</v>
      </c>
    </row>
    <row r="8" spans="2:14" x14ac:dyDescent="0.3">
      <c r="B8" s="136" t="s">
        <v>33</v>
      </c>
      <c r="C8" s="137"/>
      <c r="D8" s="138"/>
      <c r="E8" s="138"/>
      <c r="F8" s="137"/>
      <c r="G8" s="138"/>
      <c r="H8" s="138"/>
      <c r="I8" s="137"/>
      <c r="J8" s="138"/>
      <c r="K8" s="138"/>
      <c r="L8" s="139"/>
      <c r="M8" s="138"/>
      <c r="N8" s="140"/>
    </row>
    <row r="9" spans="2:14" x14ac:dyDescent="0.3">
      <c r="B9" s="136" t="s">
        <v>5</v>
      </c>
      <c r="C9" s="137"/>
      <c r="D9" s="138"/>
      <c r="E9" s="138"/>
      <c r="F9" s="137"/>
      <c r="G9" s="138"/>
      <c r="H9" s="138"/>
      <c r="I9" s="137"/>
      <c r="J9" s="138"/>
      <c r="K9" s="138"/>
      <c r="L9" s="139"/>
      <c r="M9" s="138"/>
      <c r="N9" s="140"/>
    </row>
    <row r="10" spans="2:14" x14ac:dyDescent="0.3">
      <c r="B10" s="136" t="s">
        <v>12</v>
      </c>
      <c r="C10" s="137"/>
      <c r="D10" s="138"/>
      <c r="E10" s="138"/>
      <c r="F10" s="137"/>
      <c r="G10" s="138"/>
      <c r="H10" s="138"/>
      <c r="I10" s="137"/>
      <c r="J10" s="138"/>
      <c r="K10" s="138"/>
      <c r="L10" s="139"/>
      <c r="M10" s="138"/>
      <c r="N10" s="140"/>
    </row>
    <row r="11" spans="2:14" x14ac:dyDescent="0.3">
      <c r="B11" s="136" t="s">
        <v>7</v>
      </c>
      <c r="C11" s="137"/>
      <c r="D11" s="138"/>
      <c r="E11" s="138"/>
      <c r="F11" s="137"/>
      <c r="G11" s="138"/>
      <c r="H11" s="138"/>
      <c r="I11" s="137"/>
      <c r="J11" s="138"/>
      <c r="K11" s="138"/>
      <c r="L11" s="139"/>
      <c r="M11" s="138"/>
      <c r="N11" s="140"/>
    </row>
    <row r="12" spans="2:14" x14ac:dyDescent="0.3">
      <c r="B12" s="136" t="s">
        <v>34</v>
      </c>
      <c r="C12" s="137"/>
      <c r="D12" s="138"/>
      <c r="E12" s="138"/>
      <c r="F12" s="137"/>
      <c r="G12" s="138"/>
      <c r="H12" s="138"/>
      <c r="I12" s="137"/>
      <c r="J12" s="138"/>
      <c r="K12" s="138"/>
      <c r="L12" s="139"/>
      <c r="M12" s="138"/>
      <c r="N12" s="140"/>
    </row>
    <row r="13" spans="2:14" x14ac:dyDescent="0.3">
      <c r="B13" s="136" t="s">
        <v>15</v>
      </c>
      <c r="C13" s="137"/>
      <c r="D13" s="138"/>
      <c r="E13" s="138"/>
      <c r="F13" s="137"/>
      <c r="G13" s="138"/>
      <c r="H13" s="138"/>
      <c r="I13" s="137"/>
      <c r="J13" s="138"/>
      <c r="K13" s="138"/>
      <c r="L13" s="139"/>
      <c r="M13" s="138"/>
      <c r="N13" s="140"/>
    </row>
    <row r="14" spans="2:14" x14ac:dyDescent="0.3">
      <c r="B14" s="136" t="s">
        <v>35</v>
      </c>
      <c r="C14" s="137"/>
      <c r="D14" s="138"/>
      <c r="E14" s="138"/>
      <c r="F14" s="137"/>
      <c r="G14" s="138"/>
      <c r="H14" s="138"/>
      <c r="I14" s="137">
        <v>4.9768518518518521E-3</v>
      </c>
      <c r="J14" s="138">
        <v>0.15779816513761469</v>
      </c>
      <c r="K14" s="138">
        <v>0.15495495495495495</v>
      </c>
      <c r="L14" s="139">
        <v>4.9768518518518521E-3</v>
      </c>
      <c r="M14" s="138">
        <v>0.15061295971978986</v>
      </c>
      <c r="N14" s="140">
        <v>0.14802065404475043</v>
      </c>
    </row>
    <row r="15" spans="2:14" x14ac:dyDescent="0.3">
      <c r="B15" s="136" t="s">
        <v>11</v>
      </c>
      <c r="C15" s="137"/>
      <c r="D15" s="138"/>
      <c r="E15" s="138"/>
      <c r="F15" s="137"/>
      <c r="G15" s="138"/>
      <c r="H15" s="138"/>
      <c r="I15" s="137"/>
      <c r="J15" s="138"/>
      <c r="K15" s="138"/>
      <c r="L15" s="139"/>
      <c r="M15" s="138"/>
      <c r="N15" s="140"/>
    </row>
    <row r="16" spans="2:14" x14ac:dyDescent="0.3">
      <c r="B16" s="136" t="s">
        <v>19</v>
      </c>
      <c r="C16" s="137"/>
      <c r="D16" s="138"/>
      <c r="E16" s="138"/>
      <c r="F16" s="137"/>
      <c r="G16" s="138"/>
      <c r="H16" s="138"/>
      <c r="I16" s="137"/>
      <c r="J16" s="138"/>
      <c r="K16" s="138"/>
      <c r="L16" s="139"/>
      <c r="M16" s="138"/>
      <c r="N16" s="140"/>
    </row>
    <row r="17" spans="2:14" x14ac:dyDescent="0.3">
      <c r="B17" s="136" t="s">
        <v>26</v>
      </c>
      <c r="C17" s="137"/>
      <c r="D17" s="138"/>
      <c r="E17" s="138"/>
      <c r="F17" s="137"/>
      <c r="G17" s="138"/>
      <c r="H17" s="138"/>
      <c r="I17" s="137"/>
      <c r="J17" s="138"/>
      <c r="K17" s="138"/>
      <c r="L17" s="139"/>
      <c r="M17" s="138"/>
      <c r="N17" s="140"/>
    </row>
    <row r="18" spans="2:14" x14ac:dyDescent="0.3">
      <c r="B18" s="136" t="s">
        <v>36</v>
      </c>
      <c r="C18" s="137"/>
      <c r="D18" s="138"/>
      <c r="E18" s="138"/>
      <c r="F18" s="137"/>
      <c r="G18" s="138"/>
      <c r="H18" s="138"/>
      <c r="I18" s="137"/>
      <c r="J18" s="138"/>
      <c r="K18" s="138"/>
      <c r="L18" s="139"/>
      <c r="M18" s="138"/>
      <c r="N18" s="140"/>
    </row>
    <row r="19" spans="2:14" x14ac:dyDescent="0.3">
      <c r="B19" s="136" t="s">
        <v>37</v>
      </c>
      <c r="C19" s="137"/>
      <c r="D19" s="138"/>
      <c r="E19" s="138"/>
      <c r="F19" s="137"/>
      <c r="G19" s="138"/>
      <c r="H19" s="138"/>
      <c r="I19" s="137"/>
      <c r="J19" s="138"/>
      <c r="K19" s="138"/>
      <c r="L19" s="139"/>
      <c r="M19" s="138"/>
      <c r="N19" s="140"/>
    </row>
    <row r="20" spans="2:14" x14ac:dyDescent="0.3">
      <c r="B20" s="136" t="s">
        <v>16</v>
      </c>
      <c r="C20" s="137"/>
      <c r="D20" s="138"/>
      <c r="E20" s="138"/>
      <c r="F20" s="137"/>
      <c r="G20" s="138"/>
      <c r="H20" s="138"/>
      <c r="I20" s="137"/>
      <c r="J20" s="138"/>
      <c r="K20" s="138"/>
      <c r="L20" s="139"/>
      <c r="M20" s="138"/>
      <c r="N20" s="140"/>
    </row>
    <row r="21" spans="2:14" x14ac:dyDescent="0.3">
      <c r="B21" s="136" t="s">
        <v>14</v>
      </c>
      <c r="C21" s="137"/>
      <c r="D21" s="138"/>
      <c r="E21" s="138"/>
      <c r="F21" s="137"/>
      <c r="G21" s="138"/>
      <c r="H21" s="138"/>
      <c r="I21" s="137"/>
      <c r="J21" s="138"/>
      <c r="K21" s="138"/>
      <c r="L21" s="139"/>
      <c r="M21" s="138"/>
      <c r="N21" s="140"/>
    </row>
    <row r="22" spans="2:14" x14ac:dyDescent="0.3">
      <c r="B22" s="136" t="s">
        <v>1</v>
      </c>
      <c r="C22" s="137"/>
      <c r="D22" s="138"/>
      <c r="E22" s="138"/>
      <c r="F22" s="137">
        <v>1.5046296296296296E-3</v>
      </c>
      <c r="G22" s="138">
        <v>1</v>
      </c>
      <c r="H22" s="138">
        <v>1</v>
      </c>
      <c r="I22" s="137">
        <v>2.3379629629629631E-3</v>
      </c>
      <c r="J22" s="138">
        <v>7.4128440366972484E-2</v>
      </c>
      <c r="K22" s="138">
        <v>7.2792792792792785E-2</v>
      </c>
      <c r="L22" s="139">
        <v>3.8425925925925928E-3</v>
      </c>
      <c r="M22" s="138">
        <v>0.11628721541155868</v>
      </c>
      <c r="N22" s="140">
        <v>0.11428571428571428</v>
      </c>
    </row>
    <row r="23" spans="2:14" s="146" customFormat="1" x14ac:dyDescent="0.3">
      <c r="B23" s="141" t="s">
        <v>29</v>
      </c>
      <c r="C23" s="142"/>
      <c r="D23" s="143"/>
      <c r="E23" s="144"/>
      <c r="F23" s="142">
        <v>1.5046296296296296E-3</v>
      </c>
      <c r="G23" s="143">
        <v>1</v>
      </c>
      <c r="H23" s="144">
        <v>1</v>
      </c>
      <c r="I23" s="142">
        <v>3.1539351851851853E-2</v>
      </c>
      <c r="J23" s="143">
        <v>1</v>
      </c>
      <c r="K23" s="144">
        <v>0.98198198198198194</v>
      </c>
      <c r="L23" s="142">
        <v>3.304398148148148E-2</v>
      </c>
      <c r="M23" s="143">
        <v>1</v>
      </c>
      <c r="N23" s="145">
        <v>0.98278829604130813</v>
      </c>
    </row>
    <row r="24" spans="2:14" x14ac:dyDescent="0.3">
      <c r="B24" s="257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9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48" t="s">
        <v>31</v>
      </c>
      <c r="G25" s="133" t="s">
        <v>32</v>
      </c>
      <c r="H25" s="133" t="s">
        <v>32</v>
      </c>
      <c r="I25" s="134" t="s">
        <v>31</v>
      </c>
      <c r="J25" s="132" t="s">
        <v>32</v>
      </c>
      <c r="K25" s="133" t="s">
        <v>32</v>
      </c>
      <c r="L25" s="131" t="s">
        <v>31</v>
      </c>
      <c r="M25" s="132" t="s">
        <v>32</v>
      </c>
      <c r="N25" s="135" t="s">
        <v>32</v>
      </c>
    </row>
    <row r="26" spans="2:14" x14ac:dyDescent="0.3">
      <c r="B26" s="136" t="s">
        <v>6</v>
      </c>
      <c r="C26" s="137"/>
      <c r="D26" s="139"/>
      <c r="E26" s="138"/>
      <c r="F26" s="137"/>
      <c r="G26" s="139"/>
      <c r="H26" s="138"/>
      <c r="I26" s="137"/>
      <c r="J26" s="139"/>
      <c r="K26" s="138"/>
      <c r="L26" s="139"/>
      <c r="M26" s="139"/>
      <c r="N26" s="140"/>
    </row>
    <row r="27" spans="2:14" x14ac:dyDescent="0.3">
      <c r="B27" s="136" t="s">
        <v>13</v>
      </c>
      <c r="C27" s="137"/>
      <c r="D27" s="139"/>
      <c r="E27" s="138"/>
      <c r="F27" s="137"/>
      <c r="G27" s="139"/>
      <c r="H27" s="138"/>
      <c r="I27" s="137"/>
      <c r="J27" s="139"/>
      <c r="K27" s="138"/>
      <c r="L27" s="139"/>
      <c r="M27" s="139"/>
      <c r="N27" s="140"/>
    </row>
    <row r="28" spans="2:14" x14ac:dyDescent="0.3">
      <c r="B28" s="136" t="s">
        <v>10</v>
      </c>
      <c r="C28" s="137"/>
      <c r="D28" s="139"/>
      <c r="E28" s="138"/>
      <c r="F28" s="137"/>
      <c r="G28" s="139"/>
      <c r="H28" s="138"/>
      <c r="I28" s="137"/>
      <c r="J28" s="139"/>
      <c r="K28" s="138"/>
      <c r="L28" s="139"/>
      <c r="M28" s="139"/>
      <c r="N28" s="140"/>
    </row>
    <row r="29" spans="2:14" x14ac:dyDescent="0.3">
      <c r="B29" s="136" t="s">
        <v>3</v>
      </c>
      <c r="C29" s="137"/>
      <c r="D29" s="139"/>
      <c r="E29" s="138"/>
      <c r="F29" s="137"/>
      <c r="G29" s="139"/>
      <c r="H29" s="138"/>
      <c r="I29" s="137"/>
      <c r="J29" s="139"/>
      <c r="K29" s="138"/>
      <c r="L29" s="139"/>
      <c r="M29" s="139"/>
      <c r="N29" s="140"/>
    </row>
    <row r="30" spans="2:14" x14ac:dyDescent="0.3">
      <c r="B30" s="136" t="s">
        <v>8</v>
      </c>
      <c r="C30" s="137"/>
      <c r="D30" s="139"/>
      <c r="E30" s="138"/>
      <c r="F30" s="137"/>
      <c r="G30" s="139"/>
      <c r="H30" s="138"/>
      <c r="I30" s="137"/>
      <c r="J30" s="139"/>
      <c r="K30" s="138"/>
      <c r="L30" s="139"/>
      <c r="M30" s="139"/>
      <c r="N30" s="140"/>
    </row>
    <row r="31" spans="2:14" x14ac:dyDescent="0.3">
      <c r="B31" s="136" t="s">
        <v>2</v>
      </c>
      <c r="C31" s="137"/>
      <c r="D31" s="139"/>
      <c r="E31" s="138"/>
      <c r="F31" s="137"/>
      <c r="G31" s="139"/>
      <c r="H31" s="138"/>
      <c r="I31" s="137">
        <v>5.7870370370370378E-4</v>
      </c>
      <c r="J31" s="139"/>
      <c r="K31" s="138">
        <v>1.8018018018018018E-2</v>
      </c>
      <c r="L31" s="139">
        <v>5.7870370370370378E-4</v>
      </c>
      <c r="M31" s="138"/>
      <c r="N31" s="140">
        <v>1.7211703958691912E-2</v>
      </c>
    </row>
    <row r="32" spans="2:14" s="146" customFormat="1" x14ac:dyDescent="0.3">
      <c r="B32" s="141" t="s">
        <v>29</v>
      </c>
      <c r="C32" s="150"/>
      <c r="D32" s="150"/>
      <c r="E32" s="143"/>
      <c r="F32" s="150"/>
      <c r="G32" s="150"/>
      <c r="H32" s="143"/>
      <c r="I32" s="150">
        <v>5.7870370370370378E-4</v>
      </c>
      <c r="J32" s="150"/>
      <c r="K32" s="143">
        <v>1.8018018018018018E-2</v>
      </c>
      <c r="L32" s="150">
        <v>5.7870370370370378E-4</v>
      </c>
      <c r="M32" s="150"/>
      <c r="N32" s="152">
        <v>1.7211703958691912E-2</v>
      </c>
    </row>
    <row r="33" spans="2:14" x14ac:dyDescent="0.3">
      <c r="B33" s="257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</row>
    <row r="34" spans="2:14" s="146" customFormat="1" x14ac:dyDescent="0.3">
      <c r="B34" s="141" t="s">
        <v>39</v>
      </c>
      <c r="C34" s="150"/>
      <c r="D34" s="151"/>
      <c r="E34" s="143"/>
      <c r="F34" s="150">
        <v>1.5046296296296296E-3</v>
      </c>
      <c r="G34" s="151"/>
      <c r="H34" s="143">
        <v>1</v>
      </c>
      <c r="I34" s="150">
        <v>3.2118055555555559E-2</v>
      </c>
      <c r="J34" s="151"/>
      <c r="K34" s="143">
        <v>1</v>
      </c>
      <c r="L34" s="150">
        <v>3.3622685185185186E-2</v>
      </c>
      <c r="M34" s="151"/>
      <c r="N34" s="152">
        <v>1</v>
      </c>
    </row>
    <row r="35" spans="2:14" s="149" customFormat="1" ht="96.75" customHeight="1" thickBot="1" x14ac:dyDescent="0.35">
      <c r="B35" s="260" t="s">
        <v>168</v>
      </c>
      <c r="C35" s="261"/>
      <c r="D35" s="261"/>
      <c r="E35" s="261"/>
      <c r="F35" s="261"/>
      <c r="G35" s="261"/>
      <c r="H35" s="262"/>
      <c r="I35" s="261"/>
      <c r="J35" s="261"/>
      <c r="K35" s="261"/>
      <c r="L35" s="261"/>
      <c r="M35" s="261"/>
      <c r="N35" s="262"/>
    </row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H13" sqref="H13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4" width="8.33203125" style="128" customWidth="1"/>
    <col min="15" max="16384" width="8.88671875" style="128"/>
  </cols>
  <sheetData>
    <row r="2" spans="2:14" ht="15" thickBot="1" x14ac:dyDescent="0.35"/>
    <row r="3" spans="2:14" x14ac:dyDescent="0.3">
      <c r="B3" s="263" t="s">
        <v>169</v>
      </c>
      <c r="C3" s="264"/>
      <c r="D3" s="264"/>
      <c r="E3" s="264"/>
      <c r="F3" s="264"/>
      <c r="G3" s="264"/>
      <c r="H3" s="265"/>
      <c r="I3" s="264"/>
      <c r="J3" s="264"/>
      <c r="K3" s="264"/>
      <c r="L3" s="264"/>
      <c r="M3" s="264"/>
      <c r="N3" s="265"/>
    </row>
    <row r="4" spans="2:14" x14ac:dyDescent="0.3">
      <c r="B4" s="266" t="s">
        <v>165</v>
      </c>
      <c r="C4" s="267"/>
      <c r="D4" s="267"/>
      <c r="E4" s="267"/>
      <c r="F4" s="267"/>
      <c r="G4" s="267"/>
      <c r="H4" s="268"/>
      <c r="I4" s="267"/>
      <c r="J4" s="267"/>
      <c r="K4" s="267"/>
      <c r="L4" s="267"/>
      <c r="M4" s="267"/>
      <c r="N4" s="268"/>
    </row>
    <row r="5" spans="2:14" x14ac:dyDescent="0.3">
      <c r="B5" s="129"/>
      <c r="C5" s="269" t="s">
        <v>71</v>
      </c>
      <c r="D5" s="270"/>
      <c r="E5" s="271"/>
      <c r="F5" s="272" t="s">
        <v>72</v>
      </c>
      <c r="G5" s="267"/>
      <c r="H5" s="273"/>
      <c r="I5" s="267" t="s">
        <v>73</v>
      </c>
      <c r="J5" s="267"/>
      <c r="K5" s="273"/>
      <c r="L5" s="272" t="s">
        <v>29</v>
      </c>
      <c r="M5" s="267"/>
      <c r="N5" s="268"/>
    </row>
    <row r="6" spans="2:14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4" t="s">
        <v>31</v>
      </c>
      <c r="J6" s="132" t="s">
        <v>32</v>
      </c>
      <c r="K6" s="133" t="s">
        <v>32</v>
      </c>
      <c r="L6" s="131" t="s">
        <v>31</v>
      </c>
      <c r="M6" s="132" t="s">
        <v>32</v>
      </c>
      <c r="N6" s="135" t="s">
        <v>32</v>
      </c>
    </row>
    <row r="7" spans="2:14" x14ac:dyDescent="0.3">
      <c r="B7" s="136" t="s">
        <v>4</v>
      </c>
      <c r="C7" s="116">
        <v>8.4143518518518517E-3</v>
      </c>
      <c r="D7" s="80">
        <f>C7/C$23</f>
        <v>1</v>
      </c>
      <c r="E7" s="80">
        <f t="shared" ref="E7" si="0">C7/C$34</f>
        <v>1</v>
      </c>
      <c r="F7" s="137"/>
      <c r="G7" s="138"/>
      <c r="H7" s="138"/>
      <c r="I7" s="137"/>
      <c r="J7" s="138"/>
      <c r="K7" s="138"/>
      <c r="L7" s="81">
        <f>C7+F7+I7</f>
        <v>8.4143518518518517E-3</v>
      </c>
      <c r="M7" s="80">
        <f>L7/L$23</f>
        <v>1</v>
      </c>
      <c r="N7" s="216">
        <f>L7/L$34</f>
        <v>1</v>
      </c>
    </row>
    <row r="8" spans="2:14" x14ac:dyDescent="0.3">
      <c r="B8" s="136" t="s">
        <v>33</v>
      </c>
      <c r="C8" s="116"/>
      <c r="D8" s="80"/>
      <c r="E8" s="80"/>
      <c r="F8" s="137"/>
      <c r="G8" s="138"/>
      <c r="H8" s="138"/>
      <c r="I8" s="137"/>
      <c r="J8" s="138"/>
      <c r="K8" s="138"/>
      <c r="L8" s="81"/>
      <c r="M8" s="80"/>
      <c r="N8" s="216"/>
    </row>
    <row r="9" spans="2:14" x14ac:dyDescent="0.3">
      <c r="B9" s="136" t="s">
        <v>5</v>
      </c>
      <c r="C9" s="116"/>
      <c r="D9" s="80"/>
      <c r="E9" s="80"/>
      <c r="F9" s="137"/>
      <c r="G9" s="138"/>
      <c r="H9" s="138"/>
      <c r="I9" s="137"/>
      <c r="J9" s="138"/>
      <c r="K9" s="138"/>
      <c r="L9" s="81"/>
      <c r="M9" s="80"/>
      <c r="N9" s="216"/>
    </row>
    <row r="10" spans="2:14" x14ac:dyDescent="0.3">
      <c r="B10" s="136" t="s">
        <v>12</v>
      </c>
      <c r="C10" s="116"/>
      <c r="D10" s="80"/>
      <c r="E10" s="80"/>
      <c r="F10" s="137"/>
      <c r="G10" s="138"/>
      <c r="H10" s="138"/>
      <c r="I10" s="137"/>
      <c r="J10" s="138"/>
      <c r="K10" s="138"/>
      <c r="L10" s="81"/>
      <c r="M10" s="80"/>
      <c r="N10" s="216"/>
    </row>
    <row r="11" spans="2:14" x14ac:dyDescent="0.3">
      <c r="B11" s="136" t="s">
        <v>7</v>
      </c>
      <c r="C11" s="116"/>
      <c r="D11" s="80"/>
      <c r="E11" s="80"/>
      <c r="F11" s="137"/>
      <c r="G11" s="138"/>
      <c r="H11" s="138"/>
      <c r="I11" s="137"/>
      <c r="J11" s="138"/>
      <c r="K11" s="138"/>
      <c r="L11" s="81"/>
      <c r="M11" s="80"/>
      <c r="N11" s="216"/>
    </row>
    <row r="12" spans="2:14" x14ac:dyDescent="0.3">
      <c r="B12" s="136" t="s">
        <v>34</v>
      </c>
      <c r="C12" s="116"/>
      <c r="D12" s="80"/>
      <c r="E12" s="80"/>
      <c r="F12" s="137"/>
      <c r="G12" s="138"/>
      <c r="H12" s="138"/>
      <c r="I12" s="137"/>
      <c r="J12" s="138"/>
      <c r="K12" s="138"/>
      <c r="L12" s="81"/>
      <c r="M12" s="80"/>
      <c r="N12" s="216"/>
    </row>
    <row r="13" spans="2:14" x14ac:dyDescent="0.3">
      <c r="B13" s="136" t="s">
        <v>15</v>
      </c>
      <c r="C13" s="116"/>
      <c r="D13" s="80"/>
      <c r="E13" s="80"/>
      <c r="F13" s="137"/>
      <c r="G13" s="138"/>
      <c r="H13" s="138"/>
      <c r="I13" s="137"/>
      <c r="J13" s="138"/>
      <c r="K13" s="138"/>
      <c r="L13" s="81"/>
      <c r="M13" s="80"/>
      <c r="N13" s="216"/>
    </row>
    <row r="14" spans="2:14" x14ac:dyDescent="0.3">
      <c r="B14" s="136" t="s">
        <v>35</v>
      </c>
      <c r="C14" s="116"/>
      <c r="D14" s="80"/>
      <c r="E14" s="80"/>
      <c r="F14" s="137"/>
      <c r="G14" s="138"/>
      <c r="H14" s="138"/>
      <c r="I14" s="137"/>
      <c r="J14" s="138"/>
      <c r="K14" s="138"/>
      <c r="L14" s="81"/>
      <c r="M14" s="80"/>
      <c r="N14" s="82"/>
    </row>
    <row r="15" spans="2:14" x14ac:dyDescent="0.3">
      <c r="B15" s="136" t="s">
        <v>11</v>
      </c>
      <c r="C15" s="116"/>
      <c r="D15" s="80"/>
      <c r="E15" s="80"/>
      <c r="F15" s="137"/>
      <c r="G15" s="138"/>
      <c r="H15" s="138"/>
      <c r="I15" s="137"/>
      <c r="J15" s="138"/>
      <c r="K15" s="138"/>
      <c r="L15" s="81"/>
      <c r="M15" s="80"/>
      <c r="N15" s="216"/>
    </row>
    <row r="16" spans="2:14" x14ac:dyDescent="0.3">
      <c r="B16" s="136" t="s">
        <v>19</v>
      </c>
      <c r="C16" s="116"/>
      <c r="D16" s="80"/>
      <c r="E16" s="80"/>
      <c r="F16" s="137"/>
      <c r="G16" s="138"/>
      <c r="H16" s="138"/>
      <c r="I16" s="137"/>
      <c r="J16" s="138"/>
      <c r="K16" s="138"/>
      <c r="L16" s="81"/>
      <c r="M16" s="80"/>
      <c r="N16" s="216"/>
    </row>
    <row r="17" spans="2:14" x14ac:dyDescent="0.3">
      <c r="B17" s="136" t="s">
        <v>26</v>
      </c>
      <c r="C17" s="116"/>
      <c r="D17" s="80"/>
      <c r="E17" s="80"/>
      <c r="F17" s="137"/>
      <c r="G17" s="138"/>
      <c r="H17" s="138"/>
      <c r="I17" s="137"/>
      <c r="J17" s="138"/>
      <c r="K17" s="138"/>
      <c r="L17" s="81"/>
      <c r="M17" s="80"/>
      <c r="N17" s="82"/>
    </row>
    <row r="18" spans="2:14" x14ac:dyDescent="0.3">
      <c r="B18" s="136" t="s">
        <v>36</v>
      </c>
      <c r="C18" s="116"/>
      <c r="D18" s="80"/>
      <c r="E18" s="80"/>
      <c r="F18" s="137"/>
      <c r="G18" s="138"/>
      <c r="H18" s="138"/>
      <c r="I18" s="137"/>
      <c r="J18" s="138"/>
      <c r="K18" s="138"/>
      <c r="L18" s="81"/>
      <c r="M18" s="80"/>
      <c r="N18" s="82"/>
    </row>
    <row r="19" spans="2:14" x14ac:dyDescent="0.3">
      <c r="B19" s="136" t="s">
        <v>37</v>
      </c>
      <c r="C19" s="116"/>
      <c r="D19" s="80"/>
      <c r="E19" s="80"/>
      <c r="F19" s="137"/>
      <c r="G19" s="138"/>
      <c r="H19" s="138"/>
      <c r="I19" s="137"/>
      <c r="J19" s="138"/>
      <c r="K19" s="138"/>
      <c r="L19" s="81"/>
      <c r="M19" s="80"/>
      <c r="N19" s="82"/>
    </row>
    <row r="20" spans="2:14" x14ac:dyDescent="0.3">
      <c r="B20" s="136" t="s">
        <v>16</v>
      </c>
      <c r="C20" s="116"/>
      <c r="D20" s="80"/>
      <c r="E20" s="80"/>
      <c r="F20" s="137"/>
      <c r="G20" s="138"/>
      <c r="H20" s="138"/>
      <c r="I20" s="137"/>
      <c r="J20" s="138"/>
      <c r="K20" s="138"/>
      <c r="L20" s="81"/>
      <c r="M20" s="80"/>
      <c r="N20" s="82"/>
    </row>
    <row r="21" spans="2:14" x14ac:dyDescent="0.3">
      <c r="B21" s="136" t="s">
        <v>14</v>
      </c>
      <c r="C21" s="116"/>
      <c r="D21" s="80"/>
      <c r="E21" s="80"/>
      <c r="F21" s="137"/>
      <c r="G21" s="138"/>
      <c r="H21" s="138"/>
      <c r="I21" s="137"/>
      <c r="J21" s="138"/>
      <c r="K21" s="138"/>
      <c r="L21" s="81"/>
      <c r="M21" s="80"/>
      <c r="N21" s="216"/>
    </row>
    <row r="22" spans="2:14" x14ac:dyDescent="0.3">
      <c r="B22" s="136" t="s">
        <v>1</v>
      </c>
      <c r="C22" s="116"/>
      <c r="D22" s="80"/>
      <c r="E22" s="80"/>
      <c r="F22" s="137"/>
      <c r="G22" s="138"/>
      <c r="H22" s="138"/>
      <c r="I22" s="137"/>
      <c r="J22" s="138"/>
      <c r="K22" s="138"/>
      <c r="L22" s="81"/>
      <c r="M22" s="80"/>
      <c r="N22" s="216"/>
    </row>
    <row r="23" spans="2:14" s="146" customFormat="1" x14ac:dyDescent="0.3">
      <c r="B23" s="141" t="s">
        <v>29</v>
      </c>
      <c r="C23" s="85">
        <f>SUM(C7:C22)</f>
        <v>8.4143518518518517E-3</v>
      </c>
      <c r="D23" s="86">
        <f>SUM(D7:D22)</f>
        <v>1</v>
      </c>
      <c r="E23" s="87">
        <f>SUM(E7:E22)</f>
        <v>1</v>
      </c>
      <c r="F23" s="142"/>
      <c r="G23" s="143"/>
      <c r="H23" s="144"/>
      <c r="I23" s="142"/>
      <c r="J23" s="143"/>
      <c r="K23" s="144"/>
      <c r="L23" s="88">
        <f>SUM(L7:L22)</f>
        <v>8.4143518518518517E-3</v>
      </c>
      <c r="M23" s="86">
        <f>SUM(M7:M22)</f>
        <v>1</v>
      </c>
      <c r="N23" s="89">
        <f>SUM(N7:N22)</f>
        <v>1</v>
      </c>
    </row>
    <row r="24" spans="2:14" x14ac:dyDescent="0.3">
      <c r="B24" s="257"/>
      <c r="C24" s="258"/>
      <c r="D24" s="258"/>
      <c r="E24" s="258"/>
      <c r="F24" s="258"/>
      <c r="G24" s="258"/>
      <c r="H24" s="258"/>
      <c r="I24" s="258"/>
      <c r="J24" s="258"/>
      <c r="K24" s="258"/>
      <c r="L24" s="258"/>
      <c r="M24" s="258"/>
      <c r="N24" s="259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48" t="s">
        <v>31</v>
      </c>
      <c r="G25" s="133" t="s">
        <v>32</v>
      </c>
      <c r="H25" s="133" t="s">
        <v>32</v>
      </c>
      <c r="I25" s="134" t="s">
        <v>31</v>
      </c>
      <c r="J25" s="132" t="s">
        <v>32</v>
      </c>
      <c r="K25" s="133" t="s">
        <v>32</v>
      </c>
      <c r="L25" s="131" t="s">
        <v>31</v>
      </c>
      <c r="M25" s="132" t="s">
        <v>32</v>
      </c>
      <c r="N25" s="135" t="s">
        <v>32</v>
      </c>
    </row>
    <row r="26" spans="2:14" x14ac:dyDescent="0.3">
      <c r="B26" s="136" t="s">
        <v>6</v>
      </c>
      <c r="C26" s="116"/>
      <c r="D26" s="81"/>
      <c r="E26" s="80"/>
      <c r="F26" s="137"/>
      <c r="G26" s="139"/>
      <c r="H26" s="138"/>
      <c r="I26" s="137"/>
      <c r="J26" s="139"/>
      <c r="K26" s="138"/>
      <c r="L26" s="139"/>
      <c r="M26" s="138"/>
      <c r="N26" s="140"/>
    </row>
    <row r="27" spans="2:14" x14ac:dyDescent="0.3">
      <c r="B27" s="136" t="s">
        <v>13</v>
      </c>
      <c r="C27" s="116"/>
      <c r="D27" s="81"/>
      <c r="E27" s="80"/>
      <c r="F27" s="137"/>
      <c r="G27" s="139"/>
      <c r="H27" s="138"/>
      <c r="I27" s="137"/>
      <c r="J27" s="139"/>
      <c r="K27" s="138"/>
      <c r="L27" s="139"/>
      <c r="M27" s="138"/>
      <c r="N27" s="140"/>
    </row>
    <row r="28" spans="2:14" x14ac:dyDescent="0.3">
      <c r="B28" s="136" t="s">
        <v>10</v>
      </c>
      <c r="C28" s="116"/>
      <c r="D28" s="81"/>
      <c r="E28" s="80"/>
      <c r="F28" s="137"/>
      <c r="G28" s="139"/>
      <c r="H28" s="138"/>
      <c r="I28" s="137"/>
      <c r="J28" s="139"/>
      <c r="K28" s="138"/>
      <c r="L28" s="139"/>
      <c r="M28" s="138"/>
      <c r="N28" s="140"/>
    </row>
    <row r="29" spans="2:14" x14ac:dyDescent="0.3">
      <c r="B29" s="136" t="s">
        <v>3</v>
      </c>
      <c r="C29" s="116"/>
      <c r="D29" s="81"/>
      <c r="E29" s="80"/>
      <c r="F29" s="137"/>
      <c r="G29" s="139"/>
      <c r="H29" s="138"/>
      <c r="I29" s="137"/>
      <c r="J29" s="139"/>
      <c r="K29" s="138"/>
      <c r="L29" s="139"/>
      <c r="M29" s="138"/>
      <c r="N29" s="140"/>
    </row>
    <row r="30" spans="2:14" x14ac:dyDescent="0.3">
      <c r="B30" s="136" t="s">
        <v>8</v>
      </c>
      <c r="C30" s="116"/>
      <c r="D30" s="81"/>
      <c r="E30" s="80"/>
      <c r="F30" s="137"/>
      <c r="G30" s="139"/>
      <c r="H30" s="138"/>
      <c r="I30" s="137"/>
      <c r="J30" s="139"/>
      <c r="K30" s="138"/>
      <c r="L30" s="139"/>
      <c r="M30" s="138"/>
      <c r="N30" s="140"/>
    </row>
    <row r="31" spans="2:14" x14ac:dyDescent="0.3">
      <c r="B31" s="136" t="s">
        <v>2</v>
      </c>
      <c r="C31" s="116"/>
      <c r="D31" s="81"/>
      <c r="E31" s="80"/>
      <c r="F31" s="137"/>
      <c r="G31" s="139"/>
      <c r="H31" s="138"/>
      <c r="I31" s="137"/>
      <c r="J31" s="139"/>
      <c r="K31" s="138"/>
      <c r="L31" s="139"/>
      <c r="M31" s="138"/>
      <c r="N31" s="140"/>
    </row>
    <row r="32" spans="2:14" s="146" customFormat="1" x14ac:dyDescent="0.3">
      <c r="B32" s="141" t="s">
        <v>29</v>
      </c>
      <c r="C32" s="90"/>
      <c r="D32" s="91"/>
      <c r="E32" s="86"/>
      <c r="F32" s="150"/>
      <c r="G32" s="150"/>
      <c r="H32" s="143"/>
      <c r="I32" s="150"/>
      <c r="J32" s="150"/>
      <c r="K32" s="143"/>
      <c r="L32" s="150"/>
      <c r="M32" s="150"/>
      <c r="N32" s="145"/>
    </row>
    <row r="33" spans="2:14" x14ac:dyDescent="0.3">
      <c r="B33" s="257"/>
      <c r="C33" s="258"/>
      <c r="D33" s="258"/>
      <c r="E33" s="258"/>
      <c r="F33" s="258"/>
      <c r="G33" s="258"/>
      <c r="H33" s="258"/>
      <c r="I33" s="258"/>
      <c r="J33" s="258"/>
      <c r="K33" s="258"/>
      <c r="L33" s="258"/>
      <c r="M33" s="258"/>
      <c r="N33" s="259"/>
    </row>
    <row r="34" spans="2:14" s="146" customFormat="1" x14ac:dyDescent="0.3">
      <c r="B34" s="141" t="s">
        <v>39</v>
      </c>
      <c r="C34" s="91">
        <f>C23+C32</f>
        <v>8.4143518518518517E-3</v>
      </c>
      <c r="D34" s="92"/>
      <c r="E34" s="86">
        <f>E23+E32</f>
        <v>1</v>
      </c>
      <c r="F34" s="150"/>
      <c r="G34" s="151"/>
      <c r="H34" s="143"/>
      <c r="I34" s="150"/>
      <c r="J34" s="151"/>
      <c r="K34" s="143"/>
      <c r="L34" s="91">
        <f>L23+L32</f>
        <v>8.4143518518518517E-3</v>
      </c>
      <c r="M34" s="92"/>
      <c r="N34" s="93">
        <f>N23+N32</f>
        <v>1</v>
      </c>
    </row>
    <row r="35" spans="2:14" s="149" customFormat="1" ht="96.75" customHeight="1" thickBot="1" x14ac:dyDescent="0.35">
      <c r="B35" s="274" t="s">
        <v>186</v>
      </c>
      <c r="C35" s="261"/>
      <c r="D35" s="261"/>
      <c r="E35" s="261"/>
      <c r="F35" s="261"/>
      <c r="G35" s="261"/>
      <c r="H35" s="262"/>
      <c r="I35" s="261"/>
      <c r="J35" s="261"/>
      <c r="K35" s="261"/>
      <c r="L35" s="261"/>
      <c r="M35" s="261"/>
      <c r="N35" s="262"/>
    </row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B41" sqref="B41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74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75</v>
      </c>
      <c r="D5" s="267"/>
      <c r="E5" s="273"/>
      <c r="F5" s="272" t="s">
        <v>76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37"/>
      <c r="D7" s="138"/>
      <c r="E7" s="153"/>
      <c r="F7" s="137">
        <v>6.3055555555555545E-2</v>
      </c>
      <c r="G7" s="138">
        <f>F7/F$23</f>
        <v>0.28934091029794462</v>
      </c>
      <c r="H7" s="153">
        <f>F7/F$34</f>
        <v>0.2765341860819247</v>
      </c>
      <c r="I7" s="154">
        <v>6.3055555555555545E-2</v>
      </c>
      <c r="J7" s="138">
        <v>0.28934091029794462</v>
      </c>
      <c r="K7" s="140">
        <v>0.2765341860819247</v>
      </c>
    </row>
    <row r="8" spans="2:11" x14ac:dyDescent="0.3">
      <c r="B8" s="136" t="s">
        <v>33</v>
      </c>
      <c r="C8" s="137"/>
      <c r="D8" s="138"/>
      <c r="E8" s="153"/>
      <c r="F8" s="137">
        <v>4.976851851851851E-4</v>
      </c>
      <c r="G8" s="138">
        <f t="shared" ref="G8:G16" si="0">F8/F$23</f>
        <v>2.283711296404482E-3</v>
      </c>
      <c r="H8" s="153">
        <f t="shared" ref="H8:H16" si="1">F8/F$34</f>
        <v>2.1826303233338407E-3</v>
      </c>
      <c r="I8" s="154">
        <v>4.976851851851851E-4</v>
      </c>
      <c r="J8" s="138">
        <v>2.283711296404482E-3</v>
      </c>
      <c r="K8" s="140">
        <v>2.1826303233338407E-3</v>
      </c>
    </row>
    <row r="9" spans="2:11" x14ac:dyDescent="0.3">
      <c r="B9" s="136" t="s">
        <v>5</v>
      </c>
      <c r="C9" s="137"/>
      <c r="D9" s="138"/>
      <c r="E9" s="153"/>
      <c r="F9" s="137">
        <v>1.9907407407407408E-2</v>
      </c>
      <c r="G9" s="138">
        <f t="shared" si="0"/>
        <v>9.1348451856179305E-2</v>
      </c>
      <c r="H9" s="153">
        <f t="shared" si="1"/>
        <v>8.7305212933353638E-2</v>
      </c>
      <c r="I9" s="154">
        <v>1.9907407407407408E-2</v>
      </c>
      <c r="J9" s="138">
        <v>9.1348451856179305E-2</v>
      </c>
      <c r="K9" s="140">
        <v>8.7305212933353638E-2</v>
      </c>
    </row>
    <row r="10" spans="2:11" x14ac:dyDescent="0.3">
      <c r="B10" s="136" t="s">
        <v>12</v>
      </c>
      <c r="C10" s="137"/>
      <c r="D10" s="138"/>
      <c r="E10" s="153"/>
      <c r="F10" s="137">
        <v>2.3784722222222224E-2</v>
      </c>
      <c r="G10" s="138">
        <f t="shared" si="0"/>
        <v>0.10914015614212121</v>
      </c>
      <c r="H10" s="153">
        <f t="shared" si="1"/>
        <v>0.10430942591746613</v>
      </c>
      <c r="I10" s="154">
        <v>2.3784722222222224E-2</v>
      </c>
      <c r="J10" s="138">
        <v>0.10914015614212121</v>
      </c>
      <c r="K10" s="140">
        <v>0.10430942591746613</v>
      </c>
    </row>
    <row r="11" spans="2:11" x14ac:dyDescent="0.3">
      <c r="B11" s="136" t="s">
        <v>7</v>
      </c>
      <c r="C11" s="137"/>
      <c r="D11" s="138"/>
      <c r="E11" s="153"/>
      <c r="F11" s="137">
        <v>4.4965277777777785E-2</v>
      </c>
      <c r="G11" s="138">
        <f t="shared" si="0"/>
        <v>0.20633066015189339</v>
      </c>
      <c r="H11" s="153">
        <f t="shared" si="1"/>
        <v>0.19719811177097613</v>
      </c>
      <c r="I11" s="154">
        <v>4.4965277777777785E-2</v>
      </c>
      <c r="J11" s="138">
        <v>0.20633066015189339</v>
      </c>
      <c r="K11" s="140">
        <v>0.19719811177097613</v>
      </c>
    </row>
    <row r="12" spans="2:11" x14ac:dyDescent="0.3">
      <c r="B12" s="136" t="s">
        <v>34</v>
      </c>
      <c r="C12" s="137"/>
      <c r="D12" s="138"/>
      <c r="E12" s="153"/>
      <c r="F12" s="137">
        <v>1.9247685185185187E-2</v>
      </c>
      <c r="G12" s="138">
        <f t="shared" si="0"/>
        <v>8.8321206649317557E-2</v>
      </c>
      <c r="H12" s="153">
        <f t="shared" si="1"/>
        <v>8.4411958783818089E-2</v>
      </c>
      <c r="I12" s="154">
        <v>1.9247685185185187E-2</v>
      </c>
      <c r="J12" s="138">
        <v>8.8321206649317557E-2</v>
      </c>
      <c r="K12" s="140">
        <v>8.4411958783818089E-2</v>
      </c>
    </row>
    <row r="13" spans="2:11" x14ac:dyDescent="0.3">
      <c r="B13" s="136" t="s">
        <v>15</v>
      </c>
      <c r="C13" s="137"/>
      <c r="D13" s="138"/>
      <c r="E13" s="153"/>
      <c r="F13" s="137">
        <v>5.6828703703703702E-3</v>
      </c>
      <c r="G13" s="138">
        <f t="shared" si="0"/>
        <v>2.607679643103723E-2</v>
      </c>
      <c r="H13" s="153">
        <f t="shared" si="1"/>
        <v>2.492259276178874E-2</v>
      </c>
      <c r="I13" s="154">
        <v>5.6828703703703702E-3</v>
      </c>
      <c r="J13" s="138">
        <v>2.607679643103723E-2</v>
      </c>
      <c r="K13" s="140">
        <v>2.492259276178874E-2</v>
      </c>
    </row>
    <row r="14" spans="2:11" x14ac:dyDescent="0.3">
      <c r="B14" s="136" t="s">
        <v>35</v>
      </c>
      <c r="C14" s="137"/>
      <c r="D14" s="138"/>
      <c r="E14" s="153"/>
      <c r="F14" s="137"/>
      <c r="G14" s="138"/>
      <c r="H14" s="153"/>
      <c r="I14" s="154"/>
      <c r="J14" s="138"/>
      <c r="K14" s="140"/>
    </row>
    <row r="15" spans="2:11" x14ac:dyDescent="0.3">
      <c r="B15" s="136" t="s">
        <v>11</v>
      </c>
      <c r="C15" s="137"/>
      <c r="D15" s="138"/>
      <c r="E15" s="153"/>
      <c r="F15" s="137"/>
      <c r="G15" s="138"/>
      <c r="H15" s="153"/>
      <c r="I15" s="154"/>
      <c r="J15" s="138"/>
      <c r="K15" s="140"/>
    </row>
    <row r="16" spans="2:11" x14ac:dyDescent="0.3">
      <c r="B16" s="136" t="s">
        <v>19</v>
      </c>
      <c r="C16" s="137"/>
      <c r="D16" s="138"/>
      <c r="E16" s="153"/>
      <c r="F16" s="137">
        <v>9.6296296296296303E-3</v>
      </c>
      <c r="G16" s="138">
        <f t="shared" si="0"/>
        <v>4.4187158107175106E-2</v>
      </c>
      <c r="H16" s="153">
        <f t="shared" si="1"/>
        <v>4.2231358814273388E-2</v>
      </c>
      <c r="I16" s="154">
        <v>9.6296296296296303E-3</v>
      </c>
      <c r="J16" s="138">
        <v>4.4187158107175106E-2</v>
      </c>
      <c r="K16" s="140">
        <v>4.2231358814273388E-2</v>
      </c>
    </row>
    <row r="17" spans="2:14" x14ac:dyDescent="0.3">
      <c r="B17" s="136" t="s">
        <v>26</v>
      </c>
      <c r="C17" s="137"/>
      <c r="D17" s="138"/>
      <c r="E17" s="153"/>
      <c r="F17" s="137"/>
      <c r="G17" s="138"/>
      <c r="H17" s="153"/>
      <c r="I17" s="154"/>
      <c r="J17" s="138"/>
      <c r="K17" s="140"/>
    </row>
    <row r="18" spans="2:14" x14ac:dyDescent="0.3">
      <c r="B18" s="136" t="s">
        <v>36</v>
      </c>
      <c r="C18" s="137"/>
      <c r="D18" s="138"/>
      <c r="E18" s="153"/>
      <c r="F18" s="137"/>
      <c r="G18" s="138"/>
      <c r="H18" s="153"/>
      <c r="I18" s="154"/>
      <c r="J18" s="138"/>
      <c r="K18" s="140"/>
    </row>
    <row r="19" spans="2:14" x14ac:dyDescent="0.3">
      <c r="B19" s="136" t="s">
        <v>37</v>
      </c>
      <c r="C19" s="137"/>
      <c r="D19" s="138"/>
      <c r="E19" s="153"/>
      <c r="F19" s="137"/>
      <c r="G19" s="138"/>
      <c r="H19" s="153"/>
      <c r="I19" s="154"/>
      <c r="J19" s="138"/>
      <c r="K19" s="140"/>
    </row>
    <row r="20" spans="2:14" x14ac:dyDescent="0.3">
      <c r="B20" s="136" t="s">
        <v>16</v>
      </c>
      <c r="C20" s="137"/>
      <c r="D20" s="138"/>
      <c r="E20" s="153"/>
      <c r="F20" s="137"/>
      <c r="G20" s="138"/>
      <c r="H20" s="153"/>
      <c r="I20" s="154"/>
      <c r="J20" s="138"/>
      <c r="K20" s="140"/>
    </row>
    <row r="21" spans="2:14" x14ac:dyDescent="0.3">
      <c r="B21" s="136" t="s">
        <v>14</v>
      </c>
      <c r="C21" s="137"/>
      <c r="D21" s="138"/>
      <c r="E21" s="153"/>
      <c r="F21" s="137"/>
      <c r="G21" s="138"/>
      <c r="H21" s="153"/>
      <c r="I21" s="154"/>
      <c r="J21" s="138"/>
      <c r="K21" s="140"/>
    </row>
    <row r="22" spans="2:14" x14ac:dyDescent="0.3">
      <c r="B22" s="136" t="s">
        <v>1</v>
      </c>
      <c r="C22" s="137"/>
      <c r="D22" s="138"/>
      <c r="E22" s="153"/>
      <c r="F22" s="137">
        <v>3.1157407407407404E-2</v>
      </c>
      <c r="G22" s="138">
        <f t="shared" ref="G22" si="2">F22/F$23</f>
        <v>0.14297094906792712</v>
      </c>
      <c r="H22" s="153">
        <f t="shared" ref="H22" si="3">F22/F$34</f>
        <v>0.13664281000964418</v>
      </c>
      <c r="I22" s="154">
        <v>3.1157407407407404E-2</v>
      </c>
      <c r="J22" s="138">
        <v>0.14297094906792712</v>
      </c>
      <c r="K22" s="140">
        <v>0.13664281000964418</v>
      </c>
    </row>
    <row r="23" spans="2:14" s="146" customFormat="1" x14ac:dyDescent="0.3">
      <c r="B23" s="141" t="s">
        <v>29</v>
      </c>
      <c r="C23" s="142"/>
      <c r="D23" s="143"/>
      <c r="E23" s="144"/>
      <c r="F23" s="142">
        <f>SUM(F7:F22)</f>
        <v>0.21792824074074074</v>
      </c>
      <c r="G23" s="143">
        <f>SUM(G7:G22)</f>
        <v>1</v>
      </c>
      <c r="H23" s="144">
        <f>SUM(H7:H22)</f>
        <v>0.95573828739657896</v>
      </c>
      <c r="I23" s="142">
        <v>0.21792824074074074</v>
      </c>
      <c r="J23" s="143">
        <v>1</v>
      </c>
      <c r="K23" s="145">
        <v>0.95573828739657896</v>
      </c>
    </row>
    <row r="24" spans="2:14" x14ac:dyDescent="0.3">
      <c r="B24" s="257"/>
      <c r="C24" s="258"/>
      <c r="D24" s="258"/>
      <c r="E24" s="258"/>
      <c r="F24" s="258"/>
      <c r="G24" s="258"/>
      <c r="H24" s="258"/>
      <c r="I24" s="258"/>
      <c r="J24" s="258"/>
      <c r="K24" s="259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37"/>
      <c r="D26" s="139"/>
      <c r="E26" s="153"/>
      <c r="F26" s="137"/>
      <c r="G26" s="139"/>
      <c r="H26" s="153"/>
      <c r="I26" s="154"/>
      <c r="J26" s="138"/>
      <c r="K26" s="140"/>
    </row>
    <row r="27" spans="2:14" x14ac:dyDescent="0.3">
      <c r="B27" s="136" t="s">
        <v>13</v>
      </c>
      <c r="C27" s="137"/>
      <c r="D27" s="139"/>
      <c r="E27" s="153"/>
      <c r="F27" s="137"/>
      <c r="G27" s="139"/>
      <c r="H27" s="153"/>
      <c r="I27" s="154"/>
      <c r="J27" s="138"/>
      <c r="K27" s="140"/>
    </row>
    <row r="28" spans="2:14" x14ac:dyDescent="0.3">
      <c r="B28" s="136" t="s">
        <v>10</v>
      </c>
      <c r="C28" s="137"/>
      <c r="D28" s="139"/>
      <c r="E28" s="153"/>
      <c r="F28" s="137"/>
      <c r="G28" s="139"/>
      <c r="H28" s="153"/>
      <c r="I28" s="154"/>
      <c r="J28" s="138"/>
      <c r="K28" s="140"/>
    </row>
    <row r="29" spans="2:14" x14ac:dyDescent="0.3">
      <c r="B29" s="136" t="s">
        <v>3</v>
      </c>
      <c r="C29" s="137"/>
      <c r="D29" s="139"/>
      <c r="E29" s="153"/>
      <c r="F29" s="137"/>
      <c r="G29" s="139"/>
      <c r="H29" s="153"/>
      <c r="I29" s="154"/>
      <c r="J29" s="138"/>
      <c r="K29" s="140"/>
    </row>
    <row r="30" spans="2:14" x14ac:dyDescent="0.3">
      <c r="B30" s="136" t="s">
        <v>8</v>
      </c>
      <c r="C30" s="137"/>
      <c r="D30" s="139"/>
      <c r="E30" s="153"/>
      <c r="F30" s="137">
        <v>1.0092592592592592E-2</v>
      </c>
      <c r="G30" s="139"/>
      <c r="H30" s="153">
        <f t="shared" ref="H30" si="4">F30/F$34</f>
        <v>4.4261712603421141E-2</v>
      </c>
      <c r="I30" s="154">
        <v>1.0092592592592592E-2</v>
      </c>
      <c r="J30" s="138"/>
      <c r="K30" s="140">
        <v>4.4261712603421141E-2</v>
      </c>
    </row>
    <row r="31" spans="2:14" x14ac:dyDescent="0.3">
      <c r="B31" s="136" t="s">
        <v>2</v>
      </c>
      <c r="C31" s="137"/>
      <c r="D31" s="139"/>
      <c r="E31" s="153"/>
      <c r="F31" s="137"/>
      <c r="G31" s="139"/>
      <c r="H31" s="153"/>
      <c r="I31" s="154"/>
      <c r="J31" s="138"/>
      <c r="K31" s="140"/>
    </row>
    <row r="32" spans="2:14" s="146" customFormat="1" x14ac:dyDescent="0.3">
      <c r="B32" s="141" t="s">
        <v>29</v>
      </c>
      <c r="C32" s="150"/>
      <c r="D32" s="150"/>
      <c r="E32" s="143"/>
      <c r="F32" s="150">
        <v>1.0092592592592592E-2</v>
      </c>
      <c r="G32" s="150"/>
      <c r="H32" s="217">
        <f t="shared" ref="H32" si="5">F32/F$34</f>
        <v>4.4261712603421141E-2</v>
      </c>
      <c r="I32" s="150">
        <v>1.0092592592592592E-2</v>
      </c>
      <c r="J32" s="150"/>
      <c r="K32" s="152">
        <v>4.4261712603421141E-2</v>
      </c>
    </row>
    <row r="33" spans="2:14" x14ac:dyDescent="0.3">
      <c r="B33" s="257"/>
      <c r="C33" s="258"/>
      <c r="D33" s="258"/>
      <c r="E33" s="258"/>
      <c r="F33" s="258"/>
      <c r="G33" s="258"/>
      <c r="H33" s="258"/>
      <c r="I33" s="258"/>
      <c r="J33" s="258"/>
      <c r="K33" s="259"/>
      <c r="L33" s="155"/>
      <c r="M33" s="155"/>
      <c r="N33" s="155"/>
    </row>
    <row r="34" spans="2:14" s="146" customFormat="1" x14ac:dyDescent="0.3">
      <c r="B34" s="141" t="s">
        <v>39</v>
      </c>
      <c r="C34" s="150"/>
      <c r="D34" s="151"/>
      <c r="E34" s="143"/>
      <c r="F34" s="150">
        <f>F32+F23</f>
        <v>0.22802083333333334</v>
      </c>
      <c r="G34" s="151"/>
      <c r="H34" s="143">
        <f>H32+H23</f>
        <v>1</v>
      </c>
      <c r="I34" s="150">
        <v>0.22802083333333334</v>
      </c>
      <c r="J34" s="151"/>
      <c r="K34" s="152">
        <v>1</v>
      </c>
    </row>
    <row r="35" spans="2:14" ht="66" customHeight="1" thickBot="1" x14ac:dyDescent="0.35">
      <c r="B35" s="275" t="s">
        <v>170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8">
    <mergeCell ref="B33:K33"/>
    <mergeCell ref="B35:K35"/>
    <mergeCell ref="B3:K3"/>
    <mergeCell ref="B4:K4"/>
    <mergeCell ref="C5:E5"/>
    <mergeCell ref="F5:H5"/>
    <mergeCell ref="I5:K5"/>
    <mergeCell ref="B24:K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77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78</v>
      </c>
      <c r="D5" s="267"/>
      <c r="E5" s="273"/>
      <c r="F5" s="272" t="s">
        <v>79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6"/>
      <c r="D7" s="157"/>
      <c r="E7" s="158"/>
      <c r="F7" s="156"/>
      <c r="G7" s="157"/>
      <c r="H7" s="158"/>
      <c r="I7" s="159"/>
      <c r="J7" s="157"/>
      <c r="K7" s="160"/>
    </row>
    <row r="8" spans="2:11" x14ac:dyDescent="0.3">
      <c r="B8" s="136" t="s">
        <v>33</v>
      </c>
      <c r="C8" s="156"/>
      <c r="D8" s="157"/>
      <c r="E8" s="158"/>
      <c r="F8" s="156"/>
      <c r="G8" s="157"/>
      <c r="H8" s="158"/>
      <c r="I8" s="159"/>
      <c r="J8" s="157"/>
      <c r="K8" s="160"/>
    </row>
    <row r="9" spans="2:11" x14ac:dyDescent="0.3">
      <c r="B9" s="136" t="s">
        <v>5</v>
      </c>
      <c r="C9" s="156"/>
      <c r="D9" s="157"/>
      <c r="E9" s="158"/>
      <c r="F9" s="156"/>
      <c r="G9" s="157"/>
      <c r="H9" s="158"/>
      <c r="I9" s="159"/>
      <c r="J9" s="157"/>
      <c r="K9" s="160"/>
    </row>
    <row r="10" spans="2:11" x14ac:dyDescent="0.3">
      <c r="B10" s="136" t="s">
        <v>12</v>
      </c>
      <c r="C10" s="156"/>
      <c r="D10" s="157"/>
      <c r="E10" s="158"/>
      <c r="F10" s="156"/>
      <c r="G10" s="157"/>
      <c r="H10" s="158"/>
      <c r="I10" s="159"/>
      <c r="J10" s="157"/>
      <c r="K10" s="160"/>
    </row>
    <row r="11" spans="2:11" x14ac:dyDescent="0.3">
      <c r="B11" s="136" t="s">
        <v>7</v>
      </c>
      <c r="C11" s="156"/>
      <c r="D11" s="157"/>
      <c r="E11" s="158"/>
      <c r="F11" s="156"/>
      <c r="G11" s="157"/>
      <c r="H11" s="158"/>
      <c r="I11" s="159"/>
      <c r="J11" s="157"/>
      <c r="K11" s="160"/>
    </row>
    <row r="12" spans="2:11" x14ac:dyDescent="0.3">
      <c r="B12" s="136" t="s">
        <v>34</v>
      </c>
      <c r="C12" s="156"/>
      <c r="D12" s="157"/>
      <c r="E12" s="158"/>
      <c r="F12" s="156"/>
      <c r="G12" s="157"/>
      <c r="H12" s="158"/>
      <c r="I12" s="159"/>
      <c r="J12" s="157"/>
      <c r="K12" s="160"/>
    </row>
    <row r="13" spans="2:11" x14ac:dyDescent="0.3">
      <c r="B13" s="136" t="s">
        <v>15</v>
      </c>
      <c r="C13" s="156"/>
      <c r="D13" s="157"/>
      <c r="E13" s="158"/>
      <c r="F13" s="156"/>
      <c r="G13" s="157"/>
      <c r="H13" s="158"/>
      <c r="I13" s="159"/>
      <c r="J13" s="157"/>
      <c r="K13" s="160"/>
    </row>
    <row r="14" spans="2:11" x14ac:dyDescent="0.3">
      <c r="B14" s="136" t="s">
        <v>35</v>
      </c>
      <c r="C14" s="156"/>
      <c r="D14" s="157"/>
      <c r="E14" s="158"/>
      <c r="F14" s="156"/>
      <c r="G14" s="157"/>
      <c r="H14" s="158"/>
      <c r="I14" s="159"/>
      <c r="J14" s="157"/>
      <c r="K14" s="160"/>
    </row>
    <row r="15" spans="2:11" x14ac:dyDescent="0.3">
      <c r="B15" s="136" t="s">
        <v>11</v>
      </c>
      <c r="C15" s="156"/>
      <c r="D15" s="157"/>
      <c r="E15" s="158"/>
      <c r="F15" s="156"/>
      <c r="G15" s="157"/>
      <c r="H15" s="158"/>
      <c r="I15" s="159"/>
      <c r="J15" s="157"/>
      <c r="K15" s="160"/>
    </row>
    <row r="16" spans="2:11" x14ac:dyDescent="0.3">
      <c r="B16" s="136" t="s">
        <v>19</v>
      </c>
      <c r="C16" s="156"/>
      <c r="D16" s="157"/>
      <c r="E16" s="158"/>
      <c r="F16" s="156"/>
      <c r="G16" s="157"/>
      <c r="H16" s="158"/>
      <c r="I16" s="159"/>
      <c r="J16" s="157"/>
      <c r="K16" s="160"/>
    </row>
    <row r="17" spans="2:14" x14ac:dyDescent="0.3">
      <c r="B17" s="136" t="s">
        <v>26</v>
      </c>
      <c r="C17" s="156"/>
      <c r="D17" s="157"/>
      <c r="E17" s="158"/>
      <c r="F17" s="156"/>
      <c r="G17" s="157"/>
      <c r="H17" s="158"/>
      <c r="I17" s="159"/>
      <c r="J17" s="157"/>
      <c r="K17" s="160"/>
    </row>
    <row r="18" spans="2:14" x14ac:dyDescent="0.3">
      <c r="B18" s="136" t="s">
        <v>36</v>
      </c>
      <c r="C18" s="156"/>
      <c r="D18" s="157"/>
      <c r="E18" s="158"/>
      <c r="F18" s="156"/>
      <c r="G18" s="157"/>
      <c r="H18" s="158"/>
      <c r="I18" s="159"/>
      <c r="J18" s="157"/>
      <c r="K18" s="160"/>
    </row>
    <row r="19" spans="2:14" x14ac:dyDescent="0.3">
      <c r="B19" s="136" t="s">
        <v>37</v>
      </c>
      <c r="C19" s="156"/>
      <c r="D19" s="157"/>
      <c r="E19" s="158"/>
      <c r="F19" s="156"/>
      <c r="G19" s="157"/>
      <c r="H19" s="158"/>
      <c r="I19" s="159"/>
      <c r="J19" s="157"/>
      <c r="K19" s="160"/>
    </row>
    <row r="20" spans="2:14" x14ac:dyDescent="0.3">
      <c r="B20" s="136" t="s">
        <v>16</v>
      </c>
      <c r="C20" s="156"/>
      <c r="D20" s="157"/>
      <c r="E20" s="158"/>
      <c r="F20" s="156"/>
      <c r="G20" s="157"/>
      <c r="H20" s="158"/>
      <c r="I20" s="159"/>
      <c r="J20" s="157"/>
      <c r="K20" s="160"/>
    </row>
    <row r="21" spans="2:14" x14ac:dyDescent="0.3">
      <c r="B21" s="136" t="s">
        <v>14</v>
      </c>
      <c r="C21" s="161"/>
      <c r="D21" s="157"/>
      <c r="E21" s="158"/>
      <c r="F21" s="156"/>
      <c r="G21" s="157"/>
      <c r="H21" s="158"/>
      <c r="I21" s="159"/>
      <c r="J21" s="157"/>
      <c r="K21" s="160"/>
    </row>
    <row r="22" spans="2:14" x14ac:dyDescent="0.3">
      <c r="B22" s="136" t="s">
        <v>1</v>
      </c>
      <c r="C22" s="156"/>
      <c r="D22" s="157"/>
      <c r="E22" s="158"/>
      <c r="F22" s="156"/>
      <c r="G22" s="157"/>
      <c r="H22" s="158"/>
      <c r="I22" s="159"/>
      <c r="J22" s="157"/>
      <c r="K22" s="160"/>
    </row>
    <row r="23" spans="2:14" s="146" customFormat="1" x14ac:dyDescent="0.3">
      <c r="B23" s="141" t="s">
        <v>29</v>
      </c>
      <c r="C23" s="162"/>
      <c r="D23" s="163"/>
      <c r="E23" s="164"/>
      <c r="F23" s="162"/>
      <c r="G23" s="163"/>
      <c r="H23" s="164"/>
      <c r="I23" s="162"/>
      <c r="J23" s="163"/>
      <c r="K23" s="16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68"/>
      <c r="D26" s="169"/>
      <c r="E26" s="158"/>
      <c r="F26" s="168"/>
      <c r="G26" s="169"/>
      <c r="H26" s="158"/>
      <c r="I26" s="159"/>
      <c r="J26" s="157"/>
      <c r="K26" s="160"/>
    </row>
    <row r="27" spans="2:14" x14ac:dyDescent="0.3">
      <c r="B27" s="136" t="s">
        <v>13</v>
      </c>
      <c r="C27" s="168"/>
      <c r="D27" s="169"/>
      <c r="E27" s="158"/>
      <c r="F27" s="168"/>
      <c r="G27" s="169"/>
      <c r="H27" s="158"/>
      <c r="I27" s="159"/>
      <c r="J27" s="157"/>
      <c r="K27" s="160"/>
    </row>
    <row r="28" spans="2:14" x14ac:dyDescent="0.3">
      <c r="B28" s="136" t="s">
        <v>10</v>
      </c>
      <c r="C28" s="168"/>
      <c r="D28" s="169"/>
      <c r="E28" s="158"/>
      <c r="F28" s="168"/>
      <c r="G28" s="169"/>
      <c r="H28" s="158"/>
      <c r="I28" s="159"/>
      <c r="J28" s="157"/>
      <c r="K28" s="160"/>
    </row>
    <row r="29" spans="2:14" x14ac:dyDescent="0.3">
      <c r="B29" s="136" t="s">
        <v>3</v>
      </c>
      <c r="C29" s="168"/>
      <c r="D29" s="169"/>
      <c r="E29" s="158"/>
      <c r="F29" s="168"/>
      <c r="G29" s="169"/>
      <c r="H29" s="158"/>
      <c r="I29" s="159"/>
      <c r="J29" s="157"/>
      <c r="K29" s="160"/>
    </row>
    <row r="30" spans="2:14" x14ac:dyDescent="0.3">
      <c r="B30" s="136" t="s">
        <v>8</v>
      </c>
      <c r="C30" s="170"/>
      <c r="D30" s="169"/>
      <c r="E30" s="158"/>
      <c r="F30" s="170"/>
      <c r="G30" s="169"/>
      <c r="H30" s="158"/>
      <c r="I30" s="159"/>
      <c r="J30" s="157"/>
      <c r="K30" s="160"/>
    </row>
    <row r="31" spans="2:14" x14ac:dyDescent="0.3">
      <c r="B31" s="136" t="s">
        <v>2</v>
      </c>
      <c r="C31" s="168"/>
      <c r="D31" s="169"/>
      <c r="E31" s="158"/>
      <c r="F31" s="168"/>
      <c r="G31" s="169"/>
      <c r="H31" s="158"/>
      <c r="I31" s="159"/>
      <c r="J31" s="157"/>
      <c r="K31" s="160"/>
    </row>
    <row r="32" spans="2:14" s="146" customFormat="1" x14ac:dyDescent="0.3">
      <c r="B32" s="141" t="s">
        <v>29</v>
      </c>
      <c r="C32" s="171"/>
      <c r="D32" s="171"/>
      <c r="E32" s="163"/>
      <c r="F32" s="171"/>
      <c r="G32" s="171"/>
      <c r="H32" s="163"/>
      <c r="I32" s="171"/>
      <c r="J32" s="171"/>
      <c r="K32" s="17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71"/>
      <c r="D34" s="173"/>
      <c r="E34" s="163"/>
      <c r="F34" s="171"/>
      <c r="G34" s="173"/>
      <c r="H34" s="163"/>
      <c r="I34" s="171"/>
      <c r="J34" s="173"/>
      <c r="K34" s="172"/>
    </row>
    <row r="35" spans="2:14" ht="66" customHeight="1" thickBot="1" x14ac:dyDescent="0.35">
      <c r="B35" s="275" t="s">
        <v>80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81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82</v>
      </c>
      <c r="D5" s="267"/>
      <c r="E5" s="273"/>
      <c r="F5" s="272" t="s">
        <v>83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6"/>
      <c r="D7" s="157"/>
      <c r="E7" s="158"/>
      <c r="F7" s="156"/>
      <c r="G7" s="157"/>
      <c r="H7" s="158"/>
      <c r="I7" s="159"/>
      <c r="J7" s="157"/>
      <c r="K7" s="160"/>
    </row>
    <row r="8" spans="2:11" x14ac:dyDescent="0.3">
      <c r="B8" s="136" t="s">
        <v>33</v>
      </c>
      <c r="C8" s="156"/>
      <c r="D8" s="157"/>
      <c r="E8" s="158"/>
      <c r="F8" s="156"/>
      <c r="G8" s="157"/>
      <c r="H8" s="158"/>
      <c r="I8" s="159"/>
      <c r="J8" s="157"/>
      <c r="K8" s="160"/>
    </row>
    <row r="9" spans="2:11" x14ac:dyDescent="0.3">
      <c r="B9" s="136" t="s">
        <v>5</v>
      </c>
      <c r="C9" s="156"/>
      <c r="D9" s="157"/>
      <c r="E9" s="158"/>
      <c r="F9" s="156"/>
      <c r="G9" s="157"/>
      <c r="H9" s="158"/>
      <c r="I9" s="159"/>
      <c r="J9" s="157"/>
      <c r="K9" s="160"/>
    </row>
    <row r="10" spans="2:11" x14ac:dyDescent="0.3">
      <c r="B10" s="136" t="s">
        <v>12</v>
      </c>
      <c r="C10" s="156"/>
      <c r="D10" s="157"/>
      <c r="E10" s="158"/>
      <c r="F10" s="156"/>
      <c r="G10" s="157"/>
      <c r="H10" s="158"/>
      <c r="I10" s="159"/>
      <c r="J10" s="157"/>
      <c r="K10" s="160"/>
    </row>
    <row r="11" spans="2:11" x14ac:dyDescent="0.3">
      <c r="B11" s="136" t="s">
        <v>7</v>
      </c>
      <c r="C11" s="156"/>
      <c r="D11" s="157"/>
      <c r="E11" s="158"/>
      <c r="F11" s="156"/>
      <c r="G11" s="157"/>
      <c r="H11" s="158"/>
      <c r="I11" s="159"/>
      <c r="J11" s="157"/>
      <c r="K11" s="160"/>
    </row>
    <row r="12" spans="2:11" x14ac:dyDescent="0.3">
      <c r="B12" s="136" t="s">
        <v>34</v>
      </c>
      <c r="C12" s="156"/>
      <c r="D12" s="157"/>
      <c r="E12" s="158"/>
      <c r="F12" s="156"/>
      <c r="G12" s="157"/>
      <c r="H12" s="158"/>
      <c r="I12" s="159"/>
      <c r="J12" s="157"/>
      <c r="K12" s="160"/>
    </row>
    <row r="13" spans="2:11" x14ac:dyDescent="0.3">
      <c r="B13" s="136" t="s">
        <v>15</v>
      </c>
      <c r="C13" s="156"/>
      <c r="D13" s="157"/>
      <c r="E13" s="158"/>
      <c r="F13" s="156"/>
      <c r="G13" s="157"/>
      <c r="H13" s="158"/>
      <c r="I13" s="159"/>
      <c r="J13" s="157"/>
      <c r="K13" s="160"/>
    </row>
    <row r="14" spans="2:11" x14ac:dyDescent="0.3">
      <c r="B14" s="136" t="s">
        <v>35</v>
      </c>
      <c r="C14" s="156"/>
      <c r="D14" s="157"/>
      <c r="E14" s="158"/>
      <c r="F14" s="156"/>
      <c r="G14" s="157"/>
      <c r="H14" s="158"/>
      <c r="I14" s="159"/>
      <c r="J14" s="157"/>
      <c r="K14" s="160"/>
    </row>
    <row r="15" spans="2:11" x14ac:dyDescent="0.3">
      <c r="B15" s="136" t="s">
        <v>11</v>
      </c>
      <c r="C15" s="156"/>
      <c r="D15" s="157"/>
      <c r="E15" s="158"/>
      <c r="F15" s="156"/>
      <c r="G15" s="157"/>
      <c r="H15" s="158"/>
      <c r="I15" s="159"/>
      <c r="J15" s="157"/>
      <c r="K15" s="160"/>
    </row>
    <row r="16" spans="2:11" x14ac:dyDescent="0.3">
      <c r="B16" s="136" t="s">
        <v>19</v>
      </c>
      <c r="C16" s="156"/>
      <c r="D16" s="157"/>
      <c r="E16" s="158"/>
      <c r="F16" s="156"/>
      <c r="G16" s="157"/>
      <c r="H16" s="158"/>
      <c r="I16" s="159"/>
      <c r="J16" s="157"/>
      <c r="K16" s="160"/>
    </row>
    <row r="17" spans="2:14" x14ac:dyDescent="0.3">
      <c r="B17" s="136" t="s">
        <v>26</v>
      </c>
      <c r="C17" s="156"/>
      <c r="D17" s="157"/>
      <c r="E17" s="158"/>
      <c r="F17" s="156"/>
      <c r="G17" s="157"/>
      <c r="H17" s="158"/>
      <c r="I17" s="159"/>
      <c r="J17" s="157"/>
      <c r="K17" s="160"/>
    </row>
    <row r="18" spans="2:14" x14ac:dyDescent="0.3">
      <c r="B18" s="136" t="s">
        <v>36</v>
      </c>
      <c r="C18" s="156"/>
      <c r="D18" s="157"/>
      <c r="E18" s="158"/>
      <c r="F18" s="156"/>
      <c r="G18" s="157"/>
      <c r="H18" s="158"/>
      <c r="I18" s="159"/>
      <c r="J18" s="157"/>
      <c r="K18" s="160"/>
    </row>
    <row r="19" spans="2:14" x14ac:dyDescent="0.3">
      <c r="B19" s="136" t="s">
        <v>37</v>
      </c>
      <c r="C19" s="156"/>
      <c r="D19" s="157"/>
      <c r="E19" s="158"/>
      <c r="F19" s="156"/>
      <c r="G19" s="157"/>
      <c r="H19" s="158"/>
      <c r="I19" s="159"/>
      <c r="J19" s="157"/>
      <c r="K19" s="160"/>
    </row>
    <row r="20" spans="2:14" x14ac:dyDescent="0.3">
      <c r="B20" s="136" t="s">
        <v>16</v>
      </c>
      <c r="C20" s="156"/>
      <c r="D20" s="157"/>
      <c r="E20" s="158"/>
      <c r="F20" s="156"/>
      <c r="G20" s="157"/>
      <c r="H20" s="158"/>
      <c r="I20" s="159"/>
      <c r="J20" s="157"/>
      <c r="K20" s="160"/>
    </row>
    <row r="21" spans="2:14" x14ac:dyDescent="0.3">
      <c r="B21" s="136" t="s">
        <v>14</v>
      </c>
      <c r="C21" s="161"/>
      <c r="D21" s="157"/>
      <c r="E21" s="158"/>
      <c r="F21" s="156"/>
      <c r="G21" s="157"/>
      <c r="H21" s="158"/>
      <c r="I21" s="159"/>
      <c r="J21" s="157"/>
      <c r="K21" s="160"/>
    </row>
    <row r="22" spans="2:14" x14ac:dyDescent="0.3">
      <c r="B22" s="136" t="s">
        <v>1</v>
      </c>
      <c r="C22" s="156"/>
      <c r="D22" s="157"/>
      <c r="E22" s="158"/>
      <c r="F22" s="156"/>
      <c r="G22" s="157"/>
      <c r="H22" s="158"/>
      <c r="I22" s="159"/>
      <c r="J22" s="157"/>
      <c r="K22" s="160"/>
    </row>
    <row r="23" spans="2:14" s="146" customFormat="1" x14ac:dyDescent="0.3">
      <c r="B23" s="141" t="s">
        <v>29</v>
      </c>
      <c r="C23" s="162"/>
      <c r="D23" s="163"/>
      <c r="E23" s="164"/>
      <c r="F23" s="162"/>
      <c r="G23" s="163"/>
      <c r="H23" s="164"/>
      <c r="I23" s="162"/>
      <c r="J23" s="163"/>
      <c r="K23" s="16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68"/>
      <c r="D26" s="169"/>
      <c r="E26" s="158"/>
      <c r="F26" s="168"/>
      <c r="G26" s="169"/>
      <c r="H26" s="158"/>
      <c r="I26" s="159"/>
      <c r="J26" s="157"/>
      <c r="K26" s="160"/>
    </row>
    <row r="27" spans="2:14" x14ac:dyDescent="0.3">
      <c r="B27" s="136" t="s">
        <v>13</v>
      </c>
      <c r="C27" s="168"/>
      <c r="D27" s="169"/>
      <c r="E27" s="158"/>
      <c r="F27" s="168"/>
      <c r="G27" s="169"/>
      <c r="H27" s="158"/>
      <c r="I27" s="159"/>
      <c r="J27" s="157"/>
      <c r="K27" s="160"/>
    </row>
    <row r="28" spans="2:14" x14ac:dyDescent="0.3">
      <c r="B28" s="136" t="s">
        <v>10</v>
      </c>
      <c r="C28" s="168"/>
      <c r="D28" s="169"/>
      <c r="E28" s="158"/>
      <c r="F28" s="168"/>
      <c r="G28" s="169"/>
      <c r="H28" s="158"/>
      <c r="I28" s="159"/>
      <c r="J28" s="157"/>
      <c r="K28" s="160"/>
    </row>
    <row r="29" spans="2:14" x14ac:dyDescent="0.3">
      <c r="B29" s="136" t="s">
        <v>3</v>
      </c>
      <c r="C29" s="168"/>
      <c r="D29" s="169"/>
      <c r="E29" s="158"/>
      <c r="F29" s="168"/>
      <c r="G29" s="169"/>
      <c r="H29" s="158"/>
      <c r="I29" s="159"/>
      <c r="J29" s="157"/>
      <c r="K29" s="160"/>
    </row>
    <row r="30" spans="2:14" x14ac:dyDescent="0.3">
      <c r="B30" s="136" t="s">
        <v>8</v>
      </c>
      <c r="C30" s="170"/>
      <c r="D30" s="169"/>
      <c r="E30" s="158"/>
      <c r="F30" s="170"/>
      <c r="G30" s="169"/>
      <c r="H30" s="158"/>
      <c r="I30" s="159"/>
      <c r="J30" s="157"/>
      <c r="K30" s="160"/>
    </row>
    <row r="31" spans="2:14" x14ac:dyDescent="0.3">
      <c r="B31" s="136" t="s">
        <v>2</v>
      </c>
      <c r="C31" s="168"/>
      <c r="D31" s="169"/>
      <c r="E31" s="158"/>
      <c r="F31" s="168"/>
      <c r="G31" s="169"/>
      <c r="H31" s="158"/>
      <c r="I31" s="159"/>
      <c r="J31" s="157"/>
      <c r="K31" s="160"/>
    </row>
    <row r="32" spans="2:14" s="146" customFormat="1" x14ac:dyDescent="0.3">
      <c r="B32" s="141" t="s">
        <v>29</v>
      </c>
      <c r="C32" s="171"/>
      <c r="D32" s="171"/>
      <c r="E32" s="163"/>
      <c r="F32" s="171"/>
      <c r="G32" s="171"/>
      <c r="H32" s="163"/>
      <c r="I32" s="171"/>
      <c r="J32" s="171"/>
      <c r="K32" s="17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71"/>
      <c r="D34" s="173"/>
      <c r="E34" s="163"/>
      <c r="F34" s="171"/>
      <c r="G34" s="173"/>
      <c r="H34" s="163"/>
      <c r="I34" s="171"/>
      <c r="J34" s="173"/>
      <c r="K34" s="172"/>
    </row>
    <row r="35" spans="2:14" ht="66" customHeight="1" thickBot="1" x14ac:dyDescent="0.35">
      <c r="B35" s="275" t="s">
        <v>80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L34" sqref="L34:N3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14" width="8.88671875" style="11" customWidth="1"/>
    <col min="15" max="16384" width="8.88671875" style="11"/>
  </cols>
  <sheetData>
    <row r="1" spans="2:14" s="1" customFormat="1" x14ac:dyDescent="0.3"/>
    <row r="2" spans="2:14" s="1" customFormat="1" ht="15" thickBot="1" x14ac:dyDescent="0.35"/>
    <row r="3" spans="2:14" s="1" customFormat="1" x14ac:dyDescent="0.3">
      <c r="B3" s="227" t="s">
        <v>43</v>
      </c>
      <c r="C3" s="228"/>
      <c r="D3" s="228"/>
      <c r="E3" s="228"/>
      <c r="F3" s="228"/>
      <c r="G3" s="228"/>
      <c r="H3" s="229"/>
      <c r="I3" s="228"/>
      <c r="J3" s="228"/>
      <c r="K3" s="228"/>
      <c r="L3" s="228"/>
      <c r="M3" s="228"/>
      <c r="N3" s="229"/>
    </row>
    <row r="4" spans="2:14" s="1" customFormat="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1"/>
      <c r="L4" s="231"/>
      <c r="M4" s="231"/>
      <c r="N4" s="232"/>
    </row>
    <row r="5" spans="2:14" s="1" customFormat="1" x14ac:dyDescent="0.3">
      <c r="B5" s="2"/>
      <c r="C5" s="233" t="s">
        <v>9</v>
      </c>
      <c r="D5" s="231"/>
      <c r="E5" s="234"/>
      <c r="F5" s="233" t="s">
        <v>25</v>
      </c>
      <c r="G5" s="231"/>
      <c r="H5" s="234"/>
      <c r="I5" s="231" t="s">
        <v>28</v>
      </c>
      <c r="J5" s="231"/>
      <c r="K5" s="234"/>
      <c r="L5" s="233" t="s">
        <v>29</v>
      </c>
      <c r="M5" s="231"/>
      <c r="N5" s="232"/>
    </row>
    <row r="6" spans="2:14" s="1" customFormat="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6" t="s">
        <v>32</v>
      </c>
      <c r="L6" s="65" t="s">
        <v>31</v>
      </c>
      <c r="M6" s="5" t="s">
        <v>32</v>
      </c>
      <c r="N6" s="64" t="s">
        <v>32</v>
      </c>
    </row>
    <row r="7" spans="2:14" s="1" customFormat="1" x14ac:dyDescent="0.3">
      <c r="B7" s="78" t="s">
        <v>4</v>
      </c>
      <c r="C7" s="79">
        <v>9.1087962962963037E-2</v>
      </c>
      <c r="D7" s="80">
        <f t="shared" ref="D7:D13" si="0">C7/C$23</f>
        <v>0.49524888301554382</v>
      </c>
      <c r="E7" s="80">
        <f t="shared" ref="E7:E13" si="1">C7/C$34</f>
        <v>0.17034632034632044</v>
      </c>
      <c r="F7" s="79">
        <v>1.9270833333333327E-2</v>
      </c>
      <c r="G7" s="80">
        <v>0.50378214826021184</v>
      </c>
      <c r="H7" s="80">
        <v>0.12911981388134933</v>
      </c>
      <c r="I7" s="79">
        <v>3.857638888888891E-2</v>
      </c>
      <c r="J7" s="80">
        <v>0.50916590284143015</v>
      </c>
      <c r="K7" s="80">
        <v>0.24685231817508532</v>
      </c>
      <c r="L7" s="81">
        <f t="shared" ref="L7:L13" si="2">C7+F7+I7</f>
        <v>0.14893518518518528</v>
      </c>
      <c r="M7" s="80">
        <f t="shared" ref="M7:M13" si="3">L7/L$23</f>
        <v>0.49988345893869968</v>
      </c>
      <c r="N7" s="216">
        <f t="shared" ref="N7:N13" si="4">L7/L$34</f>
        <v>0.17725250354697863</v>
      </c>
    </row>
    <row r="8" spans="2:14" s="1" customFormat="1" x14ac:dyDescent="0.3">
      <c r="B8" s="78" t="s">
        <v>33</v>
      </c>
      <c r="C8" s="79">
        <v>4.1087962962962962E-3</v>
      </c>
      <c r="D8" s="80">
        <f t="shared" si="0"/>
        <v>2.2339689132213202E-2</v>
      </c>
      <c r="E8" s="80">
        <f t="shared" si="1"/>
        <v>7.6839826839826819E-3</v>
      </c>
      <c r="F8" s="79">
        <v>7.407407407407407E-4</v>
      </c>
      <c r="G8" s="80">
        <v>1.9364599092284423E-2</v>
      </c>
      <c r="H8" s="80">
        <v>4.9631640170608761E-3</v>
      </c>
      <c r="I8" s="79">
        <v>1.4583333333333332E-3</v>
      </c>
      <c r="J8" s="80">
        <v>1.9248395967002747E-2</v>
      </c>
      <c r="K8" s="80">
        <v>9.3319508221004297E-3</v>
      </c>
      <c r="L8" s="81">
        <f t="shared" si="2"/>
        <v>6.3078703703703699E-3</v>
      </c>
      <c r="M8" s="80">
        <f t="shared" si="3"/>
        <v>2.1171626136275344E-2</v>
      </c>
      <c r="N8" s="216">
        <f t="shared" si="4"/>
        <v>7.5071972671047005E-3</v>
      </c>
    </row>
    <row r="9" spans="2:14" s="1" customFormat="1" x14ac:dyDescent="0.3">
      <c r="B9" s="78" t="s">
        <v>5</v>
      </c>
      <c r="C9" s="79">
        <v>2.2025462962962945E-2</v>
      </c>
      <c r="D9" s="80">
        <f t="shared" si="0"/>
        <v>0.11975331948901885</v>
      </c>
      <c r="E9" s="80">
        <f t="shared" si="1"/>
        <v>4.1190476190476145E-2</v>
      </c>
      <c r="F9" s="79">
        <v>4.8842592592592583E-3</v>
      </c>
      <c r="G9" s="80">
        <v>0.1276853252647504</v>
      </c>
      <c r="H9" s="80">
        <v>3.2725862737495143E-2</v>
      </c>
      <c r="I9" s="79">
        <v>9.4560185185185181E-3</v>
      </c>
      <c r="J9" s="80">
        <v>0.12480904369080353</v>
      </c>
      <c r="K9" s="80">
        <v>6.0509554140127389E-2</v>
      </c>
      <c r="L9" s="81">
        <f t="shared" si="2"/>
        <v>3.6365740740740719E-2</v>
      </c>
      <c r="M9" s="80">
        <f t="shared" si="3"/>
        <v>0.1220573382021598</v>
      </c>
      <c r="N9" s="216">
        <f t="shared" si="4"/>
        <v>4.3280025345399924E-2</v>
      </c>
    </row>
    <row r="10" spans="2:14" s="1" customFormat="1" x14ac:dyDescent="0.3">
      <c r="B10" s="78" t="s">
        <v>12</v>
      </c>
      <c r="C10" s="79">
        <v>6.1574074074074083E-3</v>
      </c>
      <c r="D10" s="80">
        <f t="shared" si="0"/>
        <v>3.3478069347429369E-2</v>
      </c>
      <c r="E10" s="80">
        <f t="shared" si="1"/>
        <v>1.1515151515151515E-2</v>
      </c>
      <c r="F10" s="79">
        <v>1.8518518518518519E-3</v>
      </c>
      <c r="G10" s="80">
        <v>4.8411497730711066E-2</v>
      </c>
      <c r="H10" s="80">
        <v>1.240791004265219E-2</v>
      </c>
      <c r="I10" s="79">
        <v>1.296296296296296E-3</v>
      </c>
      <c r="J10" s="80">
        <v>1.7109685304002441E-2</v>
      </c>
      <c r="K10" s="80">
        <v>8.2950673974226032E-3</v>
      </c>
      <c r="L10" s="81">
        <f t="shared" si="2"/>
        <v>9.3055555555555565E-3</v>
      </c>
      <c r="M10" s="80">
        <f t="shared" si="3"/>
        <v>3.1233004428560328E-2</v>
      </c>
      <c r="N10" s="216">
        <f t="shared" si="4"/>
        <v>1.1074837803215011E-2</v>
      </c>
    </row>
    <row r="11" spans="2:14" s="1" customFormat="1" x14ac:dyDescent="0.3">
      <c r="B11" s="78" t="s">
        <v>7</v>
      </c>
      <c r="C11" s="79">
        <v>2.4525462962962971E-2</v>
      </c>
      <c r="D11" s="80">
        <f t="shared" si="0"/>
        <v>0.13334591907368956</v>
      </c>
      <c r="E11" s="80">
        <f t="shared" si="1"/>
        <v>4.5865800865800874E-2</v>
      </c>
      <c r="F11" s="79">
        <v>4.3749999999999995E-3</v>
      </c>
      <c r="G11" s="80">
        <v>0.11437216338880488</v>
      </c>
      <c r="H11" s="80">
        <v>2.9313687475765796E-2</v>
      </c>
      <c r="I11" s="79">
        <v>1.0243055555555556E-2</v>
      </c>
      <c r="J11" s="80">
        <v>0.13519706691109074</v>
      </c>
      <c r="K11" s="80">
        <v>6.5545845059991115E-2</v>
      </c>
      <c r="L11" s="81">
        <f t="shared" si="2"/>
        <v>3.9143518518518529E-2</v>
      </c>
      <c r="M11" s="80">
        <f t="shared" si="3"/>
        <v>0.13138062310620777</v>
      </c>
      <c r="N11" s="216">
        <f t="shared" si="4"/>
        <v>4.6585947077702944E-2</v>
      </c>
    </row>
    <row r="12" spans="2:14" s="1" customFormat="1" x14ac:dyDescent="0.3">
      <c r="B12" s="78" t="s">
        <v>34</v>
      </c>
      <c r="C12" s="79">
        <v>2.2951388888888875E-2</v>
      </c>
      <c r="D12" s="80">
        <f t="shared" si="0"/>
        <v>0.12478761563148945</v>
      </c>
      <c r="E12" s="80">
        <f t="shared" si="1"/>
        <v>4.2922077922077889E-2</v>
      </c>
      <c r="F12" s="79">
        <v>4.6643518518518518E-3</v>
      </c>
      <c r="G12" s="80">
        <v>0.12193645990922848</v>
      </c>
      <c r="H12" s="80">
        <v>3.1252423419930203E-2</v>
      </c>
      <c r="I12" s="79">
        <v>8.900462962962959E-3</v>
      </c>
      <c r="J12" s="80">
        <v>0.11747632141765958</v>
      </c>
      <c r="K12" s="80">
        <v>5.6954525255517682E-2</v>
      </c>
      <c r="L12" s="81">
        <f t="shared" si="2"/>
        <v>3.6516203703703683E-2</v>
      </c>
      <c r="M12" s="80">
        <f t="shared" si="3"/>
        <v>0.12256234946779573</v>
      </c>
      <c r="N12" s="216">
        <f t="shared" si="4"/>
        <v>4.3459096105899667E-2</v>
      </c>
    </row>
    <row r="13" spans="2:14" s="1" customFormat="1" x14ac:dyDescent="0.3">
      <c r="B13" s="78" t="s">
        <v>15</v>
      </c>
      <c r="C13" s="79">
        <v>3.1250000000000001E-4</v>
      </c>
      <c r="D13" s="80">
        <f t="shared" si="0"/>
        <v>1.6990749480838212E-3</v>
      </c>
      <c r="E13" s="80">
        <f t="shared" si="1"/>
        <v>5.8441558441558431E-4</v>
      </c>
      <c r="F13" s="79"/>
      <c r="G13" s="80"/>
      <c r="H13" s="80"/>
      <c r="I13" s="79"/>
      <c r="J13" s="80"/>
      <c r="K13" s="80"/>
      <c r="L13" s="81">
        <f t="shared" si="2"/>
        <v>3.1250000000000001E-4</v>
      </c>
      <c r="M13" s="80">
        <f t="shared" si="3"/>
        <v>1.0488695517053841E-3</v>
      </c>
      <c r="N13" s="216">
        <f t="shared" si="4"/>
        <v>3.719161948840861E-4</v>
      </c>
    </row>
    <row r="14" spans="2:14" s="1" customFormat="1" x14ac:dyDescent="0.3">
      <c r="B14" s="78" t="s">
        <v>35</v>
      </c>
      <c r="C14" s="79" t="s">
        <v>166</v>
      </c>
      <c r="D14" s="80"/>
      <c r="E14" s="80"/>
      <c r="F14" s="79"/>
      <c r="G14" s="80"/>
      <c r="H14" s="80"/>
      <c r="I14" s="79" t="s">
        <v>166</v>
      </c>
      <c r="J14" s="80"/>
      <c r="K14" s="80"/>
      <c r="L14" s="81"/>
      <c r="M14" s="80"/>
      <c r="N14" s="82"/>
    </row>
    <row r="15" spans="2:14" s="1" customFormat="1" x14ac:dyDescent="0.3">
      <c r="B15" s="78" t="s">
        <v>11</v>
      </c>
      <c r="C15" s="79">
        <v>1.5046296296296297E-4</v>
      </c>
      <c r="D15" s="80">
        <f>C15/C$23</f>
        <v>8.1807312315146949E-4</v>
      </c>
      <c r="E15" s="80">
        <f t="shared" ref="E15:E16" si="5">C15/C$34</f>
        <v>2.8138528138528133E-4</v>
      </c>
      <c r="F15" s="79"/>
      <c r="G15" s="80"/>
      <c r="H15" s="80"/>
      <c r="I15" s="79">
        <v>4.3981481481481486E-4</v>
      </c>
      <c r="J15" s="80">
        <v>5.8050717995722584E-3</v>
      </c>
      <c r="K15" s="80">
        <v>2.8143978669826698E-3</v>
      </c>
      <c r="L15" s="81">
        <f>C15+F15+I15</f>
        <v>5.9027777777777789E-4</v>
      </c>
      <c r="M15" s="80">
        <f>L15/L$23</f>
        <v>1.9811980421101704E-3</v>
      </c>
      <c r="N15" s="216">
        <f>L15/L$34</f>
        <v>7.0250836811438502E-4</v>
      </c>
    </row>
    <row r="16" spans="2:14" s="1" customFormat="1" x14ac:dyDescent="0.3">
      <c r="B16" s="78" t="s">
        <v>19</v>
      </c>
      <c r="C16" s="79">
        <v>1.736111111111111E-3</v>
      </c>
      <c r="D16" s="80">
        <f>C16/C$23</f>
        <v>9.4393052671323391E-3</v>
      </c>
      <c r="E16" s="80">
        <f t="shared" si="5"/>
        <v>3.2467532467532461E-3</v>
      </c>
      <c r="F16" s="79">
        <v>8.1018518518518505E-4</v>
      </c>
      <c r="G16" s="80">
        <v>2.1180030257186084E-2</v>
      </c>
      <c r="H16" s="80">
        <v>5.428460643660332E-3</v>
      </c>
      <c r="I16" s="79">
        <v>8.9120370370370373E-4</v>
      </c>
      <c r="J16" s="80">
        <v>1.1762908646501679E-2</v>
      </c>
      <c r="K16" s="80">
        <v>5.7028588357280413E-3</v>
      </c>
      <c r="L16" s="81">
        <f>C16+F16+I16</f>
        <v>3.4374999999999996E-3</v>
      </c>
      <c r="M16" s="80">
        <f>L16/L$23</f>
        <v>1.1537565068759224E-2</v>
      </c>
      <c r="N16" s="216">
        <f>L16/L$34</f>
        <v>4.0910781437249466E-3</v>
      </c>
    </row>
    <row r="17" spans="2:14" s="1" customFormat="1" x14ac:dyDescent="0.3">
      <c r="B17" s="78" t="s">
        <v>26</v>
      </c>
      <c r="C17" s="79"/>
      <c r="D17" s="80"/>
      <c r="E17" s="80"/>
      <c r="F17" s="79"/>
      <c r="G17" s="80"/>
      <c r="H17" s="80"/>
      <c r="I17" s="79"/>
      <c r="J17" s="80"/>
      <c r="K17" s="80"/>
      <c r="L17" s="81"/>
      <c r="M17" s="80"/>
      <c r="N17" s="82"/>
    </row>
    <row r="18" spans="2:14" s="1" customFormat="1" x14ac:dyDescent="0.3">
      <c r="B18" s="78" t="s">
        <v>36</v>
      </c>
      <c r="C18" s="79"/>
      <c r="D18" s="80"/>
      <c r="E18" s="80"/>
      <c r="F18" s="79"/>
      <c r="G18" s="80"/>
      <c r="H18" s="80"/>
      <c r="I18" s="79" t="s">
        <v>166</v>
      </c>
      <c r="J18" s="80"/>
      <c r="K18" s="80"/>
      <c r="L18" s="81"/>
      <c r="M18" s="80"/>
      <c r="N18" s="82"/>
    </row>
    <row r="19" spans="2:14" s="1" customFormat="1" x14ac:dyDescent="0.3">
      <c r="B19" s="78" t="s">
        <v>37</v>
      </c>
      <c r="C19" s="79" t="s">
        <v>166</v>
      </c>
      <c r="D19" s="80"/>
      <c r="E19" s="80"/>
      <c r="F19" s="79"/>
      <c r="G19" s="80"/>
      <c r="H19" s="80"/>
      <c r="I19" s="79" t="s">
        <v>166</v>
      </c>
      <c r="J19" s="80"/>
      <c r="K19" s="80"/>
      <c r="L19" s="81"/>
      <c r="M19" s="80"/>
      <c r="N19" s="82"/>
    </row>
    <row r="20" spans="2:14" s="1" customFormat="1" x14ac:dyDescent="0.3">
      <c r="B20" s="78" t="s">
        <v>16</v>
      </c>
      <c r="C20" s="79" t="s">
        <v>166</v>
      </c>
      <c r="D20" s="80"/>
      <c r="E20" s="80"/>
      <c r="F20" s="79"/>
      <c r="G20" s="80"/>
      <c r="H20" s="80"/>
      <c r="I20" s="79" t="s">
        <v>166</v>
      </c>
      <c r="J20" s="80"/>
      <c r="K20" s="80"/>
      <c r="L20" s="81"/>
      <c r="M20" s="80"/>
      <c r="N20" s="82"/>
    </row>
    <row r="21" spans="2:14" s="1" customFormat="1" x14ac:dyDescent="0.3">
      <c r="B21" s="78" t="s">
        <v>14</v>
      </c>
      <c r="C21" s="79">
        <v>6.5972222222222224E-4</v>
      </c>
      <c r="D21" s="80">
        <f>C21/C$23</f>
        <v>3.5869360015102891E-3</v>
      </c>
      <c r="E21" s="80">
        <f t="shared" ref="E21:E22" si="6">C21/C$34</f>
        <v>1.2337662337662337E-3</v>
      </c>
      <c r="F21" s="79"/>
      <c r="G21" s="80"/>
      <c r="H21" s="80"/>
      <c r="I21" s="79">
        <v>9.6064814814814808E-4</v>
      </c>
      <c r="J21" s="80">
        <v>1.2679498930644666E-2</v>
      </c>
      <c r="K21" s="80">
        <v>6.1472374463042512E-3</v>
      </c>
      <c r="L21" s="81">
        <f>C21+F21+I21</f>
        <v>1.6203703703703703E-3</v>
      </c>
      <c r="M21" s="80">
        <f>L21/L$23</f>
        <v>5.4385828606945841E-3</v>
      </c>
      <c r="N21" s="216">
        <f>L21/L$34</f>
        <v>1.9284543438434095E-3</v>
      </c>
    </row>
    <row r="22" spans="2:14" s="1" customFormat="1" x14ac:dyDescent="0.3">
      <c r="B22" s="78" t="s">
        <v>1</v>
      </c>
      <c r="C22" s="79">
        <v>1.0208333333333331E-2</v>
      </c>
      <c r="D22" s="80">
        <f>C22/C$23</f>
        <v>5.5503114970738142E-2</v>
      </c>
      <c r="E22" s="80">
        <f t="shared" si="6"/>
        <v>1.9090909090909085E-2</v>
      </c>
      <c r="F22" s="79">
        <v>1.6550925925925926E-3</v>
      </c>
      <c r="G22" s="80">
        <v>4.3267776096823009E-2</v>
      </c>
      <c r="H22" s="80">
        <v>1.1089569600620394E-2</v>
      </c>
      <c r="I22" s="79">
        <v>3.5416666666666665E-3</v>
      </c>
      <c r="J22" s="80">
        <v>4.6746104491292385E-2</v>
      </c>
      <c r="K22" s="80">
        <v>2.2663309139386759E-2</v>
      </c>
      <c r="L22" s="81">
        <f>C22+F22+I22</f>
        <v>1.540509259259259E-2</v>
      </c>
      <c r="M22" s="80">
        <f>L22/L$23</f>
        <v>5.1705384197032071E-2</v>
      </c>
      <c r="N22" s="216">
        <f>L22/L$34</f>
        <v>1.8334090940396983E-2</v>
      </c>
    </row>
    <row r="23" spans="2:14" s="14" customFormat="1" x14ac:dyDescent="0.3">
      <c r="B23" s="84" t="s">
        <v>29</v>
      </c>
      <c r="C23" s="85">
        <f>SUM(C7:C22)</f>
        <v>0.18392361111111111</v>
      </c>
      <c r="D23" s="86">
        <f>SUM(D7:D22)</f>
        <v>1.0000000000000004</v>
      </c>
      <c r="E23" s="87">
        <f>SUM(E7:E22)</f>
        <v>0.34396103896103897</v>
      </c>
      <c r="F23" s="88">
        <v>3.8252314814814802E-2</v>
      </c>
      <c r="G23" s="86">
        <v>1.0000000000000002</v>
      </c>
      <c r="H23" s="87">
        <v>0.25630089181853427</v>
      </c>
      <c r="I23" s="88">
        <v>7.5763888888888895E-2</v>
      </c>
      <c r="J23" s="86">
        <v>1.0000000000000002</v>
      </c>
      <c r="K23" s="87">
        <v>0.48481706413864623</v>
      </c>
      <c r="L23" s="88">
        <f>SUM(L7:L22)</f>
        <v>0.29793981481481485</v>
      </c>
      <c r="M23" s="86">
        <f>SUM(M7:M22)</f>
        <v>1</v>
      </c>
      <c r="N23" s="89">
        <f>SUM(N7:N22)</f>
        <v>0.35458765513726465</v>
      </c>
    </row>
    <row r="24" spans="2:14" s="1" customFormat="1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20"/>
    </row>
    <row r="25" spans="2:14" s="1" customFormat="1" x14ac:dyDescent="0.3">
      <c r="B25" s="3" t="s">
        <v>38</v>
      </c>
      <c r="C25" s="9" t="s">
        <v>31</v>
      </c>
      <c r="D25" s="9" t="s">
        <v>32</v>
      </c>
      <c r="E25" s="9" t="s">
        <v>32</v>
      </c>
      <c r="F25" s="5" t="s">
        <v>31</v>
      </c>
      <c r="G25" s="69" t="s">
        <v>32</v>
      </c>
      <c r="H25" s="69" t="s">
        <v>32</v>
      </c>
      <c r="I25" s="5" t="s">
        <v>31</v>
      </c>
      <c r="J25" s="69" t="s">
        <v>32</v>
      </c>
      <c r="K25" s="69" t="s">
        <v>32</v>
      </c>
      <c r="L25" s="67" t="s">
        <v>31</v>
      </c>
      <c r="M25" s="9" t="s">
        <v>32</v>
      </c>
      <c r="N25" s="70" t="s">
        <v>32</v>
      </c>
    </row>
    <row r="26" spans="2:14" s="1" customFormat="1" x14ac:dyDescent="0.3">
      <c r="B26" s="78" t="s">
        <v>6</v>
      </c>
      <c r="C26" s="79">
        <v>2.4606481481481483E-2</v>
      </c>
      <c r="D26" s="81"/>
      <c r="E26" s="80">
        <f t="shared" ref="E26:E31" si="7">C26/C$34</f>
        <v>4.6017316017316012E-2</v>
      </c>
      <c r="F26" s="79">
        <v>8.8888888888888889E-3</v>
      </c>
      <c r="G26" s="81"/>
      <c r="H26" s="80">
        <v>5.9557968204730513E-2</v>
      </c>
      <c r="I26" s="79">
        <v>5.6249999999999998E-3</v>
      </c>
      <c r="J26" s="81"/>
      <c r="K26" s="80">
        <v>3.5994667456673089E-2</v>
      </c>
      <c r="L26" s="81">
        <f t="shared" ref="L26:L31" si="8">C26+F26+I26</f>
        <v>3.9120370370370368E-2</v>
      </c>
      <c r="M26" s="81"/>
      <c r="N26" s="216">
        <f t="shared" ref="N26:N31" si="9">L26/L$34</f>
        <v>4.655839772993374E-2</v>
      </c>
    </row>
    <row r="27" spans="2:14" s="1" customFormat="1" x14ac:dyDescent="0.3">
      <c r="B27" s="78" t="s">
        <v>13</v>
      </c>
      <c r="C27" s="79">
        <v>2.8819444444444439E-3</v>
      </c>
      <c r="D27" s="81"/>
      <c r="E27" s="80">
        <f t="shared" si="7"/>
        <v>5.3896103896103878E-3</v>
      </c>
      <c r="F27" s="79">
        <v>1.0185185185185184E-3</v>
      </c>
      <c r="G27" s="81"/>
      <c r="H27" s="80">
        <v>6.8243505234587042E-3</v>
      </c>
      <c r="I27" s="79">
        <v>1.2847222222222223E-3</v>
      </c>
      <c r="J27" s="81"/>
      <c r="K27" s="80">
        <v>8.2210042956599033E-3</v>
      </c>
      <c r="L27" s="81">
        <f t="shared" si="8"/>
        <v>5.185185185185185E-3</v>
      </c>
      <c r="M27" s="81"/>
      <c r="N27" s="216">
        <f t="shared" si="9"/>
        <v>6.1710539002989102E-3</v>
      </c>
    </row>
    <row r="28" spans="2:14" s="1" customFormat="1" x14ac:dyDescent="0.3">
      <c r="B28" s="78" t="s">
        <v>10</v>
      </c>
      <c r="C28" s="79">
        <v>5.0925925925925921E-4</v>
      </c>
      <c r="D28" s="81"/>
      <c r="E28" s="80">
        <f t="shared" si="7"/>
        <v>9.5238095238095216E-4</v>
      </c>
      <c r="F28" s="79"/>
      <c r="G28" s="81"/>
      <c r="H28" s="80"/>
      <c r="I28" s="79"/>
      <c r="J28" s="81"/>
      <c r="K28" s="80"/>
      <c r="L28" s="81">
        <f t="shared" si="8"/>
        <v>5.0925925925925921E-4</v>
      </c>
      <c r="M28" s="81"/>
      <c r="N28" s="216">
        <f t="shared" si="9"/>
        <v>6.0608565092221437E-4</v>
      </c>
    </row>
    <row r="29" spans="2:14" s="1" customFormat="1" x14ac:dyDescent="0.3">
      <c r="B29" s="78" t="s">
        <v>3</v>
      </c>
      <c r="C29" s="79">
        <v>0.11222222222222214</v>
      </c>
      <c r="D29" s="81"/>
      <c r="E29" s="80">
        <f t="shared" si="7"/>
        <v>0.20987012987012968</v>
      </c>
      <c r="F29" s="79">
        <v>2.7511574074074084E-2</v>
      </c>
      <c r="G29" s="81"/>
      <c r="H29" s="80">
        <v>0.18433501357115167</v>
      </c>
      <c r="I29" s="79">
        <v>3.1539351851851846E-2</v>
      </c>
      <c r="J29" s="81"/>
      <c r="K29" s="80">
        <v>0.20182195230336245</v>
      </c>
      <c r="L29" s="81">
        <f t="shared" si="8"/>
        <v>0.17127314814814809</v>
      </c>
      <c r="M29" s="81"/>
      <c r="N29" s="216">
        <f t="shared" si="9"/>
        <v>0.2038376241442483</v>
      </c>
    </row>
    <row r="30" spans="2:14" s="1" customFormat="1" x14ac:dyDescent="0.3">
      <c r="B30" s="78" t="s">
        <v>8</v>
      </c>
      <c r="C30" s="79">
        <v>0.20150462962962973</v>
      </c>
      <c r="D30" s="81"/>
      <c r="E30" s="80">
        <f t="shared" si="7"/>
        <v>0.37683982683982697</v>
      </c>
      <c r="F30" s="79">
        <v>6.7430555555555563E-2</v>
      </c>
      <c r="G30" s="81"/>
      <c r="H30" s="80">
        <v>0.45180302442807291</v>
      </c>
      <c r="I30" s="79">
        <v>4.0173611111111104E-2</v>
      </c>
      <c r="J30" s="81"/>
      <c r="K30" s="80">
        <v>0.257073026218338</v>
      </c>
      <c r="L30" s="81">
        <f t="shared" si="8"/>
        <v>0.3091087962962964</v>
      </c>
      <c r="M30" s="81"/>
      <c r="N30" s="216">
        <f t="shared" si="9"/>
        <v>0.36788021543589966</v>
      </c>
    </row>
    <row r="31" spans="2:14" s="1" customFormat="1" x14ac:dyDescent="0.3">
      <c r="B31" s="78" t="s">
        <v>2</v>
      </c>
      <c r="C31" s="79">
        <v>9.0740740740740747E-3</v>
      </c>
      <c r="D31" s="81"/>
      <c r="E31" s="80">
        <f t="shared" si="7"/>
        <v>1.6969696969696968E-2</v>
      </c>
      <c r="F31" s="79">
        <v>6.1458333333333339E-3</v>
      </c>
      <c r="G31" s="81"/>
      <c r="H31" s="80">
        <v>4.1178751454051962E-2</v>
      </c>
      <c r="I31" s="79">
        <v>1.8865740740740739E-3</v>
      </c>
      <c r="J31" s="81"/>
      <c r="K31" s="80">
        <v>1.2072285587320397E-2</v>
      </c>
      <c r="L31" s="81">
        <f t="shared" si="8"/>
        <v>1.7106481481481483E-2</v>
      </c>
      <c r="M31" s="81"/>
      <c r="N31" s="216">
        <f t="shared" si="9"/>
        <v>2.0358968001432567E-2</v>
      </c>
    </row>
    <row r="32" spans="2:14" s="14" customFormat="1" x14ac:dyDescent="0.3">
      <c r="B32" s="84" t="s">
        <v>29</v>
      </c>
      <c r="C32" s="90">
        <f>SUM(C26:C31)</f>
        <v>0.35079861111111116</v>
      </c>
      <c r="D32" s="91"/>
      <c r="E32" s="86">
        <f>SUM(E26:E31)</f>
        <v>0.65603896103896098</v>
      </c>
      <c r="F32" s="91">
        <v>0.1109953703703704</v>
      </c>
      <c r="G32" s="91"/>
      <c r="H32" s="86">
        <v>0.74369910818146578</v>
      </c>
      <c r="I32" s="91">
        <v>8.0509259259259239E-2</v>
      </c>
      <c r="J32" s="91"/>
      <c r="K32" s="86">
        <v>0.51518293586135389</v>
      </c>
      <c r="L32" s="91">
        <f>SUM(L26:L31)</f>
        <v>0.54230324074074077</v>
      </c>
      <c r="M32" s="91"/>
      <c r="N32" s="89">
        <f>SUM(N26:N31)</f>
        <v>0.64541234486273535</v>
      </c>
    </row>
    <row r="33" spans="2:14" s="1" customFormat="1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3"/>
    </row>
    <row r="34" spans="2:14" s="1" customFormat="1" x14ac:dyDescent="0.3">
      <c r="B34" s="84" t="s">
        <v>39</v>
      </c>
      <c r="C34" s="91">
        <f>C23+C32</f>
        <v>0.53472222222222232</v>
      </c>
      <c r="D34" s="92"/>
      <c r="E34" s="86">
        <f>E23+E32</f>
        <v>1</v>
      </c>
      <c r="F34" s="91">
        <v>0.14924768518518519</v>
      </c>
      <c r="G34" s="92"/>
      <c r="H34" s="86">
        <v>1</v>
      </c>
      <c r="I34" s="91">
        <v>0.15627314814814813</v>
      </c>
      <c r="J34" s="92"/>
      <c r="K34" s="86">
        <v>1</v>
      </c>
      <c r="L34" s="91">
        <f>L23+L32</f>
        <v>0.84024305555555556</v>
      </c>
      <c r="M34" s="92"/>
      <c r="N34" s="93">
        <f>N23+N32</f>
        <v>1</v>
      </c>
    </row>
    <row r="35" spans="2:14" s="1" customFormat="1" ht="66" customHeight="1" thickBot="1" x14ac:dyDescent="0.35">
      <c r="B35" s="224" t="s">
        <v>44</v>
      </c>
      <c r="C35" s="236"/>
      <c r="D35" s="236"/>
      <c r="E35" s="236"/>
      <c r="F35" s="236"/>
      <c r="G35" s="236"/>
      <c r="H35" s="237"/>
      <c r="I35" s="236"/>
      <c r="J35" s="236"/>
      <c r="K35" s="236"/>
      <c r="L35" s="236"/>
      <c r="M35" s="236"/>
      <c r="N35" s="237"/>
    </row>
    <row r="36" spans="2:14" s="1" customFormat="1" x14ac:dyDescent="0.3"/>
    <row r="37" spans="2:14" s="1" customFormat="1" x14ac:dyDescent="0.3"/>
    <row r="38" spans="2:14" s="1" customFormat="1" x14ac:dyDescent="0.3"/>
    <row r="39" spans="2:14" s="1" customFormat="1" x14ac:dyDescent="0.3"/>
    <row r="40" spans="2:14" s="1" customFormat="1" x14ac:dyDescent="0.3"/>
    <row r="41" spans="2:14" s="1" customFormat="1" x14ac:dyDescent="0.3"/>
    <row r="42" spans="2:14" s="1" customFormat="1" x14ac:dyDescent="0.3"/>
    <row r="43" spans="2:14" s="1" customFormat="1" x14ac:dyDescent="0.3"/>
    <row r="44" spans="2:14" s="1" customFormat="1" x14ac:dyDescent="0.3"/>
    <row r="45" spans="2:14" s="1" customFormat="1" x14ac:dyDescent="0.3"/>
    <row r="46" spans="2:14" s="1" customFormat="1" x14ac:dyDescent="0.3"/>
    <row r="47" spans="2:14" s="1" customFormat="1" x14ac:dyDescent="0.3"/>
    <row r="48" spans="2:14" s="1" customFormat="1" x14ac:dyDescent="0.3"/>
    <row r="49" s="1" customFormat="1" x14ac:dyDescent="0.3"/>
    <row r="50" s="1" customFormat="1" x14ac:dyDescent="0.3"/>
    <row r="51" s="1" customFormat="1" x14ac:dyDescent="0.3"/>
    <row r="52" s="1" customFormat="1" x14ac:dyDescent="0.3"/>
    <row r="53" s="1" customFormat="1" x14ac:dyDescent="0.3"/>
    <row r="54" s="1" customFormat="1" x14ac:dyDescent="0.3"/>
    <row r="55" s="1" customFormat="1" x14ac:dyDescent="0.3"/>
    <row r="56" s="1" customFormat="1" x14ac:dyDescent="0.3"/>
    <row r="57" s="1" customFormat="1" x14ac:dyDescent="0.3"/>
    <row r="58" s="1" customFormat="1" x14ac:dyDescent="0.3"/>
    <row r="59" s="1" customFormat="1" x14ac:dyDescent="0.3"/>
    <row r="60" s="1" customFormat="1" x14ac:dyDescent="0.3"/>
    <row r="61" s="1" customFormat="1" x14ac:dyDescent="0.3"/>
    <row r="62" s="1" customFormat="1" x14ac:dyDescent="0.3"/>
    <row r="63" s="1" customFormat="1" x14ac:dyDescent="0.3"/>
    <row r="64" s="1" customFormat="1" x14ac:dyDescent="0.3"/>
    <row r="65" s="1" customFormat="1" x14ac:dyDescent="0.3"/>
    <row r="66" s="1" customFormat="1" x14ac:dyDescent="0.3"/>
    <row r="67" s="1" customFormat="1" x14ac:dyDescent="0.3"/>
    <row r="68" s="1" customFormat="1" x14ac:dyDescent="0.3"/>
    <row r="69" s="1" customFormat="1" x14ac:dyDescent="0.3"/>
    <row r="70" s="1" customFormat="1" x14ac:dyDescent="0.3"/>
  </sheetData>
  <mergeCells count="9">
    <mergeCell ref="B24:N24"/>
    <mergeCell ref="B33:N33"/>
    <mergeCell ref="B35:N35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84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85</v>
      </c>
      <c r="D5" s="267"/>
      <c r="E5" s="273"/>
      <c r="F5" s="272" t="s">
        <v>86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37"/>
      <c r="D7" s="138"/>
      <c r="E7" s="153"/>
      <c r="F7" s="137"/>
      <c r="G7" s="138"/>
      <c r="H7" s="153"/>
      <c r="I7" s="154"/>
      <c r="J7" s="138"/>
      <c r="K7" s="140"/>
    </row>
    <row r="8" spans="2:11" x14ac:dyDescent="0.3">
      <c r="B8" s="136" t="s">
        <v>33</v>
      </c>
      <c r="C8" s="137"/>
      <c r="D8" s="138"/>
      <c r="E8" s="153"/>
      <c r="F8" s="137"/>
      <c r="G8" s="138"/>
      <c r="H8" s="153"/>
      <c r="I8" s="154"/>
      <c r="J8" s="138"/>
      <c r="K8" s="140"/>
    </row>
    <row r="9" spans="2:11" x14ac:dyDescent="0.3">
      <c r="B9" s="136" t="s">
        <v>5</v>
      </c>
      <c r="C9" s="137"/>
      <c r="D9" s="138"/>
      <c r="E9" s="153"/>
      <c r="F9" s="137"/>
      <c r="G9" s="138"/>
      <c r="H9" s="153"/>
      <c r="I9" s="154"/>
      <c r="J9" s="138"/>
      <c r="K9" s="140"/>
    </row>
    <row r="10" spans="2:11" x14ac:dyDescent="0.3">
      <c r="B10" s="136" t="s">
        <v>12</v>
      </c>
      <c r="C10" s="137"/>
      <c r="D10" s="138"/>
      <c r="E10" s="153"/>
      <c r="F10" s="137"/>
      <c r="G10" s="138"/>
      <c r="H10" s="153"/>
      <c r="I10" s="154"/>
      <c r="J10" s="138"/>
      <c r="K10" s="140"/>
    </row>
    <row r="11" spans="2:11" x14ac:dyDescent="0.3">
      <c r="B11" s="136" t="s">
        <v>7</v>
      </c>
      <c r="C11" s="137"/>
      <c r="D11" s="138"/>
      <c r="E11" s="153"/>
      <c r="F11" s="137"/>
      <c r="G11" s="138"/>
      <c r="H11" s="153"/>
      <c r="I11" s="154"/>
      <c r="J11" s="138"/>
      <c r="K11" s="140"/>
    </row>
    <row r="12" spans="2:11" x14ac:dyDescent="0.3">
      <c r="B12" s="136" t="s">
        <v>34</v>
      </c>
      <c r="C12" s="137"/>
      <c r="D12" s="138"/>
      <c r="E12" s="153"/>
      <c r="F12" s="137"/>
      <c r="G12" s="138"/>
      <c r="H12" s="153"/>
      <c r="I12" s="154"/>
      <c r="J12" s="138"/>
      <c r="K12" s="140"/>
    </row>
    <row r="13" spans="2:11" x14ac:dyDescent="0.3">
      <c r="B13" s="136" t="s">
        <v>15</v>
      </c>
      <c r="C13" s="137"/>
      <c r="D13" s="138"/>
      <c r="E13" s="153"/>
      <c r="F13" s="137"/>
      <c r="G13" s="138"/>
      <c r="H13" s="153"/>
      <c r="I13" s="154"/>
      <c r="J13" s="138"/>
      <c r="K13" s="140"/>
    </row>
    <row r="14" spans="2:11" x14ac:dyDescent="0.3">
      <c r="B14" s="136" t="s">
        <v>35</v>
      </c>
      <c r="C14" s="137"/>
      <c r="D14" s="138"/>
      <c r="E14" s="153"/>
      <c r="F14" s="137"/>
      <c r="G14" s="138"/>
      <c r="H14" s="153"/>
      <c r="I14" s="154"/>
      <c r="J14" s="138"/>
      <c r="K14" s="140"/>
    </row>
    <row r="15" spans="2:11" x14ac:dyDescent="0.3">
      <c r="B15" s="136" t="s">
        <v>11</v>
      </c>
      <c r="C15" s="137"/>
      <c r="D15" s="138"/>
      <c r="E15" s="153"/>
      <c r="F15" s="137"/>
      <c r="G15" s="138"/>
      <c r="H15" s="153"/>
      <c r="I15" s="154"/>
      <c r="J15" s="138"/>
      <c r="K15" s="140"/>
    </row>
    <row r="16" spans="2:11" x14ac:dyDescent="0.3">
      <c r="B16" s="136" t="s">
        <v>19</v>
      </c>
      <c r="C16" s="137"/>
      <c r="D16" s="138"/>
      <c r="E16" s="153"/>
      <c r="F16" s="137"/>
      <c r="G16" s="138"/>
      <c r="H16" s="153"/>
      <c r="I16" s="154"/>
      <c r="J16" s="138"/>
      <c r="K16" s="140"/>
    </row>
    <row r="17" spans="2:14" x14ac:dyDescent="0.3">
      <c r="B17" s="136" t="s">
        <v>26</v>
      </c>
      <c r="C17" s="137"/>
      <c r="D17" s="138"/>
      <c r="E17" s="153"/>
      <c r="F17" s="137"/>
      <c r="G17" s="138"/>
      <c r="H17" s="153"/>
      <c r="I17" s="154"/>
      <c r="J17" s="138"/>
      <c r="K17" s="140"/>
    </row>
    <row r="18" spans="2:14" x14ac:dyDescent="0.3">
      <c r="B18" s="136" t="s">
        <v>36</v>
      </c>
      <c r="C18" s="137"/>
      <c r="D18" s="138"/>
      <c r="E18" s="153"/>
      <c r="F18" s="137"/>
      <c r="G18" s="138"/>
      <c r="H18" s="153"/>
      <c r="I18" s="154"/>
      <c r="J18" s="138"/>
      <c r="K18" s="140"/>
    </row>
    <row r="19" spans="2:14" x14ac:dyDescent="0.3">
      <c r="B19" s="136" t="s">
        <v>37</v>
      </c>
      <c r="C19" s="137"/>
      <c r="D19" s="138"/>
      <c r="E19" s="153"/>
      <c r="F19" s="137"/>
      <c r="G19" s="138"/>
      <c r="H19" s="153"/>
      <c r="I19" s="154"/>
      <c r="J19" s="138"/>
      <c r="K19" s="140"/>
    </row>
    <row r="20" spans="2:14" x14ac:dyDescent="0.3">
      <c r="B20" s="136" t="s">
        <v>16</v>
      </c>
      <c r="C20" s="137"/>
      <c r="D20" s="138"/>
      <c r="E20" s="153"/>
      <c r="F20" s="137"/>
      <c r="G20" s="138"/>
      <c r="H20" s="153"/>
      <c r="I20" s="154"/>
      <c r="J20" s="138"/>
      <c r="K20" s="140"/>
    </row>
    <row r="21" spans="2:14" x14ac:dyDescent="0.3">
      <c r="B21" s="136" t="s">
        <v>14</v>
      </c>
      <c r="C21" s="137"/>
      <c r="D21" s="138"/>
      <c r="E21" s="153"/>
      <c r="F21" s="137"/>
      <c r="G21" s="138"/>
      <c r="H21" s="153"/>
      <c r="I21" s="154"/>
      <c r="J21" s="138"/>
      <c r="K21" s="140"/>
    </row>
    <row r="22" spans="2:14" x14ac:dyDescent="0.3">
      <c r="B22" s="136" t="s">
        <v>1</v>
      </c>
      <c r="C22" s="137"/>
      <c r="D22" s="138"/>
      <c r="E22" s="153"/>
      <c r="F22" s="137"/>
      <c r="G22" s="138"/>
      <c r="H22" s="153"/>
      <c r="I22" s="154"/>
      <c r="J22" s="138"/>
      <c r="K22" s="140"/>
    </row>
    <row r="23" spans="2:14" s="146" customFormat="1" x14ac:dyDescent="0.3">
      <c r="B23" s="141" t="s">
        <v>29</v>
      </c>
      <c r="C23" s="142"/>
      <c r="D23" s="143"/>
      <c r="E23" s="144"/>
      <c r="F23" s="142"/>
      <c r="G23" s="143"/>
      <c r="H23" s="144"/>
      <c r="I23" s="142"/>
      <c r="J23" s="143"/>
      <c r="K23" s="14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37"/>
      <c r="D26" s="139"/>
      <c r="E26" s="153"/>
      <c r="F26" s="137"/>
      <c r="G26" s="139"/>
      <c r="H26" s="153"/>
      <c r="I26" s="154"/>
      <c r="J26" s="138"/>
      <c r="K26" s="140"/>
    </row>
    <row r="27" spans="2:14" x14ac:dyDescent="0.3">
      <c r="B27" s="136" t="s">
        <v>13</v>
      </c>
      <c r="C27" s="137"/>
      <c r="D27" s="139"/>
      <c r="E27" s="153"/>
      <c r="F27" s="137"/>
      <c r="G27" s="139"/>
      <c r="H27" s="153"/>
      <c r="I27" s="154"/>
      <c r="J27" s="138"/>
      <c r="K27" s="140"/>
    </row>
    <row r="28" spans="2:14" x14ac:dyDescent="0.3">
      <c r="B28" s="136" t="s">
        <v>10</v>
      </c>
      <c r="C28" s="137"/>
      <c r="D28" s="139"/>
      <c r="E28" s="153"/>
      <c r="F28" s="137"/>
      <c r="G28" s="139"/>
      <c r="H28" s="153"/>
      <c r="I28" s="154"/>
      <c r="J28" s="138"/>
      <c r="K28" s="140"/>
    </row>
    <row r="29" spans="2:14" x14ac:dyDescent="0.3">
      <c r="B29" s="136" t="s">
        <v>3</v>
      </c>
      <c r="C29" s="137"/>
      <c r="D29" s="139"/>
      <c r="E29" s="153"/>
      <c r="F29" s="137"/>
      <c r="G29" s="139"/>
      <c r="H29" s="153"/>
      <c r="I29" s="154"/>
      <c r="J29" s="138"/>
      <c r="K29" s="140"/>
    </row>
    <row r="30" spans="2:14" x14ac:dyDescent="0.3">
      <c r="B30" s="136" t="s">
        <v>8</v>
      </c>
      <c r="C30" s="137"/>
      <c r="D30" s="139"/>
      <c r="E30" s="153"/>
      <c r="F30" s="137">
        <v>2.199074074074074E-4</v>
      </c>
      <c r="G30" s="139"/>
      <c r="H30" s="153">
        <v>1</v>
      </c>
      <c r="I30" s="154">
        <v>2.199074074074074E-4</v>
      </c>
      <c r="J30" s="138"/>
      <c r="K30" s="140">
        <v>1</v>
      </c>
    </row>
    <row r="31" spans="2:14" x14ac:dyDescent="0.3">
      <c r="B31" s="136" t="s">
        <v>2</v>
      </c>
      <c r="C31" s="137"/>
      <c r="D31" s="139"/>
      <c r="E31" s="153"/>
      <c r="F31" s="137"/>
      <c r="G31" s="139"/>
      <c r="H31" s="153"/>
      <c r="I31" s="154"/>
      <c r="J31" s="138"/>
      <c r="K31" s="140"/>
    </row>
    <row r="32" spans="2:14" s="146" customFormat="1" x14ac:dyDescent="0.3">
      <c r="B32" s="141" t="s">
        <v>29</v>
      </c>
      <c r="C32" s="150"/>
      <c r="D32" s="150"/>
      <c r="E32" s="143"/>
      <c r="F32" s="150">
        <v>2.199074074074074E-4</v>
      </c>
      <c r="G32" s="150"/>
      <c r="H32" s="143">
        <v>1</v>
      </c>
      <c r="I32" s="150">
        <v>2.199074074074074E-4</v>
      </c>
      <c r="J32" s="150"/>
      <c r="K32" s="152">
        <v>1</v>
      </c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50"/>
      <c r="D34" s="151"/>
      <c r="E34" s="143"/>
      <c r="F34" s="150">
        <v>2.199074074074074E-4</v>
      </c>
      <c r="G34" s="151"/>
      <c r="H34" s="143">
        <v>1</v>
      </c>
      <c r="I34" s="150">
        <v>2.199074074074074E-4</v>
      </c>
      <c r="J34" s="151"/>
      <c r="K34" s="152">
        <v>1</v>
      </c>
    </row>
    <row r="35" spans="2:14" ht="66" customHeight="1" thickBot="1" x14ac:dyDescent="0.35">
      <c r="B35" s="275" t="s">
        <v>171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87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88</v>
      </c>
      <c r="D5" s="267"/>
      <c r="E5" s="273"/>
      <c r="F5" s="272" t="s">
        <v>89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4"/>
      <c r="D7" s="174"/>
      <c r="E7" s="175"/>
      <c r="F7" s="137"/>
      <c r="G7" s="138"/>
      <c r="H7" s="153"/>
      <c r="I7" s="154"/>
      <c r="J7" s="138"/>
      <c r="K7" s="140"/>
    </row>
    <row r="8" spans="2:11" x14ac:dyDescent="0.3">
      <c r="B8" s="136" t="s">
        <v>33</v>
      </c>
      <c r="C8" s="154"/>
      <c r="D8" s="174"/>
      <c r="E8" s="175"/>
      <c r="F8" s="137"/>
      <c r="G8" s="138"/>
      <c r="H8" s="153"/>
      <c r="I8" s="154"/>
      <c r="J8" s="138"/>
      <c r="K8" s="140"/>
    </row>
    <row r="9" spans="2:11" x14ac:dyDescent="0.3">
      <c r="B9" s="136" t="s">
        <v>5</v>
      </c>
      <c r="C9" s="154"/>
      <c r="D9" s="174"/>
      <c r="E9" s="175"/>
      <c r="F9" s="137"/>
      <c r="G9" s="138"/>
      <c r="H9" s="153"/>
      <c r="I9" s="154"/>
      <c r="J9" s="138"/>
      <c r="K9" s="140"/>
    </row>
    <row r="10" spans="2:11" x14ac:dyDescent="0.3">
      <c r="B10" s="136" t="s">
        <v>12</v>
      </c>
      <c r="C10" s="154"/>
      <c r="D10" s="174"/>
      <c r="E10" s="175"/>
      <c r="F10" s="137"/>
      <c r="G10" s="138"/>
      <c r="H10" s="153"/>
      <c r="I10" s="154"/>
      <c r="J10" s="138"/>
      <c r="K10" s="140"/>
    </row>
    <row r="11" spans="2:11" x14ac:dyDescent="0.3">
      <c r="B11" s="136" t="s">
        <v>7</v>
      </c>
      <c r="C11" s="154"/>
      <c r="D11" s="174"/>
      <c r="E11" s="175"/>
      <c r="F11" s="137"/>
      <c r="G11" s="138"/>
      <c r="H11" s="153"/>
      <c r="I11" s="154"/>
      <c r="J11" s="138"/>
      <c r="K11" s="140"/>
    </row>
    <row r="12" spans="2:11" x14ac:dyDescent="0.3">
      <c r="B12" s="136" t="s">
        <v>34</v>
      </c>
      <c r="C12" s="154"/>
      <c r="D12" s="174"/>
      <c r="E12" s="175"/>
      <c r="F12" s="137"/>
      <c r="G12" s="138"/>
      <c r="H12" s="153"/>
      <c r="I12" s="154"/>
      <c r="J12" s="138"/>
      <c r="K12" s="140"/>
    </row>
    <row r="13" spans="2:11" x14ac:dyDescent="0.3">
      <c r="B13" s="136" t="s">
        <v>15</v>
      </c>
      <c r="C13" s="154"/>
      <c r="D13" s="174"/>
      <c r="E13" s="175"/>
      <c r="F13" s="137"/>
      <c r="G13" s="138"/>
      <c r="H13" s="153"/>
      <c r="I13" s="154"/>
      <c r="J13" s="138"/>
      <c r="K13" s="140"/>
    </row>
    <row r="14" spans="2:11" x14ac:dyDescent="0.3">
      <c r="B14" s="136" t="s">
        <v>35</v>
      </c>
      <c r="C14" s="154"/>
      <c r="D14" s="174"/>
      <c r="E14" s="175"/>
      <c r="F14" s="137"/>
      <c r="G14" s="138"/>
      <c r="H14" s="153"/>
      <c r="I14" s="154"/>
      <c r="J14" s="138"/>
      <c r="K14" s="140"/>
    </row>
    <row r="15" spans="2:11" x14ac:dyDescent="0.3">
      <c r="B15" s="136" t="s">
        <v>11</v>
      </c>
      <c r="C15" s="154"/>
      <c r="D15" s="174"/>
      <c r="E15" s="175"/>
      <c r="F15" s="137"/>
      <c r="G15" s="138"/>
      <c r="H15" s="153"/>
      <c r="I15" s="154"/>
      <c r="J15" s="138"/>
      <c r="K15" s="140"/>
    </row>
    <row r="16" spans="2:11" x14ac:dyDescent="0.3">
      <c r="B16" s="136" t="s">
        <v>19</v>
      </c>
      <c r="C16" s="154"/>
      <c r="D16" s="174"/>
      <c r="E16" s="175"/>
      <c r="F16" s="137"/>
      <c r="G16" s="138"/>
      <c r="H16" s="153"/>
      <c r="I16" s="154"/>
      <c r="J16" s="138"/>
      <c r="K16" s="140"/>
    </row>
    <row r="17" spans="2:14" x14ac:dyDescent="0.3">
      <c r="B17" s="136" t="s">
        <v>26</v>
      </c>
      <c r="C17" s="154"/>
      <c r="D17" s="174"/>
      <c r="E17" s="175"/>
      <c r="F17" s="137"/>
      <c r="G17" s="138"/>
      <c r="H17" s="153"/>
      <c r="I17" s="154"/>
      <c r="J17" s="138"/>
      <c r="K17" s="140"/>
    </row>
    <row r="18" spans="2:14" x14ac:dyDescent="0.3">
      <c r="B18" s="136" t="s">
        <v>36</v>
      </c>
      <c r="C18" s="154"/>
      <c r="D18" s="174"/>
      <c r="E18" s="175"/>
      <c r="F18" s="137"/>
      <c r="G18" s="138"/>
      <c r="H18" s="153"/>
      <c r="I18" s="154"/>
      <c r="J18" s="138"/>
      <c r="K18" s="140"/>
    </row>
    <row r="19" spans="2:14" x14ac:dyDescent="0.3">
      <c r="B19" s="136" t="s">
        <v>37</v>
      </c>
      <c r="C19" s="154"/>
      <c r="D19" s="174"/>
      <c r="E19" s="175"/>
      <c r="F19" s="137"/>
      <c r="G19" s="138"/>
      <c r="H19" s="153"/>
      <c r="I19" s="154"/>
      <c r="J19" s="138"/>
      <c r="K19" s="140"/>
    </row>
    <row r="20" spans="2:14" x14ac:dyDescent="0.3">
      <c r="B20" s="136" t="s">
        <v>16</v>
      </c>
      <c r="C20" s="154"/>
      <c r="D20" s="174"/>
      <c r="E20" s="175"/>
      <c r="F20" s="137"/>
      <c r="G20" s="138"/>
      <c r="H20" s="153"/>
      <c r="I20" s="154"/>
      <c r="J20" s="138"/>
      <c r="K20" s="140"/>
    </row>
    <row r="21" spans="2:14" x14ac:dyDescent="0.3">
      <c r="B21" s="136" t="s">
        <v>14</v>
      </c>
      <c r="C21" s="176"/>
      <c r="D21" s="174"/>
      <c r="E21" s="175"/>
      <c r="F21" s="137"/>
      <c r="G21" s="138"/>
      <c r="H21" s="153"/>
      <c r="I21" s="154"/>
      <c r="J21" s="138"/>
      <c r="K21" s="140"/>
    </row>
    <row r="22" spans="2:14" x14ac:dyDescent="0.3">
      <c r="B22" s="136" t="s">
        <v>1</v>
      </c>
      <c r="C22" s="154"/>
      <c r="D22" s="174"/>
      <c r="E22" s="175"/>
      <c r="F22" s="137">
        <v>2.3379629629629631E-3</v>
      </c>
      <c r="G22" s="138">
        <v>1</v>
      </c>
      <c r="H22" s="153">
        <v>0.11649365628604386</v>
      </c>
      <c r="I22" s="154">
        <v>2.3379629629629631E-3</v>
      </c>
      <c r="J22" s="138">
        <v>1</v>
      </c>
      <c r="K22" s="140">
        <v>0.11649365628604386</v>
      </c>
    </row>
    <row r="23" spans="2:14" s="146" customFormat="1" x14ac:dyDescent="0.3">
      <c r="B23" s="141" t="s">
        <v>29</v>
      </c>
      <c r="C23" s="177"/>
      <c r="D23" s="178"/>
      <c r="E23" s="179"/>
      <c r="F23" s="142">
        <v>2.3379629629629631E-3</v>
      </c>
      <c r="G23" s="143">
        <v>1</v>
      </c>
      <c r="H23" s="144">
        <v>0.11649365628604386</v>
      </c>
      <c r="I23" s="142">
        <v>2.3379629629629631E-3</v>
      </c>
      <c r="J23" s="143">
        <v>1</v>
      </c>
      <c r="K23" s="145">
        <v>0.11649365628604386</v>
      </c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37"/>
      <c r="D26" s="180"/>
      <c r="E26" s="175"/>
      <c r="F26" s="137"/>
      <c r="G26" s="139"/>
      <c r="H26" s="153"/>
      <c r="I26" s="154"/>
      <c r="J26" s="138"/>
      <c r="K26" s="140"/>
    </row>
    <row r="27" spans="2:14" x14ac:dyDescent="0.3">
      <c r="B27" s="136" t="s">
        <v>13</v>
      </c>
      <c r="C27" s="137"/>
      <c r="D27" s="180"/>
      <c r="E27" s="175"/>
      <c r="F27" s="137"/>
      <c r="G27" s="139"/>
      <c r="H27" s="153"/>
      <c r="I27" s="154"/>
      <c r="J27" s="138"/>
      <c r="K27" s="140"/>
    </row>
    <row r="28" spans="2:14" x14ac:dyDescent="0.3">
      <c r="B28" s="136" t="s">
        <v>10</v>
      </c>
      <c r="C28" s="137"/>
      <c r="D28" s="180"/>
      <c r="E28" s="175"/>
      <c r="F28" s="137"/>
      <c r="G28" s="139"/>
      <c r="H28" s="153"/>
      <c r="I28" s="154"/>
      <c r="J28" s="138"/>
      <c r="K28" s="140"/>
    </row>
    <row r="29" spans="2:14" x14ac:dyDescent="0.3">
      <c r="B29" s="136" t="s">
        <v>3</v>
      </c>
      <c r="C29" s="137"/>
      <c r="D29" s="180"/>
      <c r="E29" s="175"/>
      <c r="F29" s="137"/>
      <c r="G29" s="139"/>
      <c r="H29" s="153"/>
      <c r="I29" s="154"/>
      <c r="J29" s="138"/>
      <c r="K29" s="140"/>
    </row>
    <row r="30" spans="2:14" x14ac:dyDescent="0.3">
      <c r="B30" s="136" t="s">
        <v>8</v>
      </c>
      <c r="C30" s="180"/>
      <c r="D30" s="180"/>
      <c r="E30" s="175"/>
      <c r="F30" s="137">
        <v>1.773148148148148E-2</v>
      </c>
      <c r="G30" s="139"/>
      <c r="H30" s="153">
        <v>0.8835063437139562</v>
      </c>
      <c r="I30" s="154">
        <v>1.773148148148148E-2</v>
      </c>
      <c r="J30" s="138"/>
      <c r="K30" s="140">
        <v>0.8835063437139562</v>
      </c>
    </row>
    <row r="31" spans="2:14" x14ac:dyDescent="0.3">
      <c r="B31" s="136" t="s">
        <v>2</v>
      </c>
      <c r="C31" s="137"/>
      <c r="D31" s="180"/>
      <c r="E31" s="175"/>
      <c r="F31" s="137"/>
      <c r="G31" s="139"/>
      <c r="H31" s="153"/>
      <c r="I31" s="154"/>
      <c r="J31" s="138"/>
      <c r="K31" s="140"/>
    </row>
    <row r="32" spans="2:14" s="146" customFormat="1" x14ac:dyDescent="0.3">
      <c r="B32" s="141" t="s">
        <v>29</v>
      </c>
      <c r="C32" s="181"/>
      <c r="D32" s="181"/>
      <c r="E32" s="178"/>
      <c r="F32" s="150">
        <v>1.773148148148148E-2</v>
      </c>
      <c r="G32" s="150"/>
      <c r="H32" s="143">
        <v>0.8835063437139562</v>
      </c>
      <c r="I32" s="150">
        <v>1.773148148148148E-2</v>
      </c>
      <c r="J32" s="150"/>
      <c r="K32" s="152">
        <v>0.8835063437139562</v>
      </c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50"/>
      <c r="D34" s="151"/>
      <c r="E34" s="143"/>
      <c r="F34" s="150">
        <v>2.0069444444444442E-2</v>
      </c>
      <c r="G34" s="151"/>
      <c r="H34" s="143">
        <v>1</v>
      </c>
      <c r="I34" s="150">
        <v>2.0069444444444442E-2</v>
      </c>
      <c r="J34" s="151"/>
      <c r="K34" s="152">
        <v>1</v>
      </c>
    </row>
    <row r="35" spans="2:14" ht="66" customHeight="1" thickBot="1" x14ac:dyDescent="0.35">
      <c r="B35" s="275" t="s">
        <v>172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90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91</v>
      </c>
      <c r="D5" s="267"/>
      <c r="E5" s="273"/>
      <c r="F5" s="272" t="s">
        <v>92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6"/>
      <c r="D7" s="157"/>
      <c r="E7" s="158"/>
      <c r="F7" s="156"/>
      <c r="G7" s="157"/>
      <c r="H7" s="158"/>
      <c r="I7" s="159"/>
      <c r="J7" s="157"/>
      <c r="K7" s="160"/>
    </row>
    <row r="8" spans="2:11" x14ac:dyDescent="0.3">
      <c r="B8" s="136" t="s">
        <v>33</v>
      </c>
      <c r="C8" s="156"/>
      <c r="D8" s="157"/>
      <c r="E8" s="158"/>
      <c r="F8" s="156"/>
      <c r="G8" s="157"/>
      <c r="H8" s="158"/>
      <c r="I8" s="159"/>
      <c r="J8" s="157"/>
      <c r="K8" s="160"/>
    </row>
    <row r="9" spans="2:11" x14ac:dyDescent="0.3">
      <c r="B9" s="136" t="s">
        <v>5</v>
      </c>
      <c r="C9" s="156"/>
      <c r="D9" s="157"/>
      <c r="E9" s="158"/>
      <c r="F9" s="156"/>
      <c r="G9" s="157"/>
      <c r="H9" s="158"/>
      <c r="I9" s="159"/>
      <c r="J9" s="157"/>
      <c r="K9" s="160"/>
    </row>
    <row r="10" spans="2:11" x14ac:dyDescent="0.3">
      <c r="B10" s="136" t="s">
        <v>12</v>
      </c>
      <c r="C10" s="156"/>
      <c r="D10" s="157"/>
      <c r="E10" s="158"/>
      <c r="F10" s="156"/>
      <c r="G10" s="157"/>
      <c r="H10" s="158"/>
      <c r="I10" s="159"/>
      <c r="J10" s="157"/>
      <c r="K10" s="160"/>
    </row>
    <row r="11" spans="2:11" x14ac:dyDescent="0.3">
      <c r="B11" s="136" t="s">
        <v>7</v>
      </c>
      <c r="C11" s="156"/>
      <c r="D11" s="157"/>
      <c r="E11" s="158"/>
      <c r="F11" s="156"/>
      <c r="G11" s="157"/>
      <c r="H11" s="158"/>
      <c r="I11" s="159"/>
      <c r="J11" s="157"/>
      <c r="K11" s="160"/>
    </row>
    <row r="12" spans="2:11" x14ac:dyDescent="0.3">
      <c r="B12" s="136" t="s">
        <v>34</v>
      </c>
      <c r="C12" s="156"/>
      <c r="D12" s="157"/>
      <c r="E12" s="158"/>
      <c r="F12" s="156"/>
      <c r="G12" s="157"/>
      <c r="H12" s="158"/>
      <c r="I12" s="159"/>
      <c r="J12" s="157"/>
      <c r="K12" s="160"/>
    </row>
    <row r="13" spans="2:11" x14ac:dyDescent="0.3">
      <c r="B13" s="136" t="s">
        <v>15</v>
      </c>
      <c r="C13" s="156"/>
      <c r="D13" s="157"/>
      <c r="E13" s="158"/>
      <c r="F13" s="156"/>
      <c r="G13" s="157"/>
      <c r="H13" s="158"/>
      <c r="I13" s="159"/>
      <c r="J13" s="157"/>
      <c r="K13" s="160"/>
    </row>
    <row r="14" spans="2:11" x14ac:dyDescent="0.3">
      <c r="B14" s="136" t="s">
        <v>35</v>
      </c>
      <c r="C14" s="156"/>
      <c r="D14" s="157"/>
      <c r="E14" s="158"/>
      <c r="F14" s="156"/>
      <c r="G14" s="157"/>
      <c r="H14" s="158"/>
      <c r="I14" s="159"/>
      <c r="J14" s="157"/>
      <c r="K14" s="160"/>
    </row>
    <row r="15" spans="2:11" x14ac:dyDescent="0.3">
      <c r="B15" s="136" t="s">
        <v>11</v>
      </c>
      <c r="C15" s="156"/>
      <c r="D15" s="157"/>
      <c r="E15" s="158"/>
      <c r="F15" s="156"/>
      <c r="G15" s="157"/>
      <c r="H15" s="158"/>
      <c r="I15" s="159"/>
      <c r="J15" s="157"/>
      <c r="K15" s="160"/>
    </row>
    <row r="16" spans="2:11" x14ac:dyDescent="0.3">
      <c r="B16" s="136" t="s">
        <v>19</v>
      </c>
      <c r="C16" s="156"/>
      <c r="D16" s="157"/>
      <c r="E16" s="158"/>
      <c r="F16" s="156"/>
      <c r="G16" s="157"/>
      <c r="H16" s="158"/>
      <c r="I16" s="159"/>
      <c r="J16" s="157"/>
      <c r="K16" s="160"/>
    </row>
    <row r="17" spans="2:14" x14ac:dyDescent="0.3">
      <c r="B17" s="136" t="s">
        <v>26</v>
      </c>
      <c r="C17" s="156"/>
      <c r="D17" s="157"/>
      <c r="E17" s="158"/>
      <c r="F17" s="156"/>
      <c r="G17" s="157"/>
      <c r="H17" s="158"/>
      <c r="I17" s="159"/>
      <c r="J17" s="157"/>
      <c r="K17" s="160"/>
    </row>
    <row r="18" spans="2:14" x14ac:dyDescent="0.3">
      <c r="B18" s="136" t="s">
        <v>36</v>
      </c>
      <c r="C18" s="156"/>
      <c r="D18" s="157"/>
      <c r="E18" s="158"/>
      <c r="F18" s="156"/>
      <c r="G18" s="157"/>
      <c r="H18" s="158"/>
      <c r="I18" s="159"/>
      <c r="J18" s="157"/>
      <c r="K18" s="160"/>
    </row>
    <row r="19" spans="2:14" x14ac:dyDescent="0.3">
      <c r="B19" s="136" t="s">
        <v>37</v>
      </c>
      <c r="C19" s="156"/>
      <c r="D19" s="157"/>
      <c r="E19" s="158"/>
      <c r="F19" s="156"/>
      <c r="G19" s="157"/>
      <c r="H19" s="158"/>
      <c r="I19" s="159"/>
      <c r="J19" s="157"/>
      <c r="K19" s="160"/>
    </row>
    <row r="20" spans="2:14" x14ac:dyDescent="0.3">
      <c r="B20" s="136" t="s">
        <v>16</v>
      </c>
      <c r="C20" s="156"/>
      <c r="D20" s="157"/>
      <c r="E20" s="158"/>
      <c r="F20" s="156"/>
      <c r="G20" s="157"/>
      <c r="H20" s="158"/>
      <c r="I20" s="159"/>
      <c r="J20" s="157"/>
      <c r="K20" s="160"/>
    </row>
    <row r="21" spans="2:14" x14ac:dyDescent="0.3">
      <c r="B21" s="136" t="s">
        <v>14</v>
      </c>
      <c r="C21" s="161"/>
      <c r="D21" s="157"/>
      <c r="E21" s="158"/>
      <c r="F21" s="156"/>
      <c r="G21" s="157"/>
      <c r="H21" s="158"/>
      <c r="I21" s="159"/>
      <c r="J21" s="157"/>
      <c r="K21" s="160"/>
    </row>
    <row r="22" spans="2:14" x14ac:dyDescent="0.3">
      <c r="B22" s="136" t="s">
        <v>1</v>
      </c>
      <c r="C22" s="156"/>
      <c r="D22" s="157"/>
      <c r="E22" s="158"/>
      <c r="F22" s="156"/>
      <c r="G22" s="157"/>
      <c r="H22" s="158"/>
      <c r="I22" s="159"/>
      <c r="J22" s="157"/>
      <c r="K22" s="160"/>
    </row>
    <row r="23" spans="2:14" s="146" customFormat="1" x14ac:dyDescent="0.3">
      <c r="B23" s="141" t="s">
        <v>29</v>
      </c>
      <c r="C23" s="162"/>
      <c r="D23" s="163"/>
      <c r="E23" s="164"/>
      <c r="F23" s="162"/>
      <c r="G23" s="163"/>
      <c r="H23" s="164"/>
      <c r="I23" s="162"/>
      <c r="J23" s="163"/>
      <c r="K23" s="16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68"/>
      <c r="D26" s="169"/>
      <c r="E26" s="158"/>
      <c r="F26" s="168"/>
      <c r="G26" s="169"/>
      <c r="H26" s="158"/>
      <c r="I26" s="159"/>
      <c r="J26" s="157"/>
      <c r="K26" s="160"/>
    </row>
    <row r="27" spans="2:14" x14ac:dyDescent="0.3">
      <c r="B27" s="136" t="s">
        <v>13</v>
      </c>
      <c r="C27" s="168"/>
      <c r="D27" s="169"/>
      <c r="E27" s="158"/>
      <c r="F27" s="168"/>
      <c r="G27" s="169"/>
      <c r="H27" s="158"/>
      <c r="I27" s="159"/>
      <c r="J27" s="157"/>
      <c r="K27" s="160"/>
    </row>
    <row r="28" spans="2:14" x14ac:dyDescent="0.3">
      <c r="B28" s="136" t="s">
        <v>10</v>
      </c>
      <c r="C28" s="168"/>
      <c r="D28" s="169"/>
      <c r="E28" s="158"/>
      <c r="F28" s="168"/>
      <c r="G28" s="169"/>
      <c r="H28" s="158"/>
      <c r="I28" s="159"/>
      <c r="J28" s="157"/>
      <c r="K28" s="160"/>
    </row>
    <row r="29" spans="2:14" x14ac:dyDescent="0.3">
      <c r="B29" s="136" t="s">
        <v>3</v>
      </c>
      <c r="C29" s="168"/>
      <c r="D29" s="169"/>
      <c r="E29" s="158"/>
      <c r="F29" s="168"/>
      <c r="G29" s="169"/>
      <c r="H29" s="158"/>
      <c r="I29" s="159"/>
      <c r="J29" s="157"/>
      <c r="K29" s="160"/>
    </row>
    <row r="30" spans="2:14" x14ac:dyDescent="0.3">
      <c r="B30" s="136" t="s">
        <v>8</v>
      </c>
      <c r="C30" s="170"/>
      <c r="D30" s="169"/>
      <c r="E30" s="158"/>
      <c r="F30" s="170"/>
      <c r="G30" s="169"/>
      <c r="H30" s="158"/>
      <c r="I30" s="159"/>
      <c r="J30" s="157"/>
      <c r="K30" s="160"/>
    </row>
    <row r="31" spans="2:14" x14ac:dyDescent="0.3">
      <c r="B31" s="136" t="s">
        <v>2</v>
      </c>
      <c r="C31" s="168"/>
      <c r="D31" s="169"/>
      <c r="E31" s="158"/>
      <c r="F31" s="168"/>
      <c r="G31" s="169"/>
      <c r="H31" s="158"/>
      <c r="I31" s="159"/>
      <c r="J31" s="157"/>
      <c r="K31" s="160"/>
    </row>
    <row r="32" spans="2:14" s="146" customFormat="1" x14ac:dyDescent="0.3">
      <c r="B32" s="141" t="s">
        <v>29</v>
      </c>
      <c r="C32" s="171"/>
      <c r="D32" s="171"/>
      <c r="E32" s="163"/>
      <c r="F32" s="171"/>
      <c r="G32" s="171"/>
      <c r="H32" s="163"/>
      <c r="I32" s="171"/>
      <c r="J32" s="171"/>
      <c r="K32" s="17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71"/>
      <c r="D34" s="173"/>
      <c r="E34" s="163"/>
      <c r="F34" s="171"/>
      <c r="G34" s="173"/>
      <c r="H34" s="163"/>
      <c r="I34" s="171"/>
      <c r="J34" s="173"/>
      <c r="K34" s="172"/>
    </row>
    <row r="35" spans="2:14" ht="66" customHeight="1" thickBot="1" x14ac:dyDescent="0.35">
      <c r="B35" s="275" t="s">
        <v>80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93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94</v>
      </c>
      <c r="D5" s="267"/>
      <c r="E5" s="273"/>
      <c r="F5" s="272" t="s">
        <v>95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6"/>
      <c r="D7" s="157"/>
      <c r="E7" s="158"/>
      <c r="F7" s="156"/>
      <c r="G7" s="157"/>
      <c r="H7" s="158"/>
      <c r="I7" s="159"/>
      <c r="J7" s="157"/>
      <c r="K7" s="160"/>
    </row>
    <row r="8" spans="2:11" x14ac:dyDescent="0.3">
      <c r="B8" s="136" t="s">
        <v>33</v>
      </c>
      <c r="C8" s="156"/>
      <c r="D8" s="157"/>
      <c r="E8" s="158"/>
      <c r="F8" s="156"/>
      <c r="G8" s="157"/>
      <c r="H8" s="158"/>
      <c r="I8" s="159"/>
      <c r="J8" s="157"/>
      <c r="K8" s="160"/>
    </row>
    <row r="9" spans="2:11" x14ac:dyDescent="0.3">
      <c r="B9" s="136" t="s">
        <v>5</v>
      </c>
      <c r="C9" s="156"/>
      <c r="D9" s="157"/>
      <c r="E9" s="158"/>
      <c r="F9" s="156"/>
      <c r="G9" s="157"/>
      <c r="H9" s="158"/>
      <c r="I9" s="159"/>
      <c r="J9" s="157"/>
      <c r="K9" s="160"/>
    </row>
    <row r="10" spans="2:11" x14ac:dyDescent="0.3">
      <c r="B10" s="136" t="s">
        <v>12</v>
      </c>
      <c r="C10" s="156"/>
      <c r="D10" s="157"/>
      <c r="E10" s="158"/>
      <c r="F10" s="156"/>
      <c r="G10" s="157"/>
      <c r="H10" s="158"/>
      <c r="I10" s="159"/>
      <c r="J10" s="157"/>
      <c r="K10" s="160"/>
    </row>
    <row r="11" spans="2:11" x14ac:dyDescent="0.3">
      <c r="B11" s="136" t="s">
        <v>7</v>
      </c>
      <c r="C11" s="156"/>
      <c r="D11" s="157"/>
      <c r="E11" s="158"/>
      <c r="F11" s="156"/>
      <c r="G11" s="157"/>
      <c r="H11" s="158"/>
      <c r="I11" s="159"/>
      <c r="J11" s="157"/>
      <c r="K11" s="160"/>
    </row>
    <row r="12" spans="2:11" x14ac:dyDescent="0.3">
      <c r="B12" s="136" t="s">
        <v>34</v>
      </c>
      <c r="C12" s="156"/>
      <c r="D12" s="157"/>
      <c r="E12" s="158"/>
      <c r="F12" s="156"/>
      <c r="G12" s="157"/>
      <c r="H12" s="158"/>
      <c r="I12" s="159"/>
      <c r="J12" s="157"/>
      <c r="K12" s="160"/>
    </row>
    <row r="13" spans="2:11" x14ac:dyDescent="0.3">
      <c r="B13" s="136" t="s">
        <v>15</v>
      </c>
      <c r="C13" s="156"/>
      <c r="D13" s="157"/>
      <c r="E13" s="158"/>
      <c r="F13" s="156"/>
      <c r="G13" s="157"/>
      <c r="H13" s="158"/>
      <c r="I13" s="159"/>
      <c r="J13" s="157"/>
      <c r="K13" s="160"/>
    </row>
    <row r="14" spans="2:11" x14ac:dyDescent="0.3">
      <c r="B14" s="136" t="s">
        <v>35</v>
      </c>
      <c r="C14" s="156"/>
      <c r="D14" s="157"/>
      <c r="E14" s="158"/>
      <c r="F14" s="156"/>
      <c r="G14" s="157"/>
      <c r="H14" s="158"/>
      <c r="I14" s="159"/>
      <c r="J14" s="157"/>
      <c r="K14" s="160"/>
    </row>
    <row r="15" spans="2:11" x14ac:dyDescent="0.3">
      <c r="B15" s="136" t="s">
        <v>11</v>
      </c>
      <c r="C15" s="156"/>
      <c r="D15" s="157"/>
      <c r="E15" s="158"/>
      <c r="F15" s="156"/>
      <c r="G15" s="157"/>
      <c r="H15" s="158"/>
      <c r="I15" s="159"/>
      <c r="J15" s="157"/>
      <c r="K15" s="160"/>
    </row>
    <row r="16" spans="2:11" x14ac:dyDescent="0.3">
      <c r="B16" s="136" t="s">
        <v>19</v>
      </c>
      <c r="C16" s="156"/>
      <c r="D16" s="157"/>
      <c r="E16" s="158"/>
      <c r="F16" s="156"/>
      <c r="G16" s="157"/>
      <c r="H16" s="158"/>
      <c r="I16" s="159"/>
      <c r="J16" s="157"/>
      <c r="K16" s="160"/>
    </row>
    <row r="17" spans="2:14" x14ac:dyDescent="0.3">
      <c r="B17" s="136" t="s">
        <v>26</v>
      </c>
      <c r="C17" s="156"/>
      <c r="D17" s="157"/>
      <c r="E17" s="158"/>
      <c r="F17" s="156"/>
      <c r="G17" s="157"/>
      <c r="H17" s="158"/>
      <c r="I17" s="159"/>
      <c r="J17" s="157"/>
      <c r="K17" s="160"/>
    </row>
    <row r="18" spans="2:14" x14ac:dyDescent="0.3">
      <c r="B18" s="136" t="s">
        <v>36</v>
      </c>
      <c r="C18" s="156"/>
      <c r="D18" s="157"/>
      <c r="E18" s="158"/>
      <c r="F18" s="156"/>
      <c r="G18" s="157"/>
      <c r="H18" s="158"/>
      <c r="I18" s="159"/>
      <c r="J18" s="157"/>
      <c r="K18" s="160"/>
    </row>
    <row r="19" spans="2:14" x14ac:dyDescent="0.3">
      <c r="B19" s="136" t="s">
        <v>37</v>
      </c>
      <c r="C19" s="156"/>
      <c r="D19" s="157"/>
      <c r="E19" s="158"/>
      <c r="F19" s="156"/>
      <c r="G19" s="157"/>
      <c r="H19" s="158"/>
      <c r="I19" s="159"/>
      <c r="J19" s="157"/>
      <c r="K19" s="160"/>
    </row>
    <row r="20" spans="2:14" x14ac:dyDescent="0.3">
      <c r="B20" s="136" t="s">
        <v>16</v>
      </c>
      <c r="C20" s="156"/>
      <c r="D20" s="157"/>
      <c r="E20" s="158"/>
      <c r="F20" s="156"/>
      <c r="G20" s="157"/>
      <c r="H20" s="158"/>
      <c r="I20" s="159"/>
      <c r="J20" s="157"/>
      <c r="K20" s="160"/>
    </row>
    <row r="21" spans="2:14" x14ac:dyDescent="0.3">
      <c r="B21" s="136" t="s">
        <v>14</v>
      </c>
      <c r="C21" s="161"/>
      <c r="D21" s="157"/>
      <c r="E21" s="158"/>
      <c r="F21" s="156"/>
      <c r="G21" s="157"/>
      <c r="H21" s="158"/>
      <c r="I21" s="159"/>
      <c r="J21" s="157"/>
      <c r="K21" s="160"/>
    </row>
    <row r="22" spans="2:14" x14ac:dyDescent="0.3">
      <c r="B22" s="136" t="s">
        <v>1</v>
      </c>
      <c r="C22" s="156"/>
      <c r="D22" s="157"/>
      <c r="E22" s="158"/>
      <c r="F22" s="156"/>
      <c r="G22" s="157"/>
      <c r="H22" s="158"/>
      <c r="I22" s="159"/>
      <c r="J22" s="157"/>
      <c r="K22" s="160"/>
    </row>
    <row r="23" spans="2:14" s="146" customFormat="1" x14ac:dyDescent="0.3">
      <c r="B23" s="141" t="s">
        <v>29</v>
      </c>
      <c r="C23" s="162"/>
      <c r="D23" s="163"/>
      <c r="E23" s="164"/>
      <c r="F23" s="162"/>
      <c r="G23" s="163"/>
      <c r="H23" s="164"/>
      <c r="I23" s="162"/>
      <c r="J23" s="163"/>
      <c r="K23" s="16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68"/>
      <c r="D26" s="169"/>
      <c r="E26" s="158"/>
      <c r="F26" s="168"/>
      <c r="G26" s="169"/>
      <c r="H26" s="158"/>
      <c r="I26" s="159"/>
      <c r="J26" s="157"/>
      <c r="K26" s="160"/>
    </row>
    <row r="27" spans="2:14" x14ac:dyDescent="0.3">
      <c r="B27" s="136" t="s">
        <v>13</v>
      </c>
      <c r="C27" s="168"/>
      <c r="D27" s="169"/>
      <c r="E27" s="158"/>
      <c r="F27" s="168"/>
      <c r="G27" s="169"/>
      <c r="H27" s="158"/>
      <c r="I27" s="159"/>
      <c r="J27" s="157"/>
      <c r="K27" s="160"/>
    </row>
    <row r="28" spans="2:14" x14ac:dyDescent="0.3">
      <c r="B28" s="136" t="s">
        <v>10</v>
      </c>
      <c r="C28" s="168"/>
      <c r="D28" s="169"/>
      <c r="E28" s="158"/>
      <c r="F28" s="168"/>
      <c r="G28" s="169"/>
      <c r="H28" s="158"/>
      <c r="I28" s="159"/>
      <c r="J28" s="157"/>
      <c r="K28" s="160"/>
    </row>
    <row r="29" spans="2:14" x14ac:dyDescent="0.3">
      <c r="B29" s="136" t="s">
        <v>3</v>
      </c>
      <c r="C29" s="168"/>
      <c r="D29" s="169"/>
      <c r="E29" s="158"/>
      <c r="F29" s="168"/>
      <c r="G29" s="169"/>
      <c r="H29" s="158"/>
      <c r="I29" s="159"/>
      <c r="J29" s="157"/>
      <c r="K29" s="160"/>
    </row>
    <row r="30" spans="2:14" x14ac:dyDescent="0.3">
      <c r="B30" s="136" t="s">
        <v>8</v>
      </c>
      <c r="C30" s="170"/>
      <c r="D30" s="169"/>
      <c r="E30" s="158"/>
      <c r="F30" s="170"/>
      <c r="G30" s="169"/>
      <c r="H30" s="158"/>
      <c r="I30" s="159"/>
      <c r="J30" s="157"/>
      <c r="K30" s="160"/>
    </row>
    <row r="31" spans="2:14" x14ac:dyDescent="0.3">
      <c r="B31" s="136" t="s">
        <v>2</v>
      </c>
      <c r="C31" s="168"/>
      <c r="D31" s="169"/>
      <c r="E31" s="158"/>
      <c r="F31" s="168"/>
      <c r="G31" s="169"/>
      <c r="H31" s="158"/>
      <c r="I31" s="159"/>
      <c r="J31" s="157"/>
      <c r="K31" s="160"/>
    </row>
    <row r="32" spans="2:14" s="146" customFormat="1" x14ac:dyDescent="0.3">
      <c r="B32" s="141" t="s">
        <v>29</v>
      </c>
      <c r="C32" s="171"/>
      <c r="D32" s="171"/>
      <c r="E32" s="163"/>
      <c r="F32" s="171"/>
      <c r="G32" s="171"/>
      <c r="H32" s="163"/>
      <c r="I32" s="171"/>
      <c r="J32" s="171"/>
      <c r="K32" s="17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71"/>
      <c r="D34" s="173"/>
      <c r="E34" s="163"/>
      <c r="F34" s="171"/>
      <c r="G34" s="173"/>
      <c r="H34" s="163"/>
      <c r="I34" s="171"/>
      <c r="J34" s="173"/>
      <c r="K34" s="172"/>
    </row>
    <row r="35" spans="2:14" ht="66" customHeight="1" thickBot="1" x14ac:dyDescent="0.35">
      <c r="B35" s="275" t="s">
        <v>80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96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97</v>
      </c>
      <c r="D5" s="267"/>
      <c r="E5" s="273"/>
      <c r="F5" s="272" t="s">
        <v>98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6"/>
      <c r="D7" s="157"/>
      <c r="E7" s="158"/>
      <c r="F7" s="156"/>
      <c r="G7" s="157"/>
      <c r="H7" s="158"/>
      <c r="I7" s="159"/>
      <c r="J7" s="157"/>
      <c r="K7" s="160"/>
    </row>
    <row r="8" spans="2:11" x14ac:dyDescent="0.3">
      <c r="B8" s="136" t="s">
        <v>33</v>
      </c>
      <c r="C8" s="156"/>
      <c r="D8" s="157"/>
      <c r="E8" s="158"/>
      <c r="F8" s="156"/>
      <c r="G8" s="157"/>
      <c r="H8" s="158"/>
      <c r="I8" s="159"/>
      <c r="J8" s="157"/>
      <c r="K8" s="160"/>
    </row>
    <row r="9" spans="2:11" x14ac:dyDescent="0.3">
      <c r="B9" s="136" t="s">
        <v>5</v>
      </c>
      <c r="C9" s="156"/>
      <c r="D9" s="157"/>
      <c r="E9" s="158"/>
      <c r="F9" s="156"/>
      <c r="G9" s="157"/>
      <c r="H9" s="158"/>
      <c r="I9" s="159"/>
      <c r="J9" s="157"/>
      <c r="K9" s="160"/>
    </row>
    <row r="10" spans="2:11" x14ac:dyDescent="0.3">
      <c r="B10" s="136" t="s">
        <v>12</v>
      </c>
      <c r="C10" s="156"/>
      <c r="D10" s="157"/>
      <c r="E10" s="158"/>
      <c r="F10" s="156"/>
      <c r="G10" s="157"/>
      <c r="H10" s="158"/>
      <c r="I10" s="159"/>
      <c r="J10" s="157"/>
      <c r="K10" s="160"/>
    </row>
    <row r="11" spans="2:11" x14ac:dyDescent="0.3">
      <c r="B11" s="136" t="s">
        <v>7</v>
      </c>
      <c r="C11" s="156"/>
      <c r="D11" s="157"/>
      <c r="E11" s="158"/>
      <c r="F11" s="156"/>
      <c r="G11" s="157"/>
      <c r="H11" s="158"/>
      <c r="I11" s="159"/>
      <c r="J11" s="157"/>
      <c r="K11" s="160"/>
    </row>
    <row r="12" spans="2:11" x14ac:dyDescent="0.3">
      <c r="B12" s="136" t="s">
        <v>34</v>
      </c>
      <c r="C12" s="156"/>
      <c r="D12" s="157"/>
      <c r="E12" s="158"/>
      <c r="F12" s="156"/>
      <c r="G12" s="157"/>
      <c r="H12" s="158"/>
      <c r="I12" s="159"/>
      <c r="J12" s="157"/>
      <c r="K12" s="160"/>
    </row>
    <row r="13" spans="2:11" x14ac:dyDescent="0.3">
      <c r="B13" s="136" t="s">
        <v>15</v>
      </c>
      <c r="C13" s="156"/>
      <c r="D13" s="157"/>
      <c r="E13" s="158"/>
      <c r="F13" s="156"/>
      <c r="G13" s="157"/>
      <c r="H13" s="158"/>
      <c r="I13" s="159"/>
      <c r="J13" s="157"/>
      <c r="K13" s="160"/>
    </row>
    <row r="14" spans="2:11" x14ac:dyDescent="0.3">
      <c r="B14" s="136" t="s">
        <v>35</v>
      </c>
      <c r="C14" s="156"/>
      <c r="D14" s="157"/>
      <c r="E14" s="158"/>
      <c r="F14" s="156"/>
      <c r="G14" s="157"/>
      <c r="H14" s="158"/>
      <c r="I14" s="159"/>
      <c r="J14" s="157"/>
      <c r="K14" s="160"/>
    </row>
    <row r="15" spans="2:11" x14ac:dyDescent="0.3">
      <c r="B15" s="136" t="s">
        <v>11</v>
      </c>
      <c r="C15" s="156"/>
      <c r="D15" s="157"/>
      <c r="E15" s="158"/>
      <c r="F15" s="156"/>
      <c r="G15" s="157"/>
      <c r="H15" s="158"/>
      <c r="I15" s="159"/>
      <c r="J15" s="157"/>
      <c r="K15" s="160"/>
    </row>
    <row r="16" spans="2:11" x14ac:dyDescent="0.3">
      <c r="B16" s="136" t="s">
        <v>19</v>
      </c>
      <c r="C16" s="156"/>
      <c r="D16" s="157"/>
      <c r="E16" s="158"/>
      <c r="F16" s="156"/>
      <c r="G16" s="157"/>
      <c r="H16" s="158"/>
      <c r="I16" s="159"/>
      <c r="J16" s="157"/>
      <c r="K16" s="160"/>
    </row>
    <row r="17" spans="2:14" x14ac:dyDescent="0.3">
      <c r="B17" s="136" t="s">
        <v>26</v>
      </c>
      <c r="C17" s="156"/>
      <c r="D17" s="157"/>
      <c r="E17" s="158"/>
      <c r="F17" s="156"/>
      <c r="G17" s="157"/>
      <c r="H17" s="158"/>
      <c r="I17" s="159"/>
      <c r="J17" s="157"/>
      <c r="K17" s="160"/>
    </row>
    <row r="18" spans="2:14" x14ac:dyDescent="0.3">
      <c r="B18" s="136" t="s">
        <v>36</v>
      </c>
      <c r="C18" s="156"/>
      <c r="D18" s="157"/>
      <c r="E18" s="158"/>
      <c r="F18" s="156"/>
      <c r="G18" s="157"/>
      <c r="H18" s="158"/>
      <c r="I18" s="159"/>
      <c r="J18" s="157"/>
      <c r="K18" s="160"/>
    </row>
    <row r="19" spans="2:14" x14ac:dyDescent="0.3">
      <c r="B19" s="136" t="s">
        <v>37</v>
      </c>
      <c r="C19" s="156"/>
      <c r="D19" s="157"/>
      <c r="E19" s="158"/>
      <c r="F19" s="156"/>
      <c r="G19" s="157"/>
      <c r="H19" s="158"/>
      <c r="I19" s="159"/>
      <c r="J19" s="157"/>
      <c r="K19" s="160"/>
    </row>
    <row r="20" spans="2:14" x14ac:dyDescent="0.3">
      <c r="B20" s="136" t="s">
        <v>16</v>
      </c>
      <c r="C20" s="156"/>
      <c r="D20" s="157"/>
      <c r="E20" s="158"/>
      <c r="F20" s="156"/>
      <c r="G20" s="157"/>
      <c r="H20" s="158"/>
      <c r="I20" s="159"/>
      <c r="J20" s="157"/>
      <c r="K20" s="160"/>
    </row>
    <row r="21" spans="2:14" x14ac:dyDescent="0.3">
      <c r="B21" s="136" t="s">
        <v>14</v>
      </c>
      <c r="C21" s="161"/>
      <c r="D21" s="157"/>
      <c r="E21" s="158"/>
      <c r="F21" s="156"/>
      <c r="G21" s="157"/>
      <c r="H21" s="158"/>
      <c r="I21" s="159"/>
      <c r="J21" s="157"/>
      <c r="K21" s="160"/>
    </row>
    <row r="22" spans="2:14" x14ac:dyDescent="0.3">
      <c r="B22" s="136" t="s">
        <v>1</v>
      </c>
      <c r="C22" s="156"/>
      <c r="D22" s="157"/>
      <c r="E22" s="158"/>
      <c r="F22" s="156"/>
      <c r="G22" s="157"/>
      <c r="H22" s="158"/>
      <c r="I22" s="159"/>
      <c r="J22" s="157"/>
      <c r="K22" s="160"/>
    </row>
    <row r="23" spans="2:14" s="146" customFormat="1" x14ac:dyDescent="0.3">
      <c r="B23" s="141" t="s">
        <v>29</v>
      </c>
      <c r="C23" s="162"/>
      <c r="D23" s="163"/>
      <c r="E23" s="164"/>
      <c r="F23" s="162"/>
      <c r="G23" s="163"/>
      <c r="H23" s="164"/>
      <c r="I23" s="162"/>
      <c r="J23" s="163"/>
      <c r="K23" s="16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68"/>
      <c r="D26" s="169"/>
      <c r="E26" s="158"/>
      <c r="F26" s="168"/>
      <c r="G26" s="169"/>
      <c r="H26" s="158"/>
      <c r="I26" s="159"/>
      <c r="J26" s="157"/>
      <c r="K26" s="160"/>
    </row>
    <row r="27" spans="2:14" x14ac:dyDescent="0.3">
      <c r="B27" s="136" t="s">
        <v>13</v>
      </c>
      <c r="C27" s="168"/>
      <c r="D27" s="169"/>
      <c r="E27" s="158"/>
      <c r="F27" s="168"/>
      <c r="G27" s="169"/>
      <c r="H27" s="158"/>
      <c r="I27" s="159"/>
      <c r="J27" s="157"/>
      <c r="K27" s="160"/>
    </row>
    <row r="28" spans="2:14" x14ac:dyDescent="0.3">
      <c r="B28" s="136" t="s">
        <v>10</v>
      </c>
      <c r="C28" s="168"/>
      <c r="D28" s="169"/>
      <c r="E28" s="158"/>
      <c r="F28" s="168"/>
      <c r="G28" s="169"/>
      <c r="H28" s="158"/>
      <c r="I28" s="159"/>
      <c r="J28" s="157"/>
      <c r="K28" s="160"/>
    </row>
    <row r="29" spans="2:14" x14ac:dyDescent="0.3">
      <c r="B29" s="136" t="s">
        <v>3</v>
      </c>
      <c r="C29" s="168"/>
      <c r="D29" s="169"/>
      <c r="E29" s="158"/>
      <c r="F29" s="168"/>
      <c r="G29" s="169"/>
      <c r="H29" s="158"/>
      <c r="I29" s="159"/>
      <c r="J29" s="157"/>
      <c r="K29" s="160"/>
    </row>
    <row r="30" spans="2:14" x14ac:dyDescent="0.3">
      <c r="B30" s="136" t="s">
        <v>8</v>
      </c>
      <c r="C30" s="170"/>
      <c r="D30" s="169"/>
      <c r="E30" s="158"/>
      <c r="F30" s="170"/>
      <c r="G30" s="169"/>
      <c r="H30" s="158"/>
      <c r="I30" s="159"/>
      <c r="J30" s="157"/>
      <c r="K30" s="160"/>
    </row>
    <row r="31" spans="2:14" x14ac:dyDescent="0.3">
      <c r="B31" s="136" t="s">
        <v>2</v>
      </c>
      <c r="C31" s="168"/>
      <c r="D31" s="169"/>
      <c r="E31" s="158"/>
      <c r="F31" s="168"/>
      <c r="G31" s="169"/>
      <c r="H31" s="158"/>
      <c r="I31" s="159"/>
      <c r="J31" s="157"/>
      <c r="K31" s="160"/>
    </row>
    <row r="32" spans="2:14" s="146" customFormat="1" x14ac:dyDescent="0.3">
      <c r="B32" s="141" t="s">
        <v>29</v>
      </c>
      <c r="C32" s="171"/>
      <c r="D32" s="171"/>
      <c r="E32" s="163"/>
      <c r="F32" s="171"/>
      <c r="G32" s="171"/>
      <c r="H32" s="163"/>
      <c r="I32" s="171"/>
      <c r="J32" s="171"/>
      <c r="K32" s="17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71"/>
      <c r="D34" s="173"/>
      <c r="E34" s="163"/>
      <c r="F34" s="171"/>
      <c r="G34" s="173"/>
      <c r="H34" s="163"/>
      <c r="I34" s="171"/>
      <c r="J34" s="173"/>
      <c r="K34" s="172"/>
    </row>
    <row r="35" spans="2:14" ht="66" customHeight="1" thickBot="1" x14ac:dyDescent="0.35">
      <c r="B35" s="275" t="s">
        <v>80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99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100</v>
      </c>
      <c r="D5" s="267"/>
      <c r="E5" s="273"/>
      <c r="F5" s="272" t="s">
        <v>101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4"/>
      <c r="D7" s="174"/>
      <c r="E7" s="175"/>
      <c r="F7" s="137"/>
      <c r="G7" s="174"/>
      <c r="H7" s="175"/>
      <c r="I7" s="154"/>
      <c r="J7" s="174"/>
      <c r="K7" s="182"/>
    </row>
    <row r="8" spans="2:11" x14ac:dyDescent="0.3">
      <c r="B8" s="136" t="s">
        <v>33</v>
      </c>
      <c r="C8" s="154"/>
      <c r="D8" s="174"/>
      <c r="E8" s="175"/>
      <c r="F8" s="137"/>
      <c r="G8" s="174"/>
      <c r="H8" s="175"/>
      <c r="I8" s="154"/>
      <c r="J8" s="174"/>
      <c r="K8" s="182"/>
    </row>
    <row r="9" spans="2:11" x14ac:dyDescent="0.3">
      <c r="B9" s="136" t="s">
        <v>5</v>
      </c>
      <c r="C9" s="154"/>
      <c r="D9" s="174"/>
      <c r="E9" s="175"/>
      <c r="F9" s="137"/>
      <c r="G9" s="174"/>
      <c r="H9" s="175"/>
      <c r="I9" s="154"/>
      <c r="J9" s="174"/>
      <c r="K9" s="182"/>
    </row>
    <row r="10" spans="2:11" x14ac:dyDescent="0.3">
      <c r="B10" s="136" t="s">
        <v>12</v>
      </c>
      <c r="C10" s="154"/>
      <c r="D10" s="174"/>
      <c r="E10" s="175"/>
      <c r="F10" s="137"/>
      <c r="G10" s="174"/>
      <c r="H10" s="175"/>
      <c r="I10" s="154"/>
      <c r="J10" s="174"/>
      <c r="K10" s="182"/>
    </row>
    <row r="11" spans="2:11" x14ac:dyDescent="0.3">
      <c r="B11" s="136" t="s">
        <v>7</v>
      </c>
      <c r="C11" s="154"/>
      <c r="D11" s="174"/>
      <c r="E11" s="175"/>
      <c r="F11" s="137"/>
      <c r="G11" s="174"/>
      <c r="H11" s="175"/>
      <c r="I11" s="154"/>
      <c r="J11" s="174"/>
      <c r="K11" s="182"/>
    </row>
    <row r="12" spans="2:11" x14ac:dyDescent="0.3">
      <c r="B12" s="136" t="s">
        <v>34</v>
      </c>
      <c r="C12" s="154"/>
      <c r="D12" s="174"/>
      <c r="E12" s="175"/>
      <c r="F12" s="137"/>
      <c r="G12" s="174"/>
      <c r="H12" s="175"/>
      <c r="I12" s="154"/>
      <c r="J12" s="174"/>
      <c r="K12" s="182"/>
    </row>
    <row r="13" spans="2:11" x14ac:dyDescent="0.3">
      <c r="B13" s="136" t="s">
        <v>15</v>
      </c>
      <c r="C13" s="154"/>
      <c r="D13" s="174"/>
      <c r="E13" s="175"/>
      <c r="F13" s="137"/>
      <c r="G13" s="174"/>
      <c r="H13" s="175"/>
      <c r="I13" s="154"/>
      <c r="J13" s="174"/>
      <c r="K13" s="182"/>
    </row>
    <row r="14" spans="2:11" x14ac:dyDescent="0.3">
      <c r="B14" s="136" t="s">
        <v>35</v>
      </c>
      <c r="C14" s="154"/>
      <c r="D14" s="174"/>
      <c r="E14" s="175"/>
      <c r="F14" s="137"/>
      <c r="G14" s="174"/>
      <c r="H14" s="175"/>
      <c r="I14" s="154"/>
      <c r="J14" s="174"/>
      <c r="K14" s="182"/>
    </row>
    <row r="15" spans="2:11" x14ac:dyDescent="0.3">
      <c r="B15" s="136" t="s">
        <v>11</v>
      </c>
      <c r="C15" s="154"/>
      <c r="D15" s="174"/>
      <c r="E15" s="175"/>
      <c r="F15" s="137"/>
      <c r="G15" s="174"/>
      <c r="H15" s="175"/>
      <c r="I15" s="154"/>
      <c r="J15" s="174"/>
      <c r="K15" s="182"/>
    </row>
    <row r="16" spans="2:11" x14ac:dyDescent="0.3">
      <c r="B16" s="136" t="s">
        <v>19</v>
      </c>
      <c r="C16" s="154"/>
      <c r="D16" s="174"/>
      <c r="E16" s="175"/>
      <c r="F16" s="137"/>
      <c r="G16" s="174"/>
      <c r="H16" s="175"/>
      <c r="I16" s="154"/>
      <c r="J16" s="174"/>
      <c r="K16" s="182"/>
    </row>
    <row r="17" spans="2:14" x14ac:dyDescent="0.3">
      <c r="B17" s="136" t="s">
        <v>26</v>
      </c>
      <c r="C17" s="154"/>
      <c r="D17" s="174"/>
      <c r="E17" s="175"/>
      <c r="F17" s="137"/>
      <c r="G17" s="174"/>
      <c r="H17" s="175"/>
      <c r="I17" s="154"/>
      <c r="J17" s="174"/>
      <c r="K17" s="182"/>
    </row>
    <row r="18" spans="2:14" x14ac:dyDescent="0.3">
      <c r="B18" s="136" t="s">
        <v>36</v>
      </c>
      <c r="C18" s="154"/>
      <c r="D18" s="174"/>
      <c r="E18" s="175"/>
      <c r="F18" s="137"/>
      <c r="G18" s="174"/>
      <c r="H18" s="175"/>
      <c r="I18" s="154"/>
      <c r="J18" s="174"/>
      <c r="K18" s="182"/>
    </row>
    <row r="19" spans="2:14" x14ac:dyDescent="0.3">
      <c r="B19" s="136" t="s">
        <v>37</v>
      </c>
      <c r="C19" s="154"/>
      <c r="D19" s="174"/>
      <c r="E19" s="175"/>
      <c r="F19" s="137"/>
      <c r="G19" s="174"/>
      <c r="H19" s="175"/>
      <c r="I19" s="154"/>
      <c r="J19" s="174"/>
      <c r="K19" s="182"/>
    </row>
    <row r="20" spans="2:14" x14ac:dyDescent="0.3">
      <c r="B20" s="136" t="s">
        <v>16</v>
      </c>
      <c r="C20" s="154"/>
      <c r="D20" s="174"/>
      <c r="E20" s="175"/>
      <c r="F20" s="137"/>
      <c r="G20" s="174"/>
      <c r="H20" s="175"/>
      <c r="I20" s="154"/>
      <c r="J20" s="174"/>
      <c r="K20" s="182"/>
    </row>
    <row r="21" spans="2:14" x14ac:dyDescent="0.3">
      <c r="B21" s="136" t="s">
        <v>14</v>
      </c>
      <c r="C21" s="176"/>
      <c r="D21" s="174"/>
      <c r="E21" s="175"/>
      <c r="F21" s="137"/>
      <c r="G21" s="174"/>
      <c r="H21" s="175"/>
      <c r="I21" s="154"/>
      <c r="J21" s="174"/>
      <c r="K21" s="182"/>
    </row>
    <row r="22" spans="2:14" x14ac:dyDescent="0.3">
      <c r="B22" s="136" t="s">
        <v>1</v>
      </c>
      <c r="C22" s="154"/>
      <c r="D22" s="174"/>
      <c r="E22" s="175"/>
      <c r="F22" s="137"/>
      <c r="G22" s="174"/>
      <c r="H22" s="175"/>
      <c r="I22" s="154"/>
      <c r="J22" s="174"/>
      <c r="K22" s="182"/>
    </row>
    <row r="23" spans="2:14" s="146" customFormat="1" x14ac:dyDescent="0.3">
      <c r="B23" s="141" t="s">
        <v>29</v>
      </c>
      <c r="C23" s="177"/>
      <c r="D23" s="178"/>
      <c r="E23" s="179"/>
      <c r="F23" s="177"/>
      <c r="G23" s="178"/>
      <c r="H23" s="179"/>
      <c r="I23" s="177"/>
      <c r="J23" s="178"/>
      <c r="K23" s="183"/>
    </row>
    <row r="24" spans="2:14" x14ac:dyDescent="0.3">
      <c r="B24" s="166"/>
      <c r="C24" s="184"/>
      <c r="D24" s="184"/>
      <c r="E24" s="184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48" t="s">
        <v>31</v>
      </c>
      <c r="D25" s="148" t="s">
        <v>32</v>
      </c>
      <c r="E25" s="148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37"/>
      <c r="D26" s="180"/>
      <c r="E26" s="175"/>
      <c r="F26" s="137"/>
      <c r="G26" s="139"/>
      <c r="H26" s="153"/>
      <c r="I26" s="154"/>
      <c r="J26" s="138"/>
      <c r="K26" s="140"/>
    </row>
    <row r="27" spans="2:14" x14ac:dyDescent="0.3">
      <c r="B27" s="136" t="s">
        <v>13</v>
      </c>
      <c r="C27" s="137"/>
      <c r="D27" s="180"/>
      <c r="E27" s="175"/>
      <c r="F27" s="137"/>
      <c r="G27" s="139"/>
      <c r="H27" s="153"/>
      <c r="I27" s="154"/>
      <c r="J27" s="138"/>
      <c r="K27" s="140"/>
    </row>
    <row r="28" spans="2:14" x14ac:dyDescent="0.3">
      <c r="B28" s="136" t="s">
        <v>10</v>
      </c>
      <c r="C28" s="137"/>
      <c r="D28" s="180"/>
      <c r="E28" s="175"/>
      <c r="F28" s="137"/>
      <c r="G28" s="139"/>
      <c r="H28" s="153"/>
      <c r="I28" s="154"/>
      <c r="J28" s="138"/>
      <c r="K28" s="140"/>
    </row>
    <row r="29" spans="2:14" x14ac:dyDescent="0.3">
      <c r="B29" s="136" t="s">
        <v>3</v>
      </c>
      <c r="C29" s="137"/>
      <c r="D29" s="180"/>
      <c r="E29" s="175"/>
      <c r="F29" s="137"/>
      <c r="G29" s="139"/>
      <c r="H29" s="153"/>
      <c r="I29" s="154"/>
      <c r="J29" s="138"/>
      <c r="K29" s="140"/>
    </row>
    <row r="30" spans="2:14" x14ac:dyDescent="0.3">
      <c r="B30" s="136" t="s">
        <v>8</v>
      </c>
      <c r="C30" s="180"/>
      <c r="D30" s="180"/>
      <c r="E30" s="175"/>
      <c r="F30" s="137"/>
      <c r="G30" s="139"/>
      <c r="H30" s="153"/>
      <c r="I30" s="154"/>
      <c r="J30" s="138"/>
      <c r="K30" s="140"/>
    </row>
    <row r="31" spans="2:14" x14ac:dyDescent="0.3">
      <c r="B31" s="136" t="s">
        <v>2</v>
      </c>
      <c r="C31" s="137"/>
      <c r="D31" s="180"/>
      <c r="E31" s="175"/>
      <c r="F31" s="137"/>
      <c r="G31" s="139"/>
      <c r="H31" s="153"/>
      <c r="I31" s="154"/>
      <c r="J31" s="138"/>
      <c r="K31" s="140"/>
    </row>
    <row r="32" spans="2:14" s="146" customFormat="1" x14ac:dyDescent="0.3">
      <c r="B32" s="141" t="s">
        <v>29</v>
      </c>
      <c r="C32" s="181"/>
      <c r="D32" s="181"/>
      <c r="E32" s="178"/>
      <c r="F32" s="150"/>
      <c r="G32" s="150"/>
      <c r="H32" s="143"/>
      <c r="I32" s="150"/>
      <c r="J32" s="150"/>
      <c r="K32" s="152"/>
    </row>
    <row r="33" spans="2:14" x14ac:dyDescent="0.3">
      <c r="B33" s="166"/>
      <c r="C33" s="184"/>
      <c r="D33" s="184"/>
      <c r="E33" s="184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81"/>
      <c r="D34" s="185"/>
      <c r="E34" s="178"/>
      <c r="F34" s="150"/>
      <c r="G34" s="151"/>
      <c r="H34" s="143"/>
      <c r="I34" s="150"/>
      <c r="J34" s="151"/>
      <c r="K34" s="152"/>
    </row>
    <row r="35" spans="2:14" ht="66" customHeight="1" thickBot="1" x14ac:dyDescent="0.35">
      <c r="B35" s="275" t="s">
        <v>173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topLeftCell="A2"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102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103</v>
      </c>
      <c r="D5" s="267"/>
      <c r="E5" s="273"/>
      <c r="F5" s="272" t="s">
        <v>104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4">
        <v>6.3194444444444444E-3</v>
      </c>
      <c r="D7" s="138">
        <v>1</v>
      </c>
      <c r="E7" s="153">
        <v>1</v>
      </c>
      <c r="F7" s="137">
        <v>7.1064814814814827E-3</v>
      </c>
      <c r="G7" s="138">
        <v>1</v>
      </c>
      <c r="H7" s="153">
        <v>1</v>
      </c>
      <c r="I7" s="154">
        <v>1.3425925925925928E-2</v>
      </c>
      <c r="J7" s="138">
        <v>1</v>
      </c>
      <c r="K7" s="140">
        <v>1</v>
      </c>
    </row>
    <row r="8" spans="2:11" x14ac:dyDescent="0.3">
      <c r="B8" s="136" t="s">
        <v>33</v>
      </c>
      <c r="C8" s="154"/>
      <c r="D8" s="174"/>
      <c r="E8" s="175"/>
      <c r="F8" s="137"/>
      <c r="G8" s="138"/>
      <c r="H8" s="153"/>
      <c r="I8" s="154"/>
      <c r="J8" s="138"/>
      <c r="K8" s="140"/>
    </row>
    <row r="9" spans="2:11" x14ac:dyDescent="0.3">
      <c r="B9" s="136" t="s">
        <v>5</v>
      </c>
      <c r="C9" s="154"/>
      <c r="D9" s="174"/>
      <c r="E9" s="175"/>
      <c r="F9" s="137"/>
      <c r="G9" s="138"/>
      <c r="H9" s="153"/>
      <c r="I9" s="154"/>
      <c r="J9" s="138"/>
      <c r="K9" s="140"/>
    </row>
    <row r="10" spans="2:11" x14ac:dyDescent="0.3">
      <c r="B10" s="136" t="s">
        <v>12</v>
      </c>
      <c r="C10" s="154"/>
      <c r="D10" s="174"/>
      <c r="E10" s="175"/>
      <c r="F10" s="137"/>
      <c r="G10" s="138"/>
      <c r="H10" s="153"/>
      <c r="I10" s="154"/>
      <c r="J10" s="138"/>
      <c r="K10" s="140"/>
    </row>
    <row r="11" spans="2:11" x14ac:dyDescent="0.3">
      <c r="B11" s="136" t="s">
        <v>7</v>
      </c>
      <c r="C11" s="154"/>
      <c r="D11" s="174"/>
      <c r="E11" s="175"/>
      <c r="F11" s="137"/>
      <c r="G11" s="138"/>
      <c r="H11" s="153"/>
      <c r="I11" s="154"/>
      <c r="J11" s="138"/>
      <c r="K11" s="140"/>
    </row>
    <row r="12" spans="2:11" x14ac:dyDescent="0.3">
      <c r="B12" s="136" t="s">
        <v>34</v>
      </c>
      <c r="C12" s="154"/>
      <c r="D12" s="174"/>
      <c r="E12" s="175"/>
      <c r="F12" s="137"/>
      <c r="G12" s="138"/>
      <c r="H12" s="153"/>
      <c r="I12" s="154"/>
      <c r="J12" s="138"/>
      <c r="K12" s="140"/>
    </row>
    <row r="13" spans="2:11" x14ac:dyDescent="0.3">
      <c r="B13" s="136" t="s">
        <v>15</v>
      </c>
      <c r="C13" s="154"/>
      <c r="D13" s="174"/>
      <c r="E13" s="175"/>
      <c r="F13" s="137"/>
      <c r="G13" s="138"/>
      <c r="H13" s="153"/>
      <c r="I13" s="154"/>
      <c r="J13" s="138"/>
      <c r="K13" s="140"/>
    </row>
    <row r="14" spans="2:11" x14ac:dyDescent="0.3">
      <c r="B14" s="136" t="s">
        <v>35</v>
      </c>
      <c r="C14" s="154"/>
      <c r="D14" s="174"/>
      <c r="E14" s="175"/>
      <c r="F14" s="137"/>
      <c r="G14" s="138"/>
      <c r="H14" s="153"/>
      <c r="I14" s="154"/>
      <c r="J14" s="138"/>
      <c r="K14" s="140"/>
    </row>
    <row r="15" spans="2:11" x14ac:dyDescent="0.3">
      <c r="B15" s="136" t="s">
        <v>11</v>
      </c>
      <c r="C15" s="154"/>
      <c r="D15" s="174"/>
      <c r="E15" s="175"/>
      <c r="F15" s="137"/>
      <c r="G15" s="138"/>
      <c r="H15" s="153"/>
      <c r="I15" s="154"/>
      <c r="J15" s="138"/>
      <c r="K15" s="140"/>
    </row>
    <row r="16" spans="2:11" x14ac:dyDescent="0.3">
      <c r="B16" s="136" t="s">
        <v>19</v>
      </c>
      <c r="C16" s="154"/>
      <c r="D16" s="174"/>
      <c r="E16" s="175"/>
      <c r="F16" s="137"/>
      <c r="G16" s="138"/>
      <c r="H16" s="153"/>
      <c r="I16" s="154"/>
      <c r="J16" s="138"/>
      <c r="K16" s="140"/>
    </row>
    <row r="17" spans="2:14" x14ac:dyDescent="0.3">
      <c r="B17" s="136" t="s">
        <v>26</v>
      </c>
      <c r="C17" s="154"/>
      <c r="D17" s="174"/>
      <c r="E17" s="175"/>
      <c r="F17" s="137"/>
      <c r="G17" s="138"/>
      <c r="H17" s="153"/>
      <c r="I17" s="154"/>
      <c r="J17" s="138"/>
      <c r="K17" s="140"/>
    </row>
    <row r="18" spans="2:14" x14ac:dyDescent="0.3">
      <c r="B18" s="136" t="s">
        <v>36</v>
      </c>
      <c r="C18" s="154"/>
      <c r="D18" s="174"/>
      <c r="E18" s="175"/>
      <c r="F18" s="137"/>
      <c r="G18" s="138"/>
      <c r="H18" s="153"/>
      <c r="I18" s="154"/>
      <c r="J18" s="138"/>
      <c r="K18" s="140"/>
    </row>
    <row r="19" spans="2:14" x14ac:dyDescent="0.3">
      <c r="B19" s="136" t="s">
        <v>37</v>
      </c>
      <c r="C19" s="154"/>
      <c r="D19" s="174"/>
      <c r="E19" s="175"/>
      <c r="F19" s="137"/>
      <c r="G19" s="138"/>
      <c r="H19" s="153"/>
      <c r="I19" s="154"/>
      <c r="J19" s="138"/>
      <c r="K19" s="140"/>
    </row>
    <row r="20" spans="2:14" x14ac:dyDescent="0.3">
      <c r="B20" s="136" t="s">
        <v>16</v>
      </c>
      <c r="C20" s="154"/>
      <c r="D20" s="174"/>
      <c r="E20" s="175"/>
      <c r="F20" s="137"/>
      <c r="G20" s="138"/>
      <c r="H20" s="153"/>
      <c r="I20" s="154"/>
      <c r="J20" s="138"/>
      <c r="K20" s="140"/>
    </row>
    <row r="21" spans="2:14" x14ac:dyDescent="0.3">
      <c r="B21" s="136" t="s">
        <v>14</v>
      </c>
      <c r="C21" s="176"/>
      <c r="D21" s="174"/>
      <c r="E21" s="175"/>
      <c r="F21" s="137"/>
      <c r="G21" s="138"/>
      <c r="H21" s="153"/>
      <c r="I21" s="154"/>
      <c r="J21" s="138"/>
      <c r="K21" s="140"/>
    </row>
    <row r="22" spans="2:14" x14ac:dyDescent="0.3">
      <c r="B22" s="136" t="s">
        <v>1</v>
      </c>
      <c r="C22" s="154"/>
      <c r="D22" s="174"/>
      <c r="E22" s="175"/>
      <c r="F22" s="137"/>
      <c r="G22" s="138"/>
      <c r="H22" s="153"/>
      <c r="I22" s="154"/>
      <c r="J22" s="138"/>
      <c r="K22" s="140"/>
    </row>
    <row r="23" spans="2:14" s="146" customFormat="1" x14ac:dyDescent="0.3">
      <c r="B23" s="141" t="s">
        <v>29</v>
      </c>
      <c r="C23" s="142">
        <v>6.3194444444444444E-3</v>
      </c>
      <c r="D23" s="143">
        <v>1</v>
      </c>
      <c r="E23" s="144">
        <v>1</v>
      </c>
      <c r="F23" s="142">
        <v>7.1064814814814827E-3</v>
      </c>
      <c r="G23" s="143">
        <v>1</v>
      </c>
      <c r="H23" s="144">
        <v>1</v>
      </c>
      <c r="I23" s="142">
        <v>1.3425925925925928E-2</v>
      </c>
      <c r="J23" s="143">
        <v>1</v>
      </c>
      <c r="K23" s="145">
        <v>1</v>
      </c>
    </row>
    <row r="24" spans="2:14" x14ac:dyDescent="0.3">
      <c r="B24" s="166"/>
      <c r="C24" s="184"/>
      <c r="D24" s="184"/>
      <c r="E24" s="184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48" t="s">
        <v>31</v>
      </c>
      <c r="D25" s="148" t="s">
        <v>32</v>
      </c>
      <c r="E25" s="148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37"/>
      <c r="D26" s="180"/>
      <c r="E26" s="175"/>
      <c r="F26" s="137"/>
      <c r="G26" s="139"/>
      <c r="H26" s="153"/>
      <c r="I26" s="154"/>
      <c r="J26" s="138"/>
      <c r="K26" s="140"/>
    </row>
    <row r="27" spans="2:14" x14ac:dyDescent="0.3">
      <c r="B27" s="136" t="s">
        <v>13</v>
      </c>
      <c r="C27" s="137"/>
      <c r="D27" s="180"/>
      <c r="E27" s="175"/>
      <c r="F27" s="137"/>
      <c r="G27" s="139"/>
      <c r="H27" s="153"/>
      <c r="I27" s="154"/>
      <c r="J27" s="138"/>
      <c r="K27" s="140"/>
    </row>
    <row r="28" spans="2:14" x14ac:dyDescent="0.3">
      <c r="B28" s="136" t="s">
        <v>10</v>
      </c>
      <c r="C28" s="137"/>
      <c r="D28" s="180"/>
      <c r="E28" s="175"/>
      <c r="F28" s="137"/>
      <c r="G28" s="139"/>
      <c r="H28" s="153"/>
      <c r="I28" s="154"/>
      <c r="J28" s="138"/>
      <c r="K28" s="140"/>
    </row>
    <row r="29" spans="2:14" x14ac:dyDescent="0.3">
      <c r="B29" s="136" t="s">
        <v>3</v>
      </c>
      <c r="C29" s="137"/>
      <c r="D29" s="180"/>
      <c r="E29" s="175"/>
      <c r="F29" s="137"/>
      <c r="G29" s="139"/>
      <c r="H29" s="153"/>
      <c r="I29" s="154"/>
      <c r="J29" s="138"/>
      <c r="K29" s="140"/>
    </row>
    <row r="30" spans="2:14" x14ac:dyDescent="0.3">
      <c r="B30" s="136" t="s">
        <v>8</v>
      </c>
      <c r="C30" s="180"/>
      <c r="D30" s="180"/>
      <c r="E30" s="175"/>
      <c r="F30" s="137"/>
      <c r="G30" s="139"/>
      <c r="H30" s="153"/>
      <c r="I30" s="154"/>
      <c r="J30" s="138"/>
      <c r="K30" s="140"/>
    </row>
    <row r="31" spans="2:14" x14ac:dyDescent="0.3">
      <c r="B31" s="136" t="s">
        <v>2</v>
      </c>
      <c r="C31" s="137"/>
      <c r="D31" s="180"/>
      <c r="E31" s="175"/>
      <c r="F31" s="137"/>
      <c r="G31" s="139"/>
      <c r="H31" s="153"/>
      <c r="I31" s="154"/>
      <c r="J31" s="138"/>
      <c r="K31" s="140"/>
    </row>
    <row r="32" spans="2:14" s="146" customFormat="1" x14ac:dyDescent="0.3">
      <c r="B32" s="141" t="s">
        <v>29</v>
      </c>
      <c r="C32" s="181"/>
      <c r="D32" s="181"/>
      <c r="E32" s="178"/>
      <c r="F32" s="150"/>
      <c r="G32" s="150"/>
      <c r="H32" s="143"/>
      <c r="I32" s="150"/>
      <c r="J32" s="150"/>
      <c r="K32" s="152"/>
    </row>
    <row r="33" spans="2:14" x14ac:dyDescent="0.3">
      <c r="B33" s="166"/>
      <c r="C33" s="184"/>
      <c r="D33" s="184"/>
      <c r="E33" s="184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50">
        <v>6.3194444444444444E-3</v>
      </c>
      <c r="D34" s="151"/>
      <c r="E34" s="143">
        <v>1</v>
      </c>
      <c r="F34" s="150">
        <v>7.1064814814814827E-3</v>
      </c>
      <c r="G34" s="151"/>
      <c r="H34" s="143">
        <v>1</v>
      </c>
      <c r="I34" s="150">
        <v>1.3425925925925928E-2</v>
      </c>
      <c r="J34" s="151"/>
      <c r="K34" s="152">
        <v>1</v>
      </c>
    </row>
    <row r="35" spans="2:14" ht="66" customHeight="1" thickBot="1" x14ac:dyDescent="0.35">
      <c r="B35" s="275" t="s">
        <v>174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105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106</v>
      </c>
      <c r="D5" s="267"/>
      <c r="E5" s="273"/>
      <c r="F5" s="272" t="s">
        <v>107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37"/>
      <c r="D7" s="138"/>
      <c r="E7" s="153"/>
      <c r="F7" s="137"/>
      <c r="G7" s="138"/>
      <c r="H7" s="153"/>
      <c r="I7" s="154"/>
      <c r="J7" s="138"/>
      <c r="K7" s="140"/>
    </row>
    <row r="8" spans="2:11" x14ac:dyDescent="0.3">
      <c r="B8" s="136" t="s">
        <v>33</v>
      </c>
      <c r="C8" s="137"/>
      <c r="D8" s="138"/>
      <c r="E8" s="153"/>
      <c r="F8" s="137"/>
      <c r="G8" s="138"/>
      <c r="H8" s="153"/>
      <c r="I8" s="154"/>
      <c r="J8" s="138"/>
      <c r="K8" s="140"/>
    </row>
    <row r="9" spans="2:11" x14ac:dyDescent="0.3">
      <c r="B9" s="136" t="s">
        <v>5</v>
      </c>
      <c r="C9" s="137"/>
      <c r="D9" s="138"/>
      <c r="E9" s="153"/>
      <c r="F9" s="137"/>
      <c r="G9" s="138"/>
      <c r="H9" s="153"/>
      <c r="I9" s="154"/>
      <c r="J9" s="138"/>
      <c r="K9" s="140"/>
    </row>
    <row r="10" spans="2:11" x14ac:dyDescent="0.3">
      <c r="B10" s="136" t="s">
        <v>12</v>
      </c>
      <c r="C10" s="137"/>
      <c r="D10" s="138"/>
      <c r="E10" s="153"/>
      <c r="F10" s="137"/>
      <c r="G10" s="138"/>
      <c r="H10" s="153"/>
      <c r="I10" s="154"/>
      <c r="J10" s="138"/>
      <c r="K10" s="140"/>
    </row>
    <row r="11" spans="2:11" x14ac:dyDescent="0.3">
      <c r="B11" s="136" t="s">
        <v>7</v>
      </c>
      <c r="C11" s="137"/>
      <c r="D11" s="138"/>
      <c r="E11" s="153"/>
      <c r="F11" s="137"/>
      <c r="G11" s="138"/>
      <c r="H11" s="153"/>
      <c r="I11" s="154"/>
      <c r="J11" s="138"/>
      <c r="K11" s="140"/>
    </row>
    <row r="12" spans="2:11" x14ac:dyDescent="0.3">
      <c r="B12" s="136" t="s">
        <v>34</v>
      </c>
      <c r="C12" s="137"/>
      <c r="D12" s="138"/>
      <c r="E12" s="153"/>
      <c r="F12" s="137"/>
      <c r="G12" s="138"/>
      <c r="H12" s="153"/>
      <c r="I12" s="154"/>
      <c r="J12" s="138"/>
      <c r="K12" s="140"/>
    </row>
    <row r="13" spans="2:11" x14ac:dyDescent="0.3">
      <c r="B13" s="136" t="s">
        <v>15</v>
      </c>
      <c r="C13" s="137"/>
      <c r="D13" s="138"/>
      <c r="E13" s="153"/>
      <c r="F13" s="137"/>
      <c r="G13" s="138"/>
      <c r="H13" s="153"/>
      <c r="I13" s="154"/>
      <c r="J13" s="138"/>
      <c r="K13" s="140"/>
    </row>
    <row r="14" spans="2:11" x14ac:dyDescent="0.3">
      <c r="B14" s="136" t="s">
        <v>35</v>
      </c>
      <c r="C14" s="137"/>
      <c r="D14" s="138"/>
      <c r="E14" s="153"/>
      <c r="F14" s="137"/>
      <c r="G14" s="138"/>
      <c r="H14" s="153"/>
      <c r="I14" s="154"/>
      <c r="J14" s="138"/>
      <c r="K14" s="140"/>
    </row>
    <row r="15" spans="2:11" x14ac:dyDescent="0.3">
      <c r="B15" s="136" t="s">
        <v>11</v>
      </c>
      <c r="C15" s="137"/>
      <c r="D15" s="138"/>
      <c r="E15" s="153"/>
      <c r="F15" s="137"/>
      <c r="G15" s="138"/>
      <c r="H15" s="153"/>
      <c r="I15" s="154"/>
      <c r="J15" s="138"/>
      <c r="K15" s="140"/>
    </row>
    <row r="16" spans="2:11" x14ac:dyDescent="0.3">
      <c r="B16" s="136" t="s">
        <v>19</v>
      </c>
      <c r="C16" s="137"/>
      <c r="D16" s="138"/>
      <c r="E16" s="153"/>
      <c r="F16" s="137"/>
      <c r="G16" s="138"/>
      <c r="H16" s="153"/>
      <c r="I16" s="154"/>
      <c r="J16" s="138"/>
      <c r="K16" s="140"/>
    </row>
    <row r="17" spans="2:14" x14ac:dyDescent="0.3">
      <c r="B17" s="136" t="s">
        <v>26</v>
      </c>
      <c r="C17" s="137"/>
      <c r="D17" s="138"/>
      <c r="E17" s="153"/>
      <c r="F17" s="137"/>
      <c r="G17" s="138"/>
      <c r="H17" s="153"/>
      <c r="I17" s="154"/>
      <c r="J17" s="138"/>
      <c r="K17" s="140"/>
    </row>
    <row r="18" spans="2:14" x14ac:dyDescent="0.3">
      <c r="B18" s="136" t="s">
        <v>36</v>
      </c>
      <c r="C18" s="137"/>
      <c r="D18" s="138"/>
      <c r="E18" s="153"/>
      <c r="F18" s="137"/>
      <c r="G18" s="138"/>
      <c r="H18" s="153"/>
      <c r="I18" s="154"/>
      <c r="J18" s="138"/>
      <c r="K18" s="140"/>
    </row>
    <row r="19" spans="2:14" x14ac:dyDescent="0.3">
      <c r="B19" s="136" t="s">
        <v>37</v>
      </c>
      <c r="C19" s="137"/>
      <c r="D19" s="138"/>
      <c r="E19" s="153"/>
      <c r="F19" s="137"/>
      <c r="G19" s="138"/>
      <c r="H19" s="153"/>
      <c r="I19" s="154"/>
      <c r="J19" s="138"/>
      <c r="K19" s="140"/>
    </row>
    <row r="20" spans="2:14" x14ac:dyDescent="0.3">
      <c r="B20" s="136" t="s">
        <v>16</v>
      </c>
      <c r="C20" s="137"/>
      <c r="D20" s="138"/>
      <c r="E20" s="153"/>
      <c r="F20" s="137"/>
      <c r="G20" s="138"/>
      <c r="H20" s="153"/>
      <c r="I20" s="154"/>
      <c r="J20" s="138"/>
      <c r="K20" s="140"/>
    </row>
    <row r="21" spans="2:14" x14ac:dyDescent="0.3">
      <c r="B21" s="136" t="s">
        <v>14</v>
      </c>
      <c r="C21" s="137"/>
      <c r="D21" s="138"/>
      <c r="E21" s="153"/>
      <c r="F21" s="137"/>
      <c r="G21" s="138"/>
      <c r="H21" s="153"/>
      <c r="I21" s="154"/>
      <c r="J21" s="138"/>
      <c r="K21" s="140"/>
    </row>
    <row r="22" spans="2:14" x14ac:dyDescent="0.3">
      <c r="B22" s="136" t="s">
        <v>1</v>
      </c>
      <c r="C22" s="137"/>
      <c r="D22" s="138"/>
      <c r="E22" s="153"/>
      <c r="F22" s="137"/>
      <c r="G22" s="138"/>
      <c r="H22" s="153"/>
      <c r="I22" s="154"/>
      <c r="J22" s="138"/>
      <c r="K22" s="140"/>
    </row>
    <row r="23" spans="2:14" s="146" customFormat="1" x14ac:dyDescent="0.3">
      <c r="B23" s="141" t="s">
        <v>29</v>
      </c>
      <c r="C23" s="142"/>
      <c r="D23" s="143"/>
      <c r="E23" s="144"/>
      <c r="F23" s="142"/>
      <c r="G23" s="143"/>
      <c r="H23" s="144"/>
      <c r="I23" s="142"/>
      <c r="J23" s="143"/>
      <c r="K23" s="14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37"/>
      <c r="D26" s="139"/>
      <c r="E26" s="153"/>
      <c r="F26" s="137"/>
      <c r="G26" s="139"/>
      <c r="H26" s="153"/>
      <c r="I26" s="154"/>
      <c r="J26" s="138"/>
      <c r="K26" s="140"/>
    </row>
    <row r="27" spans="2:14" x14ac:dyDescent="0.3">
      <c r="B27" s="136" t="s">
        <v>13</v>
      </c>
      <c r="C27" s="137"/>
      <c r="D27" s="139"/>
      <c r="E27" s="153"/>
      <c r="F27" s="137"/>
      <c r="G27" s="139"/>
      <c r="H27" s="153"/>
      <c r="I27" s="154"/>
      <c r="J27" s="138"/>
      <c r="K27" s="140"/>
    </row>
    <row r="28" spans="2:14" x14ac:dyDescent="0.3">
      <c r="B28" s="136" t="s">
        <v>10</v>
      </c>
      <c r="C28" s="137"/>
      <c r="D28" s="139"/>
      <c r="E28" s="153"/>
      <c r="F28" s="137"/>
      <c r="G28" s="139"/>
      <c r="H28" s="153"/>
      <c r="I28" s="154"/>
      <c r="J28" s="138"/>
      <c r="K28" s="140"/>
    </row>
    <row r="29" spans="2:14" x14ac:dyDescent="0.3">
      <c r="B29" s="136" t="s">
        <v>3</v>
      </c>
      <c r="C29" s="137"/>
      <c r="D29" s="139"/>
      <c r="E29" s="153"/>
      <c r="F29" s="137"/>
      <c r="G29" s="139"/>
      <c r="H29" s="153"/>
      <c r="I29" s="154"/>
      <c r="J29" s="138"/>
      <c r="K29" s="140"/>
    </row>
    <row r="30" spans="2:14" x14ac:dyDescent="0.3">
      <c r="B30" s="136" t="s">
        <v>8</v>
      </c>
      <c r="C30" s="137"/>
      <c r="D30" s="139"/>
      <c r="E30" s="153"/>
      <c r="F30" s="137"/>
      <c r="G30" s="139"/>
      <c r="H30" s="153"/>
      <c r="I30" s="154"/>
      <c r="J30" s="138"/>
      <c r="K30" s="140"/>
    </row>
    <row r="31" spans="2:14" x14ac:dyDescent="0.3">
      <c r="B31" s="136" t="s">
        <v>2</v>
      </c>
      <c r="C31" s="137"/>
      <c r="D31" s="139"/>
      <c r="E31" s="153"/>
      <c r="F31" s="137"/>
      <c r="G31" s="139"/>
      <c r="H31" s="153"/>
      <c r="I31" s="154"/>
      <c r="J31" s="138"/>
      <c r="K31" s="140"/>
    </row>
    <row r="32" spans="2:14" s="146" customFormat="1" x14ac:dyDescent="0.3">
      <c r="B32" s="141" t="s">
        <v>29</v>
      </c>
      <c r="C32" s="150"/>
      <c r="D32" s="150"/>
      <c r="E32" s="143"/>
      <c r="F32" s="150"/>
      <c r="G32" s="150"/>
      <c r="H32" s="143"/>
      <c r="I32" s="150"/>
      <c r="J32" s="150"/>
      <c r="K32" s="15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50"/>
      <c r="D34" s="151"/>
      <c r="E34" s="143"/>
      <c r="F34" s="150"/>
      <c r="G34" s="151"/>
      <c r="H34" s="143"/>
      <c r="I34" s="150"/>
      <c r="J34" s="151"/>
      <c r="K34" s="152"/>
    </row>
    <row r="35" spans="2:14" ht="66" customHeight="1" thickBot="1" x14ac:dyDescent="0.35">
      <c r="B35" s="275" t="s">
        <v>175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42.44140625" style="128" customWidth="1"/>
    <col min="3" max="11" width="12.441406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108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x14ac:dyDescent="0.3">
      <c r="B5" s="129"/>
      <c r="C5" s="272" t="s">
        <v>109</v>
      </c>
      <c r="D5" s="267"/>
      <c r="E5" s="273"/>
      <c r="F5" s="272" t="s">
        <v>110</v>
      </c>
      <c r="G5" s="267"/>
      <c r="H5" s="273"/>
      <c r="I5" s="272" t="s">
        <v>29</v>
      </c>
      <c r="J5" s="267"/>
      <c r="K5" s="268"/>
    </row>
    <row r="6" spans="2:11" x14ac:dyDescent="0.3">
      <c r="B6" s="130" t="s">
        <v>30</v>
      </c>
      <c r="C6" s="131" t="s">
        <v>31</v>
      </c>
      <c r="D6" s="132" t="s">
        <v>32</v>
      </c>
      <c r="E6" s="133" t="s">
        <v>32</v>
      </c>
      <c r="F6" s="131" t="s">
        <v>31</v>
      </c>
      <c r="G6" s="132" t="s">
        <v>32</v>
      </c>
      <c r="H6" s="133" t="s">
        <v>32</v>
      </c>
      <c r="I6" s="131" t="s">
        <v>31</v>
      </c>
      <c r="J6" s="132" t="s">
        <v>32</v>
      </c>
      <c r="K6" s="135" t="s">
        <v>32</v>
      </c>
    </row>
    <row r="7" spans="2:11" x14ac:dyDescent="0.3">
      <c r="B7" s="136" t="s">
        <v>4</v>
      </c>
      <c r="C7" s="156"/>
      <c r="D7" s="157"/>
      <c r="E7" s="158"/>
      <c r="F7" s="156"/>
      <c r="G7" s="157"/>
      <c r="H7" s="158"/>
      <c r="I7" s="159"/>
      <c r="J7" s="157"/>
      <c r="K7" s="160"/>
    </row>
    <row r="8" spans="2:11" x14ac:dyDescent="0.3">
      <c r="B8" s="136" t="s">
        <v>33</v>
      </c>
      <c r="C8" s="156"/>
      <c r="D8" s="157"/>
      <c r="E8" s="158"/>
      <c r="F8" s="156"/>
      <c r="G8" s="157"/>
      <c r="H8" s="158"/>
      <c r="I8" s="159"/>
      <c r="J8" s="157"/>
      <c r="K8" s="160"/>
    </row>
    <row r="9" spans="2:11" x14ac:dyDescent="0.3">
      <c r="B9" s="136" t="s">
        <v>5</v>
      </c>
      <c r="C9" s="156"/>
      <c r="D9" s="157"/>
      <c r="E9" s="158"/>
      <c r="F9" s="156"/>
      <c r="G9" s="157"/>
      <c r="H9" s="158"/>
      <c r="I9" s="159"/>
      <c r="J9" s="157"/>
      <c r="K9" s="160"/>
    </row>
    <row r="10" spans="2:11" x14ac:dyDescent="0.3">
      <c r="B10" s="136" t="s">
        <v>12</v>
      </c>
      <c r="C10" s="156"/>
      <c r="D10" s="157"/>
      <c r="E10" s="158"/>
      <c r="F10" s="156"/>
      <c r="G10" s="157"/>
      <c r="H10" s="158"/>
      <c r="I10" s="159"/>
      <c r="J10" s="157"/>
      <c r="K10" s="160"/>
    </row>
    <row r="11" spans="2:11" x14ac:dyDescent="0.3">
      <c r="B11" s="136" t="s">
        <v>7</v>
      </c>
      <c r="C11" s="156"/>
      <c r="D11" s="157"/>
      <c r="E11" s="158"/>
      <c r="F11" s="156"/>
      <c r="G11" s="157"/>
      <c r="H11" s="158"/>
      <c r="I11" s="159"/>
      <c r="J11" s="157"/>
      <c r="K11" s="160"/>
    </row>
    <row r="12" spans="2:11" x14ac:dyDescent="0.3">
      <c r="B12" s="136" t="s">
        <v>34</v>
      </c>
      <c r="C12" s="156"/>
      <c r="D12" s="157"/>
      <c r="E12" s="158"/>
      <c r="F12" s="156"/>
      <c r="G12" s="157"/>
      <c r="H12" s="158"/>
      <c r="I12" s="159"/>
      <c r="J12" s="157"/>
      <c r="K12" s="160"/>
    </row>
    <row r="13" spans="2:11" x14ac:dyDescent="0.3">
      <c r="B13" s="136" t="s">
        <v>15</v>
      </c>
      <c r="C13" s="156"/>
      <c r="D13" s="157"/>
      <c r="E13" s="158"/>
      <c r="F13" s="156"/>
      <c r="G13" s="157"/>
      <c r="H13" s="158"/>
      <c r="I13" s="159"/>
      <c r="J13" s="157"/>
      <c r="K13" s="160"/>
    </row>
    <row r="14" spans="2:11" x14ac:dyDescent="0.3">
      <c r="B14" s="136" t="s">
        <v>35</v>
      </c>
      <c r="C14" s="156"/>
      <c r="D14" s="157"/>
      <c r="E14" s="158"/>
      <c r="F14" s="156"/>
      <c r="G14" s="157"/>
      <c r="H14" s="158"/>
      <c r="I14" s="159"/>
      <c r="J14" s="157"/>
      <c r="K14" s="160"/>
    </row>
    <row r="15" spans="2:11" x14ac:dyDescent="0.3">
      <c r="B15" s="136" t="s">
        <v>11</v>
      </c>
      <c r="C15" s="156"/>
      <c r="D15" s="157"/>
      <c r="E15" s="158"/>
      <c r="F15" s="156"/>
      <c r="G15" s="157"/>
      <c r="H15" s="158"/>
      <c r="I15" s="159"/>
      <c r="J15" s="157"/>
      <c r="K15" s="160"/>
    </row>
    <row r="16" spans="2:11" x14ac:dyDescent="0.3">
      <c r="B16" s="136" t="s">
        <v>19</v>
      </c>
      <c r="C16" s="156"/>
      <c r="D16" s="157"/>
      <c r="E16" s="158"/>
      <c r="F16" s="156"/>
      <c r="G16" s="157"/>
      <c r="H16" s="158"/>
      <c r="I16" s="159"/>
      <c r="J16" s="157"/>
      <c r="K16" s="160"/>
    </row>
    <row r="17" spans="2:14" x14ac:dyDescent="0.3">
      <c r="B17" s="136" t="s">
        <v>26</v>
      </c>
      <c r="C17" s="156"/>
      <c r="D17" s="157"/>
      <c r="E17" s="158"/>
      <c r="F17" s="156"/>
      <c r="G17" s="157"/>
      <c r="H17" s="158"/>
      <c r="I17" s="159"/>
      <c r="J17" s="157"/>
      <c r="K17" s="160"/>
    </row>
    <row r="18" spans="2:14" x14ac:dyDescent="0.3">
      <c r="B18" s="136" t="s">
        <v>36</v>
      </c>
      <c r="C18" s="156"/>
      <c r="D18" s="157"/>
      <c r="E18" s="158"/>
      <c r="F18" s="156"/>
      <c r="G18" s="157"/>
      <c r="H18" s="158"/>
      <c r="I18" s="159"/>
      <c r="J18" s="157"/>
      <c r="K18" s="160"/>
    </row>
    <row r="19" spans="2:14" x14ac:dyDescent="0.3">
      <c r="B19" s="136" t="s">
        <v>37</v>
      </c>
      <c r="C19" s="156"/>
      <c r="D19" s="157"/>
      <c r="E19" s="158"/>
      <c r="F19" s="156"/>
      <c r="G19" s="157"/>
      <c r="H19" s="158"/>
      <c r="I19" s="159"/>
      <c r="J19" s="157"/>
      <c r="K19" s="160"/>
    </row>
    <row r="20" spans="2:14" x14ac:dyDescent="0.3">
      <c r="B20" s="136" t="s">
        <v>16</v>
      </c>
      <c r="C20" s="156"/>
      <c r="D20" s="157"/>
      <c r="E20" s="158"/>
      <c r="F20" s="156"/>
      <c r="G20" s="157"/>
      <c r="H20" s="158"/>
      <c r="I20" s="159"/>
      <c r="J20" s="157"/>
      <c r="K20" s="160"/>
    </row>
    <row r="21" spans="2:14" x14ac:dyDescent="0.3">
      <c r="B21" s="136" t="s">
        <v>14</v>
      </c>
      <c r="C21" s="161"/>
      <c r="D21" s="157"/>
      <c r="E21" s="158"/>
      <c r="F21" s="156"/>
      <c r="G21" s="157"/>
      <c r="H21" s="158"/>
      <c r="I21" s="159"/>
      <c r="J21" s="157"/>
      <c r="K21" s="160"/>
    </row>
    <row r="22" spans="2:14" x14ac:dyDescent="0.3">
      <c r="B22" s="136" t="s">
        <v>1</v>
      </c>
      <c r="C22" s="156"/>
      <c r="D22" s="157"/>
      <c r="E22" s="158"/>
      <c r="F22" s="156"/>
      <c r="G22" s="157"/>
      <c r="H22" s="158"/>
      <c r="I22" s="159"/>
      <c r="J22" s="157"/>
      <c r="K22" s="160"/>
    </row>
    <row r="23" spans="2:14" s="146" customFormat="1" x14ac:dyDescent="0.3">
      <c r="B23" s="141" t="s">
        <v>29</v>
      </c>
      <c r="C23" s="162"/>
      <c r="D23" s="163"/>
      <c r="E23" s="164"/>
      <c r="F23" s="162"/>
      <c r="G23" s="163"/>
      <c r="H23" s="164"/>
      <c r="I23" s="162"/>
      <c r="J23" s="163"/>
      <c r="K23" s="165"/>
    </row>
    <row r="24" spans="2:14" x14ac:dyDescent="0.3">
      <c r="B24" s="166"/>
      <c r="C24" s="155"/>
      <c r="D24" s="155"/>
      <c r="E24" s="155"/>
      <c r="F24" s="155"/>
      <c r="G24" s="155"/>
      <c r="H24" s="155"/>
      <c r="I24" s="155"/>
      <c r="J24" s="155"/>
      <c r="K24" s="167"/>
      <c r="L24" s="155"/>
      <c r="M24" s="155"/>
      <c r="N24" s="155"/>
    </row>
    <row r="25" spans="2:14" s="149" customFormat="1" x14ac:dyDescent="0.3">
      <c r="B25" s="130" t="s">
        <v>38</v>
      </c>
      <c r="C25" s="132" t="s">
        <v>31</v>
      </c>
      <c r="D25" s="132" t="s">
        <v>32</v>
      </c>
      <c r="E25" s="132" t="s">
        <v>32</v>
      </c>
      <c r="F25" s="132" t="s">
        <v>31</v>
      </c>
      <c r="G25" s="132" t="s">
        <v>32</v>
      </c>
      <c r="H25" s="132" t="s">
        <v>32</v>
      </c>
      <c r="I25" s="132" t="s">
        <v>31</v>
      </c>
      <c r="J25" s="133" t="s">
        <v>32</v>
      </c>
      <c r="K25" s="135" t="s">
        <v>32</v>
      </c>
    </row>
    <row r="26" spans="2:14" x14ac:dyDescent="0.3">
      <c r="B26" s="136" t="s">
        <v>6</v>
      </c>
      <c r="C26" s="168"/>
      <c r="D26" s="169"/>
      <c r="E26" s="158"/>
      <c r="F26" s="168"/>
      <c r="G26" s="169"/>
      <c r="H26" s="158"/>
      <c r="I26" s="159"/>
      <c r="J26" s="157"/>
      <c r="K26" s="160"/>
    </row>
    <row r="27" spans="2:14" x14ac:dyDescent="0.3">
      <c r="B27" s="136" t="s">
        <v>13</v>
      </c>
      <c r="C27" s="168"/>
      <c r="D27" s="169"/>
      <c r="E27" s="158"/>
      <c r="F27" s="168"/>
      <c r="G27" s="169"/>
      <c r="H27" s="158"/>
      <c r="I27" s="159"/>
      <c r="J27" s="157"/>
      <c r="K27" s="160"/>
    </row>
    <row r="28" spans="2:14" x14ac:dyDescent="0.3">
      <c r="B28" s="136" t="s">
        <v>10</v>
      </c>
      <c r="C28" s="168"/>
      <c r="D28" s="169"/>
      <c r="E28" s="158"/>
      <c r="F28" s="168"/>
      <c r="G28" s="169"/>
      <c r="H28" s="158"/>
      <c r="I28" s="159"/>
      <c r="J28" s="157"/>
      <c r="K28" s="160"/>
    </row>
    <row r="29" spans="2:14" x14ac:dyDescent="0.3">
      <c r="B29" s="136" t="s">
        <v>3</v>
      </c>
      <c r="C29" s="168"/>
      <c r="D29" s="169"/>
      <c r="E29" s="158"/>
      <c r="F29" s="168"/>
      <c r="G29" s="169"/>
      <c r="H29" s="158"/>
      <c r="I29" s="159"/>
      <c r="J29" s="157"/>
      <c r="K29" s="160"/>
    </row>
    <row r="30" spans="2:14" x14ac:dyDescent="0.3">
      <c r="B30" s="136" t="s">
        <v>8</v>
      </c>
      <c r="C30" s="170"/>
      <c r="D30" s="169"/>
      <c r="E30" s="158"/>
      <c r="F30" s="170"/>
      <c r="G30" s="169"/>
      <c r="H30" s="158"/>
      <c r="I30" s="159"/>
      <c r="J30" s="157"/>
      <c r="K30" s="160"/>
    </row>
    <row r="31" spans="2:14" x14ac:dyDescent="0.3">
      <c r="B31" s="136" t="s">
        <v>2</v>
      </c>
      <c r="C31" s="168"/>
      <c r="D31" s="169"/>
      <c r="E31" s="158"/>
      <c r="F31" s="168"/>
      <c r="G31" s="169"/>
      <c r="H31" s="158"/>
      <c r="I31" s="159"/>
      <c r="J31" s="157"/>
      <c r="K31" s="160"/>
    </row>
    <row r="32" spans="2:14" s="146" customFormat="1" x14ac:dyDescent="0.3">
      <c r="B32" s="141" t="s">
        <v>29</v>
      </c>
      <c r="C32" s="171"/>
      <c r="D32" s="171"/>
      <c r="E32" s="163"/>
      <c r="F32" s="171"/>
      <c r="G32" s="171"/>
      <c r="H32" s="163"/>
      <c r="I32" s="171"/>
      <c r="J32" s="171"/>
      <c r="K32" s="172"/>
    </row>
    <row r="33" spans="2:14" x14ac:dyDescent="0.3">
      <c r="B33" s="166"/>
      <c r="C33" s="155"/>
      <c r="D33" s="155"/>
      <c r="E33" s="155"/>
      <c r="F33" s="155"/>
      <c r="G33" s="155"/>
      <c r="H33" s="155"/>
      <c r="I33" s="155"/>
      <c r="J33" s="155"/>
      <c r="K33" s="167"/>
      <c r="L33" s="155"/>
      <c r="M33" s="155"/>
      <c r="N33" s="155"/>
    </row>
    <row r="34" spans="2:14" s="146" customFormat="1" x14ac:dyDescent="0.3">
      <c r="B34" s="141" t="s">
        <v>39</v>
      </c>
      <c r="C34" s="171"/>
      <c r="D34" s="173"/>
      <c r="E34" s="163"/>
      <c r="F34" s="171"/>
      <c r="G34" s="173"/>
      <c r="H34" s="163"/>
      <c r="I34" s="171"/>
      <c r="J34" s="173"/>
      <c r="K34" s="172"/>
    </row>
    <row r="35" spans="2:14" ht="66" customHeight="1" thickBot="1" x14ac:dyDescent="0.35">
      <c r="B35" s="275" t="s">
        <v>80</v>
      </c>
      <c r="C35" s="276"/>
      <c r="D35" s="276"/>
      <c r="E35" s="276"/>
      <c r="F35" s="276"/>
      <c r="G35" s="276"/>
      <c r="H35" s="276"/>
      <c r="I35" s="276"/>
      <c r="J35" s="276"/>
      <c r="K35" s="277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topLeftCell="A4" zoomScaleNormal="100" zoomScaleSheetLayoutView="100" workbookViewId="0">
      <selection activeCell="I12" sqref="I12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176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/>
      <c r="E7" s="195"/>
      <c r="F7" s="195"/>
      <c r="G7" s="195">
        <v>8.4143518518518517E-3</v>
      </c>
      <c r="H7" s="195"/>
      <c r="I7" s="195"/>
      <c r="J7" s="195"/>
      <c r="K7" s="196">
        <f>SUM(C7:J7)</f>
        <v>8.4143518518518517E-3</v>
      </c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/>
      <c r="E22" s="195"/>
      <c r="F22" s="195"/>
      <c r="G22" s="195"/>
      <c r="H22" s="195"/>
      <c r="I22" s="195"/>
      <c r="J22" s="195"/>
      <c r="K22" s="196"/>
    </row>
    <row r="23" spans="2:11" x14ac:dyDescent="0.3">
      <c r="B23" s="141" t="s">
        <v>29</v>
      </c>
      <c r="C23" s="142"/>
      <c r="D23" s="142"/>
      <c r="E23" s="142"/>
      <c r="F23" s="142"/>
      <c r="G23" s="142">
        <f>SUM(G7:G22)</f>
        <v>8.4143518518518517E-3</v>
      </c>
      <c r="H23" s="142"/>
      <c r="I23" s="142"/>
      <c r="J23" s="150"/>
      <c r="K23" s="197">
        <f>SUM(K7:K22)</f>
        <v>8.4143518518518517E-3</v>
      </c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/>
      <c r="D32" s="142"/>
      <c r="E32" s="142"/>
      <c r="F32" s="142"/>
      <c r="G32" s="142"/>
      <c r="H32" s="142"/>
      <c r="I32" s="142"/>
      <c r="J32" s="150"/>
      <c r="K32" s="197"/>
    </row>
    <row r="33" spans="2:11" x14ac:dyDescent="0.3">
      <c r="B33" s="141"/>
      <c r="C33" s="202"/>
      <c r="D33" s="202"/>
      <c r="E33" s="203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/>
      <c r="D34" s="150"/>
      <c r="E34" s="150"/>
      <c r="F34" s="150"/>
      <c r="G34" s="150">
        <f t="shared" ref="G34" si="0">G23+G32</f>
        <v>8.4143518518518517E-3</v>
      </c>
      <c r="H34" s="150"/>
      <c r="I34" s="150"/>
      <c r="J34" s="150"/>
      <c r="K34" s="204">
        <f>K23+K32</f>
        <v>8.4143518518518517E-3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zoomScaleNormal="100" zoomScaleSheetLayoutView="100" workbookViewId="0">
      <selection activeCell="D8" sqref="D8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6640625" style="25" customWidth="1"/>
    <col min="7" max="7" width="10.6640625" style="11" customWidth="1"/>
    <col min="8" max="8" width="10.6640625" style="25" customWidth="1"/>
    <col min="9" max="11" width="10.6640625" style="11" customWidth="1"/>
    <col min="12" max="16384" width="8.88671875" style="11"/>
  </cols>
  <sheetData>
    <row r="1" spans="2:13" s="1" customFormat="1" x14ac:dyDescent="0.3">
      <c r="C1" s="15"/>
      <c r="D1" s="15"/>
      <c r="E1" s="15"/>
      <c r="F1" s="15"/>
      <c r="H1" s="15"/>
    </row>
    <row r="2" spans="2:13" s="1" customFormat="1" ht="15" thickBot="1" x14ac:dyDescent="0.35">
      <c r="C2" s="15"/>
      <c r="D2" s="15"/>
      <c r="E2" s="15"/>
      <c r="F2" s="15"/>
      <c r="H2" s="15"/>
    </row>
    <row r="3" spans="2:13" s="1" customFormat="1" x14ac:dyDescent="0.3">
      <c r="B3" s="227" t="s">
        <v>45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3" s="1" customFormat="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3" s="1" customFormat="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3" s="1" customFormat="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3" s="1" customFormat="1" x14ac:dyDescent="0.3">
      <c r="B7" s="78" t="s">
        <v>4</v>
      </c>
      <c r="C7" s="79">
        <v>2.8854166666666667E-2</v>
      </c>
      <c r="D7" s="94">
        <v>0.42139959432048679</v>
      </c>
      <c r="E7" s="95">
        <v>0.14752352210189953</v>
      </c>
      <c r="F7" s="79">
        <v>1.3506944444444443E-2</v>
      </c>
      <c r="G7" s="94">
        <v>0.44781273983115882</v>
      </c>
      <c r="H7" s="95">
        <v>0.19623339498907008</v>
      </c>
      <c r="I7" s="79">
        <v>4.2361111111111106E-2</v>
      </c>
      <c r="J7" s="94">
        <v>0.42947664867402019</v>
      </c>
      <c r="K7" s="96">
        <v>0.16020309901076774</v>
      </c>
      <c r="M7" s="18"/>
    </row>
    <row r="8" spans="2:13" s="1" customFormat="1" x14ac:dyDescent="0.3">
      <c r="B8" s="78" t="s">
        <v>33</v>
      </c>
      <c r="C8" s="79">
        <v>2.5462962962962961E-4</v>
      </c>
      <c r="D8" s="94">
        <v>3.7187288708586878E-3</v>
      </c>
      <c r="E8" s="95">
        <v>1.3018521806024024E-3</v>
      </c>
      <c r="F8" s="79">
        <v>4.6296296296296298E-4</v>
      </c>
      <c r="G8" s="94">
        <v>1.5349194167306218E-2</v>
      </c>
      <c r="H8" s="95">
        <v>6.7260803766605003E-3</v>
      </c>
      <c r="I8" s="79">
        <v>7.1759259259259259E-4</v>
      </c>
      <c r="J8" s="94">
        <v>7.2752874911992506E-3</v>
      </c>
      <c r="K8" s="96">
        <v>2.7138229887069946E-3</v>
      </c>
      <c r="M8" s="18"/>
    </row>
    <row r="9" spans="2:13" s="1" customFormat="1" x14ac:dyDescent="0.3">
      <c r="B9" s="78" t="s">
        <v>5</v>
      </c>
      <c r="C9" s="79">
        <v>8.6226851851851829E-3</v>
      </c>
      <c r="D9" s="94">
        <v>0.12592968221771464</v>
      </c>
      <c r="E9" s="95">
        <v>4.4085448843126804E-2</v>
      </c>
      <c r="F9" s="79">
        <v>2.1296296296296293E-3</v>
      </c>
      <c r="G9" s="94">
        <v>7.0606293169608592E-2</v>
      </c>
      <c r="H9" s="95">
        <v>3.0939969732638295E-2</v>
      </c>
      <c r="I9" s="79">
        <v>1.0752314814814812E-2</v>
      </c>
      <c r="J9" s="94">
        <v>0.10901196902135647</v>
      </c>
      <c r="K9" s="96">
        <v>4.0663573492077373E-2</v>
      </c>
      <c r="M9" s="18"/>
    </row>
    <row r="10" spans="2:13" s="1" customFormat="1" x14ac:dyDescent="0.3">
      <c r="B10" s="78" t="s">
        <v>12</v>
      </c>
      <c r="C10" s="79">
        <v>2.4305555555555555E-4</v>
      </c>
      <c r="D10" s="94">
        <v>3.5496957403651111E-3</v>
      </c>
      <c r="E10" s="95">
        <v>1.2426770814841115E-3</v>
      </c>
      <c r="F10" s="79">
        <v>0</v>
      </c>
      <c r="G10" s="94">
        <v>0</v>
      </c>
      <c r="H10" s="95">
        <v>0</v>
      </c>
      <c r="I10" s="79">
        <v>2.4305555555555555E-4</v>
      </c>
      <c r="J10" s="94">
        <v>2.4642102792771653E-3</v>
      </c>
      <c r="K10" s="96">
        <v>9.1919810907817561E-4</v>
      </c>
      <c r="M10" s="18"/>
    </row>
    <row r="11" spans="2:13" s="1" customFormat="1" x14ac:dyDescent="0.3">
      <c r="B11" s="78" t="s">
        <v>7</v>
      </c>
      <c r="C11" s="79">
        <v>1.7256944444444446E-2</v>
      </c>
      <c r="D11" s="94">
        <v>0.25202839756592293</v>
      </c>
      <c r="E11" s="95">
        <v>8.8230072785371927E-2</v>
      </c>
      <c r="F11" s="79">
        <v>4.6180555555555558E-3</v>
      </c>
      <c r="G11" s="94">
        <v>0.15310821181887951</v>
      </c>
      <c r="H11" s="95">
        <v>6.7092651757188496E-2</v>
      </c>
      <c r="I11" s="79">
        <v>2.1874999999999992E-2</v>
      </c>
      <c r="J11" s="94">
        <v>0.22177892513494479</v>
      </c>
      <c r="K11" s="96">
        <v>8.2727829817035775E-2</v>
      </c>
      <c r="M11" s="18"/>
    </row>
    <row r="12" spans="2:13" s="1" customFormat="1" x14ac:dyDescent="0.3">
      <c r="B12" s="78" t="s">
        <v>34</v>
      </c>
      <c r="C12" s="79">
        <v>1.1180555555555556E-2</v>
      </c>
      <c r="D12" s="94">
        <v>0.16328600405679514</v>
      </c>
      <c r="E12" s="95">
        <v>5.716314574826914E-2</v>
      </c>
      <c r="F12" s="79">
        <v>4.0046296296296297E-3</v>
      </c>
      <c r="G12" s="94">
        <v>0.13277052954719878</v>
      </c>
      <c r="H12" s="95">
        <v>5.8180595258113331E-2</v>
      </c>
      <c r="I12" s="79">
        <v>1.5185185185185187E-2</v>
      </c>
      <c r="J12" s="94">
        <v>0.15395447078150673</v>
      </c>
      <c r="K12" s="96">
        <v>5.7427996148122218E-2</v>
      </c>
      <c r="M12" s="18"/>
    </row>
    <row r="13" spans="2:13" s="1" customFormat="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  <c r="M13" s="18"/>
    </row>
    <row r="14" spans="2:13" s="1" customFormat="1" x14ac:dyDescent="0.3">
      <c r="B14" s="78" t="s">
        <v>35</v>
      </c>
      <c r="C14" s="79"/>
      <c r="D14" s="94"/>
      <c r="E14" s="95"/>
      <c r="F14" s="79"/>
      <c r="G14" s="94"/>
      <c r="H14" s="95"/>
      <c r="I14" s="79"/>
      <c r="J14" s="94"/>
      <c r="K14" s="96"/>
      <c r="M14" s="18"/>
    </row>
    <row r="15" spans="2:13" s="1" customFormat="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  <c r="M15" s="18"/>
    </row>
    <row r="16" spans="2:13" s="1" customFormat="1" x14ac:dyDescent="0.3">
      <c r="B16" s="78" t="s">
        <v>19</v>
      </c>
      <c r="C16" s="79">
        <v>8.1018518518518516E-5</v>
      </c>
      <c r="D16" s="94">
        <v>1.1832319134550372E-3</v>
      </c>
      <c r="E16" s="95">
        <v>4.1422569382803718E-4</v>
      </c>
      <c r="F16" s="79">
        <v>1.4583333333333332E-3</v>
      </c>
      <c r="G16" s="94">
        <v>4.8349961627014576E-2</v>
      </c>
      <c r="H16" s="95">
        <v>2.1187153186480574E-2</v>
      </c>
      <c r="I16" s="79">
        <v>1.5393518518518516E-3</v>
      </c>
      <c r="J16" s="94">
        <v>1.5606665102088713E-2</v>
      </c>
      <c r="K16" s="96">
        <v>5.8215880241617784E-3</v>
      </c>
      <c r="M16" s="18"/>
    </row>
    <row r="17" spans="2:14" s="1" customFormat="1" x14ac:dyDescent="0.3">
      <c r="B17" s="78" t="s">
        <v>26</v>
      </c>
      <c r="C17" s="79"/>
      <c r="D17" s="94"/>
      <c r="E17" s="95"/>
      <c r="F17" s="79"/>
      <c r="G17" s="94"/>
      <c r="H17" s="95"/>
      <c r="I17" s="79"/>
      <c r="J17" s="94"/>
      <c r="K17" s="96"/>
      <c r="M17" s="18"/>
    </row>
    <row r="18" spans="2:14" s="1" customFormat="1" x14ac:dyDescent="0.3">
      <c r="B18" s="78" t="s">
        <v>36</v>
      </c>
      <c r="C18" s="79" t="s">
        <v>166</v>
      </c>
      <c r="D18" s="94"/>
      <c r="E18" s="95"/>
      <c r="F18" s="79"/>
      <c r="G18" s="94"/>
      <c r="H18" s="95"/>
      <c r="I18" s="79"/>
      <c r="J18" s="94"/>
      <c r="K18" s="96"/>
      <c r="M18" s="18"/>
    </row>
    <row r="19" spans="2:14" s="1" customFormat="1" x14ac:dyDescent="0.3">
      <c r="B19" s="78" t="s">
        <v>37</v>
      </c>
      <c r="C19" s="79" t="s">
        <v>166</v>
      </c>
      <c r="D19" s="94"/>
      <c r="E19" s="95"/>
      <c r="F19" s="79"/>
      <c r="G19" s="94"/>
      <c r="H19" s="95"/>
      <c r="I19" s="79"/>
      <c r="J19" s="94"/>
      <c r="K19" s="96"/>
      <c r="M19" s="18"/>
    </row>
    <row r="20" spans="2:14" s="1" customFormat="1" x14ac:dyDescent="0.3">
      <c r="B20" s="78" t="s">
        <v>16</v>
      </c>
      <c r="C20" s="79" t="s">
        <v>166</v>
      </c>
      <c r="D20" s="94"/>
      <c r="E20" s="95"/>
      <c r="F20" s="79"/>
      <c r="G20" s="94"/>
      <c r="H20" s="95"/>
      <c r="I20" s="79"/>
      <c r="J20" s="94"/>
      <c r="K20" s="96"/>
      <c r="M20" s="18"/>
    </row>
    <row r="21" spans="2:14" s="1" customFormat="1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  <c r="M21" s="18"/>
    </row>
    <row r="22" spans="2:14" s="1" customFormat="1" x14ac:dyDescent="0.3">
      <c r="B22" s="78" t="s">
        <v>1</v>
      </c>
      <c r="C22" s="79">
        <v>1.9791666666666664E-3</v>
      </c>
      <c r="D22" s="94">
        <v>2.8904665314401619E-2</v>
      </c>
      <c r="E22" s="95">
        <v>1.0118941949227763E-2</v>
      </c>
      <c r="F22" s="79">
        <v>3.9814814814814817E-3</v>
      </c>
      <c r="G22" s="94">
        <v>0.13200306983883348</v>
      </c>
      <c r="H22" s="95">
        <v>5.7844291239280303E-2</v>
      </c>
      <c r="I22" s="79">
        <v>5.9606481481481481E-3</v>
      </c>
      <c r="J22" s="94">
        <v>6.0431823515606678E-2</v>
      </c>
      <c r="K22" s="96">
        <v>2.2542239341679069E-2</v>
      </c>
      <c r="M22" s="18"/>
    </row>
    <row r="23" spans="2:14" s="1" customFormat="1" x14ac:dyDescent="0.3">
      <c r="B23" s="84" t="s">
        <v>29</v>
      </c>
      <c r="C23" s="85">
        <v>6.8472222222222226E-2</v>
      </c>
      <c r="D23" s="97">
        <v>1</v>
      </c>
      <c r="E23" s="98">
        <v>0.35007988638380971</v>
      </c>
      <c r="F23" s="85">
        <v>3.0162037037037036E-2</v>
      </c>
      <c r="G23" s="97">
        <v>1</v>
      </c>
      <c r="H23" s="98">
        <v>0.43820413653943158</v>
      </c>
      <c r="I23" s="85">
        <v>9.8634259259259241E-2</v>
      </c>
      <c r="J23" s="97">
        <v>1</v>
      </c>
      <c r="K23" s="99">
        <v>0.37301934693162914</v>
      </c>
    </row>
    <row r="24" spans="2:14" s="1" customForma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2"/>
      <c r="L24" s="21"/>
      <c r="M24" s="21"/>
      <c r="N24" s="21"/>
    </row>
    <row r="25" spans="2:14" s="1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s="1" customFormat="1" x14ac:dyDescent="0.3">
      <c r="B26" s="78" t="s">
        <v>6</v>
      </c>
      <c r="C26" s="79">
        <v>1.2638888888888889E-2</v>
      </c>
      <c r="D26" s="94"/>
      <c r="E26" s="95">
        <v>6.4619208237173806E-2</v>
      </c>
      <c r="F26" s="79"/>
      <c r="G26" s="94"/>
      <c r="H26" s="95"/>
      <c r="I26" s="79">
        <v>1.2638888888888889E-2</v>
      </c>
      <c r="J26" s="94"/>
      <c r="K26" s="96">
        <v>4.7798301672065134E-2</v>
      </c>
      <c r="M26" s="18"/>
    </row>
    <row r="27" spans="2:14" s="1" customFormat="1" x14ac:dyDescent="0.3">
      <c r="B27" s="78" t="s">
        <v>13</v>
      </c>
      <c r="C27" s="79">
        <v>1.1111111111111111E-3</v>
      </c>
      <c r="D27" s="94"/>
      <c r="E27" s="95">
        <v>5.6808095153559387E-3</v>
      </c>
      <c r="F27" s="79">
        <v>1.3773148148148147E-3</v>
      </c>
      <c r="G27" s="94"/>
      <c r="H27" s="95">
        <v>2.0010089120564987E-2</v>
      </c>
      <c r="I27" s="79">
        <v>2.488425925925926E-3</v>
      </c>
      <c r="J27" s="94"/>
      <c r="K27" s="96">
        <v>9.4108377834194179E-3</v>
      </c>
      <c r="M27" s="18"/>
    </row>
    <row r="28" spans="2:14" s="1" customFormat="1" x14ac:dyDescent="0.3">
      <c r="B28" s="78" t="s">
        <v>10</v>
      </c>
      <c r="C28" s="79"/>
      <c r="D28" s="94"/>
      <c r="E28" s="95"/>
      <c r="F28" s="79"/>
      <c r="G28" s="94"/>
      <c r="H28" s="95"/>
      <c r="I28" s="79"/>
      <c r="J28" s="94"/>
      <c r="K28" s="96"/>
      <c r="M28" s="18"/>
    </row>
    <row r="29" spans="2:14" s="1" customFormat="1" x14ac:dyDescent="0.3">
      <c r="B29" s="78" t="s">
        <v>3</v>
      </c>
      <c r="C29" s="79">
        <v>5.2037037037037027E-2</v>
      </c>
      <c r="D29" s="94"/>
      <c r="E29" s="95">
        <v>0.26605124563583643</v>
      </c>
      <c r="F29" s="79">
        <v>1.4664351851851854E-2</v>
      </c>
      <c r="G29" s="94"/>
      <c r="H29" s="95">
        <v>0.21304859593072137</v>
      </c>
      <c r="I29" s="79">
        <v>6.6701388888888866E-2</v>
      </c>
      <c r="J29" s="94"/>
      <c r="K29" s="96">
        <v>0.2522542239341678</v>
      </c>
      <c r="M29" s="18"/>
    </row>
    <row r="30" spans="2:14" s="1" customFormat="1" x14ac:dyDescent="0.3">
      <c r="B30" s="78" t="s">
        <v>8</v>
      </c>
      <c r="C30" s="79">
        <v>6.0069444444444418E-2</v>
      </c>
      <c r="D30" s="94"/>
      <c r="E30" s="95">
        <v>0.30711876442393027</v>
      </c>
      <c r="F30" s="79">
        <v>2.2627314814814812E-2</v>
      </c>
      <c r="G30" s="94"/>
      <c r="H30" s="95">
        <v>0.3287371784092819</v>
      </c>
      <c r="I30" s="79">
        <v>8.2696759259259303E-2</v>
      </c>
      <c r="J30" s="94"/>
      <c r="K30" s="96">
        <v>0.31274621377921752</v>
      </c>
      <c r="M30" s="18"/>
    </row>
    <row r="31" spans="2:14" s="1" customFormat="1" x14ac:dyDescent="0.3">
      <c r="B31" s="78" t="s">
        <v>2</v>
      </c>
      <c r="C31" s="79">
        <v>1.261574074074074E-3</v>
      </c>
      <c r="D31" s="94"/>
      <c r="E31" s="95">
        <v>6.4500858038937219E-3</v>
      </c>
      <c r="F31" s="79"/>
      <c r="G31" s="94"/>
      <c r="H31" s="95"/>
      <c r="I31" s="79">
        <v>1.261574074074074E-3</v>
      </c>
      <c r="J31" s="94"/>
      <c r="K31" s="96">
        <v>4.7710758995010063E-3</v>
      </c>
      <c r="M31" s="18"/>
    </row>
    <row r="32" spans="2:14" s="1" customFormat="1" x14ac:dyDescent="0.3">
      <c r="B32" s="84" t="s">
        <v>29</v>
      </c>
      <c r="C32" s="90">
        <v>0.12711805555555553</v>
      </c>
      <c r="D32" s="97"/>
      <c r="E32" s="97">
        <v>0.64992011361619018</v>
      </c>
      <c r="F32" s="90">
        <v>3.8668981481481485E-2</v>
      </c>
      <c r="G32" s="97"/>
      <c r="H32" s="97">
        <v>0.5617958634605682</v>
      </c>
      <c r="I32" s="90">
        <v>0.16578703703703707</v>
      </c>
      <c r="J32" s="97"/>
      <c r="K32" s="100">
        <v>0.62698065306837081</v>
      </c>
      <c r="M32" s="18"/>
    </row>
    <row r="33" spans="2:14" s="1" customFormat="1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3"/>
      <c r="L33" s="102"/>
      <c r="M33" s="102"/>
      <c r="N33" s="102"/>
    </row>
    <row r="34" spans="2:14" s="1" customFormat="1" x14ac:dyDescent="0.3">
      <c r="B34" s="84" t="s">
        <v>39</v>
      </c>
      <c r="C34" s="90">
        <v>0.19559027777777777</v>
      </c>
      <c r="D34" s="104"/>
      <c r="E34" s="97">
        <v>0.99999999999999989</v>
      </c>
      <c r="F34" s="90">
        <v>6.8831018518518527E-2</v>
      </c>
      <c r="G34" s="104"/>
      <c r="H34" s="97">
        <v>0.99999999999999978</v>
      </c>
      <c r="I34" s="90">
        <v>0.26442129629629629</v>
      </c>
      <c r="J34" s="104"/>
      <c r="K34" s="100">
        <v>1</v>
      </c>
    </row>
    <row r="35" spans="2:14" s="1" customFormat="1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  <row r="36" spans="2:14" s="1" customFormat="1" x14ac:dyDescent="0.3">
      <c r="C36" s="15"/>
      <c r="D36" s="15"/>
      <c r="E36" s="15"/>
      <c r="F36" s="15"/>
      <c r="H36" s="15"/>
    </row>
    <row r="37" spans="2:14" s="1" customFormat="1" x14ac:dyDescent="0.3">
      <c r="C37" s="15"/>
      <c r="D37" s="15"/>
      <c r="E37" s="15"/>
      <c r="F37" s="15"/>
      <c r="H37" s="15"/>
    </row>
    <row r="38" spans="2:14" s="1" customFormat="1" x14ac:dyDescent="0.3">
      <c r="C38" s="15"/>
      <c r="D38" s="15"/>
      <c r="E38" s="15"/>
      <c r="F38" s="15"/>
      <c r="H38" s="15"/>
    </row>
    <row r="39" spans="2:14" s="1" customFormat="1" x14ac:dyDescent="0.3">
      <c r="C39" s="15"/>
      <c r="D39" s="15"/>
      <c r="E39" s="15"/>
      <c r="F39" s="15"/>
      <c r="H39" s="15"/>
    </row>
    <row r="40" spans="2:14" s="1" customFormat="1" x14ac:dyDescent="0.3">
      <c r="C40" s="15"/>
      <c r="D40" s="15"/>
      <c r="E40" s="15"/>
      <c r="F40" s="15"/>
      <c r="H40" s="15"/>
    </row>
    <row r="41" spans="2:14" s="1" customFormat="1" x14ac:dyDescent="0.3">
      <c r="C41" s="15"/>
      <c r="D41" s="15"/>
      <c r="E41" s="15"/>
      <c r="F41" s="15"/>
      <c r="H41" s="15"/>
    </row>
    <row r="42" spans="2:14" s="1" customFormat="1" x14ac:dyDescent="0.3">
      <c r="C42" s="15"/>
      <c r="D42" s="15"/>
      <c r="E42" s="15"/>
      <c r="F42" s="15"/>
      <c r="H42" s="15"/>
    </row>
    <row r="43" spans="2:14" s="1" customFormat="1" x14ac:dyDescent="0.3">
      <c r="C43" s="15"/>
      <c r="D43" s="15"/>
      <c r="E43" s="15"/>
      <c r="F43" s="15"/>
      <c r="H43" s="15"/>
    </row>
    <row r="44" spans="2:14" s="1" customFormat="1" x14ac:dyDescent="0.3">
      <c r="C44" s="15"/>
      <c r="D44" s="15"/>
      <c r="E44" s="15"/>
      <c r="F44" s="15"/>
      <c r="H44" s="15"/>
    </row>
    <row r="45" spans="2:14" s="1" customFormat="1" x14ac:dyDescent="0.3">
      <c r="C45" s="15"/>
      <c r="D45" s="15"/>
      <c r="E45" s="15"/>
      <c r="F45" s="15"/>
      <c r="H45" s="15"/>
    </row>
    <row r="46" spans="2:14" s="1" customFormat="1" x14ac:dyDescent="0.3">
      <c r="C46" s="15"/>
      <c r="D46" s="15"/>
      <c r="E46" s="15"/>
      <c r="F46" s="15"/>
      <c r="H46" s="15"/>
    </row>
    <row r="47" spans="2:14" s="1" customFormat="1" x14ac:dyDescent="0.3">
      <c r="C47" s="15"/>
      <c r="D47" s="15"/>
      <c r="E47" s="15"/>
      <c r="F47" s="15"/>
      <c r="H47" s="15"/>
    </row>
    <row r="48" spans="2:14" s="1" customFormat="1" x14ac:dyDescent="0.3">
      <c r="C48" s="15"/>
      <c r="D48" s="15"/>
      <c r="E48" s="15"/>
      <c r="F48" s="15"/>
      <c r="H48" s="15"/>
    </row>
    <row r="49" spans="3:8" s="1" customFormat="1" x14ac:dyDescent="0.3">
      <c r="C49" s="15"/>
      <c r="D49" s="15"/>
      <c r="E49" s="15"/>
      <c r="F49" s="15"/>
      <c r="H49" s="15"/>
    </row>
    <row r="50" spans="3:8" s="1" customFormat="1" x14ac:dyDescent="0.3">
      <c r="C50" s="15"/>
      <c r="D50" s="15"/>
      <c r="E50" s="15"/>
      <c r="F50" s="15"/>
      <c r="H50" s="15"/>
    </row>
    <row r="51" spans="3:8" s="1" customFormat="1" x14ac:dyDescent="0.3">
      <c r="C51" s="15"/>
      <c r="D51" s="15"/>
      <c r="E51" s="15"/>
      <c r="F51" s="15"/>
      <c r="H51" s="15"/>
    </row>
    <row r="52" spans="3:8" s="1" customFormat="1" x14ac:dyDescent="0.3">
      <c r="C52" s="15"/>
      <c r="D52" s="15"/>
      <c r="E52" s="15"/>
      <c r="F52" s="15"/>
      <c r="H52" s="15"/>
    </row>
    <row r="53" spans="3:8" s="1" customFormat="1" x14ac:dyDescent="0.3">
      <c r="C53" s="15"/>
      <c r="D53" s="15"/>
      <c r="E53" s="15"/>
      <c r="F53" s="15"/>
      <c r="H53" s="15"/>
    </row>
    <row r="54" spans="3:8" s="1" customFormat="1" x14ac:dyDescent="0.3">
      <c r="C54" s="15"/>
      <c r="D54" s="15"/>
      <c r="E54" s="15"/>
      <c r="F54" s="15"/>
      <c r="H54" s="15"/>
    </row>
    <row r="55" spans="3:8" s="1" customFormat="1" x14ac:dyDescent="0.3">
      <c r="C55" s="15"/>
      <c r="D55" s="15"/>
      <c r="E55" s="15"/>
      <c r="F55" s="15"/>
      <c r="H55" s="15"/>
    </row>
    <row r="56" spans="3:8" s="1" customFormat="1" x14ac:dyDescent="0.3">
      <c r="C56" s="15"/>
      <c r="D56" s="15"/>
      <c r="E56" s="15"/>
      <c r="F56" s="15"/>
      <c r="H56" s="15"/>
    </row>
    <row r="57" spans="3:8" s="1" customFormat="1" x14ac:dyDescent="0.3">
      <c r="C57" s="15"/>
      <c r="D57" s="15"/>
      <c r="E57" s="15"/>
      <c r="F57" s="15"/>
      <c r="H57" s="15"/>
    </row>
    <row r="58" spans="3:8" s="1" customFormat="1" x14ac:dyDescent="0.3">
      <c r="C58" s="15"/>
      <c r="D58" s="15"/>
      <c r="E58" s="15"/>
      <c r="F58" s="15"/>
      <c r="H58" s="15"/>
    </row>
    <row r="59" spans="3:8" s="1" customFormat="1" x14ac:dyDescent="0.3">
      <c r="C59" s="15"/>
      <c r="D59" s="15"/>
      <c r="E59" s="15"/>
      <c r="F59" s="15"/>
      <c r="H59" s="15"/>
    </row>
    <row r="60" spans="3:8" s="1" customFormat="1" x14ac:dyDescent="0.3">
      <c r="C60" s="15"/>
      <c r="D60" s="15"/>
      <c r="E60" s="15"/>
      <c r="F60" s="15"/>
      <c r="H60" s="15"/>
    </row>
    <row r="61" spans="3:8" s="1" customFormat="1" x14ac:dyDescent="0.3">
      <c r="C61" s="15"/>
      <c r="D61" s="15"/>
      <c r="E61" s="15"/>
      <c r="F61" s="15"/>
      <c r="H61" s="15"/>
    </row>
    <row r="62" spans="3:8" s="1" customFormat="1" x14ac:dyDescent="0.3">
      <c r="C62" s="15"/>
      <c r="D62" s="15"/>
      <c r="E62" s="15"/>
      <c r="F62" s="15"/>
      <c r="H62" s="15"/>
    </row>
    <row r="63" spans="3:8" s="1" customFormat="1" x14ac:dyDescent="0.3">
      <c r="C63" s="15"/>
      <c r="D63" s="15"/>
      <c r="E63" s="15"/>
      <c r="F63" s="15"/>
      <c r="H63" s="15"/>
    </row>
    <row r="64" spans="3:8" s="1" customFormat="1" x14ac:dyDescent="0.3">
      <c r="C64" s="15"/>
      <c r="D64" s="15"/>
      <c r="E64" s="15"/>
      <c r="F64" s="15"/>
      <c r="H64" s="15"/>
    </row>
    <row r="65" spans="3:8" s="1" customFormat="1" x14ac:dyDescent="0.3">
      <c r="C65" s="15"/>
      <c r="D65" s="15"/>
      <c r="E65" s="15"/>
      <c r="F65" s="15"/>
      <c r="H65" s="15"/>
    </row>
    <row r="66" spans="3:8" s="1" customFormat="1" x14ac:dyDescent="0.3">
      <c r="C66" s="15"/>
      <c r="D66" s="15"/>
      <c r="E66" s="15"/>
      <c r="F66" s="15"/>
      <c r="H66" s="15"/>
    </row>
    <row r="67" spans="3:8" s="1" customFormat="1" x14ac:dyDescent="0.3">
      <c r="C67" s="15"/>
      <c r="D67" s="15"/>
      <c r="E67" s="15"/>
      <c r="F67" s="15"/>
      <c r="H67" s="15"/>
    </row>
    <row r="68" spans="3:8" s="1" customFormat="1" x14ac:dyDescent="0.3">
      <c r="C68" s="15"/>
      <c r="D68" s="15"/>
      <c r="E68" s="15"/>
      <c r="F68" s="15"/>
      <c r="H68" s="15"/>
    </row>
    <row r="69" spans="3:8" s="1" customFormat="1" x14ac:dyDescent="0.3">
      <c r="C69" s="15"/>
      <c r="D69" s="15"/>
      <c r="E69" s="15"/>
      <c r="F69" s="15"/>
      <c r="H69" s="15"/>
    </row>
    <row r="70" spans="3:8" s="1" customFormat="1" x14ac:dyDescent="0.3">
      <c r="C70" s="15"/>
      <c r="D70" s="15"/>
      <c r="E70" s="15"/>
      <c r="F70" s="15"/>
      <c r="H70" s="1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B12" sqref="B12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187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/>
      <c r="E7" s="195"/>
      <c r="F7" s="195"/>
      <c r="G7" s="195"/>
      <c r="H7" s="195"/>
      <c r="I7" s="195"/>
      <c r="J7" s="195"/>
      <c r="K7" s="196"/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>
        <f>IFERROR(GETPIVOTDATA("T. Parola hh:mm:ss",[1]pivot!$A$2,"Radio/Canale","RAI Radiodue","Fascia oraria","06:00-09:00","PLURALISMO POLITICO","Altro"),0)</f>
        <v>1.5046296296296296E-3</v>
      </c>
      <c r="D22" s="195"/>
      <c r="E22" s="195"/>
      <c r="F22" s="195"/>
      <c r="G22" s="195"/>
      <c r="H22" s="195"/>
      <c r="I22" s="195"/>
      <c r="J22" s="195"/>
      <c r="K22" s="196">
        <f t="shared" ref="K22:K23" si="0">C22+D22+E22+F22+G22+H22+I22+J22</f>
        <v>1.5046296296296296E-3</v>
      </c>
    </row>
    <row r="23" spans="2:11" x14ac:dyDescent="0.3">
      <c r="B23" s="141" t="s">
        <v>29</v>
      </c>
      <c r="C23" s="142">
        <f>SUM(C7:C22)</f>
        <v>1.5046296296296296E-3</v>
      </c>
      <c r="D23" s="142"/>
      <c r="E23" s="142"/>
      <c r="F23" s="142"/>
      <c r="G23" s="142"/>
      <c r="H23" s="142"/>
      <c r="I23" s="142"/>
      <c r="J23" s="150"/>
      <c r="K23" s="197">
        <f t="shared" si="0"/>
        <v>1.5046296296296296E-3</v>
      </c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/>
      <c r="D32" s="142"/>
      <c r="E32" s="142"/>
      <c r="F32" s="142"/>
      <c r="G32" s="142"/>
      <c r="H32" s="142"/>
      <c r="I32" s="142"/>
      <c r="J32" s="150"/>
      <c r="K32" s="197"/>
    </row>
    <row r="33" spans="2:11" x14ac:dyDescent="0.3">
      <c r="B33" s="141"/>
      <c r="C33" s="202"/>
      <c r="D33" s="202"/>
      <c r="E33" s="203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>
        <f>C23+C32</f>
        <v>1.5046296296296296E-3</v>
      </c>
      <c r="D34" s="150"/>
      <c r="E34" s="150"/>
      <c r="F34" s="150"/>
      <c r="G34" s="150"/>
      <c r="H34" s="150"/>
      <c r="I34" s="150"/>
      <c r="J34" s="150"/>
      <c r="K34" s="204">
        <f>K23+K32</f>
        <v>1.5046296296296296E-3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C18" sqref="C18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188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>
        <f>IFERROR(GETPIVOTDATA("T. Parola hh:mm:ss",[1]pivot!$A$2,"Radio/Canale","RAI Radiotre","Fascia oraria","09:00-12:00","PLURALISMO POLITICO","Partito Democratico"),0)</f>
        <v>2.4224537037037037E-2</v>
      </c>
      <c r="E7" s="195"/>
      <c r="F7" s="195"/>
      <c r="G7" s="195"/>
      <c r="H7" s="195"/>
      <c r="I7" s="195"/>
      <c r="J7" s="195"/>
      <c r="K7" s="196">
        <f>C7+D7+E7+F7+G7+H7+I7+J7</f>
        <v>2.4224537037037037E-2</v>
      </c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>
        <f>IFERROR(GETPIVOTDATA("T. Parola hh:mm:ss",[1]pivot!$A$2,"Radio/Canale","RAI Radiotre","Fascia oraria","15:00-18:00","PLURALISMO POLITICO","Per l'Italia-Centro Democratico"),0)</f>
        <v>4.9768518518518521E-3</v>
      </c>
      <c r="G14" s="195"/>
      <c r="H14" s="195"/>
      <c r="I14" s="195"/>
      <c r="J14" s="195"/>
      <c r="K14" s="196">
        <f t="shared" ref="K14:K32" si="0">C14+D14+E14+F14+G14+H14+I14+J14</f>
        <v>4.9768518518518521E-3</v>
      </c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/>
      <c r="E22" s="195"/>
      <c r="F22" s="195">
        <f>IFERROR(GETPIVOTDATA("T. Parola hh:mm:ss",[1]pivot!$A$2,"Radio/Canale","RAI Radiotre","Fascia oraria","15:00-18:00","PLURALISMO POLITICO","Altro"),0)</f>
        <v>2.3379629629629631E-3</v>
      </c>
      <c r="G22" s="195"/>
      <c r="H22" s="195"/>
      <c r="I22" s="195"/>
      <c r="J22" s="195"/>
      <c r="K22" s="196">
        <f t="shared" si="0"/>
        <v>2.3379629629629631E-3</v>
      </c>
    </row>
    <row r="23" spans="2:11" x14ac:dyDescent="0.3">
      <c r="B23" s="141" t="s">
        <v>29</v>
      </c>
      <c r="C23" s="142"/>
      <c r="D23" s="142">
        <f>SUM(D7:D22)</f>
        <v>2.4224537037037037E-2</v>
      </c>
      <c r="E23" s="142"/>
      <c r="F23" s="142">
        <f>SUM(F7:F22)</f>
        <v>7.3148148148148157E-3</v>
      </c>
      <c r="G23" s="142"/>
      <c r="H23" s="142"/>
      <c r="I23" s="142"/>
      <c r="J23" s="150"/>
      <c r="K23" s="197">
        <f t="shared" si="0"/>
        <v>3.1539351851851853E-2</v>
      </c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x14ac:dyDescent="0.3">
      <c r="B31" s="136" t="s">
        <v>2</v>
      </c>
      <c r="C31" s="195"/>
      <c r="D31" s="195">
        <f>IFERROR(GETPIVOTDATA("T. Parola hh:mm:ss",[1]pivot!$A$2,"Radio/Canale","RAI Radiotre","Fascia oraria","09:00-12:00","PLURALISMO POLITICO","Unione Europea"),0)</f>
        <v>5.7870370370370378E-4</v>
      </c>
      <c r="E31" s="195"/>
      <c r="F31" s="195"/>
      <c r="G31" s="195"/>
      <c r="H31" s="195"/>
      <c r="I31" s="195"/>
      <c r="J31" s="195"/>
      <c r="K31" s="196">
        <f t="shared" si="0"/>
        <v>5.7870370370370378E-4</v>
      </c>
    </row>
    <row r="32" spans="2:11" x14ac:dyDescent="0.3">
      <c r="B32" s="141" t="s">
        <v>29</v>
      </c>
      <c r="C32" s="142"/>
      <c r="D32" s="142">
        <f t="shared" ref="D32" si="1">SUM(D26:D31)</f>
        <v>5.7870370370370378E-4</v>
      </c>
      <c r="E32" s="142"/>
      <c r="F32" s="142"/>
      <c r="G32" s="142"/>
      <c r="H32" s="142"/>
      <c r="I32" s="142"/>
      <c r="J32" s="150"/>
      <c r="K32" s="197">
        <f t="shared" si="0"/>
        <v>5.7870370370370378E-4</v>
      </c>
    </row>
    <row r="33" spans="2:11" x14ac:dyDescent="0.3">
      <c r="B33" s="141"/>
      <c r="C33" s="202"/>
      <c r="D33" s="202"/>
      <c r="E33" s="203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/>
      <c r="D34" s="150">
        <f t="shared" ref="D34:F34" si="2">D23+D32</f>
        <v>2.480324074074074E-2</v>
      </c>
      <c r="E34" s="150"/>
      <c r="F34" s="150">
        <f t="shared" si="2"/>
        <v>7.3148148148148157E-3</v>
      </c>
      <c r="G34" s="150"/>
      <c r="H34" s="150"/>
      <c r="I34" s="150"/>
      <c r="J34" s="150"/>
      <c r="K34" s="204">
        <f>K23+K32</f>
        <v>3.2118055555555559E-2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B39" sqref="B39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189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>
        <v>5.6481481481481487E-3</v>
      </c>
      <c r="D7" s="195">
        <v>3.4490740740740745E-3</v>
      </c>
      <c r="E7" s="195"/>
      <c r="F7" s="195"/>
      <c r="G7" s="195">
        <v>5.395833333333333E-2</v>
      </c>
      <c r="H7" s="195"/>
      <c r="I7" s="195"/>
      <c r="J7" s="195"/>
      <c r="K7" s="196">
        <f>C7+D7+E7+F7+G7+H7+I7+J7</f>
        <v>6.3055555555555559E-2</v>
      </c>
    </row>
    <row r="8" spans="2:11" x14ac:dyDescent="0.3">
      <c r="B8" s="136" t="s">
        <v>33</v>
      </c>
      <c r="C8" s="195"/>
      <c r="D8" s="195"/>
      <c r="E8" s="195"/>
      <c r="F8" s="195"/>
      <c r="G8" s="195">
        <v>4.976851851851851E-4</v>
      </c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>
        <v>1.1689814814814816E-3</v>
      </c>
      <c r="F9" s="195"/>
      <c r="G9" s="195">
        <v>1.8738425925925926E-2</v>
      </c>
      <c r="H9" s="195"/>
      <c r="I9" s="195"/>
      <c r="J9" s="195"/>
      <c r="K9" s="196">
        <f t="shared" ref="K9:K32" si="0">C9+D9+E9+F9+G9+H9+I9+J9</f>
        <v>1.9907407407407408E-2</v>
      </c>
    </row>
    <row r="10" spans="2:11" x14ac:dyDescent="0.3">
      <c r="B10" s="136" t="s">
        <v>12</v>
      </c>
      <c r="C10" s="195"/>
      <c r="D10" s="195"/>
      <c r="E10" s="195"/>
      <c r="F10" s="195"/>
      <c r="G10" s="195">
        <v>2.3784722222222224E-2</v>
      </c>
      <c r="H10" s="195"/>
      <c r="I10" s="195"/>
      <c r="J10" s="195"/>
      <c r="K10" s="196">
        <f t="shared" si="0"/>
        <v>2.3784722222222224E-2</v>
      </c>
    </row>
    <row r="11" spans="2:11" x14ac:dyDescent="0.3">
      <c r="B11" s="136" t="s">
        <v>7</v>
      </c>
      <c r="C11" s="195">
        <v>8.1944444444444452E-3</v>
      </c>
      <c r="D11" s="195"/>
      <c r="E11" s="195"/>
      <c r="F11" s="195"/>
      <c r="G11" s="195">
        <v>3.6770833333333336E-2</v>
      </c>
      <c r="H11" s="195"/>
      <c r="I11" s="195"/>
      <c r="J11" s="195"/>
      <c r="K11" s="196">
        <f t="shared" si="0"/>
        <v>4.4965277777777785E-2</v>
      </c>
    </row>
    <row r="12" spans="2:11" x14ac:dyDescent="0.3">
      <c r="B12" s="136" t="s">
        <v>34</v>
      </c>
      <c r="C12" s="195"/>
      <c r="D12" s="195"/>
      <c r="E12" s="195"/>
      <c r="F12" s="195"/>
      <c r="G12" s="195">
        <v>1.9247685185185187E-2</v>
      </c>
      <c r="H12" s="195"/>
      <c r="I12" s="195"/>
      <c r="J12" s="195"/>
      <c r="K12" s="196">
        <f t="shared" si="0"/>
        <v>1.9247685185185187E-2</v>
      </c>
    </row>
    <row r="13" spans="2:11" x14ac:dyDescent="0.3">
      <c r="B13" s="136" t="s">
        <v>15</v>
      </c>
      <c r="C13" s="195"/>
      <c r="D13" s="195"/>
      <c r="E13" s="195"/>
      <c r="F13" s="195"/>
      <c r="G13" s="195">
        <v>5.6828703703703702E-3</v>
      </c>
      <c r="H13" s="195"/>
      <c r="I13" s="195"/>
      <c r="J13" s="195"/>
      <c r="K13" s="196">
        <f t="shared" si="0"/>
        <v>5.6828703703703702E-3</v>
      </c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>
        <v>9.6296296296296303E-3</v>
      </c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>
        <v>3.8541666666666668E-3</v>
      </c>
      <c r="E22" s="195"/>
      <c r="F22" s="195"/>
      <c r="G22" s="195">
        <v>2.7303240740740739E-2</v>
      </c>
      <c r="H22" s="195"/>
      <c r="I22" s="195"/>
      <c r="J22" s="195"/>
      <c r="K22" s="196">
        <f t="shared" si="0"/>
        <v>3.1157407407407404E-2</v>
      </c>
    </row>
    <row r="23" spans="2:11" x14ac:dyDescent="0.3">
      <c r="B23" s="141" t="s">
        <v>29</v>
      </c>
      <c r="C23" s="142">
        <f>SUM(C7:C22)</f>
        <v>1.3842592592592594E-2</v>
      </c>
      <c r="D23" s="142">
        <f t="shared" ref="D23:G23" si="1">SUM(D7:D22)</f>
        <v>7.3032407407407412E-3</v>
      </c>
      <c r="E23" s="142">
        <f t="shared" si="1"/>
        <v>1.1689814814814816E-3</v>
      </c>
      <c r="F23" s="142"/>
      <c r="G23" s="142">
        <f t="shared" si="1"/>
        <v>0.1956134259259259</v>
      </c>
      <c r="H23" s="142"/>
      <c r="I23" s="142"/>
      <c r="J23" s="150"/>
      <c r="K23" s="197">
        <f t="shared" si="0"/>
        <v>0.21792824074074071</v>
      </c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>
        <v>1.0092592592592592E-2</v>
      </c>
      <c r="H30" s="195"/>
      <c r="I30" s="195"/>
      <c r="J30" s="195"/>
      <c r="K30" s="196">
        <f t="shared" si="0"/>
        <v>1.0092592592592592E-2</v>
      </c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>
        <f t="shared" si="0"/>
        <v>0</v>
      </c>
    </row>
    <row r="32" spans="2:11" x14ac:dyDescent="0.3">
      <c r="B32" s="141" t="s">
        <v>29</v>
      </c>
      <c r="C32" s="142"/>
      <c r="D32" s="142"/>
      <c r="E32" s="142"/>
      <c r="F32" s="142"/>
      <c r="G32" s="142">
        <f t="shared" ref="G32" si="2">SUM(G26:G31)</f>
        <v>1.0092592592592592E-2</v>
      </c>
      <c r="H32" s="142"/>
      <c r="I32" s="142"/>
      <c r="J32" s="150"/>
      <c r="K32" s="197">
        <f t="shared" si="0"/>
        <v>1.0092592592592592E-2</v>
      </c>
    </row>
    <row r="33" spans="2:11" x14ac:dyDescent="0.3">
      <c r="B33" s="141"/>
      <c r="C33" s="202"/>
      <c r="D33" s="202"/>
      <c r="E33" s="203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>
        <f>C23+C32</f>
        <v>1.3842592592592594E-2</v>
      </c>
      <c r="D34" s="150">
        <f t="shared" ref="D34:G34" si="3">D23+D32</f>
        <v>7.3032407407407412E-3</v>
      </c>
      <c r="E34" s="150">
        <f t="shared" si="3"/>
        <v>1.1689814814814816E-3</v>
      </c>
      <c r="F34" s="150"/>
      <c r="G34" s="150">
        <f t="shared" si="3"/>
        <v>0.2057060185185185</v>
      </c>
      <c r="H34" s="150"/>
      <c r="I34" s="150"/>
      <c r="J34" s="150"/>
      <c r="K34" s="204">
        <f>K23+K32</f>
        <v>0.22802083333333331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177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69"/>
      <c r="D7" s="169"/>
      <c r="E7" s="169"/>
      <c r="F7" s="169"/>
      <c r="G7" s="169"/>
      <c r="H7" s="169"/>
      <c r="I7" s="169"/>
      <c r="J7" s="169"/>
      <c r="K7" s="207"/>
    </row>
    <row r="8" spans="2:11" x14ac:dyDescent="0.3">
      <c r="B8" s="136" t="s">
        <v>33</v>
      </c>
      <c r="C8" s="169"/>
      <c r="D8" s="169"/>
      <c r="E8" s="169"/>
      <c r="F8" s="169"/>
      <c r="G8" s="169"/>
      <c r="H8" s="169"/>
      <c r="I8" s="169"/>
      <c r="J8" s="169"/>
      <c r="K8" s="207"/>
    </row>
    <row r="9" spans="2:11" x14ac:dyDescent="0.3">
      <c r="B9" s="136" t="s">
        <v>5</v>
      </c>
      <c r="C9" s="169"/>
      <c r="D9" s="169"/>
      <c r="E9" s="169"/>
      <c r="F9" s="169"/>
      <c r="G9" s="169"/>
      <c r="H9" s="169"/>
      <c r="I9" s="169"/>
      <c r="J9" s="169"/>
      <c r="K9" s="207"/>
    </row>
    <row r="10" spans="2:11" x14ac:dyDescent="0.3">
      <c r="B10" s="136" t="s">
        <v>12</v>
      </c>
      <c r="C10" s="169"/>
      <c r="D10" s="169"/>
      <c r="E10" s="169"/>
      <c r="F10" s="169"/>
      <c r="G10" s="169"/>
      <c r="H10" s="169"/>
      <c r="I10" s="169"/>
      <c r="J10" s="169"/>
      <c r="K10" s="207"/>
    </row>
    <row r="11" spans="2:11" x14ac:dyDescent="0.3">
      <c r="B11" s="136" t="s">
        <v>7</v>
      </c>
      <c r="C11" s="169"/>
      <c r="D11" s="169"/>
      <c r="E11" s="169"/>
      <c r="F11" s="169"/>
      <c r="G11" s="169"/>
      <c r="H11" s="169"/>
      <c r="I11" s="169"/>
      <c r="J11" s="169"/>
      <c r="K11" s="207"/>
    </row>
    <row r="12" spans="2:11" x14ac:dyDescent="0.3">
      <c r="B12" s="136" t="s">
        <v>34</v>
      </c>
      <c r="C12" s="169"/>
      <c r="D12" s="169"/>
      <c r="E12" s="169"/>
      <c r="F12" s="169"/>
      <c r="G12" s="169"/>
      <c r="H12" s="169"/>
      <c r="I12" s="169"/>
      <c r="J12" s="169"/>
      <c r="K12" s="207"/>
    </row>
    <row r="13" spans="2:11" x14ac:dyDescent="0.3">
      <c r="B13" s="136" t="s">
        <v>15</v>
      </c>
      <c r="C13" s="169"/>
      <c r="D13" s="169"/>
      <c r="E13" s="169"/>
      <c r="F13" s="169"/>
      <c r="G13" s="169"/>
      <c r="H13" s="169"/>
      <c r="I13" s="169"/>
      <c r="J13" s="169"/>
      <c r="K13" s="207"/>
    </row>
    <row r="14" spans="2:11" x14ac:dyDescent="0.3">
      <c r="B14" s="136" t="s">
        <v>35</v>
      </c>
      <c r="C14" s="169"/>
      <c r="D14" s="169"/>
      <c r="E14" s="169"/>
      <c r="F14" s="169"/>
      <c r="G14" s="169"/>
      <c r="H14" s="169"/>
      <c r="I14" s="169"/>
      <c r="J14" s="169"/>
      <c r="K14" s="207"/>
    </row>
    <row r="15" spans="2:11" x14ac:dyDescent="0.3">
      <c r="B15" s="136" t="s">
        <v>11</v>
      </c>
      <c r="C15" s="169"/>
      <c r="D15" s="169"/>
      <c r="E15" s="169"/>
      <c r="F15" s="169"/>
      <c r="G15" s="169"/>
      <c r="H15" s="169"/>
      <c r="I15" s="169"/>
      <c r="J15" s="169"/>
      <c r="K15" s="207"/>
    </row>
    <row r="16" spans="2:11" x14ac:dyDescent="0.3">
      <c r="B16" s="136" t="s">
        <v>19</v>
      </c>
      <c r="C16" s="169"/>
      <c r="D16" s="169"/>
      <c r="E16" s="169"/>
      <c r="F16" s="169"/>
      <c r="G16" s="169"/>
      <c r="H16" s="169"/>
      <c r="I16" s="169"/>
      <c r="J16" s="169"/>
      <c r="K16" s="207"/>
    </row>
    <row r="17" spans="2:11" x14ac:dyDescent="0.3">
      <c r="B17" s="136" t="s">
        <v>26</v>
      </c>
      <c r="C17" s="169"/>
      <c r="D17" s="169"/>
      <c r="E17" s="169"/>
      <c r="F17" s="169"/>
      <c r="G17" s="169"/>
      <c r="H17" s="169"/>
      <c r="I17" s="169"/>
      <c r="J17" s="169"/>
      <c r="K17" s="207"/>
    </row>
    <row r="18" spans="2:11" x14ac:dyDescent="0.3">
      <c r="B18" s="136" t="s">
        <v>36</v>
      </c>
      <c r="C18" s="169"/>
      <c r="D18" s="169"/>
      <c r="E18" s="169"/>
      <c r="F18" s="169"/>
      <c r="G18" s="169"/>
      <c r="H18" s="169"/>
      <c r="I18" s="169"/>
      <c r="J18" s="169"/>
      <c r="K18" s="207"/>
    </row>
    <row r="19" spans="2:11" x14ac:dyDescent="0.3">
      <c r="B19" s="136" t="s">
        <v>37</v>
      </c>
      <c r="C19" s="169"/>
      <c r="D19" s="169"/>
      <c r="E19" s="169"/>
      <c r="F19" s="169"/>
      <c r="G19" s="169"/>
      <c r="H19" s="169"/>
      <c r="I19" s="169"/>
      <c r="J19" s="169"/>
      <c r="K19" s="207"/>
    </row>
    <row r="20" spans="2:11" x14ac:dyDescent="0.3">
      <c r="B20" s="136" t="s">
        <v>16</v>
      </c>
      <c r="C20" s="169"/>
      <c r="D20" s="169"/>
      <c r="E20" s="169"/>
      <c r="F20" s="169"/>
      <c r="G20" s="169"/>
      <c r="H20" s="169"/>
      <c r="I20" s="169"/>
      <c r="J20" s="169"/>
      <c r="K20" s="207"/>
    </row>
    <row r="21" spans="2:11" x14ac:dyDescent="0.3">
      <c r="B21" s="136" t="s">
        <v>14</v>
      </c>
      <c r="C21" s="169"/>
      <c r="D21" s="169"/>
      <c r="E21" s="169"/>
      <c r="F21" s="169"/>
      <c r="G21" s="169"/>
      <c r="H21" s="169"/>
      <c r="I21" s="169"/>
      <c r="J21" s="169"/>
      <c r="K21" s="207"/>
    </row>
    <row r="22" spans="2:11" x14ac:dyDescent="0.3">
      <c r="B22" s="136" t="s">
        <v>1</v>
      </c>
      <c r="C22" s="169"/>
      <c r="D22" s="169"/>
      <c r="E22" s="169"/>
      <c r="F22" s="169"/>
      <c r="G22" s="169"/>
      <c r="H22" s="169"/>
      <c r="I22" s="169"/>
      <c r="J22" s="169"/>
      <c r="K22" s="207"/>
    </row>
    <row r="23" spans="2:11" x14ac:dyDescent="0.3">
      <c r="B23" s="141" t="s">
        <v>29</v>
      </c>
      <c r="C23" s="162"/>
      <c r="D23" s="162"/>
      <c r="E23" s="162"/>
      <c r="F23" s="162"/>
      <c r="G23" s="162"/>
      <c r="H23" s="162"/>
      <c r="I23" s="162"/>
      <c r="J23" s="171"/>
      <c r="K23" s="208"/>
    </row>
    <row r="24" spans="2:11" x14ac:dyDescent="0.3">
      <c r="B24" s="198"/>
      <c r="C24" s="209"/>
      <c r="D24" s="209"/>
      <c r="E24" s="209"/>
      <c r="F24" s="209"/>
      <c r="G24" s="209"/>
      <c r="H24" s="209"/>
      <c r="I24" s="209"/>
      <c r="J24" s="210"/>
      <c r="K24" s="21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69"/>
      <c r="D26" s="169"/>
      <c r="E26" s="169"/>
      <c r="F26" s="169"/>
      <c r="G26" s="169"/>
      <c r="H26" s="169"/>
      <c r="I26" s="169"/>
      <c r="J26" s="157"/>
      <c r="K26" s="207"/>
    </row>
    <row r="27" spans="2:11" x14ac:dyDescent="0.3">
      <c r="B27" s="136" t="s">
        <v>13</v>
      </c>
      <c r="C27" s="169"/>
      <c r="D27" s="169"/>
      <c r="E27" s="169"/>
      <c r="F27" s="169"/>
      <c r="G27" s="169"/>
      <c r="H27" s="169"/>
      <c r="I27" s="169"/>
      <c r="J27" s="212"/>
      <c r="K27" s="207"/>
    </row>
    <row r="28" spans="2:11" x14ac:dyDescent="0.3">
      <c r="B28" s="136" t="s">
        <v>10</v>
      </c>
      <c r="C28" s="169"/>
      <c r="D28" s="169"/>
      <c r="E28" s="169"/>
      <c r="F28" s="169"/>
      <c r="G28" s="169"/>
      <c r="H28" s="169"/>
      <c r="I28" s="132"/>
      <c r="J28" s="132"/>
      <c r="K28" s="207"/>
    </row>
    <row r="29" spans="2:11" x14ac:dyDescent="0.3">
      <c r="B29" s="136" t="s">
        <v>3</v>
      </c>
      <c r="C29" s="169"/>
      <c r="D29" s="169"/>
      <c r="E29" s="169"/>
      <c r="F29" s="169"/>
      <c r="G29" s="169"/>
      <c r="H29" s="169"/>
      <c r="I29" s="213"/>
      <c r="J29" s="169"/>
      <c r="K29" s="207"/>
    </row>
    <row r="30" spans="2:11" x14ac:dyDescent="0.3">
      <c r="B30" s="136" t="s">
        <v>8</v>
      </c>
      <c r="C30" s="169"/>
      <c r="D30" s="169"/>
      <c r="E30" s="169"/>
      <c r="F30" s="169"/>
      <c r="G30" s="169"/>
      <c r="H30" s="169"/>
      <c r="I30" s="169"/>
      <c r="J30" s="169"/>
      <c r="K30" s="207"/>
    </row>
    <row r="31" spans="2:11" x14ac:dyDescent="0.3">
      <c r="B31" s="136" t="s">
        <v>2</v>
      </c>
      <c r="C31" s="169"/>
      <c r="D31" s="169"/>
      <c r="E31" s="169"/>
      <c r="F31" s="169"/>
      <c r="G31" s="169"/>
      <c r="H31" s="169"/>
      <c r="I31" s="169"/>
      <c r="J31" s="169"/>
      <c r="K31" s="207"/>
    </row>
    <row r="32" spans="2:11" x14ac:dyDescent="0.3">
      <c r="B32" s="141" t="s">
        <v>29</v>
      </c>
      <c r="C32" s="162"/>
      <c r="D32" s="162"/>
      <c r="E32" s="162"/>
      <c r="F32" s="162"/>
      <c r="G32" s="162"/>
      <c r="H32" s="162"/>
      <c r="I32" s="162"/>
      <c r="J32" s="171"/>
      <c r="K32" s="208"/>
    </row>
    <row r="33" spans="2:11" x14ac:dyDescent="0.3">
      <c r="B33" s="141"/>
      <c r="C33" s="205"/>
      <c r="D33" s="205"/>
      <c r="E33" s="205"/>
      <c r="F33" s="214"/>
      <c r="G33" s="205"/>
      <c r="H33" s="205"/>
      <c r="I33" s="205"/>
      <c r="J33" s="205"/>
      <c r="K33" s="207"/>
    </row>
    <row r="34" spans="2:11" x14ac:dyDescent="0.3">
      <c r="B34" s="141" t="s">
        <v>39</v>
      </c>
      <c r="C34" s="171"/>
      <c r="D34" s="171"/>
      <c r="E34" s="171"/>
      <c r="F34" s="171"/>
      <c r="G34" s="171"/>
      <c r="H34" s="171"/>
      <c r="I34" s="171"/>
      <c r="J34" s="171"/>
      <c r="K34" s="215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178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69"/>
      <c r="D7" s="169"/>
      <c r="E7" s="169"/>
      <c r="F7" s="169"/>
      <c r="G7" s="169"/>
      <c r="H7" s="169"/>
      <c r="I7" s="169"/>
      <c r="J7" s="169"/>
      <c r="K7" s="207"/>
    </row>
    <row r="8" spans="2:11" x14ac:dyDescent="0.3">
      <c r="B8" s="136" t="s">
        <v>33</v>
      </c>
      <c r="C8" s="169"/>
      <c r="D8" s="169"/>
      <c r="E8" s="169"/>
      <c r="F8" s="169"/>
      <c r="G8" s="169"/>
      <c r="H8" s="169"/>
      <c r="I8" s="169"/>
      <c r="J8" s="169"/>
      <c r="K8" s="207"/>
    </row>
    <row r="9" spans="2:11" x14ac:dyDescent="0.3">
      <c r="B9" s="136" t="s">
        <v>5</v>
      </c>
      <c r="C9" s="169"/>
      <c r="D9" s="169"/>
      <c r="E9" s="169"/>
      <c r="F9" s="169"/>
      <c r="G9" s="169"/>
      <c r="H9" s="169"/>
      <c r="I9" s="169"/>
      <c r="J9" s="169"/>
      <c r="K9" s="207"/>
    </row>
    <row r="10" spans="2:11" x14ac:dyDescent="0.3">
      <c r="B10" s="136" t="s">
        <v>12</v>
      </c>
      <c r="C10" s="169"/>
      <c r="D10" s="169"/>
      <c r="E10" s="169"/>
      <c r="F10" s="169"/>
      <c r="G10" s="169"/>
      <c r="H10" s="169"/>
      <c r="I10" s="169"/>
      <c r="J10" s="169"/>
      <c r="K10" s="207"/>
    </row>
    <row r="11" spans="2:11" x14ac:dyDescent="0.3">
      <c r="B11" s="136" t="s">
        <v>7</v>
      </c>
      <c r="C11" s="169"/>
      <c r="D11" s="169"/>
      <c r="E11" s="169"/>
      <c r="F11" s="169"/>
      <c r="G11" s="169"/>
      <c r="H11" s="169"/>
      <c r="I11" s="169"/>
      <c r="J11" s="169"/>
      <c r="K11" s="207"/>
    </row>
    <row r="12" spans="2:11" x14ac:dyDescent="0.3">
      <c r="B12" s="136" t="s">
        <v>34</v>
      </c>
      <c r="C12" s="169"/>
      <c r="D12" s="169"/>
      <c r="E12" s="169"/>
      <c r="F12" s="169"/>
      <c r="G12" s="169"/>
      <c r="H12" s="169"/>
      <c r="I12" s="169"/>
      <c r="J12" s="169"/>
      <c r="K12" s="207"/>
    </row>
    <row r="13" spans="2:11" x14ac:dyDescent="0.3">
      <c r="B13" s="136" t="s">
        <v>15</v>
      </c>
      <c r="C13" s="169"/>
      <c r="D13" s="169"/>
      <c r="E13" s="169"/>
      <c r="F13" s="169"/>
      <c r="G13" s="169"/>
      <c r="H13" s="169"/>
      <c r="I13" s="169"/>
      <c r="J13" s="169"/>
      <c r="K13" s="207"/>
    </row>
    <row r="14" spans="2:11" x14ac:dyDescent="0.3">
      <c r="B14" s="136" t="s">
        <v>35</v>
      </c>
      <c r="C14" s="169"/>
      <c r="D14" s="169"/>
      <c r="E14" s="169"/>
      <c r="F14" s="169"/>
      <c r="G14" s="169"/>
      <c r="H14" s="169"/>
      <c r="I14" s="169"/>
      <c r="J14" s="169"/>
      <c r="K14" s="207"/>
    </row>
    <row r="15" spans="2:11" x14ac:dyDescent="0.3">
      <c r="B15" s="136" t="s">
        <v>11</v>
      </c>
      <c r="C15" s="169"/>
      <c r="D15" s="169"/>
      <c r="E15" s="169"/>
      <c r="F15" s="169"/>
      <c r="G15" s="169"/>
      <c r="H15" s="169"/>
      <c r="I15" s="169"/>
      <c r="J15" s="169"/>
      <c r="K15" s="207"/>
    </row>
    <row r="16" spans="2:11" x14ac:dyDescent="0.3">
      <c r="B16" s="136" t="s">
        <v>19</v>
      </c>
      <c r="C16" s="169"/>
      <c r="D16" s="169"/>
      <c r="E16" s="169"/>
      <c r="F16" s="169"/>
      <c r="G16" s="169"/>
      <c r="H16" s="169"/>
      <c r="I16" s="169"/>
      <c r="J16" s="169"/>
      <c r="K16" s="207"/>
    </row>
    <row r="17" spans="2:11" x14ac:dyDescent="0.3">
      <c r="B17" s="136" t="s">
        <v>26</v>
      </c>
      <c r="C17" s="169"/>
      <c r="D17" s="169"/>
      <c r="E17" s="169"/>
      <c r="F17" s="169"/>
      <c r="G17" s="169"/>
      <c r="H17" s="169"/>
      <c r="I17" s="169"/>
      <c r="J17" s="169"/>
      <c r="K17" s="207"/>
    </row>
    <row r="18" spans="2:11" x14ac:dyDescent="0.3">
      <c r="B18" s="136" t="s">
        <v>36</v>
      </c>
      <c r="C18" s="169"/>
      <c r="D18" s="169"/>
      <c r="E18" s="169"/>
      <c r="F18" s="169"/>
      <c r="G18" s="169"/>
      <c r="H18" s="169"/>
      <c r="I18" s="169"/>
      <c r="J18" s="169"/>
      <c r="K18" s="207"/>
    </row>
    <row r="19" spans="2:11" x14ac:dyDescent="0.3">
      <c r="B19" s="136" t="s">
        <v>37</v>
      </c>
      <c r="C19" s="169"/>
      <c r="D19" s="169"/>
      <c r="E19" s="169"/>
      <c r="F19" s="169"/>
      <c r="G19" s="169"/>
      <c r="H19" s="169"/>
      <c r="I19" s="169"/>
      <c r="J19" s="169"/>
      <c r="K19" s="207"/>
    </row>
    <row r="20" spans="2:11" x14ac:dyDescent="0.3">
      <c r="B20" s="136" t="s">
        <v>16</v>
      </c>
      <c r="C20" s="169"/>
      <c r="D20" s="169"/>
      <c r="E20" s="169"/>
      <c r="F20" s="169"/>
      <c r="G20" s="169"/>
      <c r="H20" s="169"/>
      <c r="I20" s="169"/>
      <c r="J20" s="169"/>
      <c r="K20" s="207"/>
    </row>
    <row r="21" spans="2:11" x14ac:dyDescent="0.3">
      <c r="B21" s="136" t="s">
        <v>14</v>
      </c>
      <c r="C21" s="169"/>
      <c r="D21" s="169"/>
      <c r="E21" s="169"/>
      <c r="F21" s="169"/>
      <c r="G21" s="169"/>
      <c r="H21" s="169"/>
      <c r="I21" s="169"/>
      <c r="J21" s="169"/>
      <c r="K21" s="207"/>
    </row>
    <row r="22" spans="2:11" x14ac:dyDescent="0.3">
      <c r="B22" s="136" t="s">
        <v>1</v>
      </c>
      <c r="C22" s="169"/>
      <c r="D22" s="169"/>
      <c r="E22" s="169"/>
      <c r="F22" s="169"/>
      <c r="G22" s="169"/>
      <c r="H22" s="169"/>
      <c r="I22" s="169"/>
      <c r="J22" s="169"/>
      <c r="K22" s="207"/>
    </row>
    <row r="23" spans="2:11" x14ac:dyDescent="0.3">
      <c r="B23" s="141" t="s">
        <v>29</v>
      </c>
      <c r="C23" s="162"/>
      <c r="D23" s="162"/>
      <c r="E23" s="162"/>
      <c r="F23" s="162"/>
      <c r="G23" s="162"/>
      <c r="H23" s="162"/>
      <c r="I23" s="162"/>
      <c r="J23" s="171"/>
      <c r="K23" s="208"/>
    </row>
    <row r="24" spans="2:11" x14ac:dyDescent="0.3">
      <c r="B24" s="198"/>
      <c r="C24" s="209"/>
      <c r="D24" s="209"/>
      <c r="E24" s="209"/>
      <c r="F24" s="209"/>
      <c r="G24" s="209"/>
      <c r="H24" s="209"/>
      <c r="I24" s="209"/>
      <c r="J24" s="210"/>
      <c r="K24" s="21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69"/>
      <c r="D26" s="169"/>
      <c r="E26" s="169"/>
      <c r="F26" s="169"/>
      <c r="G26" s="169"/>
      <c r="H26" s="169"/>
      <c r="I26" s="169"/>
      <c r="J26" s="157"/>
      <c r="K26" s="207"/>
    </row>
    <row r="27" spans="2:11" x14ac:dyDescent="0.3">
      <c r="B27" s="136" t="s">
        <v>13</v>
      </c>
      <c r="C27" s="169"/>
      <c r="D27" s="169"/>
      <c r="E27" s="169"/>
      <c r="F27" s="169"/>
      <c r="G27" s="169"/>
      <c r="H27" s="169"/>
      <c r="I27" s="169"/>
      <c r="J27" s="212"/>
      <c r="K27" s="207"/>
    </row>
    <row r="28" spans="2:11" x14ac:dyDescent="0.3">
      <c r="B28" s="136" t="s">
        <v>10</v>
      </c>
      <c r="C28" s="169"/>
      <c r="D28" s="169"/>
      <c r="E28" s="169"/>
      <c r="F28" s="169"/>
      <c r="G28" s="169"/>
      <c r="H28" s="169"/>
      <c r="I28" s="132"/>
      <c r="J28" s="132"/>
      <c r="K28" s="207"/>
    </row>
    <row r="29" spans="2:11" x14ac:dyDescent="0.3">
      <c r="B29" s="136" t="s">
        <v>3</v>
      </c>
      <c r="C29" s="169"/>
      <c r="D29" s="169"/>
      <c r="E29" s="169"/>
      <c r="F29" s="169"/>
      <c r="G29" s="169"/>
      <c r="H29" s="169"/>
      <c r="I29" s="213"/>
      <c r="J29" s="169"/>
      <c r="K29" s="207"/>
    </row>
    <row r="30" spans="2:11" x14ac:dyDescent="0.3">
      <c r="B30" s="136" t="s">
        <v>8</v>
      </c>
      <c r="C30" s="169"/>
      <c r="D30" s="169"/>
      <c r="E30" s="169"/>
      <c r="F30" s="169"/>
      <c r="G30" s="169"/>
      <c r="H30" s="169"/>
      <c r="I30" s="169"/>
      <c r="J30" s="169"/>
      <c r="K30" s="207"/>
    </row>
    <row r="31" spans="2:11" x14ac:dyDescent="0.3">
      <c r="B31" s="136" t="s">
        <v>2</v>
      </c>
      <c r="C31" s="169"/>
      <c r="D31" s="169"/>
      <c r="E31" s="169"/>
      <c r="F31" s="169"/>
      <c r="G31" s="169"/>
      <c r="H31" s="169"/>
      <c r="I31" s="169"/>
      <c r="J31" s="169"/>
      <c r="K31" s="207"/>
    </row>
    <row r="32" spans="2:11" x14ac:dyDescent="0.3">
      <c r="B32" s="141" t="s">
        <v>29</v>
      </c>
      <c r="C32" s="162"/>
      <c r="D32" s="162"/>
      <c r="E32" s="162"/>
      <c r="F32" s="162"/>
      <c r="G32" s="162"/>
      <c r="H32" s="162"/>
      <c r="I32" s="162"/>
      <c r="J32" s="171"/>
      <c r="K32" s="208"/>
    </row>
    <row r="33" spans="2:11" x14ac:dyDescent="0.3">
      <c r="B33" s="141"/>
      <c r="C33" s="205"/>
      <c r="D33" s="205"/>
      <c r="E33" s="205"/>
      <c r="F33" s="214"/>
      <c r="G33" s="205"/>
      <c r="H33" s="205"/>
      <c r="I33" s="205"/>
      <c r="J33" s="205"/>
      <c r="K33" s="207"/>
    </row>
    <row r="34" spans="2:11" x14ac:dyDescent="0.3">
      <c r="B34" s="141" t="s">
        <v>39</v>
      </c>
      <c r="C34" s="171"/>
      <c r="D34" s="171"/>
      <c r="E34" s="171"/>
      <c r="F34" s="171"/>
      <c r="G34" s="171"/>
      <c r="H34" s="171"/>
      <c r="I34" s="171"/>
      <c r="J34" s="171"/>
      <c r="K34" s="215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C12" sqref="C12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190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/>
      <c r="E7" s="195"/>
      <c r="F7" s="195"/>
      <c r="G7" s="195"/>
      <c r="H7" s="195"/>
      <c r="I7" s="195"/>
      <c r="J7" s="195"/>
      <c r="K7" s="196"/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/>
      <c r="E22" s="195"/>
      <c r="F22" s="195"/>
      <c r="G22" s="195"/>
      <c r="H22" s="195"/>
      <c r="I22" s="195"/>
      <c r="J22" s="195"/>
      <c r="K22" s="196"/>
    </row>
    <row r="23" spans="2:11" x14ac:dyDescent="0.3">
      <c r="B23" s="141" t="s">
        <v>29</v>
      </c>
      <c r="C23" s="142"/>
      <c r="D23" s="142"/>
      <c r="E23" s="142"/>
      <c r="F23" s="142"/>
      <c r="G23" s="142"/>
      <c r="H23" s="142"/>
      <c r="I23" s="142"/>
      <c r="J23" s="150"/>
      <c r="K23" s="197"/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>
        <f>IFERROR(GETPIVOTDATA("T. Parola hh:mm:ss",[1]pivot!$A$2,"Radio/Canale","Radio 101","Fascia oraria","06:00-09:00","PLURALISMO POLITICO","Governo/Ministri/Sottosegretari"),0)</f>
        <v>2.199074074074074E-4</v>
      </c>
      <c r="D30" s="195"/>
      <c r="E30" s="195"/>
      <c r="F30" s="195"/>
      <c r="G30" s="195"/>
      <c r="H30" s="195"/>
      <c r="I30" s="195"/>
      <c r="J30" s="195"/>
      <c r="K30" s="196">
        <f t="shared" ref="K30:K32" si="0">C30+D30+E30+F30+G30+H30+I30+J30</f>
        <v>2.199074074074074E-4</v>
      </c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>
        <f>SUM(C26:C31)</f>
        <v>2.199074074074074E-4</v>
      </c>
      <c r="D32" s="142"/>
      <c r="E32" s="142"/>
      <c r="F32" s="142"/>
      <c r="G32" s="142"/>
      <c r="H32" s="142"/>
      <c r="I32" s="142"/>
      <c r="J32" s="150"/>
      <c r="K32" s="197">
        <f t="shared" si="0"/>
        <v>2.199074074074074E-4</v>
      </c>
    </row>
    <row r="33" spans="2:11" x14ac:dyDescent="0.3">
      <c r="B33" s="141"/>
      <c r="C33" s="202"/>
      <c r="D33" s="202"/>
      <c r="E33" s="203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>
        <f>C23+C32</f>
        <v>2.199074074074074E-4</v>
      </c>
      <c r="D34" s="150"/>
      <c r="E34" s="150"/>
      <c r="F34" s="150"/>
      <c r="G34" s="150"/>
      <c r="H34" s="150"/>
      <c r="I34" s="150"/>
      <c r="J34" s="150"/>
      <c r="K34" s="204">
        <f>K23+K32</f>
        <v>2.199074074074074E-4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G23" sqref="G23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191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/>
      <c r="E7" s="195"/>
      <c r="F7" s="195"/>
      <c r="G7" s="195"/>
      <c r="H7" s="195"/>
      <c r="I7" s="195"/>
      <c r="J7" s="195"/>
      <c r="K7" s="196"/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>
        <f>IFERROR(GETPIVOTDATA("T. Parola hh:mm:ss",[1]pivot!$A$2,"Radio/Canale","RTL 102.5","Fascia oraria","06:00-09:00","PLURALISMO POLITICO","Altro"),0)</f>
        <v>2.3379629629629631E-3</v>
      </c>
      <c r="D22" s="195"/>
      <c r="E22" s="195"/>
      <c r="F22" s="195"/>
      <c r="G22" s="195"/>
      <c r="H22" s="195"/>
      <c r="I22" s="195"/>
      <c r="J22" s="195"/>
      <c r="K22" s="196">
        <f t="shared" ref="K22:K32" si="0">C22+D22+E22+F22+G22+H22+I22+J22</f>
        <v>2.3379629629629631E-3</v>
      </c>
    </row>
    <row r="23" spans="2:11" x14ac:dyDescent="0.3">
      <c r="B23" s="141" t="s">
        <v>29</v>
      </c>
      <c r="C23" s="142">
        <f>SUM(C7:C22)</f>
        <v>2.3379629629629631E-3</v>
      </c>
      <c r="D23" s="142"/>
      <c r="E23" s="142"/>
      <c r="F23" s="142"/>
      <c r="G23" s="142"/>
      <c r="H23" s="142"/>
      <c r="I23" s="142"/>
      <c r="J23" s="150"/>
      <c r="K23" s="197">
        <f t="shared" si="0"/>
        <v>2.3379629629629631E-3</v>
      </c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>
        <f>IFERROR(GETPIVOTDATA("T. Parola hh:mm:ss",[1]pivot!$A$2,"Radio/Canale","RTL 102.5","Fascia oraria","06:00-09:00","PLURALISMO POLITICO","Governo/Ministri/Sottosegretari"),0)</f>
        <v>1.773148148148148E-2</v>
      </c>
      <c r="D30" s="195"/>
      <c r="E30" s="195"/>
      <c r="F30" s="195"/>
      <c r="G30" s="195"/>
      <c r="H30" s="195"/>
      <c r="I30" s="195"/>
      <c r="J30" s="195"/>
      <c r="K30" s="196">
        <f t="shared" si="0"/>
        <v>1.773148148148148E-2</v>
      </c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>
        <f>SUM(C26:C31)</f>
        <v>1.773148148148148E-2</v>
      </c>
      <c r="D32" s="142"/>
      <c r="E32" s="142"/>
      <c r="F32" s="142"/>
      <c r="G32" s="142"/>
      <c r="H32" s="142"/>
      <c r="I32" s="142"/>
      <c r="J32" s="150"/>
      <c r="K32" s="197">
        <f t="shared" si="0"/>
        <v>1.773148148148148E-2</v>
      </c>
    </row>
    <row r="33" spans="2:11" x14ac:dyDescent="0.3">
      <c r="B33" s="141"/>
      <c r="C33" s="202"/>
      <c r="D33" s="202"/>
      <c r="E33" s="203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>
        <f>C23+C32</f>
        <v>2.0069444444444442E-2</v>
      </c>
      <c r="D34" s="150"/>
      <c r="E34" s="150"/>
      <c r="F34" s="150"/>
      <c r="G34" s="150"/>
      <c r="H34" s="150"/>
      <c r="I34" s="150"/>
      <c r="J34" s="150"/>
      <c r="K34" s="204">
        <f>K23+K32</f>
        <v>2.0069444444444442E-2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179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69"/>
      <c r="D7" s="169"/>
      <c r="E7" s="169"/>
      <c r="F7" s="169"/>
      <c r="G7" s="169"/>
      <c r="H7" s="169"/>
      <c r="I7" s="169"/>
      <c r="J7" s="169"/>
      <c r="K7" s="207"/>
    </row>
    <row r="8" spans="2:11" x14ac:dyDescent="0.3">
      <c r="B8" s="136" t="s">
        <v>33</v>
      </c>
      <c r="C8" s="169"/>
      <c r="D8" s="169"/>
      <c r="E8" s="169"/>
      <c r="F8" s="169"/>
      <c r="G8" s="169"/>
      <c r="H8" s="169"/>
      <c r="I8" s="169"/>
      <c r="J8" s="169"/>
      <c r="K8" s="207"/>
    </row>
    <row r="9" spans="2:11" x14ac:dyDescent="0.3">
      <c r="B9" s="136" t="s">
        <v>5</v>
      </c>
      <c r="C9" s="169"/>
      <c r="D9" s="169"/>
      <c r="E9" s="169"/>
      <c r="F9" s="169"/>
      <c r="G9" s="169"/>
      <c r="H9" s="169"/>
      <c r="I9" s="169"/>
      <c r="J9" s="169"/>
      <c r="K9" s="207"/>
    </row>
    <row r="10" spans="2:11" x14ac:dyDescent="0.3">
      <c r="B10" s="136" t="s">
        <v>12</v>
      </c>
      <c r="C10" s="169"/>
      <c r="D10" s="169"/>
      <c r="E10" s="169"/>
      <c r="F10" s="169"/>
      <c r="G10" s="169"/>
      <c r="H10" s="169"/>
      <c r="I10" s="169"/>
      <c r="J10" s="169"/>
      <c r="K10" s="207"/>
    </row>
    <row r="11" spans="2:11" x14ac:dyDescent="0.3">
      <c r="B11" s="136" t="s">
        <v>7</v>
      </c>
      <c r="C11" s="169"/>
      <c r="D11" s="169"/>
      <c r="E11" s="169"/>
      <c r="F11" s="169"/>
      <c r="G11" s="169"/>
      <c r="H11" s="169"/>
      <c r="I11" s="169"/>
      <c r="J11" s="169"/>
      <c r="K11" s="207"/>
    </row>
    <row r="12" spans="2:11" x14ac:dyDescent="0.3">
      <c r="B12" s="136" t="s">
        <v>34</v>
      </c>
      <c r="C12" s="169"/>
      <c r="D12" s="169"/>
      <c r="E12" s="169"/>
      <c r="F12" s="169"/>
      <c r="G12" s="169"/>
      <c r="H12" s="169"/>
      <c r="I12" s="169"/>
      <c r="J12" s="169"/>
      <c r="K12" s="207"/>
    </row>
    <row r="13" spans="2:11" x14ac:dyDescent="0.3">
      <c r="B13" s="136" t="s">
        <v>15</v>
      </c>
      <c r="C13" s="169"/>
      <c r="D13" s="169"/>
      <c r="E13" s="169"/>
      <c r="F13" s="169"/>
      <c r="G13" s="169"/>
      <c r="H13" s="169"/>
      <c r="I13" s="169"/>
      <c r="J13" s="169"/>
      <c r="K13" s="207"/>
    </row>
    <row r="14" spans="2:11" x14ac:dyDescent="0.3">
      <c r="B14" s="136" t="s">
        <v>35</v>
      </c>
      <c r="C14" s="169"/>
      <c r="D14" s="169"/>
      <c r="E14" s="169"/>
      <c r="F14" s="169"/>
      <c r="G14" s="169"/>
      <c r="H14" s="169"/>
      <c r="I14" s="169"/>
      <c r="J14" s="169"/>
      <c r="K14" s="207"/>
    </row>
    <row r="15" spans="2:11" x14ac:dyDescent="0.3">
      <c r="B15" s="136" t="s">
        <v>11</v>
      </c>
      <c r="C15" s="169"/>
      <c r="D15" s="169"/>
      <c r="E15" s="169"/>
      <c r="F15" s="169"/>
      <c r="G15" s="169"/>
      <c r="H15" s="169"/>
      <c r="I15" s="169"/>
      <c r="J15" s="169"/>
      <c r="K15" s="207"/>
    </row>
    <row r="16" spans="2:11" x14ac:dyDescent="0.3">
      <c r="B16" s="136" t="s">
        <v>19</v>
      </c>
      <c r="C16" s="169"/>
      <c r="D16" s="169"/>
      <c r="E16" s="169"/>
      <c r="F16" s="169"/>
      <c r="G16" s="169"/>
      <c r="H16" s="169"/>
      <c r="I16" s="169"/>
      <c r="J16" s="169"/>
      <c r="K16" s="207"/>
    </row>
    <row r="17" spans="2:11" x14ac:dyDescent="0.3">
      <c r="B17" s="136" t="s">
        <v>26</v>
      </c>
      <c r="C17" s="169"/>
      <c r="D17" s="169"/>
      <c r="E17" s="169"/>
      <c r="F17" s="169"/>
      <c r="G17" s="169"/>
      <c r="H17" s="169"/>
      <c r="I17" s="169"/>
      <c r="J17" s="169"/>
      <c r="K17" s="207"/>
    </row>
    <row r="18" spans="2:11" x14ac:dyDescent="0.3">
      <c r="B18" s="136" t="s">
        <v>36</v>
      </c>
      <c r="C18" s="169"/>
      <c r="D18" s="169"/>
      <c r="E18" s="169"/>
      <c r="F18" s="169"/>
      <c r="G18" s="169"/>
      <c r="H18" s="169"/>
      <c r="I18" s="169"/>
      <c r="J18" s="169"/>
      <c r="K18" s="207"/>
    </row>
    <row r="19" spans="2:11" x14ac:dyDescent="0.3">
      <c r="B19" s="136" t="s">
        <v>37</v>
      </c>
      <c r="C19" s="169"/>
      <c r="D19" s="169"/>
      <c r="E19" s="169"/>
      <c r="F19" s="169"/>
      <c r="G19" s="169"/>
      <c r="H19" s="169"/>
      <c r="I19" s="169"/>
      <c r="J19" s="169"/>
      <c r="K19" s="207"/>
    </row>
    <row r="20" spans="2:11" x14ac:dyDescent="0.3">
      <c r="B20" s="136" t="s">
        <v>16</v>
      </c>
      <c r="C20" s="169"/>
      <c r="D20" s="169"/>
      <c r="E20" s="169"/>
      <c r="F20" s="169"/>
      <c r="G20" s="169"/>
      <c r="H20" s="169"/>
      <c r="I20" s="169"/>
      <c r="J20" s="169"/>
      <c r="K20" s="207"/>
    </row>
    <row r="21" spans="2:11" x14ac:dyDescent="0.3">
      <c r="B21" s="136" t="s">
        <v>14</v>
      </c>
      <c r="C21" s="169"/>
      <c r="D21" s="169"/>
      <c r="E21" s="169"/>
      <c r="F21" s="169"/>
      <c r="G21" s="169"/>
      <c r="H21" s="169"/>
      <c r="I21" s="169"/>
      <c r="J21" s="169"/>
      <c r="K21" s="207"/>
    </row>
    <row r="22" spans="2:11" x14ac:dyDescent="0.3">
      <c r="B22" s="136" t="s">
        <v>1</v>
      </c>
      <c r="C22" s="169"/>
      <c r="D22" s="169"/>
      <c r="E22" s="169"/>
      <c r="F22" s="169"/>
      <c r="G22" s="169"/>
      <c r="H22" s="169"/>
      <c r="I22" s="169"/>
      <c r="J22" s="169"/>
      <c r="K22" s="207"/>
    </row>
    <row r="23" spans="2:11" x14ac:dyDescent="0.3">
      <c r="B23" s="141" t="s">
        <v>29</v>
      </c>
      <c r="C23" s="162"/>
      <c r="D23" s="162"/>
      <c r="E23" s="162"/>
      <c r="F23" s="162"/>
      <c r="G23" s="162"/>
      <c r="H23" s="162"/>
      <c r="I23" s="162"/>
      <c r="J23" s="171"/>
      <c r="K23" s="208"/>
    </row>
    <row r="24" spans="2:11" x14ac:dyDescent="0.3">
      <c r="B24" s="198"/>
      <c r="C24" s="209"/>
      <c r="D24" s="209"/>
      <c r="E24" s="209"/>
      <c r="F24" s="209"/>
      <c r="G24" s="209"/>
      <c r="H24" s="209"/>
      <c r="I24" s="209"/>
      <c r="J24" s="210"/>
      <c r="K24" s="21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69"/>
      <c r="D26" s="169"/>
      <c r="E26" s="169"/>
      <c r="F26" s="169"/>
      <c r="G26" s="169"/>
      <c r="H26" s="169"/>
      <c r="I26" s="169"/>
      <c r="J26" s="157"/>
      <c r="K26" s="207"/>
    </row>
    <row r="27" spans="2:11" x14ac:dyDescent="0.3">
      <c r="B27" s="136" t="s">
        <v>13</v>
      </c>
      <c r="C27" s="169"/>
      <c r="D27" s="169"/>
      <c r="E27" s="169"/>
      <c r="F27" s="169"/>
      <c r="G27" s="169"/>
      <c r="H27" s="169"/>
      <c r="I27" s="169"/>
      <c r="J27" s="212"/>
      <c r="K27" s="207"/>
    </row>
    <row r="28" spans="2:11" x14ac:dyDescent="0.3">
      <c r="B28" s="136" t="s">
        <v>10</v>
      </c>
      <c r="C28" s="169"/>
      <c r="D28" s="169"/>
      <c r="E28" s="169"/>
      <c r="F28" s="169"/>
      <c r="G28" s="169"/>
      <c r="H28" s="169"/>
      <c r="I28" s="132"/>
      <c r="J28" s="132"/>
      <c r="K28" s="207"/>
    </row>
    <row r="29" spans="2:11" x14ac:dyDescent="0.3">
      <c r="B29" s="136" t="s">
        <v>3</v>
      </c>
      <c r="C29" s="169"/>
      <c r="D29" s="169"/>
      <c r="E29" s="169"/>
      <c r="F29" s="169"/>
      <c r="G29" s="169"/>
      <c r="H29" s="169"/>
      <c r="I29" s="213"/>
      <c r="J29" s="169"/>
      <c r="K29" s="207"/>
    </row>
    <row r="30" spans="2:11" x14ac:dyDescent="0.3">
      <c r="B30" s="136" t="s">
        <v>8</v>
      </c>
      <c r="C30" s="169"/>
      <c r="D30" s="169"/>
      <c r="E30" s="169"/>
      <c r="F30" s="169"/>
      <c r="G30" s="169"/>
      <c r="H30" s="169"/>
      <c r="I30" s="169"/>
      <c r="J30" s="169"/>
      <c r="K30" s="207"/>
    </row>
    <row r="31" spans="2:11" x14ac:dyDescent="0.3">
      <c r="B31" s="136" t="s">
        <v>2</v>
      </c>
      <c r="C31" s="169"/>
      <c r="D31" s="169"/>
      <c r="E31" s="169"/>
      <c r="F31" s="169"/>
      <c r="G31" s="169"/>
      <c r="H31" s="169"/>
      <c r="I31" s="169"/>
      <c r="J31" s="169"/>
      <c r="K31" s="207"/>
    </row>
    <row r="32" spans="2:11" x14ac:dyDescent="0.3">
      <c r="B32" s="141" t="s">
        <v>29</v>
      </c>
      <c r="C32" s="162"/>
      <c r="D32" s="162"/>
      <c r="E32" s="162"/>
      <c r="F32" s="162"/>
      <c r="G32" s="162"/>
      <c r="H32" s="162"/>
      <c r="I32" s="162"/>
      <c r="J32" s="171"/>
      <c r="K32" s="208"/>
    </row>
    <row r="33" spans="2:11" x14ac:dyDescent="0.3">
      <c r="B33" s="141"/>
      <c r="C33" s="205"/>
      <c r="D33" s="205"/>
      <c r="E33" s="205"/>
      <c r="F33" s="214"/>
      <c r="G33" s="205"/>
      <c r="H33" s="205"/>
      <c r="I33" s="205"/>
      <c r="J33" s="205"/>
      <c r="K33" s="207"/>
    </row>
    <row r="34" spans="2:11" x14ac:dyDescent="0.3">
      <c r="B34" s="141" t="s">
        <v>39</v>
      </c>
      <c r="C34" s="171"/>
      <c r="D34" s="171"/>
      <c r="E34" s="171"/>
      <c r="F34" s="171"/>
      <c r="G34" s="171"/>
      <c r="H34" s="171"/>
      <c r="I34" s="171"/>
      <c r="J34" s="171"/>
      <c r="K34" s="215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180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69"/>
      <c r="D7" s="169"/>
      <c r="E7" s="169"/>
      <c r="F7" s="169"/>
      <c r="G7" s="169"/>
      <c r="H7" s="169"/>
      <c r="I7" s="169"/>
      <c r="J7" s="169"/>
      <c r="K7" s="207"/>
    </row>
    <row r="8" spans="2:11" x14ac:dyDescent="0.3">
      <c r="B8" s="136" t="s">
        <v>33</v>
      </c>
      <c r="C8" s="169"/>
      <c r="D8" s="169"/>
      <c r="E8" s="169"/>
      <c r="F8" s="169"/>
      <c r="G8" s="169"/>
      <c r="H8" s="169"/>
      <c r="I8" s="169"/>
      <c r="J8" s="169"/>
      <c r="K8" s="207"/>
    </row>
    <row r="9" spans="2:11" x14ac:dyDescent="0.3">
      <c r="B9" s="136" t="s">
        <v>5</v>
      </c>
      <c r="C9" s="169"/>
      <c r="D9" s="169"/>
      <c r="E9" s="169"/>
      <c r="F9" s="169"/>
      <c r="G9" s="169"/>
      <c r="H9" s="169"/>
      <c r="I9" s="169"/>
      <c r="J9" s="169"/>
      <c r="K9" s="207"/>
    </row>
    <row r="10" spans="2:11" x14ac:dyDescent="0.3">
      <c r="B10" s="136" t="s">
        <v>12</v>
      </c>
      <c r="C10" s="169"/>
      <c r="D10" s="169"/>
      <c r="E10" s="169"/>
      <c r="F10" s="169"/>
      <c r="G10" s="169"/>
      <c r="H10" s="169"/>
      <c r="I10" s="169"/>
      <c r="J10" s="169"/>
      <c r="K10" s="207"/>
    </row>
    <row r="11" spans="2:11" x14ac:dyDescent="0.3">
      <c r="B11" s="136" t="s">
        <v>7</v>
      </c>
      <c r="C11" s="169"/>
      <c r="D11" s="169"/>
      <c r="E11" s="169"/>
      <c r="F11" s="169"/>
      <c r="G11" s="169"/>
      <c r="H11" s="169"/>
      <c r="I11" s="169"/>
      <c r="J11" s="169"/>
      <c r="K11" s="207"/>
    </row>
    <row r="12" spans="2:11" x14ac:dyDescent="0.3">
      <c r="B12" s="136" t="s">
        <v>34</v>
      </c>
      <c r="C12" s="169"/>
      <c r="D12" s="169"/>
      <c r="E12" s="169"/>
      <c r="F12" s="169"/>
      <c r="G12" s="169"/>
      <c r="H12" s="169"/>
      <c r="I12" s="169"/>
      <c r="J12" s="169"/>
      <c r="K12" s="207"/>
    </row>
    <row r="13" spans="2:11" x14ac:dyDescent="0.3">
      <c r="B13" s="136" t="s">
        <v>15</v>
      </c>
      <c r="C13" s="169"/>
      <c r="D13" s="169"/>
      <c r="E13" s="169"/>
      <c r="F13" s="169"/>
      <c r="G13" s="169"/>
      <c r="H13" s="169"/>
      <c r="I13" s="169"/>
      <c r="J13" s="169"/>
      <c r="K13" s="207"/>
    </row>
    <row r="14" spans="2:11" x14ac:dyDescent="0.3">
      <c r="B14" s="136" t="s">
        <v>35</v>
      </c>
      <c r="C14" s="169"/>
      <c r="D14" s="169"/>
      <c r="E14" s="169"/>
      <c r="F14" s="169"/>
      <c r="G14" s="169"/>
      <c r="H14" s="169"/>
      <c r="I14" s="169"/>
      <c r="J14" s="169"/>
      <c r="K14" s="207"/>
    </row>
    <row r="15" spans="2:11" x14ac:dyDescent="0.3">
      <c r="B15" s="136" t="s">
        <v>11</v>
      </c>
      <c r="C15" s="169"/>
      <c r="D15" s="169"/>
      <c r="E15" s="169"/>
      <c r="F15" s="169"/>
      <c r="G15" s="169"/>
      <c r="H15" s="169"/>
      <c r="I15" s="169"/>
      <c r="J15" s="169"/>
      <c r="K15" s="207"/>
    </row>
    <row r="16" spans="2:11" x14ac:dyDescent="0.3">
      <c r="B16" s="136" t="s">
        <v>19</v>
      </c>
      <c r="C16" s="169"/>
      <c r="D16" s="169"/>
      <c r="E16" s="169"/>
      <c r="F16" s="169"/>
      <c r="G16" s="169"/>
      <c r="H16" s="169"/>
      <c r="I16" s="169"/>
      <c r="J16" s="169"/>
      <c r="K16" s="207"/>
    </row>
    <row r="17" spans="2:11" x14ac:dyDescent="0.3">
      <c r="B17" s="136" t="s">
        <v>26</v>
      </c>
      <c r="C17" s="169"/>
      <c r="D17" s="169"/>
      <c r="E17" s="169"/>
      <c r="F17" s="169"/>
      <c r="G17" s="169"/>
      <c r="H17" s="169"/>
      <c r="I17" s="169"/>
      <c r="J17" s="169"/>
      <c r="K17" s="207"/>
    </row>
    <row r="18" spans="2:11" x14ac:dyDescent="0.3">
      <c r="B18" s="136" t="s">
        <v>36</v>
      </c>
      <c r="C18" s="169"/>
      <c r="D18" s="169"/>
      <c r="E18" s="169"/>
      <c r="F18" s="169"/>
      <c r="G18" s="169"/>
      <c r="H18" s="169"/>
      <c r="I18" s="169"/>
      <c r="J18" s="169"/>
      <c r="K18" s="207"/>
    </row>
    <row r="19" spans="2:11" x14ac:dyDescent="0.3">
      <c r="B19" s="136" t="s">
        <v>37</v>
      </c>
      <c r="C19" s="169"/>
      <c r="D19" s="169"/>
      <c r="E19" s="169"/>
      <c r="F19" s="169"/>
      <c r="G19" s="169"/>
      <c r="H19" s="169"/>
      <c r="I19" s="169"/>
      <c r="J19" s="169"/>
      <c r="K19" s="207"/>
    </row>
    <row r="20" spans="2:11" x14ac:dyDescent="0.3">
      <c r="B20" s="136" t="s">
        <v>16</v>
      </c>
      <c r="C20" s="169"/>
      <c r="D20" s="169"/>
      <c r="E20" s="169"/>
      <c r="F20" s="169"/>
      <c r="G20" s="169"/>
      <c r="H20" s="169"/>
      <c r="I20" s="169"/>
      <c r="J20" s="169"/>
      <c r="K20" s="207"/>
    </row>
    <row r="21" spans="2:11" x14ac:dyDescent="0.3">
      <c r="B21" s="136" t="s">
        <v>14</v>
      </c>
      <c r="C21" s="169"/>
      <c r="D21" s="169"/>
      <c r="E21" s="169"/>
      <c r="F21" s="169"/>
      <c r="G21" s="169"/>
      <c r="H21" s="169"/>
      <c r="I21" s="169"/>
      <c r="J21" s="169"/>
      <c r="K21" s="207"/>
    </row>
    <row r="22" spans="2:11" x14ac:dyDescent="0.3">
      <c r="B22" s="136" t="s">
        <v>1</v>
      </c>
      <c r="C22" s="169"/>
      <c r="D22" s="169"/>
      <c r="E22" s="169"/>
      <c r="F22" s="169"/>
      <c r="G22" s="169"/>
      <c r="H22" s="169"/>
      <c r="I22" s="169"/>
      <c r="J22" s="169"/>
      <c r="K22" s="207"/>
    </row>
    <row r="23" spans="2:11" x14ac:dyDescent="0.3">
      <c r="B23" s="141" t="s">
        <v>29</v>
      </c>
      <c r="C23" s="162"/>
      <c r="D23" s="162"/>
      <c r="E23" s="162"/>
      <c r="F23" s="162"/>
      <c r="G23" s="162"/>
      <c r="H23" s="162"/>
      <c r="I23" s="162"/>
      <c r="J23" s="171"/>
      <c r="K23" s="208"/>
    </row>
    <row r="24" spans="2:11" x14ac:dyDescent="0.3">
      <c r="B24" s="198"/>
      <c r="C24" s="209"/>
      <c r="D24" s="209"/>
      <c r="E24" s="209"/>
      <c r="F24" s="209"/>
      <c r="G24" s="209"/>
      <c r="H24" s="209"/>
      <c r="I24" s="209"/>
      <c r="J24" s="210"/>
      <c r="K24" s="21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69"/>
      <c r="D26" s="169"/>
      <c r="E26" s="169"/>
      <c r="F26" s="169"/>
      <c r="G26" s="169"/>
      <c r="H26" s="169"/>
      <c r="I26" s="169"/>
      <c r="J26" s="157"/>
      <c r="K26" s="207"/>
    </row>
    <row r="27" spans="2:11" x14ac:dyDescent="0.3">
      <c r="B27" s="136" t="s">
        <v>13</v>
      </c>
      <c r="C27" s="169"/>
      <c r="D27" s="169"/>
      <c r="E27" s="169"/>
      <c r="F27" s="169"/>
      <c r="G27" s="169"/>
      <c r="H27" s="169"/>
      <c r="I27" s="169"/>
      <c r="J27" s="212"/>
      <c r="K27" s="207"/>
    </row>
    <row r="28" spans="2:11" x14ac:dyDescent="0.3">
      <c r="B28" s="136" t="s">
        <v>10</v>
      </c>
      <c r="C28" s="169"/>
      <c r="D28" s="169"/>
      <c r="E28" s="169"/>
      <c r="F28" s="169"/>
      <c r="G28" s="169"/>
      <c r="H28" s="169"/>
      <c r="I28" s="132"/>
      <c r="J28" s="132"/>
      <c r="K28" s="207"/>
    </row>
    <row r="29" spans="2:11" x14ac:dyDescent="0.3">
      <c r="B29" s="136" t="s">
        <v>3</v>
      </c>
      <c r="C29" s="169"/>
      <c r="D29" s="169"/>
      <c r="E29" s="169"/>
      <c r="F29" s="169"/>
      <c r="G29" s="169"/>
      <c r="H29" s="169"/>
      <c r="I29" s="213"/>
      <c r="J29" s="169"/>
      <c r="K29" s="207"/>
    </row>
    <row r="30" spans="2:11" x14ac:dyDescent="0.3">
      <c r="B30" s="136" t="s">
        <v>8</v>
      </c>
      <c r="C30" s="169"/>
      <c r="D30" s="169"/>
      <c r="E30" s="169"/>
      <c r="F30" s="169"/>
      <c r="G30" s="169"/>
      <c r="H30" s="169"/>
      <c r="I30" s="169"/>
      <c r="J30" s="169"/>
      <c r="K30" s="207"/>
    </row>
    <row r="31" spans="2:11" x14ac:dyDescent="0.3">
      <c r="B31" s="136" t="s">
        <v>2</v>
      </c>
      <c r="C31" s="169"/>
      <c r="D31" s="169"/>
      <c r="E31" s="169"/>
      <c r="F31" s="169"/>
      <c r="G31" s="169"/>
      <c r="H31" s="169"/>
      <c r="I31" s="169"/>
      <c r="J31" s="169"/>
      <c r="K31" s="207"/>
    </row>
    <row r="32" spans="2:11" x14ac:dyDescent="0.3">
      <c r="B32" s="141" t="s">
        <v>29</v>
      </c>
      <c r="C32" s="162"/>
      <c r="D32" s="162"/>
      <c r="E32" s="162"/>
      <c r="F32" s="162"/>
      <c r="G32" s="162"/>
      <c r="H32" s="162"/>
      <c r="I32" s="162"/>
      <c r="J32" s="171"/>
      <c r="K32" s="208"/>
    </row>
    <row r="33" spans="2:11" x14ac:dyDescent="0.3">
      <c r="B33" s="141"/>
      <c r="C33" s="205"/>
      <c r="D33" s="205"/>
      <c r="E33" s="205"/>
      <c r="F33" s="214"/>
      <c r="G33" s="205"/>
      <c r="H33" s="205"/>
      <c r="I33" s="205"/>
      <c r="J33" s="205"/>
      <c r="K33" s="207"/>
    </row>
    <row r="34" spans="2:11" x14ac:dyDescent="0.3">
      <c r="B34" s="141" t="s">
        <v>39</v>
      </c>
      <c r="C34" s="171"/>
      <c r="D34" s="171"/>
      <c r="E34" s="171"/>
      <c r="F34" s="171"/>
      <c r="G34" s="171"/>
      <c r="H34" s="171"/>
      <c r="I34" s="171"/>
      <c r="J34" s="171"/>
      <c r="K34" s="215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181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69"/>
      <c r="D7" s="169"/>
      <c r="E7" s="169"/>
      <c r="F7" s="169"/>
      <c r="G7" s="169"/>
      <c r="H7" s="169"/>
      <c r="I7" s="169"/>
      <c r="J7" s="169"/>
      <c r="K7" s="207"/>
    </row>
    <row r="8" spans="2:11" x14ac:dyDescent="0.3">
      <c r="B8" s="136" t="s">
        <v>33</v>
      </c>
      <c r="C8" s="169"/>
      <c r="D8" s="169"/>
      <c r="E8" s="169"/>
      <c r="F8" s="169"/>
      <c r="G8" s="169"/>
      <c r="H8" s="169"/>
      <c r="I8" s="169"/>
      <c r="J8" s="169"/>
      <c r="K8" s="207"/>
    </row>
    <row r="9" spans="2:11" x14ac:dyDescent="0.3">
      <c r="B9" s="136" t="s">
        <v>5</v>
      </c>
      <c r="C9" s="169"/>
      <c r="D9" s="169"/>
      <c r="E9" s="169"/>
      <c r="F9" s="169"/>
      <c r="G9" s="169"/>
      <c r="H9" s="169"/>
      <c r="I9" s="169"/>
      <c r="J9" s="169"/>
      <c r="K9" s="207"/>
    </row>
    <row r="10" spans="2:11" x14ac:dyDescent="0.3">
      <c r="B10" s="136" t="s">
        <v>12</v>
      </c>
      <c r="C10" s="169"/>
      <c r="D10" s="169"/>
      <c r="E10" s="169"/>
      <c r="F10" s="169"/>
      <c r="G10" s="169"/>
      <c r="H10" s="169"/>
      <c r="I10" s="169"/>
      <c r="J10" s="169"/>
      <c r="K10" s="207"/>
    </row>
    <row r="11" spans="2:11" x14ac:dyDescent="0.3">
      <c r="B11" s="136" t="s">
        <v>7</v>
      </c>
      <c r="C11" s="169"/>
      <c r="D11" s="169"/>
      <c r="E11" s="169"/>
      <c r="F11" s="169"/>
      <c r="G11" s="169"/>
      <c r="H11" s="169"/>
      <c r="I11" s="169"/>
      <c r="J11" s="169"/>
      <c r="K11" s="207"/>
    </row>
    <row r="12" spans="2:11" x14ac:dyDescent="0.3">
      <c r="B12" s="136" t="s">
        <v>34</v>
      </c>
      <c r="C12" s="169"/>
      <c r="D12" s="169"/>
      <c r="E12" s="169"/>
      <c r="F12" s="169"/>
      <c r="G12" s="169"/>
      <c r="H12" s="169"/>
      <c r="I12" s="169"/>
      <c r="J12" s="169"/>
      <c r="K12" s="207"/>
    </row>
    <row r="13" spans="2:11" x14ac:dyDescent="0.3">
      <c r="B13" s="136" t="s">
        <v>15</v>
      </c>
      <c r="C13" s="169"/>
      <c r="D13" s="169"/>
      <c r="E13" s="169"/>
      <c r="F13" s="169"/>
      <c r="G13" s="169"/>
      <c r="H13" s="169"/>
      <c r="I13" s="169"/>
      <c r="J13" s="169"/>
      <c r="K13" s="207"/>
    </row>
    <row r="14" spans="2:11" x14ac:dyDescent="0.3">
      <c r="B14" s="136" t="s">
        <v>35</v>
      </c>
      <c r="C14" s="169"/>
      <c r="D14" s="169"/>
      <c r="E14" s="169"/>
      <c r="F14" s="169"/>
      <c r="G14" s="169"/>
      <c r="H14" s="169"/>
      <c r="I14" s="169"/>
      <c r="J14" s="169"/>
      <c r="K14" s="207"/>
    </row>
    <row r="15" spans="2:11" x14ac:dyDescent="0.3">
      <c r="B15" s="136" t="s">
        <v>11</v>
      </c>
      <c r="C15" s="169"/>
      <c r="D15" s="169"/>
      <c r="E15" s="169"/>
      <c r="F15" s="169"/>
      <c r="G15" s="169"/>
      <c r="H15" s="169"/>
      <c r="I15" s="169"/>
      <c r="J15" s="169"/>
      <c r="K15" s="207"/>
    </row>
    <row r="16" spans="2:11" x14ac:dyDescent="0.3">
      <c r="B16" s="136" t="s">
        <v>19</v>
      </c>
      <c r="C16" s="169"/>
      <c r="D16" s="169"/>
      <c r="E16" s="169"/>
      <c r="F16" s="169"/>
      <c r="G16" s="169"/>
      <c r="H16" s="169"/>
      <c r="I16" s="169"/>
      <c r="J16" s="169"/>
      <c r="K16" s="207"/>
    </row>
    <row r="17" spans="2:11" x14ac:dyDescent="0.3">
      <c r="B17" s="136" t="s">
        <v>26</v>
      </c>
      <c r="C17" s="169"/>
      <c r="D17" s="169"/>
      <c r="E17" s="169"/>
      <c r="F17" s="169"/>
      <c r="G17" s="169"/>
      <c r="H17" s="169"/>
      <c r="I17" s="169"/>
      <c r="J17" s="169"/>
      <c r="K17" s="207"/>
    </row>
    <row r="18" spans="2:11" x14ac:dyDescent="0.3">
      <c r="B18" s="136" t="s">
        <v>36</v>
      </c>
      <c r="C18" s="169"/>
      <c r="D18" s="169"/>
      <c r="E18" s="169"/>
      <c r="F18" s="169"/>
      <c r="G18" s="169"/>
      <c r="H18" s="169"/>
      <c r="I18" s="169"/>
      <c r="J18" s="169"/>
      <c r="K18" s="207"/>
    </row>
    <row r="19" spans="2:11" x14ac:dyDescent="0.3">
      <c r="B19" s="136" t="s">
        <v>37</v>
      </c>
      <c r="C19" s="169"/>
      <c r="D19" s="169"/>
      <c r="E19" s="169"/>
      <c r="F19" s="169"/>
      <c r="G19" s="169"/>
      <c r="H19" s="169"/>
      <c r="I19" s="169"/>
      <c r="J19" s="169"/>
      <c r="K19" s="207"/>
    </row>
    <row r="20" spans="2:11" x14ac:dyDescent="0.3">
      <c r="B20" s="136" t="s">
        <v>16</v>
      </c>
      <c r="C20" s="169"/>
      <c r="D20" s="169"/>
      <c r="E20" s="169"/>
      <c r="F20" s="169"/>
      <c r="G20" s="169"/>
      <c r="H20" s="169"/>
      <c r="I20" s="169"/>
      <c r="J20" s="169"/>
      <c r="K20" s="207"/>
    </row>
    <row r="21" spans="2:11" x14ac:dyDescent="0.3">
      <c r="B21" s="136" t="s">
        <v>14</v>
      </c>
      <c r="C21" s="169"/>
      <c r="D21" s="169"/>
      <c r="E21" s="169"/>
      <c r="F21" s="169"/>
      <c r="G21" s="169"/>
      <c r="H21" s="169"/>
      <c r="I21" s="169"/>
      <c r="J21" s="169"/>
      <c r="K21" s="207"/>
    </row>
    <row r="22" spans="2:11" x14ac:dyDescent="0.3">
      <c r="B22" s="136" t="s">
        <v>1</v>
      </c>
      <c r="C22" s="169"/>
      <c r="D22" s="169"/>
      <c r="E22" s="169"/>
      <c r="F22" s="169"/>
      <c r="G22" s="169"/>
      <c r="H22" s="169"/>
      <c r="I22" s="169"/>
      <c r="J22" s="169"/>
      <c r="K22" s="207"/>
    </row>
    <row r="23" spans="2:11" x14ac:dyDescent="0.3">
      <c r="B23" s="141" t="s">
        <v>29</v>
      </c>
      <c r="C23" s="162"/>
      <c r="D23" s="162"/>
      <c r="E23" s="162"/>
      <c r="F23" s="162"/>
      <c r="G23" s="162"/>
      <c r="H23" s="162"/>
      <c r="I23" s="162"/>
      <c r="J23" s="171"/>
      <c r="K23" s="208"/>
    </row>
    <row r="24" spans="2:11" x14ac:dyDescent="0.3">
      <c r="B24" s="198"/>
      <c r="C24" s="209"/>
      <c r="D24" s="209"/>
      <c r="E24" s="209"/>
      <c r="F24" s="209"/>
      <c r="G24" s="209"/>
      <c r="H24" s="209"/>
      <c r="I24" s="209"/>
      <c r="J24" s="210"/>
      <c r="K24" s="21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69"/>
      <c r="D26" s="169"/>
      <c r="E26" s="169"/>
      <c r="F26" s="169"/>
      <c r="G26" s="169"/>
      <c r="H26" s="169"/>
      <c r="I26" s="169"/>
      <c r="J26" s="157"/>
      <c r="K26" s="207"/>
    </row>
    <row r="27" spans="2:11" x14ac:dyDescent="0.3">
      <c r="B27" s="136" t="s">
        <v>13</v>
      </c>
      <c r="C27" s="169"/>
      <c r="D27" s="169"/>
      <c r="E27" s="169"/>
      <c r="F27" s="169"/>
      <c r="G27" s="169"/>
      <c r="H27" s="169"/>
      <c r="I27" s="169"/>
      <c r="J27" s="212"/>
      <c r="K27" s="207"/>
    </row>
    <row r="28" spans="2:11" x14ac:dyDescent="0.3">
      <c r="B28" s="136" t="s">
        <v>10</v>
      </c>
      <c r="C28" s="169"/>
      <c r="D28" s="169"/>
      <c r="E28" s="169"/>
      <c r="F28" s="169"/>
      <c r="G28" s="169"/>
      <c r="H28" s="169"/>
      <c r="I28" s="132"/>
      <c r="J28" s="132"/>
      <c r="K28" s="207"/>
    </row>
    <row r="29" spans="2:11" x14ac:dyDescent="0.3">
      <c r="B29" s="136" t="s">
        <v>3</v>
      </c>
      <c r="C29" s="169"/>
      <c r="D29" s="169"/>
      <c r="E29" s="169"/>
      <c r="F29" s="169"/>
      <c r="G29" s="169"/>
      <c r="H29" s="169"/>
      <c r="I29" s="213"/>
      <c r="J29" s="169"/>
      <c r="K29" s="207"/>
    </row>
    <row r="30" spans="2:11" x14ac:dyDescent="0.3">
      <c r="B30" s="136" t="s">
        <v>8</v>
      </c>
      <c r="C30" s="169"/>
      <c r="D30" s="169"/>
      <c r="E30" s="169"/>
      <c r="F30" s="169"/>
      <c r="G30" s="169"/>
      <c r="H30" s="169"/>
      <c r="I30" s="169"/>
      <c r="J30" s="169"/>
      <c r="K30" s="207"/>
    </row>
    <row r="31" spans="2:11" x14ac:dyDescent="0.3">
      <c r="B31" s="136" t="s">
        <v>2</v>
      </c>
      <c r="C31" s="169"/>
      <c r="D31" s="169"/>
      <c r="E31" s="169"/>
      <c r="F31" s="169"/>
      <c r="G31" s="169"/>
      <c r="H31" s="169"/>
      <c r="I31" s="169"/>
      <c r="J31" s="169"/>
      <c r="K31" s="207"/>
    </row>
    <row r="32" spans="2:11" x14ac:dyDescent="0.3">
      <c r="B32" s="141" t="s">
        <v>29</v>
      </c>
      <c r="C32" s="162"/>
      <c r="D32" s="162"/>
      <c r="E32" s="162"/>
      <c r="F32" s="162"/>
      <c r="G32" s="162"/>
      <c r="H32" s="162"/>
      <c r="I32" s="162"/>
      <c r="J32" s="171"/>
      <c r="K32" s="208"/>
    </row>
    <row r="33" spans="2:11" x14ac:dyDescent="0.3">
      <c r="B33" s="141"/>
      <c r="C33" s="205"/>
      <c r="D33" s="205"/>
      <c r="E33" s="205"/>
      <c r="F33" s="214"/>
      <c r="G33" s="205"/>
      <c r="H33" s="205"/>
      <c r="I33" s="205"/>
      <c r="J33" s="205"/>
      <c r="K33" s="207"/>
    </row>
    <row r="34" spans="2:11" x14ac:dyDescent="0.3">
      <c r="B34" s="141" t="s">
        <v>39</v>
      </c>
      <c r="C34" s="171"/>
      <c r="D34" s="171"/>
      <c r="E34" s="171"/>
      <c r="F34" s="171"/>
      <c r="G34" s="171"/>
      <c r="H34" s="171"/>
      <c r="I34" s="171"/>
      <c r="J34" s="171"/>
      <c r="K34" s="215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0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1" spans="2:11" s="1" customFormat="1" x14ac:dyDescent="0.3">
      <c r="C1" s="15"/>
      <c r="D1" s="15"/>
      <c r="E1" s="15"/>
      <c r="F1" s="15"/>
      <c r="H1" s="15"/>
    </row>
    <row r="2" spans="2:11" s="1" customFormat="1" ht="15" thickBot="1" x14ac:dyDescent="0.35">
      <c r="C2" s="15"/>
      <c r="D2" s="15"/>
      <c r="E2" s="15"/>
      <c r="F2" s="15"/>
      <c r="H2" s="15"/>
    </row>
    <row r="3" spans="2:11" s="1" customFormat="1" x14ac:dyDescent="0.3">
      <c r="B3" s="227" t="s">
        <v>50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s="1" customFormat="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s="1" customFormat="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s="1" customFormat="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s="1" customFormat="1" x14ac:dyDescent="0.3">
      <c r="B7" s="78" t="s">
        <v>4</v>
      </c>
      <c r="C7" s="79"/>
      <c r="D7" s="94"/>
      <c r="E7" s="95"/>
      <c r="F7" s="79"/>
      <c r="G7" s="94"/>
      <c r="H7" s="95"/>
      <c r="I7" s="79"/>
      <c r="J7" s="94"/>
      <c r="K7" s="96"/>
    </row>
    <row r="8" spans="2:11" s="1" customFormat="1" x14ac:dyDescent="0.3">
      <c r="B8" s="78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s="1" customFormat="1" x14ac:dyDescent="0.3">
      <c r="B9" s="78" t="s">
        <v>5</v>
      </c>
      <c r="C9" s="79"/>
      <c r="D9" s="94"/>
      <c r="E9" s="95"/>
      <c r="F9" s="79"/>
      <c r="G9" s="94"/>
      <c r="H9" s="95"/>
      <c r="I9" s="79"/>
      <c r="J9" s="94"/>
      <c r="K9" s="96"/>
    </row>
    <row r="10" spans="2:11" s="1" customFormat="1" x14ac:dyDescent="0.3">
      <c r="B10" s="78" t="s">
        <v>12</v>
      </c>
      <c r="C10" s="79"/>
      <c r="D10" s="94"/>
      <c r="E10" s="95"/>
      <c r="F10" s="79"/>
      <c r="G10" s="94"/>
      <c r="H10" s="95"/>
      <c r="I10" s="79"/>
      <c r="J10" s="94"/>
      <c r="K10" s="96"/>
    </row>
    <row r="11" spans="2:11" s="1" customFormat="1" x14ac:dyDescent="0.3">
      <c r="B11" s="78" t="s">
        <v>7</v>
      </c>
      <c r="C11" s="79"/>
      <c r="D11" s="94"/>
      <c r="E11" s="95"/>
      <c r="F11" s="79"/>
      <c r="G11" s="94"/>
      <c r="H11" s="95"/>
      <c r="I11" s="79"/>
      <c r="J11" s="94"/>
      <c r="K11" s="96"/>
    </row>
    <row r="12" spans="2:11" s="1" customFormat="1" x14ac:dyDescent="0.3">
      <c r="B12" s="78" t="s">
        <v>34</v>
      </c>
      <c r="C12" s="79"/>
      <c r="D12" s="94"/>
      <c r="E12" s="95"/>
      <c r="F12" s="79"/>
      <c r="G12" s="94"/>
      <c r="H12" s="95"/>
      <c r="I12" s="79"/>
      <c r="J12" s="94"/>
      <c r="K12" s="96"/>
    </row>
    <row r="13" spans="2:11" s="1" customFormat="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s="1" customFormat="1" x14ac:dyDescent="0.3">
      <c r="B14" s="78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s="1" customFormat="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s="1" customFormat="1" x14ac:dyDescent="0.3">
      <c r="B16" s="78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s="1" customFormat="1" x14ac:dyDescent="0.3">
      <c r="B17" s="78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s="1" customFormat="1" x14ac:dyDescent="0.3">
      <c r="B18" s="78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s="1" customFormat="1" x14ac:dyDescent="0.3">
      <c r="B19" s="78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s="1" customFormat="1" x14ac:dyDescent="0.3">
      <c r="B20" s="78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s="1" customFormat="1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s="1" customFormat="1" x14ac:dyDescent="0.3">
      <c r="B22" s="78" t="s">
        <v>1</v>
      </c>
      <c r="C22" s="79"/>
      <c r="D22" s="94"/>
      <c r="E22" s="95"/>
      <c r="F22" s="79"/>
      <c r="G22" s="94"/>
      <c r="H22" s="95"/>
      <c r="I22" s="79"/>
      <c r="J22" s="94"/>
      <c r="K22" s="96"/>
    </row>
    <row r="23" spans="2:14" s="1" customFormat="1" x14ac:dyDescent="0.3">
      <c r="B23" s="84" t="s">
        <v>29</v>
      </c>
      <c r="C23" s="85"/>
      <c r="D23" s="97"/>
      <c r="E23" s="98"/>
      <c r="F23" s="85"/>
      <c r="G23" s="97"/>
      <c r="H23" s="98"/>
      <c r="I23" s="85"/>
      <c r="J23" s="97"/>
      <c r="K23" s="99"/>
    </row>
    <row r="24" spans="2:14" s="1" customFormat="1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s="1" customFormat="1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s="1" customFormat="1" x14ac:dyDescent="0.3">
      <c r="B26" s="78" t="s">
        <v>6</v>
      </c>
      <c r="C26" s="79"/>
      <c r="D26" s="94"/>
      <c r="E26" s="95"/>
      <c r="F26" s="79"/>
      <c r="G26" s="94"/>
      <c r="H26" s="95"/>
      <c r="I26" s="79"/>
      <c r="J26" s="94"/>
      <c r="K26" s="96"/>
    </row>
    <row r="27" spans="2:14" s="1" customFormat="1" x14ac:dyDescent="0.3">
      <c r="B27" s="78" t="s">
        <v>13</v>
      </c>
      <c r="C27" s="79"/>
      <c r="D27" s="94"/>
      <c r="E27" s="95"/>
      <c r="F27" s="79"/>
      <c r="G27" s="94"/>
      <c r="H27" s="95"/>
      <c r="I27" s="79"/>
      <c r="J27" s="94"/>
      <c r="K27" s="96"/>
    </row>
    <row r="28" spans="2:14" s="1" customFormat="1" x14ac:dyDescent="0.3">
      <c r="B28" s="78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s="1" customFormat="1" x14ac:dyDescent="0.3">
      <c r="B29" s="78" t="s">
        <v>3</v>
      </c>
      <c r="C29" s="79"/>
      <c r="D29" s="94"/>
      <c r="E29" s="95"/>
      <c r="F29" s="79"/>
      <c r="G29" s="94"/>
      <c r="H29" s="95"/>
      <c r="I29" s="79"/>
      <c r="J29" s="94"/>
      <c r="K29" s="96"/>
    </row>
    <row r="30" spans="2:14" s="1" customFormat="1" x14ac:dyDescent="0.3">
      <c r="B30" s="78" t="s">
        <v>8</v>
      </c>
      <c r="C30" s="79"/>
      <c r="D30" s="94"/>
      <c r="E30" s="95"/>
      <c r="F30" s="79"/>
      <c r="G30" s="94"/>
      <c r="H30" s="95"/>
      <c r="I30" s="79"/>
      <c r="J30" s="94"/>
      <c r="K30" s="96"/>
    </row>
    <row r="31" spans="2:14" s="1" customFormat="1" x14ac:dyDescent="0.3">
      <c r="B31" s="78" t="s">
        <v>2</v>
      </c>
      <c r="C31" s="79"/>
      <c r="D31" s="94"/>
      <c r="E31" s="95"/>
      <c r="F31" s="79"/>
      <c r="G31" s="94"/>
      <c r="H31" s="95"/>
      <c r="I31" s="79"/>
      <c r="J31" s="94"/>
      <c r="K31" s="96"/>
    </row>
    <row r="32" spans="2:14" s="1" customFormat="1" x14ac:dyDescent="0.3">
      <c r="B32" s="84" t="s">
        <v>29</v>
      </c>
      <c r="C32" s="90"/>
      <c r="D32" s="97"/>
      <c r="E32" s="97"/>
      <c r="F32" s="90"/>
      <c r="G32" s="97"/>
      <c r="H32" s="97"/>
      <c r="I32" s="90"/>
      <c r="J32" s="97"/>
      <c r="K32" s="100"/>
    </row>
    <row r="33" spans="2:14" s="1" customFormat="1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s="1" customFormat="1" x14ac:dyDescent="0.3">
      <c r="B34" s="84" t="s">
        <v>39</v>
      </c>
      <c r="C34" s="90"/>
      <c r="D34" s="104"/>
      <c r="E34" s="97"/>
      <c r="F34" s="90"/>
      <c r="G34" s="104"/>
      <c r="H34" s="97"/>
      <c r="I34" s="90"/>
      <c r="J34" s="104"/>
      <c r="K34" s="100"/>
    </row>
    <row r="35" spans="2:14" s="1" customFormat="1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  <row r="36" spans="2:14" s="1" customFormat="1" x14ac:dyDescent="0.3">
      <c r="C36" s="15"/>
      <c r="D36" s="15"/>
      <c r="E36" s="15"/>
      <c r="F36" s="15"/>
      <c r="H36" s="15"/>
    </row>
    <row r="37" spans="2:14" s="1" customFormat="1" x14ac:dyDescent="0.3">
      <c r="C37" s="15"/>
      <c r="D37" s="15"/>
      <c r="E37" s="15"/>
      <c r="F37" s="15"/>
      <c r="H37" s="15"/>
    </row>
    <row r="38" spans="2:14" s="1" customFormat="1" x14ac:dyDescent="0.3">
      <c r="C38" s="15"/>
      <c r="D38" s="15"/>
      <c r="E38" s="15"/>
      <c r="F38" s="15"/>
      <c r="H38" s="15"/>
    </row>
    <row r="39" spans="2:14" s="1" customFormat="1" x14ac:dyDescent="0.3">
      <c r="C39" s="15"/>
      <c r="D39" s="15"/>
      <c r="E39" s="15"/>
      <c r="F39" s="15"/>
      <c r="H39" s="15"/>
    </row>
    <row r="40" spans="2:14" s="1" customFormat="1" x14ac:dyDescent="0.3">
      <c r="C40" s="15"/>
      <c r="D40" s="15"/>
      <c r="E40" s="15"/>
      <c r="F40" s="15"/>
      <c r="H40" s="15"/>
    </row>
    <row r="41" spans="2:14" s="1" customFormat="1" x14ac:dyDescent="0.3">
      <c r="C41" s="15"/>
      <c r="D41" s="15"/>
      <c r="E41" s="15"/>
      <c r="F41" s="15"/>
      <c r="H41" s="15"/>
    </row>
    <row r="42" spans="2:14" s="1" customFormat="1" x14ac:dyDescent="0.3">
      <c r="C42" s="15"/>
      <c r="D42" s="15"/>
      <c r="E42" s="15"/>
      <c r="F42" s="15"/>
      <c r="H42" s="15"/>
    </row>
    <row r="43" spans="2:14" s="1" customFormat="1" x14ac:dyDescent="0.3">
      <c r="C43" s="15"/>
      <c r="D43" s="15"/>
      <c r="E43" s="15"/>
      <c r="F43" s="15"/>
      <c r="H43" s="15"/>
    </row>
    <row r="44" spans="2:14" s="1" customFormat="1" x14ac:dyDescent="0.3">
      <c r="C44" s="15"/>
      <c r="D44" s="15"/>
      <c r="E44" s="15"/>
      <c r="F44" s="15"/>
      <c r="H44" s="15"/>
    </row>
    <row r="45" spans="2:14" s="1" customFormat="1" x14ac:dyDescent="0.3">
      <c r="C45" s="15"/>
      <c r="D45" s="15"/>
      <c r="E45" s="15"/>
      <c r="F45" s="15"/>
      <c r="H45" s="15"/>
    </row>
    <row r="46" spans="2:14" s="1" customFormat="1" x14ac:dyDescent="0.3">
      <c r="C46" s="15"/>
      <c r="D46" s="15"/>
      <c r="E46" s="15"/>
      <c r="F46" s="15"/>
      <c r="H46" s="15"/>
    </row>
    <row r="47" spans="2:14" s="1" customFormat="1" x14ac:dyDescent="0.3">
      <c r="C47" s="15"/>
      <c r="D47" s="15"/>
      <c r="E47" s="15"/>
      <c r="F47" s="15"/>
      <c r="H47" s="15"/>
    </row>
    <row r="48" spans="2:14" s="1" customFormat="1" x14ac:dyDescent="0.3">
      <c r="C48" s="15"/>
      <c r="D48" s="15"/>
      <c r="E48" s="15"/>
      <c r="F48" s="15"/>
      <c r="H48" s="15"/>
    </row>
    <row r="49" spans="3:8" s="1" customFormat="1" x14ac:dyDescent="0.3">
      <c r="C49" s="15"/>
      <c r="D49" s="15"/>
      <c r="E49" s="15"/>
      <c r="F49" s="15"/>
      <c r="H49" s="15"/>
    </row>
    <row r="50" spans="3:8" s="1" customFormat="1" x14ac:dyDescent="0.3">
      <c r="C50" s="15"/>
      <c r="D50" s="15"/>
      <c r="E50" s="15"/>
      <c r="F50" s="15"/>
      <c r="H50" s="15"/>
    </row>
    <row r="51" spans="3:8" s="1" customFormat="1" x14ac:dyDescent="0.3">
      <c r="C51" s="15"/>
      <c r="D51" s="15"/>
      <c r="E51" s="15"/>
      <c r="F51" s="15"/>
      <c r="H51" s="15"/>
    </row>
    <row r="52" spans="3:8" s="1" customFormat="1" x14ac:dyDescent="0.3">
      <c r="C52" s="15"/>
      <c r="D52" s="15"/>
      <c r="E52" s="15"/>
      <c r="F52" s="15"/>
      <c r="H52" s="15"/>
    </row>
    <row r="53" spans="3:8" s="1" customFormat="1" x14ac:dyDescent="0.3">
      <c r="C53" s="15"/>
      <c r="D53" s="15"/>
      <c r="E53" s="15"/>
      <c r="F53" s="15"/>
      <c r="H53" s="15"/>
    </row>
    <row r="54" spans="3:8" s="1" customFormat="1" x14ac:dyDescent="0.3">
      <c r="C54" s="15"/>
      <c r="D54" s="15"/>
      <c r="E54" s="15"/>
      <c r="F54" s="15"/>
      <c r="H54" s="15"/>
    </row>
    <row r="55" spans="3:8" s="1" customFormat="1" x14ac:dyDescent="0.3">
      <c r="C55" s="15"/>
      <c r="D55" s="15"/>
      <c r="E55" s="15"/>
      <c r="F55" s="15"/>
      <c r="H55" s="15"/>
    </row>
    <row r="56" spans="3:8" s="1" customFormat="1" x14ac:dyDescent="0.3">
      <c r="C56" s="15"/>
      <c r="D56" s="15"/>
      <c r="E56" s="15"/>
      <c r="F56" s="15"/>
      <c r="H56" s="15"/>
    </row>
    <row r="57" spans="3:8" s="1" customFormat="1" x14ac:dyDescent="0.3">
      <c r="C57" s="15"/>
      <c r="D57" s="15"/>
      <c r="E57" s="15"/>
      <c r="F57" s="15"/>
      <c r="H57" s="15"/>
    </row>
    <row r="58" spans="3:8" s="1" customFormat="1" x14ac:dyDescent="0.3">
      <c r="C58" s="15"/>
      <c r="D58" s="15"/>
      <c r="E58" s="15"/>
      <c r="F58" s="15"/>
      <c r="H58" s="15"/>
    </row>
    <row r="59" spans="3:8" s="1" customFormat="1" x14ac:dyDescent="0.3">
      <c r="C59" s="15"/>
      <c r="D59" s="15"/>
      <c r="E59" s="15"/>
      <c r="F59" s="15"/>
      <c r="H59" s="15"/>
    </row>
    <row r="60" spans="3:8" s="1" customFormat="1" x14ac:dyDescent="0.3">
      <c r="C60" s="15"/>
      <c r="D60" s="15"/>
      <c r="E60" s="15"/>
      <c r="F60" s="15"/>
      <c r="H60" s="15"/>
    </row>
    <row r="61" spans="3:8" s="1" customFormat="1" x14ac:dyDescent="0.3">
      <c r="C61" s="15"/>
      <c r="D61" s="15"/>
      <c r="E61" s="15"/>
      <c r="F61" s="15"/>
      <c r="H61" s="15"/>
    </row>
    <row r="62" spans="3:8" s="1" customFormat="1" x14ac:dyDescent="0.3">
      <c r="C62" s="15"/>
      <c r="D62" s="15"/>
      <c r="E62" s="15"/>
      <c r="F62" s="15"/>
      <c r="H62" s="15"/>
    </row>
    <row r="63" spans="3:8" s="1" customFormat="1" x14ac:dyDescent="0.3">
      <c r="C63" s="15"/>
      <c r="D63" s="15"/>
      <c r="E63" s="15"/>
      <c r="F63" s="15"/>
      <c r="H63" s="15"/>
    </row>
    <row r="64" spans="3:8" s="1" customFormat="1" x14ac:dyDescent="0.3">
      <c r="C64" s="15"/>
      <c r="D64" s="15"/>
      <c r="E64" s="15"/>
      <c r="F64" s="15"/>
      <c r="H64" s="15"/>
    </row>
    <row r="65" spans="3:8" s="1" customFormat="1" x14ac:dyDescent="0.3">
      <c r="C65" s="15"/>
      <c r="D65" s="15"/>
      <c r="E65" s="15"/>
      <c r="F65" s="15"/>
      <c r="H65" s="15"/>
    </row>
    <row r="66" spans="3:8" s="1" customFormat="1" x14ac:dyDescent="0.3">
      <c r="C66" s="15"/>
      <c r="D66" s="15"/>
      <c r="E66" s="15"/>
      <c r="F66" s="15"/>
      <c r="H66" s="15"/>
    </row>
    <row r="67" spans="3:8" s="1" customFormat="1" x14ac:dyDescent="0.3">
      <c r="C67" s="15"/>
      <c r="D67" s="15"/>
      <c r="E67" s="15"/>
      <c r="F67" s="15"/>
      <c r="H67" s="15"/>
    </row>
    <row r="68" spans="3:8" s="1" customFormat="1" x14ac:dyDescent="0.3">
      <c r="C68" s="15"/>
      <c r="D68" s="15"/>
      <c r="E68" s="15"/>
      <c r="F68" s="15"/>
      <c r="H68" s="15"/>
    </row>
    <row r="69" spans="3:8" s="1" customFormat="1" x14ac:dyDescent="0.3">
      <c r="C69" s="15"/>
      <c r="D69" s="15"/>
      <c r="E69" s="15"/>
      <c r="F69" s="15"/>
      <c r="H69" s="15"/>
    </row>
    <row r="70" spans="3:8" s="1" customFormat="1" x14ac:dyDescent="0.3">
      <c r="C70" s="15"/>
      <c r="D70" s="15"/>
      <c r="E70" s="15"/>
      <c r="F70" s="15"/>
      <c r="H70" s="15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182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/>
      <c r="E7" s="195"/>
      <c r="F7" s="195"/>
      <c r="G7" s="195"/>
      <c r="H7" s="195"/>
      <c r="I7" s="195"/>
      <c r="J7" s="195"/>
      <c r="K7" s="196"/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/>
      <c r="E22" s="195"/>
      <c r="F22" s="195"/>
      <c r="G22" s="195"/>
      <c r="H22" s="195"/>
      <c r="I22" s="195"/>
      <c r="J22" s="195"/>
      <c r="K22" s="196"/>
    </row>
    <row r="23" spans="2:11" x14ac:dyDescent="0.3">
      <c r="B23" s="141" t="s">
        <v>29</v>
      </c>
      <c r="C23" s="142"/>
      <c r="D23" s="142"/>
      <c r="E23" s="142"/>
      <c r="F23" s="142"/>
      <c r="G23" s="142"/>
      <c r="H23" s="142"/>
      <c r="I23" s="142"/>
      <c r="J23" s="150"/>
      <c r="K23" s="197"/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/>
      <c r="D32" s="142"/>
      <c r="E32" s="142"/>
      <c r="F32" s="142"/>
      <c r="G32" s="142"/>
      <c r="H32" s="142"/>
      <c r="I32" s="142"/>
      <c r="J32" s="150"/>
      <c r="K32" s="197"/>
    </row>
    <row r="33" spans="2:11" x14ac:dyDescent="0.3">
      <c r="B33" s="141"/>
      <c r="C33" s="202"/>
      <c r="D33" s="202"/>
      <c r="E33" s="202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/>
      <c r="D34" s="150"/>
      <c r="E34" s="150"/>
      <c r="F34" s="150"/>
      <c r="G34" s="150"/>
      <c r="H34" s="150"/>
      <c r="I34" s="150"/>
      <c r="J34" s="150"/>
      <c r="K34" s="204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183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>
        <f>IFERROR(GETPIVOTDATA("T. Parola hh:mm:ss",[1]pivot!$A$2,"Radio/Canale","Radio Capital","Fascia oraria","06:00-09:00","PLURALISMO POLITICO","Partito Democratico"),0)</f>
        <v>1.0277777777777778E-2</v>
      </c>
      <c r="D7" s="195"/>
      <c r="E7" s="195"/>
      <c r="F7" s="195">
        <f>IFERROR(GETPIVOTDATA("T. Parola hh:mm:ss",[1]pivot!$A$2,"Radio/Canale","Radio Capital","Fascia oraria","15:00-18:00","PLURALISMO POLITICO","Partito Democratico"),0)</f>
        <v>2.0833333333333335E-4</v>
      </c>
      <c r="G7" s="195">
        <f>IFERROR(GETPIVOTDATA("T. Parola hh:mm:ss",[1]pivot!$A$2,"Radio/Canale","Radio Capital","Fascia oraria","18:00-21:00","PLURALISMO POLITICO","Partito Democratico"),0)</f>
        <v>2.9398148148148148E-3</v>
      </c>
      <c r="H7" s="195"/>
      <c r="I7" s="195"/>
      <c r="J7" s="195"/>
      <c r="K7" s="196">
        <f>C7+D7+E7+F7+G7+H7+I7+J7</f>
        <v>1.3425925925925926E-2</v>
      </c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/>
      <c r="E22" s="195"/>
      <c r="F22" s="195"/>
      <c r="G22" s="195"/>
      <c r="H22" s="195"/>
      <c r="I22" s="195"/>
      <c r="J22" s="195"/>
      <c r="K22" s="196"/>
    </row>
    <row r="23" spans="2:11" x14ac:dyDescent="0.3">
      <c r="B23" s="141" t="s">
        <v>29</v>
      </c>
      <c r="C23" s="142">
        <f t="shared" ref="C23" si="0">SUM(C7:C22)</f>
        <v>1.0277777777777778E-2</v>
      </c>
      <c r="D23" s="142"/>
      <c r="E23" s="142"/>
      <c r="F23" s="142">
        <f t="shared" ref="F23:G23" si="1">SUM(F7:F22)</f>
        <v>2.0833333333333335E-4</v>
      </c>
      <c r="G23" s="142">
        <f t="shared" si="1"/>
        <v>2.9398148148148148E-3</v>
      </c>
      <c r="H23" s="142"/>
      <c r="I23" s="142"/>
      <c r="J23" s="150"/>
      <c r="K23" s="197">
        <f>SUM(K7:K22)</f>
        <v>1.3425925925925926E-2</v>
      </c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/>
      <c r="D32" s="142"/>
      <c r="E32" s="142"/>
      <c r="F32" s="142"/>
      <c r="G32" s="142"/>
      <c r="H32" s="142"/>
      <c r="I32" s="142"/>
      <c r="J32" s="150"/>
      <c r="K32" s="197"/>
    </row>
    <row r="33" spans="2:11" x14ac:dyDescent="0.3">
      <c r="B33" s="141"/>
      <c r="C33" s="202"/>
      <c r="D33" s="202"/>
      <c r="E33" s="202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>
        <f t="shared" ref="C34:G34" si="2">C23+C32</f>
        <v>1.0277777777777778E-2</v>
      </c>
      <c r="D34" s="150"/>
      <c r="E34" s="150"/>
      <c r="F34" s="150">
        <f t="shared" si="2"/>
        <v>2.0833333333333335E-4</v>
      </c>
      <c r="G34" s="150">
        <f t="shared" si="2"/>
        <v>2.9398148148148148E-3</v>
      </c>
      <c r="H34" s="150"/>
      <c r="I34" s="150"/>
      <c r="J34" s="150"/>
      <c r="K34" s="204">
        <f>K23+K32</f>
        <v>1.3425925925925926E-2</v>
      </c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184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95"/>
      <c r="D7" s="195"/>
      <c r="E7" s="195"/>
      <c r="F7" s="195"/>
      <c r="G7" s="195"/>
      <c r="H7" s="195"/>
      <c r="I7" s="195"/>
      <c r="J7" s="195"/>
      <c r="K7" s="196"/>
    </row>
    <row r="8" spans="2:11" x14ac:dyDescent="0.3">
      <c r="B8" s="136" t="s">
        <v>33</v>
      </c>
      <c r="C8" s="195"/>
      <c r="D8" s="195"/>
      <c r="E8" s="195"/>
      <c r="F8" s="195"/>
      <c r="G8" s="195"/>
      <c r="H8" s="195"/>
      <c r="I8" s="195"/>
      <c r="J8" s="195"/>
      <c r="K8" s="196"/>
    </row>
    <row r="9" spans="2:11" x14ac:dyDescent="0.3">
      <c r="B9" s="136" t="s">
        <v>5</v>
      </c>
      <c r="C9" s="195"/>
      <c r="D9" s="195"/>
      <c r="E9" s="195"/>
      <c r="F9" s="195"/>
      <c r="G9" s="195"/>
      <c r="H9" s="195"/>
      <c r="I9" s="195"/>
      <c r="J9" s="195"/>
      <c r="K9" s="196"/>
    </row>
    <row r="10" spans="2:11" x14ac:dyDescent="0.3">
      <c r="B10" s="136" t="s">
        <v>12</v>
      </c>
      <c r="C10" s="195"/>
      <c r="D10" s="195"/>
      <c r="E10" s="195"/>
      <c r="F10" s="195"/>
      <c r="G10" s="195"/>
      <c r="H10" s="195"/>
      <c r="I10" s="195"/>
      <c r="J10" s="195"/>
      <c r="K10" s="196"/>
    </row>
    <row r="11" spans="2:11" x14ac:dyDescent="0.3">
      <c r="B11" s="136" t="s">
        <v>7</v>
      </c>
      <c r="C11" s="195"/>
      <c r="D11" s="195"/>
      <c r="E11" s="195"/>
      <c r="F11" s="195"/>
      <c r="G11" s="195"/>
      <c r="H11" s="195"/>
      <c r="I11" s="195"/>
      <c r="J11" s="195"/>
      <c r="K11" s="196"/>
    </row>
    <row r="12" spans="2:11" x14ac:dyDescent="0.3">
      <c r="B12" s="136" t="s">
        <v>34</v>
      </c>
      <c r="C12" s="195"/>
      <c r="D12" s="195"/>
      <c r="E12" s="195"/>
      <c r="F12" s="195"/>
      <c r="G12" s="195"/>
      <c r="H12" s="195"/>
      <c r="I12" s="195"/>
      <c r="J12" s="195"/>
      <c r="K12" s="196"/>
    </row>
    <row r="13" spans="2:11" x14ac:dyDescent="0.3">
      <c r="B13" s="136" t="s">
        <v>15</v>
      </c>
      <c r="C13" s="195"/>
      <c r="D13" s="195"/>
      <c r="E13" s="195"/>
      <c r="F13" s="195"/>
      <c r="G13" s="195"/>
      <c r="H13" s="195"/>
      <c r="I13" s="195"/>
      <c r="J13" s="195"/>
      <c r="K13" s="196"/>
    </row>
    <row r="14" spans="2:11" x14ac:dyDescent="0.3">
      <c r="B14" s="136" t="s">
        <v>35</v>
      </c>
      <c r="C14" s="195"/>
      <c r="D14" s="195"/>
      <c r="E14" s="195"/>
      <c r="F14" s="195"/>
      <c r="G14" s="195"/>
      <c r="H14" s="195"/>
      <c r="I14" s="195"/>
      <c r="J14" s="195"/>
      <c r="K14" s="196"/>
    </row>
    <row r="15" spans="2:11" x14ac:dyDescent="0.3">
      <c r="B15" s="136" t="s">
        <v>11</v>
      </c>
      <c r="C15" s="195"/>
      <c r="D15" s="195"/>
      <c r="E15" s="195"/>
      <c r="F15" s="195"/>
      <c r="G15" s="195"/>
      <c r="H15" s="195"/>
      <c r="I15" s="195"/>
      <c r="J15" s="195"/>
      <c r="K15" s="196"/>
    </row>
    <row r="16" spans="2:11" x14ac:dyDescent="0.3">
      <c r="B16" s="136" t="s">
        <v>19</v>
      </c>
      <c r="C16" s="195"/>
      <c r="D16" s="195"/>
      <c r="E16" s="195"/>
      <c r="F16" s="195"/>
      <c r="G16" s="195"/>
      <c r="H16" s="195"/>
      <c r="I16" s="195"/>
      <c r="J16" s="195"/>
      <c r="K16" s="196"/>
    </row>
    <row r="17" spans="2:11" x14ac:dyDescent="0.3">
      <c r="B17" s="136" t="s">
        <v>26</v>
      </c>
      <c r="C17" s="195"/>
      <c r="D17" s="195"/>
      <c r="E17" s="195"/>
      <c r="F17" s="195"/>
      <c r="G17" s="195"/>
      <c r="H17" s="195"/>
      <c r="I17" s="195"/>
      <c r="J17" s="195"/>
      <c r="K17" s="196"/>
    </row>
    <row r="18" spans="2:11" x14ac:dyDescent="0.3">
      <c r="B18" s="136" t="s">
        <v>36</v>
      </c>
      <c r="C18" s="195"/>
      <c r="D18" s="195"/>
      <c r="E18" s="195"/>
      <c r="F18" s="195"/>
      <c r="G18" s="195"/>
      <c r="H18" s="195"/>
      <c r="I18" s="195"/>
      <c r="J18" s="195"/>
      <c r="K18" s="196"/>
    </row>
    <row r="19" spans="2:11" x14ac:dyDescent="0.3">
      <c r="B19" s="136" t="s">
        <v>37</v>
      </c>
      <c r="C19" s="195"/>
      <c r="D19" s="195"/>
      <c r="E19" s="195"/>
      <c r="F19" s="195"/>
      <c r="G19" s="195"/>
      <c r="H19" s="195"/>
      <c r="I19" s="195"/>
      <c r="J19" s="195"/>
      <c r="K19" s="196"/>
    </row>
    <row r="20" spans="2:11" x14ac:dyDescent="0.3">
      <c r="B20" s="136" t="s">
        <v>16</v>
      </c>
      <c r="C20" s="195"/>
      <c r="D20" s="195"/>
      <c r="E20" s="195"/>
      <c r="F20" s="195"/>
      <c r="G20" s="195"/>
      <c r="H20" s="195"/>
      <c r="I20" s="195"/>
      <c r="J20" s="195"/>
      <c r="K20" s="196"/>
    </row>
    <row r="21" spans="2:11" x14ac:dyDescent="0.3">
      <c r="B21" s="136" t="s">
        <v>14</v>
      </c>
      <c r="C21" s="195"/>
      <c r="D21" s="195"/>
      <c r="E21" s="195"/>
      <c r="F21" s="195"/>
      <c r="G21" s="195"/>
      <c r="H21" s="195"/>
      <c r="I21" s="195"/>
      <c r="J21" s="195"/>
      <c r="K21" s="196"/>
    </row>
    <row r="22" spans="2:11" x14ac:dyDescent="0.3">
      <c r="B22" s="136" t="s">
        <v>1</v>
      </c>
      <c r="C22" s="195"/>
      <c r="D22" s="195"/>
      <c r="E22" s="195"/>
      <c r="F22" s="195"/>
      <c r="G22" s="195"/>
      <c r="H22" s="195"/>
      <c r="I22" s="195"/>
      <c r="J22" s="195"/>
      <c r="K22" s="196"/>
    </row>
    <row r="23" spans="2:11" x14ac:dyDescent="0.3">
      <c r="B23" s="141" t="s">
        <v>29</v>
      </c>
      <c r="C23" s="142"/>
      <c r="D23" s="142"/>
      <c r="E23" s="142"/>
      <c r="F23" s="142"/>
      <c r="G23" s="142"/>
      <c r="H23" s="142"/>
      <c r="I23" s="142"/>
      <c r="J23" s="150"/>
      <c r="K23" s="197"/>
    </row>
    <row r="24" spans="2:11" x14ac:dyDescent="0.3">
      <c r="B24" s="198"/>
      <c r="C24" s="199"/>
      <c r="D24" s="199"/>
      <c r="E24" s="199"/>
      <c r="F24" s="199"/>
      <c r="G24" s="199"/>
      <c r="H24" s="199"/>
      <c r="I24" s="199"/>
      <c r="J24" s="200"/>
      <c r="K24" s="20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95"/>
      <c r="D26" s="195"/>
      <c r="E26" s="195"/>
      <c r="F26" s="195"/>
      <c r="G26" s="195"/>
      <c r="H26" s="195"/>
      <c r="I26" s="195"/>
      <c r="J26" s="195"/>
      <c r="K26" s="196"/>
    </row>
    <row r="27" spans="2:11" x14ac:dyDescent="0.3">
      <c r="B27" s="136" t="s">
        <v>13</v>
      </c>
      <c r="C27" s="195"/>
      <c r="D27" s="195"/>
      <c r="E27" s="195"/>
      <c r="F27" s="195"/>
      <c r="G27" s="195"/>
      <c r="H27" s="195"/>
      <c r="I27" s="195"/>
      <c r="J27" s="195"/>
      <c r="K27" s="196"/>
    </row>
    <row r="28" spans="2:11" x14ac:dyDescent="0.3">
      <c r="B28" s="136" t="s">
        <v>10</v>
      </c>
      <c r="C28" s="195"/>
      <c r="D28" s="195"/>
      <c r="E28" s="195"/>
      <c r="F28" s="195"/>
      <c r="G28" s="195"/>
      <c r="H28" s="195"/>
      <c r="I28" s="195"/>
      <c r="J28" s="195"/>
      <c r="K28" s="196"/>
    </row>
    <row r="29" spans="2:11" x14ac:dyDescent="0.3">
      <c r="B29" s="136" t="s">
        <v>3</v>
      </c>
      <c r="C29" s="195"/>
      <c r="D29" s="195"/>
      <c r="E29" s="195"/>
      <c r="F29" s="195"/>
      <c r="G29" s="195"/>
      <c r="H29" s="195"/>
      <c r="I29" s="195"/>
      <c r="J29" s="195"/>
      <c r="K29" s="196"/>
    </row>
    <row r="30" spans="2:11" x14ac:dyDescent="0.3">
      <c r="B30" s="136" t="s">
        <v>8</v>
      </c>
      <c r="C30" s="195"/>
      <c r="D30" s="195"/>
      <c r="E30" s="195"/>
      <c r="F30" s="195"/>
      <c r="G30" s="195"/>
      <c r="H30" s="195"/>
      <c r="I30" s="195"/>
      <c r="J30" s="195"/>
      <c r="K30" s="196"/>
    </row>
    <row r="31" spans="2:11" x14ac:dyDescent="0.3">
      <c r="B31" s="136" t="s">
        <v>2</v>
      </c>
      <c r="C31" s="195"/>
      <c r="D31" s="195"/>
      <c r="E31" s="195"/>
      <c r="F31" s="195"/>
      <c r="G31" s="195"/>
      <c r="H31" s="195"/>
      <c r="I31" s="195"/>
      <c r="J31" s="195"/>
      <c r="K31" s="196"/>
    </row>
    <row r="32" spans="2:11" x14ac:dyDescent="0.3">
      <c r="B32" s="141" t="s">
        <v>29</v>
      </c>
      <c r="C32" s="142"/>
      <c r="D32" s="142"/>
      <c r="E32" s="142"/>
      <c r="F32" s="142"/>
      <c r="G32" s="142"/>
      <c r="H32" s="142"/>
      <c r="I32" s="142"/>
      <c r="J32" s="150"/>
      <c r="K32" s="197"/>
    </row>
    <row r="33" spans="2:11" x14ac:dyDescent="0.3">
      <c r="B33" s="141"/>
      <c r="C33" s="202"/>
      <c r="D33" s="202"/>
      <c r="E33" s="202"/>
      <c r="F33" s="203"/>
      <c r="G33" s="202"/>
      <c r="H33" s="202"/>
      <c r="I33" s="202"/>
      <c r="J33" s="202"/>
      <c r="K33" s="196"/>
    </row>
    <row r="34" spans="2:11" x14ac:dyDescent="0.3">
      <c r="B34" s="141" t="s">
        <v>39</v>
      </c>
      <c r="C34" s="150"/>
      <c r="D34" s="150"/>
      <c r="E34" s="150"/>
      <c r="F34" s="150"/>
      <c r="G34" s="150"/>
      <c r="H34" s="150"/>
      <c r="I34" s="150"/>
      <c r="J34" s="150"/>
      <c r="K34" s="204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6"/>
  <sheetViews>
    <sheetView view="pageBreakPreview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28" customWidth="1"/>
    <col min="2" max="2" width="51" style="128" bestFit="1" customWidth="1"/>
    <col min="3" max="11" width="11.33203125" style="128" customWidth="1"/>
    <col min="12" max="16384" width="8.88671875" style="128"/>
  </cols>
  <sheetData>
    <row r="2" spans="2:11" ht="15" thickBot="1" x14ac:dyDescent="0.35"/>
    <row r="3" spans="2:11" x14ac:dyDescent="0.3">
      <c r="B3" s="263" t="s">
        <v>185</v>
      </c>
      <c r="C3" s="264"/>
      <c r="D3" s="264"/>
      <c r="E3" s="264"/>
      <c r="F3" s="264"/>
      <c r="G3" s="264"/>
      <c r="H3" s="264"/>
      <c r="I3" s="264"/>
      <c r="J3" s="264"/>
      <c r="K3" s="265"/>
    </row>
    <row r="4" spans="2:11" x14ac:dyDescent="0.3">
      <c r="B4" s="266" t="s">
        <v>165</v>
      </c>
      <c r="C4" s="267"/>
      <c r="D4" s="267"/>
      <c r="E4" s="267"/>
      <c r="F4" s="267"/>
      <c r="G4" s="267"/>
      <c r="H4" s="267"/>
      <c r="I4" s="267"/>
      <c r="J4" s="267"/>
      <c r="K4" s="268"/>
    </row>
    <row r="5" spans="2:11" s="194" customFormat="1" x14ac:dyDescent="0.3">
      <c r="B5" s="147"/>
      <c r="C5" s="132" t="s">
        <v>111</v>
      </c>
      <c r="D5" s="132" t="s">
        <v>112</v>
      </c>
      <c r="E5" s="132" t="s">
        <v>113</v>
      </c>
      <c r="F5" s="132" t="s">
        <v>114</v>
      </c>
      <c r="G5" s="132" t="s">
        <v>115</v>
      </c>
      <c r="H5" s="132" t="s">
        <v>116</v>
      </c>
      <c r="I5" s="132" t="s">
        <v>117</v>
      </c>
      <c r="J5" s="132" t="s">
        <v>118</v>
      </c>
      <c r="K5" s="193" t="s">
        <v>29</v>
      </c>
    </row>
    <row r="6" spans="2:11" x14ac:dyDescent="0.3">
      <c r="B6" s="130" t="s">
        <v>30</v>
      </c>
      <c r="C6" s="132" t="s">
        <v>31</v>
      </c>
      <c r="D6" s="132" t="s">
        <v>31</v>
      </c>
      <c r="E6" s="132" t="s">
        <v>31</v>
      </c>
      <c r="F6" s="132" t="s">
        <v>31</v>
      </c>
      <c r="G6" s="132" t="s">
        <v>31</v>
      </c>
      <c r="H6" s="132" t="s">
        <v>31</v>
      </c>
      <c r="I6" s="132" t="s">
        <v>31</v>
      </c>
      <c r="J6" s="132" t="s">
        <v>31</v>
      </c>
      <c r="K6" s="193" t="s">
        <v>31</v>
      </c>
    </row>
    <row r="7" spans="2:11" x14ac:dyDescent="0.3">
      <c r="B7" s="136" t="s">
        <v>4</v>
      </c>
      <c r="C7" s="169"/>
      <c r="D7" s="169"/>
      <c r="E7" s="169"/>
      <c r="F7" s="169"/>
      <c r="G7" s="169"/>
      <c r="H7" s="169"/>
      <c r="I7" s="169"/>
      <c r="J7" s="169"/>
      <c r="K7" s="207"/>
    </row>
    <row r="8" spans="2:11" x14ac:dyDescent="0.3">
      <c r="B8" s="136" t="s">
        <v>33</v>
      </c>
      <c r="C8" s="169"/>
      <c r="D8" s="169"/>
      <c r="E8" s="169"/>
      <c r="F8" s="169"/>
      <c r="G8" s="169"/>
      <c r="H8" s="169"/>
      <c r="I8" s="169"/>
      <c r="J8" s="169"/>
      <c r="K8" s="207"/>
    </row>
    <row r="9" spans="2:11" x14ac:dyDescent="0.3">
      <c r="B9" s="136" t="s">
        <v>5</v>
      </c>
      <c r="C9" s="169"/>
      <c r="D9" s="169"/>
      <c r="E9" s="169"/>
      <c r="F9" s="169"/>
      <c r="G9" s="169"/>
      <c r="H9" s="169"/>
      <c r="I9" s="169"/>
      <c r="J9" s="169"/>
      <c r="K9" s="207"/>
    </row>
    <row r="10" spans="2:11" x14ac:dyDescent="0.3">
      <c r="B10" s="136" t="s">
        <v>12</v>
      </c>
      <c r="C10" s="169"/>
      <c r="D10" s="169"/>
      <c r="E10" s="169"/>
      <c r="F10" s="169"/>
      <c r="G10" s="169"/>
      <c r="H10" s="169"/>
      <c r="I10" s="169"/>
      <c r="J10" s="169"/>
      <c r="K10" s="207"/>
    </row>
    <row r="11" spans="2:11" x14ac:dyDescent="0.3">
      <c r="B11" s="136" t="s">
        <v>7</v>
      </c>
      <c r="C11" s="169"/>
      <c r="D11" s="169"/>
      <c r="E11" s="169"/>
      <c r="F11" s="169"/>
      <c r="G11" s="169"/>
      <c r="H11" s="169"/>
      <c r="I11" s="169"/>
      <c r="J11" s="169"/>
      <c r="K11" s="207"/>
    </row>
    <row r="12" spans="2:11" x14ac:dyDescent="0.3">
      <c r="B12" s="136" t="s">
        <v>34</v>
      </c>
      <c r="C12" s="169"/>
      <c r="D12" s="169"/>
      <c r="E12" s="169"/>
      <c r="F12" s="169"/>
      <c r="G12" s="169"/>
      <c r="H12" s="169"/>
      <c r="I12" s="169"/>
      <c r="J12" s="169"/>
      <c r="K12" s="207"/>
    </row>
    <row r="13" spans="2:11" x14ac:dyDescent="0.3">
      <c r="B13" s="136" t="s">
        <v>15</v>
      </c>
      <c r="C13" s="169"/>
      <c r="D13" s="169"/>
      <c r="E13" s="169"/>
      <c r="F13" s="169"/>
      <c r="G13" s="169"/>
      <c r="H13" s="169"/>
      <c r="I13" s="169"/>
      <c r="J13" s="169"/>
      <c r="K13" s="207"/>
    </row>
    <row r="14" spans="2:11" x14ac:dyDescent="0.3">
      <c r="B14" s="136" t="s">
        <v>35</v>
      </c>
      <c r="C14" s="169"/>
      <c r="D14" s="169"/>
      <c r="E14" s="169"/>
      <c r="F14" s="169"/>
      <c r="G14" s="169"/>
      <c r="H14" s="169"/>
      <c r="I14" s="169"/>
      <c r="J14" s="169"/>
      <c r="K14" s="207"/>
    </row>
    <row r="15" spans="2:11" x14ac:dyDescent="0.3">
      <c r="B15" s="136" t="s">
        <v>11</v>
      </c>
      <c r="C15" s="169"/>
      <c r="D15" s="169"/>
      <c r="E15" s="169"/>
      <c r="F15" s="169"/>
      <c r="G15" s="169"/>
      <c r="H15" s="169"/>
      <c r="I15" s="169"/>
      <c r="J15" s="169"/>
      <c r="K15" s="207"/>
    </row>
    <row r="16" spans="2:11" x14ac:dyDescent="0.3">
      <c r="B16" s="136" t="s">
        <v>19</v>
      </c>
      <c r="C16" s="169"/>
      <c r="D16" s="169"/>
      <c r="E16" s="169"/>
      <c r="F16" s="169"/>
      <c r="G16" s="169"/>
      <c r="H16" s="169"/>
      <c r="I16" s="169"/>
      <c r="J16" s="169"/>
      <c r="K16" s="207"/>
    </row>
    <row r="17" spans="2:11" x14ac:dyDescent="0.3">
      <c r="B17" s="136" t="s">
        <v>26</v>
      </c>
      <c r="C17" s="169"/>
      <c r="D17" s="169"/>
      <c r="E17" s="169"/>
      <c r="F17" s="169"/>
      <c r="G17" s="169"/>
      <c r="H17" s="169"/>
      <c r="I17" s="169"/>
      <c r="J17" s="169"/>
      <c r="K17" s="207"/>
    </row>
    <row r="18" spans="2:11" x14ac:dyDescent="0.3">
      <c r="B18" s="136" t="s">
        <v>36</v>
      </c>
      <c r="C18" s="169"/>
      <c r="D18" s="169"/>
      <c r="E18" s="169"/>
      <c r="F18" s="169"/>
      <c r="G18" s="169"/>
      <c r="H18" s="169"/>
      <c r="I18" s="169"/>
      <c r="J18" s="169"/>
      <c r="K18" s="207"/>
    </row>
    <row r="19" spans="2:11" x14ac:dyDescent="0.3">
      <c r="B19" s="136" t="s">
        <v>37</v>
      </c>
      <c r="C19" s="169"/>
      <c r="D19" s="169"/>
      <c r="E19" s="169"/>
      <c r="F19" s="169"/>
      <c r="G19" s="169"/>
      <c r="H19" s="169"/>
      <c r="I19" s="169"/>
      <c r="J19" s="169"/>
      <c r="K19" s="207"/>
    </row>
    <row r="20" spans="2:11" x14ac:dyDescent="0.3">
      <c r="B20" s="136" t="s">
        <v>16</v>
      </c>
      <c r="C20" s="169"/>
      <c r="D20" s="169"/>
      <c r="E20" s="169"/>
      <c r="F20" s="169"/>
      <c r="G20" s="169"/>
      <c r="H20" s="169"/>
      <c r="I20" s="169"/>
      <c r="J20" s="169"/>
      <c r="K20" s="207"/>
    </row>
    <row r="21" spans="2:11" x14ac:dyDescent="0.3">
      <c r="B21" s="136" t="s">
        <v>14</v>
      </c>
      <c r="C21" s="169"/>
      <c r="D21" s="169"/>
      <c r="E21" s="169"/>
      <c r="F21" s="169"/>
      <c r="G21" s="169"/>
      <c r="H21" s="169"/>
      <c r="I21" s="169"/>
      <c r="J21" s="169"/>
      <c r="K21" s="207"/>
    </row>
    <row r="22" spans="2:11" x14ac:dyDescent="0.3">
      <c r="B22" s="136" t="s">
        <v>1</v>
      </c>
      <c r="C22" s="169"/>
      <c r="D22" s="169"/>
      <c r="E22" s="169"/>
      <c r="F22" s="169"/>
      <c r="G22" s="169"/>
      <c r="H22" s="169"/>
      <c r="I22" s="169"/>
      <c r="J22" s="169"/>
      <c r="K22" s="207"/>
    </row>
    <row r="23" spans="2:11" x14ac:dyDescent="0.3">
      <c r="B23" s="141" t="s">
        <v>29</v>
      </c>
      <c r="C23" s="162"/>
      <c r="D23" s="162"/>
      <c r="E23" s="162"/>
      <c r="F23" s="162"/>
      <c r="G23" s="162"/>
      <c r="H23" s="162"/>
      <c r="I23" s="162"/>
      <c r="J23" s="171"/>
      <c r="K23" s="208"/>
    </row>
    <row r="24" spans="2:11" x14ac:dyDescent="0.3">
      <c r="B24" s="198"/>
      <c r="C24" s="209"/>
      <c r="D24" s="209"/>
      <c r="E24" s="209"/>
      <c r="F24" s="209"/>
      <c r="G24" s="209"/>
      <c r="H24" s="209"/>
      <c r="I24" s="209"/>
      <c r="J24" s="210"/>
      <c r="K24" s="211"/>
    </row>
    <row r="25" spans="2:11" x14ac:dyDescent="0.3">
      <c r="B25" s="130" t="s">
        <v>38</v>
      </c>
      <c r="C25" s="132" t="s">
        <v>31</v>
      </c>
      <c r="D25" s="132" t="s">
        <v>31</v>
      </c>
      <c r="E25" s="132" t="s">
        <v>31</v>
      </c>
      <c r="F25" s="132" t="s">
        <v>31</v>
      </c>
      <c r="G25" s="132" t="s">
        <v>31</v>
      </c>
      <c r="H25" s="132" t="s">
        <v>31</v>
      </c>
      <c r="I25" s="132" t="s">
        <v>31</v>
      </c>
      <c r="J25" s="132" t="s">
        <v>31</v>
      </c>
      <c r="K25" s="193" t="s">
        <v>31</v>
      </c>
    </row>
    <row r="26" spans="2:11" x14ac:dyDescent="0.3">
      <c r="B26" s="136" t="s">
        <v>6</v>
      </c>
      <c r="C26" s="169"/>
      <c r="D26" s="169"/>
      <c r="E26" s="169"/>
      <c r="F26" s="169"/>
      <c r="G26" s="169"/>
      <c r="H26" s="169"/>
      <c r="I26" s="169"/>
      <c r="J26" s="157"/>
      <c r="K26" s="207"/>
    </row>
    <row r="27" spans="2:11" x14ac:dyDescent="0.3">
      <c r="B27" s="136" t="s">
        <v>13</v>
      </c>
      <c r="C27" s="169"/>
      <c r="D27" s="169"/>
      <c r="E27" s="169"/>
      <c r="F27" s="169"/>
      <c r="G27" s="169"/>
      <c r="H27" s="169"/>
      <c r="I27" s="169"/>
      <c r="J27" s="212"/>
      <c r="K27" s="207"/>
    </row>
    <row r="28" spans="2:11" x14ac:dyDescent="0.3">
      <c r="B28" s="136" t="s">
        <v>10</v>
      </c>
      <c r="C28" s="169"/>
      <c r="D28" s="169"/>
      <c r="E28" s="169"/>
      <c r="F28" s="169"/>
      <c r="G28" s="169"/>
      <c r="H28" s="169"/>
      <c r="I28" s="132"/>
      <c r="J28" s="132"/>
      <c r="K28" s="207"/>
    </row>
    <row r="29" spans="2:11" x14ac:dyDescent="0.3">
      <c r="B29" s="136" t="s">
        <v>3</v>
      </c>
      <c r="C29" s="169"/>
      <c r="D29" s="169"/>
      <c r="E29" s="169"/>
      <c r="F29" s="169"/>
      <c r="G29" s="169"/>
      <c r="H29" s="169"/>
      <c r="I29" s="213"/>
      <c r="J29" s="169"/>
      <c r="K29" s="207"/>
    </row>
    <row r="30" spans="2:11" x14ac:dyDescent="0.3">
      <c r="B30" s="136" t="s">
        <v>8</v>
      </c>
      <c r="C30" s="169"/>
      <c r="D30" s="169"/>
      <c r="E30" s="169"/>
      <c r="F30" s="169"/>
      <c r="G30" s="169"/>
      <c r="H30" s="169"/>
      <c r="I30" s="169"/>
      <c r="J30" s="169"/>
      <c r="K30" s="207"/>
    </row>
    <row r="31" spans="2:11" x14ac:dyDescent="0.3">
      <c r="B31" s="136" t="s">
        <v>2</v>
      </c>
      <c r="C31" s="169"/>
      <c r="D31" s="169"/>
      <c r="E31" s="169"/>
      <c r="F31" s="169"/>
      <c r="G31" s="169"/>
      <c r="H31" s="169"/>
      <c r="I31" s="169"/>
      <c r="J31" s="169"/>
      <c r="K31" s="207"/>
    </row>
    <row r="32" spans="2:11" x14ac:dyDescent="0.3">
      <c r="B32" s="141" t="s">
        <v>29</v>
      </c>
      <c r="C32" s="162"/>
      <c r="D32" s="162"/>
      <c r="E32" s="162"/>
      <c r="F32" s="162"/>
      <c r="G32" s="162"/>
      <c r="H32" s="162"/>
      <c r="I32" s="162"/>
      <c r="J32" s="171"/>
      <c r="K32" s="208"/>
    </row>
    <row r="33" spans="2:11" x14ac:dyDescent="0.3">
      <c r="B33" s="141"/>
      <c r="C33" s="205"/>
      <c r="D33" s="205"/>
      <c r="E33" s="205"/>
      <c r="F33" s="214"/>
      <c r="G33" s="205"/>
      <c r="H33" s="205"/>
      <c r="I33" s="205"/>
      <c r="J33" s="205"/>
      <c r="K33" s="207"/>
    </row>
    <row r="34" spans="2:11" x14ac:dyDescent="0.3">
      <c r="B34" s="141" t="s">
        <v>39</v>
      </c>
      <c r="C34" s="171"/>
      <c r="D34" s="171"/>
      <c r="E34" s="171"/>
      <c r="F34" s="171"/>
      <c r="G34" s="171"/>
      <c r="H34" s="171"/>
      <c r="I34" s="171"/>
      <c r="J34" s="171"/>
      <c r="K34" s="215"/>
    </row>
    <row r="35" spans="2:11" x14ac:dyDescent="0.3">
      <c r="B35" s="141"/>
      <c r="C35" s="173"/>
      <c r="D35" s="173"/>
      <c r="E35" s="173"/>
      <c r="F35" s="173"/>
      <c r="G35" s="173"/>
      <c r="H35" s="173"/>
      <c r="I35" s="173"/>
      <c r="J35" s="205"/>
      <c r="K35" s="206"/>
    </row>
    <row r="36" spans="2:11" ht="66" customHeight="1" thickBot="1" x14ac:dyDescent="0.35">
      <c r="B36" s="260" t="s">
        <v>80</v>
      </c>
      <c r="C36" s="261"/>
      <c r="D36" s="261"/>
      <c r="E36" s="261"/>
      <c r="F36" s="261"/>
      <c r="G36" s="261"/>
      <c r="H36" s="261"/>
      <c r="I36" s="261"/>
      <c r="J36" s="261"/>
      <c r="K36" s="262"/>
    </row>
  </sheetData>
  <mergeCells count="3">
    <mergeCell ref="B3:K3"/>
    <mergeCell ref="B4:K4"/>
    <mergeCell ref="B36:K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rowBreaks count="1" manualBreakCount="1">
    <brk id="36" max="16383" man="1"/>
  </rowBreaks>
  <colBreaks count="1" manualBreakCount="1">
    <brk id="11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5" sqref="C15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5" width="18.6640625" style="25" customWidth="1"/>
    <col min="6" max="7" width="18.6640625" style="11" customWidth="1"/>
    <col min="8" max="16384" width="8.88671875" style="11"/>
  </cols>
  <sheetData>
    <row r="2" spans="2:7" ht="15" thickBot="1" x14ac:dyDescent="0.35"/>
    <row r="3" spans="2:7" x14ac:dyDescent="0.3">
      <c r="B3" s="278" t="s">
        <v>119</v>
      </c>
      <c r="C3" s="279"/>
      <c r="D3" s="279"/>
      <c r="E3" s="279"/>
      <c r="F3" s="279"/>
      <c r="G3" s="280"/>
    </row>
    <row r="4" spans="2:7" x14ac:dyDescent="0.3">
      <c r="B4" s="230" t="s">
        <v>165</v>
      </c>
      <c r="C4" s="231"/>
      <c r="D4" s="231"/>
      <c r="E4" s="231"/>
      <c r="F4" s="231"/>
      <c r="G4" s="232"/>
    </row>
    <row r="5" spans="2:7" x14ac:dyDescent="0.3">
      <c r="B5" s="38"/>
      <c r="C5" s="4" t="s">
        <v>9</v>
      </c>
      <c r="D5" s="5" t="s">
        <v>25</v>
      </c>
      <c r="E5" s="6" t="s">
        <v>28</v>
      </c>
      <c r="F5" s="233" t="s">
        <v>29</v>
      </c>
      <c r="G5" s="232"/>
    </row>
    <row r="6" spans="2:7" x14ac:dyDescent="0.3">
      <c r="B6" s="3" t="s">
        <v>0</v>
      </c>
      <c r="C6" s="124" t="s">
        <v>31</v>
      </c>
      <c r="D6" s="124" t="s">
        <v>31</v>
      </c>
      <c r="E6" s="124" t="s">
        <v>31</v>
      </c>
      <c r="F6" s="28" t="s">
        <v>31</v>
      </c>
      <c r="G6" s="39" t="s">
        <v>32</v>
      </c>
    </row>
    <row r="7" spans="2:7" x14ac:dyDescent="0.3">
      <c r="B7" s="7" t="s">
        <v>120</v>
      </c>
      <c r="C7" s="37">
        <v>7.5717592592592586E-2</v>
      </c>
      <c r="D7" s="37">
        <v>1.4131944444444445E-2</v>
      </c>
      <c r="E7" s="37">
        <v>2.1631944444444443E-2</v>
      </c>
      <c r="F7" s="37">
        <f>C7+D7+E7</f>
        <v>0.11148148148148147</v>
      </c>
      <c r="G7" s="17">
        <f>F7/F10</f>
        <v>0.86323713927227097</v>
      </c>
    </row>
    <row r="8" spans="2:7" x14ac:dyDescent="0.3">
      <c r="B8" s="7" t="s">
        <v>121</v>
      </c>
      <c r="C8" s="37">
        <v>1.0324074074074074E-2</v>
      </c>
      <c r="D8" s="37">
        <v>2.615740740740741E-3</v>
      </c>
      <c r="E8" s="37">
        <v>4.7222222222222223E-3</v>
      </c>
      <c r="F8" s="37">
        <f>C8+D8+E8</f>
        <v>1.7662037037037039E-2</v>
      </c>
      <c r="G8" s="17">
        <f>F8/F10</f>
        <v>0.136762860727729</v>
      </c>
    </row>
    <row r="9" spans="2:7" x14ac:dyDescent="0.3">
      <c r="B9" s="7"/>
      <c r="C9" s="40"/>
      <c r="D9" s="41"/>
      <c r="E9" s="41"/>
      <c r="F9" s="41"/>
      <c r="G9" s="17"/>
    </row>
    <row r="10" spans="2:7" x14ac:dyDescent="0.3">
      <c r="B10" s="8" t="s">
        <v>39</v>
      </c>
      <c r="C10" s="10">
        <f>SUM(C7:C8)</f>
        <v>8.6041666666666655E-2</v>
      </c>
      <c r="D10" s="10">
        <f t="shared" ref="D10:F10" si="0">SUM(D7:D8)</f>
        <v>1.6747685185185185E-2</v>
      </c>
      <c r="E10" s="10">
        <f t="shared" si="0"/>
        <v>2.6354166666666665E-2</v>
      </c>
      <c r="F10" s="10">
        <f t="shared" si="0"/>
        <v>0.12914351851851852</v>
      </c>
      <c r="G10" s="24">
        <f>SUM(G7:G8)</f>
        <v>1</v>
      </c>
    </row>
    <row r="11" spans="2:7" ht="66" customHeight="1" thickBot="1" x14ac:dyDescent="0.35">
      <c r="B11" s="224" t="s">
        <v>122</v>
      </c>
      <c r="C11" s="225"/>
      <c r="D11" s="225"/>
      <c r="E11" s="225"/>
      <c r="F11" s="225"/>
      <c r="G11" s="226"/>
    </row>
  </sheetData>
  <mergeCells count="4">
    <mergeCell ref="B3:G3"/>
    <mergeCell ref="B4:G4"/>
    <mergeCell ref="F5:G5"/>
    <mergeCell ref="B11:G11"/>
  </mergeCells>
  <phoneticPr fontId="16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E15" sqref="E15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5" width="18.6640625" style="25" customWidth="1"/>
    <col min="6" max="7" width="18.6640625" style="11" customWidth="1"/>
    <col min="8" max="16384" width="8.88671875" style="11"/>
  </cols>
  <sheetData>
    <row r="2" spans="2:7" ht="15" thickBot="1" x14ac:dyDescent="0.35"/>
    <row r="3" spans="2:7" x14ac:dyDescent="0.3">
      <c r="B3" s="281" t="s">
        <v>123</v>
      </c>
      <c r="C3" s="282"/>
      <c r="D3" s="282"/>
      <c r="E3" s="282"/>
      <c r="F3" s="282"/>
      <c r="G3" s="283"/>
    </row>
    <row r="4" spans="2:7" x14ac:dyDescent="0.3">
      <c r="B4" s="230" t="s">
        <v>165</v>
      </c>
      <c r="C4" s="231"/>
      <c r="D4" s="231"/>
      <c r="E4" s="231"/>
      <c r="F4" s="231"/>
      <c r="G4" s="232"/>
    </row>
    <row r="5" spans="2:7" x14ac:dyDescent="0.3">
      <c r="B5" s="38"/>
      <c r="C5" s="4" t="s">
        <v>9</v>
      </c>
      <c r="D5" s="5" t="s">
        <v>25</v>
      </c>
      <c r="E5" s="6" t="s">
        <v>28</v>
      </c>
      <c r="F5" s="233" t="s">
        <v>29</v>
      </c>
      <c r="G5" s="232"/>
    </row>
    <row r="6" spans="2:7" x14ac:dyDescent="0.3">
      <c r="B6" s="3" t="s">
        <v>0</v>
      </c>
      <c r="C6" s="124" t="s">
        <v>31</v>
      </c>
      <c r="D6" s="124" t="s">
        <v>31</v>
      </c>
      <c r="E6" s="124" t="s">
        <v>31</v>
      </c>
      <c r="F6" s="28" t="s">
        <v>31</v>
      </c>
      <c r="G6" s="39" t="s">
        <v>32</v>
      </c>
    </row>
    <row r="7" spans="2:7" x14ac:dyDescent="0.3">
      <c r="B7" s="7" t="s">
        <v>120</v>
      </c>
      <c r="C7" s="37">
        <v>5.5914351851851847E-2</v>
      </c>
      <c r="D7" s="37">
        <v>1.1296296296296296E-2</v>
      </c>
      <c r="E7" s="37">
        <v>1.3287037037037036E-2</v>
      </c>
      <c r="F7" s="37">
        <f>C7+D7+E7</f>
        <v>8.0497685185185186E-2</v>
      </c>
      <c r="G7" s="17">
        <f>F7/F10</f>
        <v>0.90406863382295588</v>
      </c>
    </row>
    <row r="8" spans="2:7" x14ac:dyDescent="0.3">
      <c r="B8" s="7" t="s">
        <v>121</v>
      </c>
      <c r="C8" s="37">
        <v>6.7361111111111103E-3</v>
      </c>
      <c r="D8" s="37">
        <v>5.4398148148148144E-4</v>
      </c>
      <c r="E8" s="37">
        <v>1.261574074074074E-3</v>
      </c>
      <c r="F8" s="37">
        <f>C8+D8+E8</f>
        <v>8.5416666666666662E-3</v>
      </c>
      <c r="G8" s="17">
        <f>F8/F10</f>
        <v>9.593136617704405E-2</v>
      </c>
    </row>
    <row r="9" spans="2:7" x14ac:dyDescent="0.3">
      <c r="B9" s="7"/>
      <c r="C9" s="40"/>
      <c r="D9" s="41"/>
      <c r="E9" s="41"/>
      <c r="F9" s="41"/>
      <c r="G9" s="17"/>
    </row>
    <row r="10" spans="2:7" x14ac:dyDescent="0.3">
      <c r="B10" s="8" t="s">
        <v>39</v>
      </c>
      <c r="C10" s="10">
        <f>SUM(C7:C8)</f>
        <v>6.2650462962962963E-2</v>
      </c>
      <c r="D10" s="10">
        <f t="shared" ref="D10:F10" si="0">SUM(D7:D8)</f>
        <v>1.1840277777777778E-2</v>
      </c>
      <c r="E10" s="10">
        <f t="shared" si="0"/>
        <v>1.4548611111111111E-2</v>
      </c>
      <c r="F10" s="10">
        <f t="shared" si="0"/>
        <v>8.9039351851851856E-2</v>
      </c>
      <c r="G10" s="24">
        <f>SUM(G7:G8)</f>
        <v>0.99999999999999989</v>
      </c>
    </row>
    <row r="11" spans="2:7" ht="66" customHeight="1" thickBot="1" x14ac:dyDescent="0.35">
      <c r="B11" s="224"/>
      <c r="C11" s="225"/>
      <c r="D11" s="225"/>
      <c r="E11" s="225"/>
      <c r="F11" s="225"/>
      <c r="G11" s="226"/>
    </row>
  </sheetData>
  <mergeCells count="4">
    <mergeCell ref="B3:G3"/>
    <mergeCell ref="B4:G4"/>
    <mergeCell ref="F5:G5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C17" sqref="C17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ht="36" customHeight="1" x14ac:dyDescent="0.3">
      <c r="B3" s="278" t="s">
        <v>124</v>
      </c>
      <c r="C3" s="279"/>
      <c r="D3" s="279"/>
      <c r="E3" s="279"/>
      <c r="F3" s="279"/>
      <c r="G3" s="279"/>
      <c r="H3" s="279"/>
      <c r="I3" s="279"/>
      <c r="J3" s="280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24</v>
      </c>
      <c r="D5" s="234"/>
      <c r="E5" s="233" t="s">
        <v>125</v>
      </c>
      <c r="F5" s="234"/>
      <c r="G5" s="233" t="s">
        <v>21</v>
      </c>
      <c r="H5" s="234"/>
      <c r="I5" s="233" t="s">
        <v>17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2.9039351851851854E-2</v>
      </c>
      <c r="D7" s="42">
        <f>C7/C10</f>
        <v>0.92073394495412852</v>
      </c>
      <c r="E7" s="37"/>
      <c r="F7" s="42"/>
      <c r="G7" s="37"/>
      <c r="H7" s="42"/>
      <c r="I7" s="37">
        <v>6.9907407407407409E-3</v>
      </c>
      <c r="J7" s="43">
        <f>I7/I10</f>
        <v>0.81073825503355712</v>
      </c>
    </row>
    <row r="8" spans="2:10" x14ac:dyDescent="0.3">
      <c r="B8" s="7" t="s">
        <v>121</v>
      </c>
      <c r="C8" s="37">
        <v>2.5000000000000001E-3</v>
      </c>
      <c r="D8" s="42">
        <f>C8/C10</f>
        <v>7.9266055045871558E-2</v>
      </c>
      <c r="E8" s="37"/>
      <c r="F8" s="42"/>
      <c r="G8" s="37"/>
      <c r="H8" s="42"/>
      <c r="I8" s="37">
        <v>1.6319444444444445E-3</v>
      </c>
      <c r="J8" s="43">
        <f>I8/I10</f>
        <v>0.18926174496644299</v>
      </c>
    </row>
    <row r="9" spans="2:10" x14ac:dyDescent="0.3">
      <c r="B9" s="7"/>
      <c r="C9" s="40"/>
      <c r="D9" s="44"/>
      <c r="E9" s="41"/>
      <c r="F9" s="44"/>
      <c r="G9" s="41"/>
      <c r="H9" s="44"/>
      <c r="I9" s="41"/>
      <c r="J9" s="45"/>
    </row>
    <row r="10" spans="2:10" x14ac:dyDescent="0.3">
      <c r="B10" s="8" t="s">
        <v>39</v>
      </c>
      <c r="C10" s="10">
        <f>SUM(C7:C8)</f>
        <v>3.1539351851851853E-2</v>
      </c>
      <c r="D10" s="46">
        <f>SUM(D7:D9)</f>
        <v>1</v>
      </c>
      <c r="E10" s="10"/>
      <c r="F10" s="46"/>
      <c r="G10" s="10"/>
      <c r="H10" s="46"/>
      <c r="I10" s="10">
        <f t="shared" ref="I10" si="0">SUM(I7:I8)</f>
        <v>8.6226851851851846E-3</v>
      </c>
      <c r="J10" s="47">
        <f>SUM(J7:J9)</f>
        <v>1</v>
      </c>
    </row>
    <row r="11" spans="2:10" ht="66" customHeight="1" thickBot="1" x14ac:dyDescent="0.35">
      <c r="B11" s="224" t="s">
        <v>122</v>
      </c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ht="36" customHeight="1" x14ac:dyDescent="0.3">
      <c r="B3" s="278" t="s">
        <v>126</v>
      </c>
      <c r="C3" s="279"/>
      <c r="D3" s="279"/>
      <c r="E3" s="279"/>
      <c r="F3" s="279"/>
      <c r="G3" s="279"/>
      <c r="H3" s="279"/>
      <c r="I3" s="279"/>
      <c r="J3" s="280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24</v>
      </c>
      <c r="D5" s="234"/>
      <c r="E5" s="233" t="s">
        <v>125</v>
      </c>
      <c r="F5" s="234"/>
      <c r="G5" s="233" t="s">
        <v>21</v>
      </c>
      <c r="H5" s="234"/>
      <c r="I5" s="233" t="s">
        <v>17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3.5081018518518518E-2</v>
      </c>
      <c r="D7" s="42">
        <f>C7/C10</f>
        <v>0.94072004965859712</v>
      </c>
      <c r="E7" s="37"/>
      <c r="F7" s="42"/>
      <c r="G7" s="37"/>
      <c r="H7" s="42"/>
      <c r="I7" s="37">
        <v>1.0868055555555556E-2</v>
      </c>
      <c r="J7" s="43">
        <f>I7/I10</f>
        <v>0.96209016393442615</v>
      </c>
    </row>
    <row r="8" spans="2:10" x14ac:dyDescent="0.3">
      <c r="B8" s="7" t="s">
        <v>121</v>
      </c>
      <c r="C8" s="37">
        <v>2.2106481481481478E-3</v>
      </c>
      <c r="D8" s="42">
        <f>C8/C10</f>
        <v>5.9279950341402841E-2</v>
      </c>
      <c r="E8" s="37"/>
      <c r="F8" s="42"/>
      <c r="G8" s="37"/>
      <c r="H8" s="42"/>
      <c r="I8" s="37">
        <v>4.2824074074074075E-4</v>
      </c>
      <c r="J8" s="43">
        <f>I8/I10</f>
        <v>3.7909836065573771E-2</v>
      </c>
    </row>
    <row r="9" spans="2:10" x14ac:dyDescent="0.3">
      <c r="B9" s="7"/>
      <c r="C9" s="40"/>
      <c r="D9" s="44"/>
      <c r="E9" s="41"/>
      <c r="F9" s="44"/>
      <c r="G9" s="41"/>
      <c r="H9" s="44"/>
      <c r="I9" s="41"/>
      <c r="J9" s="45"/>
    </row>
    <row r="10" spans="2:10" x14ac:dyDescent="0.3">
      <c r="B10" s="8" t="s">
        <v>39</v>
      </c>
      <c r="C10" s="10">
        <f>SUM(C7:C8)</f>
        <v>3.7291666666666667E-2</v>
      </c>
      <c r="D10" s="46">
        <f>SUM(D7:D9)</f>
        <v>1</v>
      </c>
      <c r="E10" s="10"/>
      <c r="F10" s="46"/>
      <c r="G10" s="10"/>
      <c r="H10" s="46"/>
      <c r="I10" s="10">
        <f t="shared" ref="I10" si="0">SUM(I7:I8)</f>
        <v>1.1296296296296297E-2</v>
      </c>
      <c r="J10" s="47">
        <f>SUM(J7:J9)</f>
        <v>0.99999999999999989</v>
      </c>
    </row>
    <row r="11" spans="2:10" ht="66" customHeight="1" thickBot="1" x14ac:dyDescent="0.35">
      <c r="B11" s="224"/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ht="36" customHeight="1" x14ac:dyDescent="0.3">
      <c r="B3" s="278" t="s">
        <v>127</v>
      </c>
      <c r="C3" s="279"/>
      <c r="D3" s="279"/>
      <c r="E3" s="279"/>
      <c r="F3" s="279"/>
      <c r="G3" s="279"/>
      <c r="H3" s="279"/>
      <c r="I3" s="279"/>
      <c r="J3" s="280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128</v>
      </c>
      <c r="D5" s="234"/>
      <c r="E5" s="233" t="s">
        <v>20</v>
      </c>
      <c r="F5" s="234"/>
      <c r="G5" s="233" t="s">
        <v>129</v>
      </c>
      <c r="H5" s="234"/>
      <c r="I5" s="233" t="s">
        <v>23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5.0578703703703706E-3</v>
      </c>
      <c r="D7" s="42">
        <f>C7/C10</f>
        <v>0.95833333333333337</v>
      </c>
      <c r="E7" s="37">
        <v>2.0833333333333335E-4</v>
      </c>
      <c r="F7" s="42">
        <f>E7/E10</f>
        <v>0.4285714285714286</v>
      </c>
      <c r="G7" s="37">
        <v>1.5868055555555555E-2</v>
      </c>
      <c r="H7" s="42">
        <f>G7/G10</f>
        <v>0.93519781718963158</v>
      </c>
      <c r="I7" s="37"/>
      <c r="J7" s="43"/>
    </row>
    <row r="8" spans="2:10" x14ac:dyDescent="0.3">
      <c r="B8" s="7" t="s">
        <v>121</v>
      </c>
      <c r="C8" s="37">
        <v>2.199074074074074E-4</v>
      </c>
      <c r="D8" s="42">
        <f>C8/C10</f>
        <v>4.1666666666666664E-2</v>
      </c>
      <c r="E8" s="37">
        <v>2.7777777777777778E-4</v>
      </c>
      <c r="F8" s="42">
        <f>E8/E10</f>
        <v>0.5714285714285714</v>
      </c>
      <c r="G8" s="37">
        <v>1.0995370370370371E-3</v>
      </c>
      <c r="H8" s="42">
        <f>G8/G10</f>
        <v>6.4802182810368356E-2</v>
      </c>
      <c r="I8" s="37"/>
      <c r="J8" s="43"/>
    </row>
    <row r="9" spans="2:10" x14ac:dyDescent="0.3">
      <c r="B9" s="7"/>
      <c r="C9" s="40"/>
      <c r="D9" s="44"/>
      <c r="E9" s="41"/>
      <c r="F9" s="44"/>
      <c r="G9" s="41"/>
      <c r="H9" s="44"/>
      <c r="I9" s="41"/>
      <c r="J9" s="45"/>
    </row>
    <row r="10" spans="2:10" x14ac:dyDescent="0.3">
      <c r="B10" s="8" t="s">
        <v>39</v>
      </c>
      <c r="C10" s="10">
        <f>SUM(C7:C8)</f>
        <v>5.2777777777777779E-3</v>
      </c>
      <c r="D10" s="46">
        <f>SUM(D7:D9)</f>
        <v>1</v>
      </c>
      <c r="E10" s="10">
        <f t="shared" ref="E10" si="0">SUM(E7:E8)</f>
        <v>4.861111111111111E-4</v>
      </c>
      <c r="F10" s="46">
        <f t="shared" ref="F10" si="1">SUM(F7:F9)</f>
        <v>1</v>
      </c>
      <c r="G10" s="10">
        <f t="shared" ref="G10" si="2">SUM(G7:G8)</f>
        <v>1.6967592592592593E-2</v>
      </c>
      <c r="H10" s="46">
        <f t="shared" ref="H10" si="3">SUM(H7:H9)</f>
        <v>0.99999999999999989</v>
      </c>
      <c r="I10" s="10"/>
      <c r="J10" s="47"/>
    </row>
    <row r="11" spans="2:10" ht="66" customHeight="1" thickBot="1" x14ac:dyDescent="0.35">
      <c r="B11" s="224" t="s">
        <v>122</v>
      </c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ht="36" customHeight="1" x14ac:dyDescent="0.3">
      <c r="B3" s="278" t="s">
        <v>130</v>
      </c>
      <c r="C3" s="279"/>
      <c r="D3" s="279"/>
      <c r="E3" s="279"/>
      <c r="F3" s="279"/>
      <c r="G3" s="279"/>
      <c r="H3" s="279"/>
      <c r="I3" s="279"/>
      <c r="J3" s="280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128</v>
      </c>
      <c r="D5" s="234"/>
      <c r="E5" s="233" t="s">
        <v>20</v>
      </c>
      <c r="F5" s="234"/>
      <c r="G5" s="233" t="s">
        <v>129</v>
      </c>
      <c r="H5" s="234"/>
      <c r="I5" s="233" t="s">
        <v>23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1.1076388888888887E-2</v>
      </c>
      <c r="D7" s="42">
        <f>C7/C10</f>
        <v>1</v>
      </c>
      <c r="E7" s="37"/>
      <c r="F7" s="42"/>
      <c r="G7" s="37">
        <v>3.4282407407407407E-2</v>
      </c>
      <c r="H7" s="42">
        <f>G7/G10</f>
        <v>0.94784000000000002</v>
      </c>
      <c r="I7" s="37"/>
      <c r="J7" s="43"/>
    </row>
    <row r="8" spans="2:10" x14ac:dyDescent="0.3">
      <c r="B8" s="7" t="s">
        <v>121</v>
      </c>
      <c r="C8" s="37"/>
      <c r="D8" s="42"/>
      <c r="E8" s="37"/>
      <c r="F8" s="42"/>
      <c r="G8" s="37">
        <v>1.8865740740740742E-3</v>
      </c>
      <c r="H8" s="42">
        <f>G8/G10</f>
        <v>5.2159999999999998E-2</v>
      </c>
      <c r="I8" s="37"/>
      <c r="J8" s="43"/>
    </row>
    <row r="9" spans="2:10" x14ac:dyDescent="0.3">
      <c r="B9" s="7"/>
      <c r="C9" s="40"/>
      <c r="D9" s="44"/>
      <c r="E9" s="41"/>
      <c r="F9" s="44"/>
      <c r="G9" s="41"/>
      <c r="H9" s="44"/>
      <c r="I9" s="41"/>
      <c r="J9" s="45"/>
    </row>
    <row r="10" spans="2:10" x14ac:dyDescent="0.3">
      <c r="B10" s="8" t="s">
        <v>39</v>
      </c>
      <c r="C10" s="10">
        <f>SUM(C7:C8)</f>
        <v>1.1076388888888887E-2</v>
      </c>
      <c r="D10" s="46">
        <f>SUM(D7:D9)</f>
        <v>1</v>
      </c>
      <c r="E10" s="10"/>
      <c r="F10" s="46"/>
      <c r="G10" s="10">
        <f t="shared" ref="G10" si="0">SUM(G7:G8)</f>
        <v>3.6168981481481483E-2</v>
      </c>
      <c r="H10" s="46">
        <f t="shared" ref="H10" si="1">SUM(H7:H9)</f>
        <v>1</v>
      </c>
      <c r="I10" s="10"/>
      <c r="J10" s="47"/>
    </row>
    <row r="11" spans="2:10" ht="66" customHeight="1" thickBot="1" x14ac:dyDescent="0.35">
      <c r="B11" s="224"/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33203125" style="25" customWidth="1"/>
    <col min="7" max="7" width="10.33203125" style="11" customWidth="1"/>
    <col min="8" max="8" width="10.33203125" style="25" customWidth="1"/>
    <col min="9" max="11" width="10.33203125" style="11" customWidth="1"/>
    <col min="12" max="16384" width="8.88671875" style="11"/>
  </cols>
  <sheetData>
    <row r="2" spans="2:11" ht="15" thickBot="1" x14ac:dyDescent="0.35"/>
    <row r="3" spans="2:11" x14ac:dyDescent="0.3">
      <c r="B3" s="238" t="s">
        <v>51</v>
      </c>
      <c r="C3" s="239"/>
      <c r="D3" s="239"/>
      <c r="E3" s="239"/>
      <c r="F3" s="239"/>
      <c r="G3" s="239"/>
      <c r="H3" s="240"/>
      <c r="I3" s="239"/>
      <c r="J3" s="239"/>
      <c r="K3" s="240"/>
    </row>
    <row r="4" spans="2:11" x14ac:dyDescent="0.3">
      <c r="B4" s="230" t="s">
        <v>165</v>
      </c>
      <c r="C4" s="231"/>
      <c r="D4" s="231"/>
      <c r="E4" s="231"/>
      <c r="F4" s="231"/>
      <c r="G4" s="231"/>
      <c r="H4" s="232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x14ac:dyDescent="0.3">
      <c r="B7" s="78" t="s">
        <v>4</v>
      </c>
      <c r="C7" s="79">
        <v>1.7708333333333335E-3</v>
      </c>
      <c r="D7" s="94">
        <v>0.42977528089887634</v>
      </c>
      <c r="E7" s="95">
        <v>0.10820367751060819</v>
      </c>
      <c r="F7" s="79"/>
      <c r="G7" s="94"/>
      <c r="H7" s="95"/>
      <c r="I7" s="79">
        <v>1.7708333333333335E-3</v>
      </c>
      <c r="J7" s="94">
        <v>0.42977528089887634</v>
      </c>
      <c r="K7" s="96">
        <v>0.10820367751060819</v>
      </c>
    </row>
    <row r="8" spans="2:11" x14ac:dyDescent="0.3">
      <c r="B8" s="78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x14ac:dyDescent="0.3">
      <c r="B9" s="78" t="s">
        <v>5</v>
      </c>
      <c r="C9" s="79">
        <v>3.9351851851851852E-4</v>
      </c>
      <c r="D9" s="94">
        <v>9.5505617977528059E-2</v>
      </c>
      <c r="E9" s="95">
        <v>2.4045261669024043E-2</v>
      </c>
      <c r="F9" s="79"/>
      <c r="G9" s="94"/>
      <c r="H9" s="95"/>
      <c r="I9" s="79">
        <v>3.9351851851851852E-4</v>
      </c>
      <c r="J9" s="94">
        <v>9.5505617977528059E-2</v>
      </c>
      <c r="K9" s="96">
        <v>2.4045261669024043E-2</v>
      </c>
    </row>
    <row r="10" spans="2:11" x14ac:dyDescent="0.3">
      <c r="B10" s="78" t="s">
        <v>12</v>
      </c>
      <c r="C10" s="79"/>
      <c r="D10" s="94"/>
      <c r="E10" s="95"/>
      <c r="F10" s="79"/>
      <c r="G10" s="94"/>
      <c r="H10" s="95"/>
      <c r="I10" s="79"/>
      <c r="J10" s="94"/>
      <c r="K10" s="96"/>
    </row>
    <row r="11" spans="2:11" x14ac:dyDescent="0.3">
      <c r="B11" s="78" t="s">
        <v>7</v>
      </c>
      <c r="C11" s="79">
        <v>1.2731481481481483E-3</v>
      </c>
      <c r="D11" s="94">
        <v>0.30898876404494374</v>
      </c>
      <c r="E11" s="95">
        <v>7.7793493635077787E-2</v>
      </c>
      <c r="F11" s="79"/>
      <c r="G11" s="94"/>
      <c r="H11" s="95"/>
      <c r="I11" s="79">
        <v>1.2731481481481483E-3</v>
      </c>
      <c r="J11" s="94">
        <v>0.30898876404494374</v>
      </c>
      <c r="K11" s="96">
        <v>7.7793493635077787E-2</v>
      </c>
    </row>
    <row r="12" spans="2:11" x14ac:dyDescent="0.3">
      <c r="B12" s="78" t="s">
        <v>34</v>
      </c>
      <c r="C12" s="79">
        <v>5.3240740740740733E-4</v>
      </c>
      <c r="D12" s="94">
        <v>0.12921348314606737</v>
      </c>
      <c r="E12" s="95">
        <v>3.2531824611032524E-2</v>
      </c>
      <c r="F12" s="79"/>
      <c r="G12" s="94"/>
      <c r="H12" s="95"/>
      <c r="I12" s="79">
        <v>5.3240740740740733E-4</v>
      </c>
      <c r="J12" s="94">
        <v>0.12921348314606737</v>
      </c>
      <c r="K12" s="96">
        <v>3.2531824611032524E-2</v>
      </c>
    </row>
    <row r="13" spans="2:11" x14ac:dyDescent="0.3">
      <c r="B13" s="7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78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7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78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x14ac:dyDescent="0.3">
      <c r="B17" s="78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78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x14ac:dyDescent="0.3">
      <c r="B19" s="78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x14ac:dyDescent="0.3">
      <c r="B20" s="78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x14ac:dyDescent="0.3">
      <c r="B22" s="78" t="s">
        <v>1</v>
      </c>
      <c r="C22" s="79">
        <v>1.5046296296296297E-4</v>
      </c>
      <c r="D22" s="94">
        <v>3.6516853932584262E-2</v>
      </c>
      <c r="E22" s="95">
        <v>9.1937765205091938E-3</v>
      </c>
      <c r="F22" s="79"/>
      <c r="G22" s="94"/>
      <c r="H22" s="95"/>
      <c r="I22" s="79">
        <v>1.5046296296296297E-4</v>
      </c>
      <c r="J22" s="94">
        <v>3.6516853932584262E-2</v>
      </c>
      <c r="K22" s="96">
        <v>9.1937765205091938E-3</v>
      </c>
    </row>
    <row r="23" spans="2:14" x14ac:dyDescent="0.3">
      <c r="B23" s="84" t="s">
        <v>29</v>
      </c>
      <c r="C23" s="85">
        <v>4.1203703703703715E-3</v>
      </c>
      <c r="D23" s="97">
        <v>0.99999999999999989</v>
      </c>
      <c r="E23" s="98">
        <v>0.25176803394625175</v>
      </c>
      <c r="F23" s="85"/>
      <c r="G23" s="97"/>
      <c r="H23" s="98"/>
      <c r="I23" s="85">
        <v>4.1203703703703715E-3</v>
      </c>
      <c r="J23" s="97">
        <v>0.99999999999999989</v>
      </c>
      <c r="K23" s="99">
        <v>0.25176803394625175</v>
      </c>
    </row>
    <row r="24" spans="2:14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78" t="s">
        <v>6</v>
      </c>
      <c r="C26" s="79">
        <v>1.3078703703703703E-3</v>
      </c>
      <c r="D26" s="94"/>
      <c r="E26" s="95">
        <v>7.9915134370579899E-2</v>
      </c>
      <c r="F26" s="79"/>
      <c r="G26" s="94"/>
      <c r="H26" s="95"/>
      <c r="I26" s="79">
        <v>1.3078703703703703E-3</v>
      </c>
      <c r="J26" s="94"/>
      <c r="K26" s="96">
        <v>7.9915134370579899E-2</v>
      </c>
    </row>
    <row r="27" spans="2:14" x14ac:dyDescent="0.3">
      <c r="B27" s="78" t="s">
        <v>13</v>
      </c>
      <c r="C27" s="79"/>
      <c r="D27" s="94"/>
      <c r="E27" s="95"/>
      <c r="F27" s="79"/>
      <c r="G27" s="94"/>
      <c r="H27" s="95"/>
      <c r="I27" s="79"/>
      <c r="J27" s="94"/>
      <c r="K27" s="96"/>
    </row>
    <row r="28" spans="2:14" x14ac:dyDescent="0.3">
      <c r="B28" s="78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78" t="s">
        <v>3</v>
      </c>
      <c r="C29" s="79">
        <v>6.0995370370370387E-3</v>
      </c>
      <c r="D29" s="94"/>
      <c r="E29" s="95">
        <v>0.37270155586987275</v>
      </c>
      <c r="F29" s="79"/>
      <c r="G29" s="94"/>
      <c r="H29" s="95"/>
      <c r="I29" s="79">
        <v>6.0995370370370387E-3</v>
      </c>
      <c r="J29" s="94"/>
      <c r="K29" s="96">
        <v>0.37270155586987275</v>
      </c>
    </row>
    <row r="30" spans="2:14" x14ac:dyDescent="0.3">
      <c r="B30" s="78" t="s">
        <v>8</v>
      </c>
      <c r="C30" s="79">
        <v>4.8379629629629632E-3</v>
      </c>
      <c r="D30" s="94"/>
      <c r="E30" s="95">
        <v>0.29561527581329561</v>
      </c>
      <c r="F30" s="79"/>
      <c r="G30" s="94"/>
      <c r="H30" s="95"/>
      <c r="I30" s="79">
        <v>4.8379629629629632E-3</v>
      </c>
      <c r="J30" s="94"/>
      <c r="K30" s="96">
        <v>0.29561527581329561</v>
      </c>
    </row>
    <row r="31" spans="2:14" x14ac:dyDescent="0.3">
      <c r="B31" s="78" t="s">
        <v>2</v>
      </c>
      <c r="C31" s="79"/>
      <c r="D31" s="94"/>
      <c r="E31" s="95"/>
      <c r="F31" s="79"/>
      <c r="G31" s="94"/>
      <c r="H31" s="95"/>
      <c r="I31" s="79"/>
      <c r="J31" s="94"/>
      <c r="K31" s="96"/>
    </row>
    <row r="32" spans="2:14" x14ac:dyDescent="0.3">
      <c r="B32" s="84" t="s">
        <v>29</v>
      </c>
      <c r="C32" s="90">
        <v>1.2245370370370372E-2</v>
      </c>
      <c r="D32" s="97"/>
      <c r="E32" s="97">
        <v>0.7482319660537482</v>
      </c>
      <c r="F32" s="90"/>
      <c r="G32" s="97"/>
      <c r="H32" s="97"/>
      <c r="I32" s="90">
        <v>1.2245370370370372E-2</v>
      </c>
      <c r="J32" s="97"/>
      <c r="K32" s="100">
        <v>0.7482319660537482</v>
      </c>
    </row>
    <row r="33" spans="2:14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x14ac:dyDescent="0.3">
      <c r="B34" s="84" t="s">
        <v>39</v>
      </c>
      <c r="C34" s="90">
        <v>1.6365740740740743E-2</v>
      </c>
      <c r="D34" s="104"/>
      <c r="E34" s="97">
        <v>1</v>
      </c>
      <c r="F34" s="90"/>
      <c r="G34" s="104"/>
      <c r="H34" s="97"/>
      <c r="I34" s="90">
        <v>1.6365740740740743E-2</v>
      </c>
      <c r="J34" s="104"/>
      <c r="K34" s="100">
        <v>1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ht="36" customHeight="1" x14ac:dyDescent="0.3">
      <c r="B3" s="278" t="s">
        <v>131</v>
      </c>
      <c r="C3" s="279"/>
      <c r="D3" s="279"/>
      <c r="E3" s="279"/>
      <c r="F3" s="279"/>
      <c r="G3" s="279"/>
      <c r="H3" s="279"/>
      <c r="I3" s="279"/>
      <c r="J3" s="280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132</v>
      </c>
      <c r="D5" s="234"/>
      <c r="E5" s="233" t="s">
        <v>18</v>
      </c>
      <c r="F5" s="234"/>
      <c r="G5" s="233" t="s">
        <v>22</v>
      </c>
      <c r="H5" s="234"/>
      <c r="I5" s="233" t="s">
        <v>133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1.4930555555555556E-3</v>
      </c>
      <c r="D7" s="42">
        <f>C7/C10</f>
        <v>0.6649484536082475</v>
      </c>
      <c r="E7" s="37">
        <v>1.2175925925925929E-2</v>
      </c>
      <c r="F7" s="42">
        <f>E7/E10</f>
        <v>0.93928571428571428</v>
      </c>
      <c r="G7" s="36"/>
      <c r="H7" s="48"/>
      <c r="I7" s="36"/>
      <c r="J7" s="49"/>
    </row>
    <row r="8" spans="2:10" x14ac:dyDescent="0.3">
      <c r="B8" s="7" t="s">
        <v>121</v>
      </c>
      <c r="C8" s="37">
        <v>7.5231481481481471E-4</v>
      </c>
      <c r="D8" s="42">
        <f>C8/C10</f>
        <v>0.33505154639175255</v>
      </c>
      <c r="E8" s="37">
        <v>7.8703703703703705E-4</v>
      </c>
      <c r="F8" s="42">
        <f>E8/E10</f>
        <v>6.07142857142857E-2</v>
      </c>
      <c r="G8" s="36"/>
      <c r="H8" s="48"/>
      <c r="I8" s="36"/>
      <c r="J8" s="49"/>
    </row>
    <row r="9" spans="2:10" x14ac:dyDescent="0.3">
      <c r="B9" s="7"/>
      <c r="C9" s="40"/>
      <c r="D9" s="44"/>
      <c r="E9" s="41"/>
      <c r="F9" s="44"/>
      <c r="G9" s="50"/>
      <c r="H9" s="51"/>
      <c r="I9" s="50"/>
      <c r="J9" s="52"/>
    </row>
    <row r="10" spans="2:10" x14ac:dyDescent="0.3">
      <c r="B10" s="8" t="s">
        <v>39</v>
      </c>
      <c r="C10" s="10">
        <f>SUM(C7:C8)</f>
        <v>2.2453703703703702E-3</v>
      </c>
      <c r="D10" s="46">
        <f>SUM(D7:D9)</f>
        <v>1</v>
      </c>
      <c r="E10" s="10">
        <f t="shared" ref="E10" si="0">SUM(E7:E8)</f>
        <v>1.2962962962962966E-2</v>
      </c>
      <c r="F10" s="46">
        <f t="shared" ref="F10" si="1">SUM(F7:F9)</f>
        <v>1</v>
      </c>
      <c r="G10" s="53"/>
      <c r="H10" s="54"/>
      <c r="I10" s="53"/>
      <c r="J10" s="55"/>
    </row>
    <row r="11" spans="2:10" ht="66" customHeight="1" thickBot="1" x14ac:dyDescent="0.35">
      <c r="B11" s="224" t="s">
        <v>122</v>
      </c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ht="36" customHeight="1" x14ac:dyDescent="0.3">
      <c r="B3" s="278" t="s">
        <v>134</v>
      </c>
      <c r="C3" s="279"/>
      <c r="D3" s="279"/>
      <c r="E3" s="279"/>
      <c r="F3" s="279"/>
      <c r="G3" s="279"/>
      <c r="H3" s="279"/>
      <c r="I3" s="279"/>
      <c r="J3" s="280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132</v>
      </c>
      <c r="D5" s="234"/>
      <c r="E5" s="233" t="s">
        <v>18</v>
      </c>
      <c r="F5" s="234"/>
      <c r="G5" s="233" t="s">
        <v>22</v>
      </c>
      <c r="H5" s="234"/>
      <c r="I5" s="233" t="s">
        <v>133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3.2986111111111111E-3</v>
      </c>
      <c r="D7" s="42">
        <f>C7/C10</f>
        <v>1</v>
      </c>
      <c r="E7" s="37">
        <v>1.3865740740740739E-2</v>
      </c>
      <c r="F7" s="42">
        <f>E7/E10</f>
        <v>0.96768982229402256</v>
      </c>
      <c r="G7" s="37"/>
      <c r="H7" s="42"/>
      <c r="I7" s="36"/>
      <c r="J7" s="49"/>
    </row>
    <row r="8" spans="2:10" x14ac:dyDescent="0.3">
      <c r="B8" s="7" t="s">
        <v>121</v>
      </c>
      <c r="C8" s="37"/>
      <c r="D8" s="42"/>
      <c r="E8" s="37">
        <v>4.6296296296296293E-4</v>
      </c>
      <c r="F8" s="42">
        <f>E8/E10</f>
        <v>3.2310177705977383E-2</v>
      </c>
      <c r="G8" s="37"/>
      <c r="H8" s="42"/>
      <c r="I8" s="36"/>
      <c r="J8" s="49"/>
    </row>
    <row r="9" spans="2:10" x14ac:dyDescent="0.3">
      <c r="B9" s="7"/>
      <c r="C9" s="40"/>
      <c r="D9" s="44"/>
      <c r="E9" s="41"/>
      <c r="F9" s="44"/>
      <c r="G9" s="41"/>
      <c r="H9" s="44"/>
      <c r="I9" s="50"/>
      <c r="J9" s="52"/>
    </row>
    <row r="10" spans="2:10" x14ac:dyDescent="0.3">
      <c r="B10" s="8" t="s">
        <v>39</v>
      </c>
      <c r="C10" s="10">
        <f>SUM(C7:C8)</f>
        <v>3.2986111111111111E-3</v>
      </c>
      <c r="D10" s="46">
        <f>SUM(D7:D9)</f>
        <v>1</v>
      </c>
      <c r="E10" s="10">
        <f t="shared" ref="E10" si="0">SUM(E7:E8)</f>
        <v>1.4328703703703703E-2</v>
      </c>
      <c r="F10" s="46">
        <f t="shared" ref="F10" si="1">SUM(F7:F9)</f>
        <v>1</v>
      </c>
      <c r="G10" s="10"/>
      <c r="H10" s="46"/>
      <c r="I10" s="53"/>
      <c r="J10" s="55"/>
    </row>
    <row r="11" spans="2:10" ht="66" customHeight="1" thickBot="1" x14ac:dyDescent="0.35">
      <c r="B11" s="224"/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x14ac:dyDescent="0.3">
      <c r="B3" s="278" t="s">
        <v>135</v>
      </c>
      <c r="C3" s="279"/>
      <c r="D3" s="279"/>
      <c r="E3" s="279"/>
      <c r="F3" s="279"/>
      <c r="G3" s="279"/>
      <c r="H3" s="284"/>
      <c r="I3" s="284"/>
      <c r="J3" s="285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9</v>
      </c>
      <c r="D5" s="234"/>
      <c r="E5" s="233" t="s">
        <v>25</v>
      </c>
      <c r="F5" s="234"/>
      <c r="G5" s="233" t="s">
        <v>28</v>
      </c>
      <c r="H5" s="234"/>
      <c r="I5" s="233" t="s">
        <v>29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3.5578703703703703E-2</v>
      </c>
      <c r="D7" s="42">
        <f>C7/C10</f>
        <v>0.86762630539091168</v>
      </c>
      <c r="E7" s="37">
        <v>1.1736111111111109E-2</v>
      </c>
      <c r="F7" s="42">
        <f>E7/E10</f>
        <v>0.8629787234042553</v>
      </c>
      <c r="G7" s="37">
        <v>1.9212962962962963E-2</v>
      </c>
      <c r="H7" s="42">
        <f>G7/G10</f>
        <v>0.8157248157248157</v>
      </c>
      <c r="I7" s="37">
        <f>C7+E7+G7</f>
        <v>6.6527777777777769E-2</v>
      </c>
      <c r="J7" s="43">
        <f>I7/I10</f>
        <v>0.85117725455353177</v>
      </c>
    </row>
    <row r="8" spans="2:10" x14ac:dyDescent="0.3">
      <c r="B8" s="7" t="s">
        <v>121</v>
      </c>
      <c r="C8" s="37">
        <v>5.4282407407407404E-3</v>
      </c>
      <c r="D8" s="42">
        <f>C8/C10</f>
        <v>0.13237369460908835</v>
      </c>
      <c r="E8" s="37">
        <v>1.8634259259259261E-3</v>
      </c>
      <c r="F8" s="42">
        <f>E8/E10</f>
        <v>0.13702127659574473</v>
      </c>
      <c r="G8" s="37">
        <v>4.340277777777778E-3</v>
      </c>
      <c r="H8" s="42">
        <f>G8/G10</f>
        <v>0.18427518427518427</v>
      </c>
      <c r="I8" s="37">
        <f>C8+E8+G8</f>
        <v>1.1631944444444445E-2</v>
      </c>
      <c r="J8" s="43">
        <f>I8/I10</f>
        <v>0.14882274544646826</v>
      </c>
    </row>
    <row r="9" spans="2:10" x14ac:dyDescent="0.3">
      <c r="B9" s="7"/>
      <c r="C9" s="40"/>
      <c r="D9" s="44"/>
      <c r="E9" s="41"/>
      <c r="F9" s="44"/>
      <c r="G9" s="41"/>
      <c r="H9" s="44"/>
      <c r="I9" s="41"/>
      <c r="J9" s="45"/>
    </row>
    <row r="10" spans="2:10" x14ac:dyDescent="0.3">
      <c r="B10" s="8" t="s">
        <v>39</v>
      </c>
      <c r="C10" s="10">
        <f>SUM(C7:C8)</f>
        <v>4.1006944444444443E-2</v>
      </c>
      <c r="D10" s="46">
        <f>SUM(D7:D9)</f>
        <v>1</v>
      </c>
      <c r="E10" s="10">
        <f t="shared" ref="E10:I10" si="0">SUM(E7:E8)</f>
        <v>1.3599537037037035E-2</v>
      </c>
      <c r="F10" s="46">
        <f t="shared" ref="F10" si="1">SUM(F7:F9)</f>
        <v>1</v>
      </c>
      <c r="G10" s="10">
        <f t="shared" si="0"/>
        <v>2.3553240740740743E-2</v>
      </c>
      <c r="H10" s="46">
        <f t="shared" ref="H10" si="2">SUM(H7:H9)</f>
        <v>1</v>
      </c>
      <c r="I10" s="10">
        <f t="shared" si="0"/>
        <v>7.8159722222222214E-2</v>
      </c>
      <c r="J10" s="47">
        <f>SUM(J7:J9)</f>
        <v>1</v>
      </c>
    </row>
    <row r="11" spans="2:10" ht="66" customHeight="1" thickBot="1" x14ac:dyDescent="0.35">
      <c r="B11" s="224" t="s">
        <v>122</v>
      </c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1"/>
  <sheetViews>
    <sheetView topLeftCell="B1"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8" width="12.6640625" style="25" customWidth="1"/>
    <col min="9" max="10" width="12.6640625" style="11" customWidth="1"/>
    <col min="11" max="16384" width="8.88671875" style="11"/>
  </cols>
  <sheetData>
    <row r="2" spans="2:10" ht="15" thickBot="1" x14ac:dyDescent="0.35"/>
    <row r="3" spans="2:10" x14ac:dyDescent="0.3">
      <c r="B3" s="278" t="s">
        <v>136</v>
      </c>
      <c r="C3" s="279"/>
      <c r="D3" s="279"/>
      <c r="E3" s="279"/>
      <c r="F3" s="279"/>
      <c r="G3" s="279"/>
      <c r="H3" s="284"/>
      <c r="I3" s="284"/>
      <c r="J3" s="285"/>
    </row>
    <row r="4" spans="2:10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2"/>
    </row>
    <row r="5" spans="2:10" x14ac:dyDescent="0.3">
      <c r="B5" s="38"/>
      <c r="C5" s="233" t="s">
        <v>9</v>
      </c>
      <c r="D5" s="234"/>
      <c r="E5" s="233" t="s">
        <v>25</v>
      </c>
      <c r="F5" s="234"/>
      <c r="G5" s="233" t="s">
        <v>28</v>
      </c>
      <c r="H5" s="234"/>
      <c r="I5" s="233" t="s">
        <v>29</v>
      </c>
      <c r="J5" s="232"/>
    </row>
    <row r="6" spans="2:10" x14ac:dyDescent="0.3">
      <c r="B6" s="3" t="s">
        <v>0</v>
      </c>
      <c r="C6" s="28" t="s">
        <v>31</v>
      </c>
      <c r="D6" s="9" t="s">
        <v>32</v>
      </c>
      <c r="E6" s="29" t="s">
        <v>31</v>
      </c>
      <c r="F6" s="9" t="s">
        <v>32</v>
      </c>
      <c r="G6" s="29" t="s">
        <v>31</v>
      </c>
      <c r="H6" s="9" t="s">
        <v>32</v>
      </c>
      <c r="I6" s="29" t="s">
        <v>31</v>
      </c>
      <c r="J6" s="39" t="s">
        <v>32</v>
      </c>
    </row>
    <row r="7" spans="2:10" x14ac:dyDescent="0.3">
      <c r="B7" s="7" t="s">
        <v>120</v>
      </c>
      <c r="C7" s="37">
        <v>1.4502314814814815E-2</v>
      </c>
      <c r="D7" s="42">
        <f>C7/C10</f>
        <v>0.93507462686567167</v>
      </c>
      <c r="E7" s="37">
        <v>8.2291666666666659E-3</v>
      </c>
      <c r="F7" s="42">
        <f>E7/E10</f>
        <v>0.97264021887824892</v>
      </c>
      <c r="G7" s="37">
        <v>9.6296296296296303E-3</v>
      </c>
      <c r="H7" s="42">
        <f>G7/G10</f>
        <v>0.94331065759637178</v>
      </c>
      <c r="I7" s="37">
        <f>C7+E7+G7</f>
        <v>3.2361111111111111E-2</v>
      </c>
      <c r="J7" s="43">
        <f>I7/I10</f>
        <v>0.9468337284117847</v>
      </c>
    </row>
    <row r="8" spans="2:10" x14ac:dyDescent="0.3">
      <c r="B8" s="7" t="s">
        <v>121</v>
      </c>
      <c r="C8" s="37">
        <v>1.0069444444444444E-3</v>
      </c>
      <c r="D8" s="42">
        <f>C8/C10</f>
        <v>6.4925373134328362E-2</v>
      </c>
      <c r="E8" s="37">
        <v>2.3148148148148146E-4</v>
      </c>
      <c r="F8" s="42">
        <f>E8/E10</f>
        <v>2.7359781121751026E-2</v>
      </c>
      <c r="G8" s="37">
        <v>5.7870370370370378E-4</v>
      </c>
      <c r="H8" s="42">
        <f>G8/G10</f>
        <v>5.6689342403628114E-2</v>
      </c>
      <c r="I8" s="37">
        <f>C8+E8+G8</f>
        <v>1.8171296296296295E-3</v>
      </c>
      <c r="J8" s="43">
        <f>I8/I10</f>
        <v>5.3166271588215373E-2</v>
      </c>
    </row>
    <row r="9" spans="2:10" x14ac:dyDescent="0.3">
      <c r="B9" s="7"/>
      <c r="C9" s="40"/>
      <c r="D9" s="44"/>
      <c r="E9" s="41"/>
      <c r="F9" s="44"/>
      <c r="G9" s="41"/>
      <c r="H9" s="44"/>
      <c r="I9" s="41"/>
      <c r="J9" s="45"/>
    </row>
    <row r="10" spans="2:10" x14ac:dyDescent="0.3">
      <c r="B10" s="8" t="s">
        <v>39</v>
      </c>
      <c r="C10" s="10">
        <f>SUM(C7:C8)</f>
        <v>1.5509259259259259E-2</v>
      </c>
      <c r="D10" s="46">
        <f>SUM(D7:D9)</f>
        <v>1</v>
      </c>
      <c r="E10" s="10">
        <f t="shared" ref="E10:I10" si="0">SUM(E7:E8)</f>
        <v>8.4606481481481477E-3</v>
      </c>
      <c r="F10" s="46">
        <f t="shared" ref="F10" si="1">SUM(F7:F9)</f>
        <v>1</v>
      </c>
      <c r="G10" s="10">
        <f t="shared" si="0"/>
        <v>1.0208333333333335E-2</v>
      </c>
      <c r="H10" s="46">
        <f t="shared" ref="H10" si="2">SUM(H7:H9)</f>
        <v>0.99999999999999989</v>
      </c>
      <c r="I10" s="10">
        <f t="shared" si="0"/>
        <v>3.4178240740740738E-2</v>
      </c>
      <c r="J10" s="47">
        <f>SUM(J7:J9)</f>
        <v>1</v>
      </c>
    </row>
    <row r="11" spans="2:10" ht="66" customHeight="1" thickBot="1" x14ac:dyDescent="0.35">
      <c r="B11" s="224"/>
      <c r="C11" s="225"/>
      <c r="D11" s="225"/>
      <c r="E11" s="225"/>
      <c r="F11" s="225"/>
      <c r="G11" s="225"/>
      <c r="H11" s="225"/>
      <c r="I11" s="225"/>
      <c r="J11" s="226"/>
    </row>
  </sheetData>
  <mergeCells count="7">
    <mergeCell ref="B11:J1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0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E18" sqref="E18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ht="36" customHeight="1" x14ac:dyDescent="0.3">
      <c r="B3" s="278" t="s">
        <v>137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>
        <v>9.0856481481481483E-3</v>
      </c>
      <c r="D7" s="37">
        <v>8.4143518518518517E-3</v>
      </c>
      <c r="E7" s="37">
        <f>C7+D7</f>
        <v>1.7500000000000002E-2</v>
      </c>
      <c r="F7" s="17">
        <f>E7/E10</f>
        <v>0.41629955947136565</v>
      </c>
    </row>
    <row r="8" spans="2:7" x14ac:dyDescent="0.3">
      <c r="B8" s="7" t="s">
        <v>121</v>
      </c>
      <c r="C8" s="37">
        <v>2.4537037037037038E-2</v>
      </c>
      <c r="D8" s="37"/>
      <c r="E8" s="37">
        <f>C8+D8</f>
        <v>2.4537037037037038E-2</v>
      </c>
      <c r="F8" s="17">
        <f>E8/E10</f>
        <v>0.58370044052863435</v>
      </c>
    </row>
    <row r="9" spans="2:7" x14ac:dyDescent="0.3">
      <c r="B9" s="7"/>
      <c r="C9" s="40"/>
      <c r="D9" s="40"/>
      <c r="E9" s="41"/>
      <c r="F9" s="17"/>
    </row>
    <row r="10" spans="2:7" x14ac:dyDescent="0.3">
      <c r="B10" s="8" t="s">
        <v>39</v>
      </c>
      <c r="C10" s="10">
        <f>SUM(C7:C8)</f>
        <v>3.3622685185185186E-2</v>
      </c>
      <c r="D10" s="10">
        <f>SUM(D7:D8)</f>
        <v>8.4143518518518517E-3</v>
      </c>
      <c r="E10" s="10">
        <f t="shared" ref="E10" si="0">SUM(E7:E8)</f>
        <v>4.2037037037037039E-2</v>
      </c>
      <c r="F10" s="24">
        <f>SUM(F7:F8)</f>
        <v>1</v>
      </c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  <row r="15" spans="2:7" x14ac:dyDescent="0.3">
      <c r="E15" s="5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A14" sqref="A14:XFD28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140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>
        <v>0.17370370370370369</v>
      </c>
      <c r="E7" s="37">
        <f>C7+D7</f>
        <v>0.17370370370370369</v>
      </c>
      <c r="F7" s="17">
        <f>E7/E10</f>
        <v>0.79706835201019699</v>
      </c>
    </row>
    <row r="8" spans="2:7" x14ac:dyDescent="0.3">
      <c r="B8" s="7" t="s">
        <v>121</v>
      </c>
      <c r="C8" s="37"/>
      <c r="D8" s="37">
        <v>4.4224537037037041E-2</v>
      </c>
      <c r="E8" s="37">
        <f>C8+D8</f>
        <v>4.4224537037037041E-2</v>
      </c>
      <c r="F8" s="17">
        <f>E8/E10</f>
        <v>0.20293164798980298</v>
      </c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>
        <f t="shared" ref="D10:E10" si="0">SUM(D7:D8)</f>
        <v>0.21792824074074074</v>
      </c>
      <c r="E10" s="10">
        <f t="shared" si="0"/>
        <v>0.21792824074074074</v>
      </c>
      <c r="F10" s="24">
        <f>SUM(F7:F8)</f>
        <v>1</v>
      </c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141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  <row r="15" spans="2:7" x14ac:dyDescent="0.3">
      <c r="E15" s="5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5"/>
  <sheetViews>
    <sheetView zoomScale="125" zoomScaleNormal="125" zoomScaleSheetLayoutView="11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142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  <row r="15" spans="2:7" x14ac:dyDescent="0.3">
      <c r="E15" s="57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143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144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>
        <v>2.3379629629629631E-3</v>
      </c>
      <c r="E8" s="37">
        <f>C8+D8</f>
        <v>2.3379629629629631E-3</v>
      </c>
      <c r="F8" s="17">
        <f>E8/E10</f>
        <v>1</v>
      </c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>
        <f t="shared" ref="D10:E10" si="0">SUM(D7:D8)</f>
        <v>2.3379629629629631E-3</v>
      </c>
      <c r="E10" s="10">
        <f t="shared" si="0"/>
        <v>2.3379629629629631E-3</v>
      </c>
      <c r="F10" s="24">
        <f>SUM(F7:F8)</f>
        <v>1</v>
      </c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2" spans="2:11" ht="15" thickBot="1" x14ac:dyDescent="0.35"/>
    <row r="3" spans="2:11" x14ac:dyDescent="0.3">
      <c r="B3" s="227" t="s">
        <v>52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122" t="s">
        <v>31</v>
      </c>
      <c r="D6" s="5" t="s">
        <v>32</v>
      </c>
      <c r="E6" s="123" t="s">
        <v>32</v>
      </c>
      <c r="F6" s="122" t="s">
        <v>31</v>
      </c>
      <c r="G6" s="5" t="s">
        <v>32</v>
      </c>
      <c r="H6" s="123" t="s">
        <v>32</v>
      </c>
      <c r="I6" s="120" t="s">
        <v>31</v>
      </c>
      <c r="J6" s="5" t="s">
        <v>32</v>
      </c>
      <c r="K6" s="121" t="s">
        <v>32</v>
      </c>
    </row>
    <row r="7" spans="2:11" x14ac:dyDescent="0.3">
      <c r="B7" s="106" t="s">
        <v>4</v>
      </c>
      <c r="C7" s="79">
        <v>5.5787037037037029E-3</v>
      </c>
      <c r="D7" s="94">
        <v>0.55338691159586684</v>
      </c>
      <c r="E7" s="95">
        <v>0.1578774975434</v>
      </c>
      <c r="F7" s="79">
        <v>3.5416666666666669E-3</v>
      </c>
      <c r="G7" s="94">
        <v>0.44802342606149348</v>
      </c>
      <c r="H7" s="95">
        <v>0.17780360255665312</v>
      </c>
      <c r="I7" s="79">
        <v>9.1203703703703759E-3</v>
      </c>
      <c r="J7" s="94">
        <v>0.50707850707850721</v>
      </c>
      <c r="K7" s="96">
        <v>0.1650607457059072</v>
      </c>
    </row>
    <row r="8" spans="2:11" x14ac:dyDescent="0.3">
      <c r="B8" s="106" t="s">
        <v>33</v>
      </c>
      <c r="C8" s="79">
        <v>2.8935185185185184E-4</v>
      </c>
      <c r="D8" s="94">
        <v>2.8702640642939155E-2</v>
      </c>
      <c r="E8" s="95">
        <v>8.1886668850311203E-3</v>
      </c>
      <c r="F8" s="79">
        <v>7.5231481481481482E-4</v>
      </c>
      <c r="G8" s="94">
        <v>9.5168374816983897E-2</v>
      </c>
      <c r="H8" s="95">
        <v>3.7768739105171409E-2</v>
      </c>
      <c r="I8" s="79">
        <v>1.0416666666666667E-3</v>
      </c>
      <c r="J8" s="94">
        <v>5.7915057915057896E-2</v>
      </c>
      <c r="K8" s="96">
        <v>1.8852115626309184E-2</v>
      </c>
    </row>
    <row r="9" spans="2:11" x14ac:dyDescent="0.3">
      <c r="B9" s="106" t="s">
        <v>5</v>
      </c>
      <c r="C9" s="79">
        <v>7.6388888888888893E-4</v>
      </c>
      <c r="D9" s="94">
        <v>7.577497129735937E-2</v>
      </c>
      <c r="E9" s="95">
        <v>2.1618080576482162E-2</v>
      </c>
      <c r="F9" s="79">
        <v>5.6712962962962967E-4</v>
      </c>
      <c r="G9" s="94">
        <v>7.174231332357249E-2</v>
      </c>
      <c r="H9" s="95">
        <v>2.8471818710052298E-2</v>
      </c>
      <c r="I9" s="79">
        <v>1.3310185185185185E-3</v>
      </c>
      <c r="J9" s="94">
        <v>7.4002574002573984E-2</v>
      </c>
      <c r="K9" s="96">
        <v>2.4088814411395071E-2</v>
      </c>
    </row>
    <row r="10" spans="2:11" x14ac:dyDescent="0.3">
      <c r="B10" s="106" t="s">
        <v>12</v>
      </c>
      <c r="C10" s="79"/>
      <c r="D10" s="94"/>
      <c r="E10" s="95"/>
      <c r="F10" s="79"/>
      <c r="G10" s="94"/>
      <c r="H10" s="95"/>
      <c r="I10" s="79"/>
      <c r="J10" s="94"/>
      <c r="K10" s="96"/>
    </row>
    <row r="11" spans="2:11" x14ac:dyDescent="0.3">
      <c r="B11" s="106" t="s">
        <v>7</v>
      </c>
      <c r="C11" s="79">
        <v>1.6203703703703705E-3</v>
      </c>
      <c r="D11" s="94">
        <v>0.16073478760045928</v>
      </c>
      <c r="E11" s="95">
        <v>4.5856534556174285E-2</v>
      </c>
      <c r="F11" s="79">
        <v>5.4398148148148144E-4</v>
      </c>
      <c r="G11" s="94">
        <v>6.8814055636896049E-2</v>
      </c>
      <c r="H11" s="95">
        <v>2.7309703660662404E-2</v>
      </c>
      <c r="I11" s="79">
        <v>2.1643518518518518E-3</v>
      </c>
      <c r="J11" s="94">
        <v>0.12033462033462029</v>
      </c>
      <c r="K11" s="96">
        <v>3.9170506912442414E-2</v>
      </c>
    </row>
    <row r="12" spans="2:11" x14ac:dyDescent="0.3">
      <c r="B12" s="106" t="s">
        <v>34</v>
      </c>
      <c r="C12" s="79">
        <v>4.8611111111111104E-4</v>
      </c>
      <c r="D12" s="94">
        <v>4.8220436280137773E-2</v>
      </c>
      <c r="E12" s="95">
        <v>1.3756960366852282E-2</v>
      </c>
      <c r="F12" s="79"/>
      <c r="G12" s="94"/>
      <c r="H12" s="95"/>
      <c r="I12" s="79">
        <v>4.8611111111111104E-4</v>
      </c>
      <c r="J12" s="94">
        <v>2.7027027027027015E-2</v>
      </c>
      <c r="K12" s="96">
        <v>8.7976539589442859E-3</v>
      </c>
    </row>
    <row r="13" spans="2:11" x14ac:dyDescent="0.3">
      <c r="B13" s="106" t="s">
        <v>15</v>
      </c>
      <c r="C13" s="79">
        <v>1.7361111111111112E-4</v>
      </c>
      <c r="D13" s="94">
        <v>1.7221584385763492E-2</v>
      </c>
      <c r="E13" s="95">
        <v>4.9132001310186729E-3</v>
      </c>
      <c r="F13" s="79">
        <v>2.0833333333333335E-4</v>
      </c>
      <c r="G13" s="94">
        <v>2.6354319180087852E-2</v>
      </c>
      <c r="H13" s="95">
        <v>1.0459035444509006E-2</v>
      </c>
      <c r="I13" s="79">
        <v>3.8194444444444446E-4</v>
      </c>
      <c r="J13" s="94">
        <v>2.1235521235521231E-2</v>
      </c>
      <c r="K13" s="96">
        <v>6.912442396313368E-3</v>
      </c>
    </row>
    <row r="14" spans="2:11" x14ac:dyDescent="0.3">
      <c r="B14" s="106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106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106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x14ac:dyDescent="0.3">
      <c r="B17" s="106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106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x14ac:dyDescent="0.3">
      <c r="B19" s="106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x14ac:dyDescent="0.3">
      <c r="B20" s="78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x14ac:dyDescent="0.3">
      <c r="B22" s="78" t="s">
        <v>1</v>
      </c>
      <c r="C22" s="79">
        <v>1.1689814814814813E-3</v>
      </c>
      <c r="D22" s="94">
        <v>0.11595866819747418</v>
      </c>
      <c r="E22" s="95">
        <v>3.3082214215525728E-2</v>
      </c>
      <c r="F22" s="79">
        <v>2.2916666666666671E-3</v>
      </c>
      <c r="G22" s="94">
        <v>0.28989751098096639</v>
      </c>
      <c r="H22" s="95">
        <v>0.11504938988959909</v>
      </c>
      <c r="I22" s="79">
        <v>3.460648148148148E-3</v>
      </c>
      <c r="J22" s="94">
        <v>0.19240669240669234</v>
      </c>
      <c r="K22" s="96">
        <v>6.2630917469627179E-2</v>
      </c>
    </row>
    <row r="23" spans="2:14" x14ac:dyDescent="0.3">
      <c r="B23" s="84" t="s">
        <v>29</v>
      </c>
      <c r="C23" s="85">
        <v>1.0081018518518517E-2</v>
      </c>
      <c r="D23" s="97">
        <v>0.99999999999999989</v>
      </c>
      <c r="E23" s="98">
        <v>0.28529315427448421</v>
      </c>
      <c r="F23" s="85">
        <v>7.905092592592592E-3</v>
      </c>
      <c r="G23" s="97">
        <v>1.0000000000000002</v>
      </c>
      <c r="H23" s="98">
        <v>0.39686228936664736</v>
      </c>
      <c r="I23" s="85">
        <v>1.7986111111111116E-2</v>
      </c>
      <c r="J23" s="97">
        <v>1</v>
      </c>
      <c r="K23" s="99">
        <v>0.32551319648093874</v>
      </c>
    </row>
    <row r="24" spans="2:14" x14ac:dyDescent="0.3">
      <c r="B24" s="218"/>
      <c r="C24" s="219"/>
      <c r="D24" s="219"/>
      <c r="E24" s="219"/>
      <c r="F24" s="219"/>
      <c r="G24" s="219"/>
      <c r="H24" s="219"/>
      <c r="I24" s="219"/>
      <c r="J24" s="219"/>
      <c r="K24" s="220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6" t="s">
        <v>6</v>
      </c>
      <c r="C26" s="79">
        <v>1.6203703703703703E-3</v>
      </c>
      <c r="D26" s="94"/>
      <c r="E26" s="95">
        <v>4.5856534556174278E-2</v>
      </c>
      <c r="F26" s="79"/>
      <c r="G26" s="94"/>
      <c r="H26" s="95"/>
      <c r="I26" s="79">
        <v>1.6203703703703703E-3</v>
      </c>
      <c r="J26" s="94"/>
      <c r="K26" s="96">
        <v>2.9325513196480954E-2</v>
      </c>
    </row>
    <row r="27" spans="2:14" x14ac:dyDescent="0.3">
      <c r="B27" s="106" t="s">
        <v>13</v>
      </c>
      <c r="C27" s="79">
        <v>2.8935185185185184E-4</v>
      </c>
      <c r="D27" s="94"/>
      <c r="E27" s="95">
        <v>8.1886668850311203E-3</v>
      </c>
      <c r="F27" s="79">
        <v>7.175925925925927E-4</v>
      </c>
      <c r="G27" s="94"/>
      <c r="H27" s="95">
        <v>3.6025566531086579E-2</v>
      </c>
      <c r="I27" s="79">
        <v>1.0069444444444444E-3</v>
      </c>
      <c r="J27" s="94"/>
      <c r="K27" s="96">
        <v>1.8223711772098878E-2</v>
      </c>
    </row>
    <row r="28" spans="2:14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6" t="s">
        <v>3</v>
      </c>
      <c r="C29" s="79">
        <v>6.7476851851851821E-3</v>
      </c>
      <c r="D29" s="94"/>
      <c r="E29" s="95">
        <v>0.19095971175892565</v>
      </c>
      <c r="F29" s="79">
        <v>3.1249999999999993E-3</v>
      </c>
      <c r="G29" s="94"/>
      <c r="H29" s="95">
        <v>0.15688553166763505</v>
      </c>
      <c r="I29" s="79">
        <v>9.8726851851851857E-3</v>
      </c>
      <c r="J29" s="94"/>
      <c r="K29" s="96">
        <v>0.1786761625471304</v>
      </c>
    </row>
    <row r="30" spans="2:14" x14ac:dyDescent="0.3">
      <c r="B30" s="106" t="s">
        <v>8</v>
      </c>
      <c r="C30" s="79">
        <v>1.607638888888888E-2</v>
      </c>
      <c r="D30" s="94"/>
      <c r="E30" s="95">
        <v>0.45496233213232884</v>
      </c>
      <c r="F30" s="79">
        <v>8.1712962962962963E-3</v>
      </c>
      <c r="G30" s="94"/>
      <c r="H30" s="95">
        <v>0.41022661243463104</v>
      </c>
      <c r="I30" s="79">
        <v>2.424768518518515E-2</v>
      </c>
      <c r="J30" s="94"/>
      <c r="K30" s="96">
        <v>0.43883535819019653</v>
      </c>
    </row>
    <row r="31" spans="2:14" x14ac:dyDescent="0.3">
      <c r="B31" s="106" t="s">
        <v>2</v>
      </c>
      <c r="C31" s="79">
        <v>5.2083333333333333E-4</v>
      </c>
      <c r="D31" s="94"/>
      <c r="E31" s="95">
        <v>1.4739600393056019E-2</v>
      </c>
      <c r="F31" s="79"/>
      <c r="G31" s="94"/>
      <c r="H31" s="95"/>
      <c r="I31" s="79">
        <v>5.2083333333333333E-4</v>
      </c>
      <c r="J31" s="94"/>
      <c r="K31" s="96">
        <v>9.4260578131545921E-3</v>
      </c>
    </row>
    <row r="32" spans="2:14" x14ac:dyDescent="0.3">
      <c r="B32" s="107" t="s">
        <v>29</v>
      </c>
      <c r="C32" s="90">
        <v>2.5254629629629616E-2</v>
      </c>
      <c r="D32" s="97"/>
      <c r="E32" s="97">
        <v>0.7147068457255159</v>
      </c>
      <c r="F32" s="90">
        <v>1.2013888888888888E-2</v>
      </c>
      <c r="G32" s="97"/>
      <c r="H32" s="97">
        <v>0.60313771063335264</v>
      </c>
      <c r="I32" s="90">
        <v>3.7268518518518479E-2</v>
      </c>
      <c r="J32" s="97"/>
      <c r="K32" s="100">
        <v>0.67448680351906143</v>
      </c>
    </row>
    <row r="33" spans="2:14" x14ac:dyDescent="0.3">
      <c r="B33" s="221"/>
      <c r="C33" s="222"/>
      <c r="D33" s="222"/>
      <c r="E33" s="222"/>
      <c r="F33" s="222"/>
      <c r="G33" s="222"/>
      <c r="H33" s="222"/>
      <c r="I33" s="222"/>
      <c r="J33" s="222"/>
      <c r="K33" s="223"/>
      <c r="L33" s="102"/>
      <c r="M33" s="102"/>
      <c r="N33" s="102"/>
    </row>
    <row r="34" spans="2:14" x14ac:dyDescent="0.3">
      <c r="B34" s="84" t="s">
        <v>39</v>
      </c>
      <c r="C34" s="90">
        <v>3.533564814814813E-2</v>
      </c>
      <c r="D34" s="104"/>
      <c r="E34" s="97">
        <v>1</v>
      </c>
      <c r="F34" s="90">
        <v>1.9918981481481482E-2</v>
      </c>
      <c r="G34" s="104"/>
      <c r="H34" s="97">
        <v>1</v>
      </c>
      <c r="I34" s="90">
        <v>5.5254629629629598E-2</v>
      </c>
      <c r="J34" s="104"/>
      <c r="K34" s="100">
        <v>1.0000000000000002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8">
    <mergeCell ref="B35:K35"/>
    <mergeCell ref="B3:K3"/>
    <mergeCell ref="B4:K4"/>
    <mergeCell ref="C5:E5"/>
    <mergeCell ref="F5:H5"/>
    <mergeCell ref="I5:K5"/>
    <mergeCell ref="B24:K24"/>
    <mergeCell ref="B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145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ht="32.25" customHeight="1" x14ac:dyDescent="0.3">
      <c r="B3" s="278" t="s">
        <v>146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147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s="57" customFormat="1" x14ac:dyDescent="0.3">
      <c r="B3" s="278" t="s">
        <v>148</v>
      </c>
      <c r="C3" s="279"/>
      <c r="D3" s="279"/>
      <c r="E3" s="279"/>
      <c r="F3" s="280"/>
      <c r="G3" s="58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149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>
        <v>6.3194444444444444E-3</v>
      </c>
      <c r="D7" s="37">
        <v>7.106481481481481E-3</v>
      </c>
      <c r="E7" s="37">
        <f>C7+D7</f>
        <v>1.3425925925925924E-2</v>
      </c>
      <c r="F7" s="17">
        <f>E7/E10</f>
        <v>1</v>
      </c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>
        <f t="shared" ref="C10:E10" si="0">SUM(C7:C8)</f>
        <v>6.3194444444444444E-3</v>
      </c>
      <c r="D10" s="10">
        <f t="shared" si="0"/>
        <v>7.106481481481481E-3</v>
      </c>
      <c r="E10" s="10">
        <f t="shared" si="0"/>
        <v>1.3425925925925924E-2</v>
      </c>
      <c r="F10" s="24">
        <f>SUM(F7:F8)</f>
        <v>1</v>
      </c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150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C18" sqref="C18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151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 t="s">
        <v>122</v>
      </c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ht="36" customHeight="1" x14ac:dyDescent="0.3">
      <c r="B3" s="278" t="s">
        <v>152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/>
      <c r="E7" s="37"/>
      <c r="F7" s="17"/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/>
      <c r="E10" s="10"/>
      <c r="F10" s="24"/>
    </row>
    <row r="11" spans="2:7" ht="66" customHeight="1" thickBot="1" x14ac:dyDescent="0.35">
      <c r="B11" s="224"/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4" width="22.6640625" style="25" customWidth="1"/>
    <col min="5" max="6" width="22.6640625" style="11" customWidth="1"/>
    <col min="7" max="16384" width="8.88671875" style="11"/>
  </cols>
  <sheetData>
    <row r="2" spans="2:7" ht="15" thickBot="1" x14ac:dyDescent="0.35"/>
    <row r="3" spans="2:7" x14ac:dyDescent="0.3">
      <c r="B3" s="278" t="s">
        <v>153</v>
      </c>
      <c r="C3" s="279"/>
      <c r="D3" s="279"/>
      <c r="E3" s="279"/>
      <c r="F3" s="280"/>
      <c r="G3" s="56"/>
    </row>
    <row r="4" spans="2:7" x14ac:dyDescent="0.3">
      <c r="B4" s="230" t="s">
        <v>165</v>
      </c>
      <c r="C4" s="231"/>
      <c r="D4" s="231"/>
      <c r="E4" s="231"/>
      <c r="F4" s="232"/>
    </row>
    <row r="5" spans="2:7" x14ac:dyDescent="0.3">
      <c r="B5" s="38"/>
      <c r="C5" s="4" t="s">
        <v>138</v>
      </c>
      <c r="D5" s="5" t="s">
        <v>139</v>
      </c>
      <c r="E5" s="233" t="s">
        <v>29</v>
      </c>
      <c r="F5" s="232"/>
    </row>
    <row r="6" spans="2:7" x14ac:dyDescent="0.3">
      <c r="B6" s="3" t="s">
        <v>0</v>
      </c>
      <c r="C6" s="124" t="s">
        <v>31</v>
      </c>
      <c r="D6" s="124" t="s">
        <v>31</v>
      </c>
      <c r="E6" s="28" t="s">
        <v>31</v>
      </c>
      <c r="F6" s="39" t="s">
        <v>32</v>
      </c>
    </row>
    <row r="7" spans="2:7" x14ac:dyDescent="0.3">
      <c r="B7" s="7" t="s">
        <v>120</v>
      </c>
      <c r="C7" s="37"/>
      <c r="D7" s="37">
        <v>1.0092592592592592E-2</v>
      </c>
      <c r="E7" s="37">
        <f>C7+D7</f>
        <v>1.0092592592592592E-2</v>
      </c>
      <c r="F7" s="17">
        <f>E7/E10</f>
        <v>1</v>
      </c>
    </row>
    <row r="8" spans="2:7" x14ac:dyDescent="0.3">
      <c r="B8" s="7" t="s">
        <v>121</v>
      </c>
      <c r="C8" s="37"/>
      <c r="D8" s="37"/>
      <c r="E8" s="37"/>
      <c r="F8" s="17"/>
    </row>
    <row r="9" spans="2:7" x14ac:dyDescent="0.3">
      <c r="B9" s="7"/>
      <c r="C9" s="40"/>
      <c r="D9" s="41"/>
      <c r="E9" s="41"/>
      <c r="F9" s="17"/>
    </row>
    <row r="10" spans="2:7" x14ac:dyDescent="0.3">
      <c r="B10" s="8" t="s">
        <v>39</v>
      </c>
      <c r="C10" s="10"/>
      <c r="D10" s="10">
        <f t="shared" ref="D10:E10" si="0">SUM(D7:D8)</f>
        <v>1.0092592592592592E-2</v>
      </c>
      <c r="E10" s="10">
        <f t="shared" si="0"/>
        <v>1.0092592592592592E-2</v>
      </c>
      <c r="F10" s="24">
        <f>SUM(F7:F8)</f>
        <v>1</v>
      </c>
    </row>
    <row r="11" spans="2:7" ht="66" customHeight="1" thickBot="1" x14ac:dyDescent="0.35">
      <c r="B11" s="224"/>
      <c r="C11" s="225"/>
      <c r="D11" s="225"/>
      <c r="E11" s="225"/>
      <c r="F11" s="226"/>
    </row>
  </sheetData>
  <mergeCells count="4">
    <mergeCell ref="B3:F3"/>
    <mergeCell ref="B4:F4"/>
    <mergeCell ref="E5:F5"/>
    <mergeCell ref="B11:F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154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62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2" spans="2:11" ht="15" thickBot="1" x14ac:dyDescent="0.35"/>
    <row r="3" spans="2:11" x14ac:dyDescent="0.3">
      <c r="B3" s="238" t="s">
        <v>53</v>
      </c>
      <c r="C3" s="239"/>
      <c r="D3" s="239"/>
      <c r="E3" s="239"/>
      <c r="F3" s="239"/>
      <c r="G3" s="239"/>
      <c r="H3" s="240"/>
      <c r="I3" s="239"/>
      <c r="J3" s="239"/>
      <c r="K3" s="240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7"/>
      <c r="C5" s="244" t="s">
        <v>46</v>
      </c>
      <c r="D5" s="245"/>
      <c r="E5" s="246"/>
      <c r="F5" s="244" t="s">
        <v>47</v>
      </c>
      <c r="G5" s="245"/>
      <c r="H5" s="246"/>
      <c r="I5" s="245" t="s">
        <v>48</v>
      </c>
      <c r="J5" s="245"/>
      <c r="K5" s="247"/>
    </row>
    <row r="6" spans="2:11" x14ac:dyDescent="0.3">
      <c r="B6" s="3" t="s">
        <v>30</v>
      </c>
      <c r="C6" s="124" t="s">
        <v>31</v>
      </c>
      <c r="D6" s="9" t="s">
        <v>32</v>
      </c>
      <c r="E6" s="126" t="s">
        <v>32</v>
      </c>
      <c r="F6" s="124" t="s">
        <v>31</v>
      </c>
      <c r="G6" s="9" t="s">
        <v>32</v>
      </c>
      <c r="H6" s="126" t="s">
        <v>32</v>
      </c>
      <c r="I6" s="125" t="s">
        <v>31</v>
      </c>
      <c r="J6" s="9" t="s">
        <v>32</v>
      </c>
      <c r="K6" s="127" t="s">
        <v>32</v>
      </c>
    </row>
    <row r="7" spans="2:11" x14ac:dyDescent="0.3">
      <c r="B7" s="108" t="s">
        <v>4</v>
      </c>
      <c r="C7" s="79">
        <v>1.7361111111111105E-2</v>
      </c>
      <c r="D7" s="94">
        <v>0.51072522982635349</v>
      </c>
      <c r="E7" s="95">
        <v>0.12297097884899159</v>
      </c>
      <c r="F7" s="79">
        <v>3.4374999999999991E-3</v>
      </c>
      <c r="G7" s="94">
        <v>0.71739130434782594</v>
      </c>
      <c r="H7" s="95">
        <v>0.21019108280254767</v>
      </c>
      <c r="I7" s="79">
        <v>2.0798611111111105E-2</v>
      </c>
      <c r="J7" s="94">
        <v>0.53625783348254252</v>
      </c>
      <c r="K7" s="96">
        <v>0.13202556755565345</v>
      </c>
    </row>
    <row r="8" spans="2:11" x14ac:dyDescent="0.3">
      <c r="B8" s="108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x14ac:dyDescent="0.3">
      <c r="B9" s="108" t="s">
        <v>5</v>
      </c>
      <c r="C9" s="79">
        <v>8.2175925925925927E-4</v>
      </c>
      <c r="D9" s="94">
        <v>2.4174327545114074E-2</v>
      </c>
      <c r="E9" s="95">
        <v>5.8206263321856043E-3</v>
      </c>
      <c r="F9" s="79">
        <v>8.7962962962962962E-4</v>
      </c>
      <c r="G9" s="94">
        <v>0.18357487922705315</v>
      </c>
      <c r="H9" s="95">
        <v>5.3786270346779894E-2</v>
      </c>
      <c r="I9" s="79">
        <v>1.701388888888889E-3</v>
      </c>
      <c r="J9" s="94">
        <v>4.3867502238137887E-2</v>
      </c>
      <c r="K9" s="96">
        <v>1.0800088163985011E-2</v>
      </c>
    </row>
    <row r="10" spans="2:11" x14ac:dyDescent="0.3">
      <c r="B10" s="108" t="s">
        <v>12</v>
      </c>
      <c r="C10" s="79"/>
      <c r="D10" s="94"/>
      <c r="E10" s="95"/>
      <c r="F10" s="79"/>
      <c r="G10" s="94"/>
      <c r="H10" s="95"/>
      <c r="I10" s="79"/>
      <c r="J10" s="94"/>
      <c r="K10" s="96"/>
    </row>
    <row r="11" spans="2:11" x14ac:dyDescent="0.3">
      <c r="B11" s="108" t="s">
        <v>7</v>
      </c>
      <c r="C11" s="79">
        <v>1.0104166666666666E-2</v>
      </c>
      <c r="D11" s="94">
        <v>0.29724208375893779</v>
      </c>
      <c r="E11" s="95">
        <v>7.1569109690113125E-2</v>
      </c>
      <c r="F11" s="79">
        <v>4.7453703703703704E-4</v>
      </c>
      <c r="G11" s="94">
        <v>9.9033816425120783E-2</v>
      </c>
      <c r="H11" s="95">
        <v>2.9016277423920732E-2</v>
      </c>
      <c r="I11" s="79">
        <v>1.0578703703703703E-2</v>
      </c>
      <c r="J11" s="94">
        <v>0.27275440167114301</v>
      </c>
      <c r="K11" s="96">
        <v>6.7151568584233323E-2</v>
      </c>
    </row>
    <row r="12" spans="2:11" x14ac:dyDescent="0.3">
      <c r="B12" s="108" t="s">
        <v>34</v>
      </c>
      <c r="C12" s="79">
        <v>3.7268518518518519E-3</v>
      </c>
      <c r="D12" s="94">
        <v>0.10963568266939058</v>
      </c>
      <c r="E12" s="95">
        <v>2.6397770126250206E-2</v>
      </c>
      <c r="F12" s="79"/>
      <c r="G12" s="94"/>
      <c r="H12" s="95"/>
      <c r="I12" s="79">
        <v>3.7268518518518519E-3</v>
      </c>
      <c r="J12" s="94">
        <v>9.6090719188302032E-2</v>
      </c>
      <c r="K12" s="96">
        <v>2.365733597825288E-2</v>
      </c>
    </row>
    <row r="13" spans="2:11" x14ac:dyDescent="0.3">
      <c r="B13" s="108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108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108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108" t="s">
        <v>19</v>
      </c>
      <c r="C16" s="79">
        <v>3.5879629629629629E-4</v>
      </c>
      <c r="D16" s="94">
        <v>1.0554988083077975E-2</v>
      </c>
      <c r="E16" s="95">
        <v>2.5414002295458273E-3</v>
      </c>
      <c r="F16" s="79"/>
      <c r="G16" s="94"/>
      <c r="H16" s="95"/>
      <c r="I16" s="79">
        <v>3.5879629629629629E-4</v>
      </c>
      <c r="J16" s="94">
        <v>9.2509698597433646E-3</v>
      </c>
      <c r="K16" s="96">
        <v>2.2775696128131654E-3</v>
      </c>
    </row>
    <row r="17" spans="2:14" x14ac:dyDescent="0.3">
      <c r="B17" s="108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108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x14ac:dyDescent="0.3">
      <c r="B19" s="108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x14ac:dyDescent="0.3">
      <c r="B20" s="109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x14ac:dyDescent="0.3">
      <c r="B21" s="109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x14ac:dyDescent="0.3">
      <c r="B22" s="109" t="s">
        <v>1</v>
      </c>
      <c r="C22" s="79">
        <v>1.6203703703703703E-3</v>
      </c>
      <c r="D22" s="94">
        <v>4.7667688117126336E-2</v>
      </c>
      <c r="E22" s="95">
        <v>1.1477291359239219E-2</v>
      </c>
      <c r="F22" s="79"/>
      <c r="G22" s="94"/>
      <c r="H22" s="95"/>
      <c r="I22" s="79">
        <v>1.6203703703703703E-3</v>
      </c>
      <c r="J22" s="94">
        <v>4.1778573560131323E-2</v>
      </c>
      <c r="K22" s="96">
        <v>1.0285798251414294E-2</v>
      </c>
    </row>
    <row r="23" spans="2:14" x14ac:dyDescent="0.3">
      <c r="B23" s="110" t="s">
        <v>29</v>
      </c>
      <c r="C23" s="85">
        <v>3.399305555555554E-2</v>
      </c>
      <c r="D23" s="97">
        <v>1.0000000000000002</v>
      </c>
      <c r="E23" s="98">
        <v>0.24077717658632558</v>
      </c>
      <c r="F23" s="85">
        <v>4.7916666666666663E-3</v>
      </c>
      <c r="G23" s="97">
        <v>0.99999999999999989</v>
      </c>
      <c r="H23" s="98">
        <v>0.29299363057324829</v>
      </c>
      <c r="I23" s="85">
        <v>3.8784722222222207E-2</v>
      </c>
      <c r="J23" s="97">
        <v>1</v>
      </c>
      <c r="K23" s="99">
        <v>0.24619792814635211</v>
      </c>
    </row>
    <row r="24" spans="2:14" x14ac:dyDescent="0.3">
      <c r="B24" s="248"/>
      <c r="C24" s="249"/>
      <c r="D24" s="249"/>
      <c r="E24" s="249"/>
      <c r="F24" s="249"/>
      <c r="G24" s="249"/>
      <c r="H24" s="249"/>
      <c r="I24" s="249"/>
      <c r="J24" s="249"/>
      <c r="K24" s="250"/>
      <c r="L24" s="31"/>
      <c r="M24" s="31"/>
      <c r="N24" s="3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8" t="s">
        <v>6</v>
      </c>
      <c r="C26" s="79">
        <v>1.0694444444444442E-2</v>
      </c>
      <c r="D26" s="94"/>
      <c r="E26" s="95">
        <v>7.5750122970978828E-2</v>
      </c>
      <c r="F26" s="79"/>
      <c r="G26" s="94"/>
      <c r="H26" s="95"/>
      <c r="I26" s="79">
        <v>1.0694444444444442E-2</v>
      </c>
      <c r="J26" s="94"/>
      <c r="K26" s="96">
        <v>6.7886268459334334E-2</v>
      </c>
    </row>
    <row r="27" spans="2:14" x14ac:dyDescent="0.3">
      <c r="B27" s="108" t="s">
        <v>13</v>
      </c>
      <c r="C27" s="79">
        <v>4.7453703703703704E-4</v>
      </c>
      <c r="D27" s="94"/>
      <c r="E27" s="95">
        <v>3.3612067552057714E-3</v>
      </c>
      <c r="F27" s="79">
        <v>4.861111111111111E-4</v>
      </c>
      <c r="G27" s="94"/>
      <c r="H27" s="95">
        <v>2.9723991507430991E-2</v>
      </c>
      <c r="I27" s="79">
        <v>9.6064814814814819E-4</v>
      </c>
      <c r="J27" s="94"/>
      <c r="K27" s="96">
        <v>6.0980089633384752E-3</v>
      </c>
    </row>
    <row r="28" spans="2:14" x14ac:dyDescent="0.3">
      <c r="B28" s="108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8" t="s">
        <v>3</v>
      </c>
      <c r="C29" s="79">
        <v>4.892361111111114E-2</v>
      </c>
      <c r="D29" s="94"/>
      <c r="E29" s="95">
        <v>0.34653221839645865</v>
      </c>
      <c r="F29" s="79">
        <v>6.9444444444444458E-3</v>
      </c>
      <c r="G29" s="94"/>
      <c r="H29" s="95">
        <v>0.42462845010615713</v>
      </c>
      <c r="I29" s="79">
        <v>5.5868055555555587E-2</v>
      </c>
      <c r="J29" s="94"/>
      <c r="K29" s="96">
        <v>0.35463962971126306</v>
      </c>
    </row>
    <row r="30" spans="2:14" x14ac:dyDescent="0.3">
      <c r="B30" s="108" t="s">
        <v>8</v>
      </c>
      <c r="C30" s="79">
        <v>4.372685185185185E-2</v>
      </c>
      <c r="D30" s="94"/>
      <c r="E30" s="95">
        <v>0.3097229053943269</v>
      </c>
      <c r="F30" s="79">
        <v>4.131944444444445E-3</v>
      </c>
      <c r="G30" s="94"/>
      <c r="H30" s="95">
        <v>0.25265392781316348</v>
      </c>
      <c r="I30" s="79">
        <v>4.7858796296296302E-2</v>
      </c>
      <c r="J30" s="94"/>
      <c r="K30" s="96">
        <v>0.30379839835427225</v>
      </c>
    </row>
    <row r="31" spans="2:14" x14ac:dyDescent="0.3">
      <c r="B31" s="108" t="s">
        <v>2</v>
      </c>
      <c r="C31" s="79">
        <v>3.3680555555555556E-3</v>
      </c>
      <c r="D31" s="94"/>
      <c r="E31" s="95">
        <v>2.3856369896704376E-2</v>
      </c>
      <c r="F31" s="79"/>
      <c r="G31" s="94"/>
      <c r="H31" s="95"/>
      <c r="I31" s="79">
        <v>3.3680555555555556E-3</v>
      </c>
      <c r="J31" s="94"/>
      <c r="K31" s="96">
        <v>2.1379766365439715E-2</v>
      </c>
    </row>
    <row r="32" spans="2:14" x14ac:dyDescent="0.3">
      <c r="B32" s="111" t="s">
        <v>29</v>
      </c>
      <c r="C32" s="90">
        <v>0.10718750000000002</v>
      </c>
      <c r="D32" s="97"/>
      <c r="E32" s="97">
        <v>0.75922282341367453</v>
      </c>
      <c r="F32" s="90">
        <v>1.1562500000000002E-2</v>
      </c>
      <c r="G32" s="97"/>
      <c r="H32" s="97">
        <v>0.70700636942675166</v>
      </c>
      <c r="I32" s="90">
        <v>0.11875000000000004</v>
      </c>
      <c r="J32" s="97"/>
      <c r="K32" s="100">
        <v>0.75380207185364789</v>
      </c>
    </row>
    <row r="33" spans="2:14" x14ac:dyDescent="0.3">
      <c r="B33" s="251"/>
      <c r="C33" s="252"/>
      <c r="D33" s="252"/>
      <c r="E33" s="252"/>
      <c r="F33" s="252"/>
      <c r="G33" s="252"/>
      <c r="H33" s="252"/>
      <c r="I33" s="252"/>
      <c r="J33" s="252"/>
      <c r="K33" s="253"/>
      <c r="L33" s="114"/>
      <c r="M33" s="114"/>
      <c r="N33" s="114"/>
    </row>
    <row r="34" spans="2:14" x14ac:dyDescent="0.3">
      <c r="B34" s="110" t="s">
        <v>39</v>
      </c>
      <c r="C34" s="90">
        <v>0.14118055555555556</v>
      </c>
      <c r="D34" s="104"/>
      <c r="E34" s="97">
        <v>1</v>
      </c>
      <c r="F34" s="90">
        <v>1.635416666666667E-2</v>
      </c>
      <c r="G34" s="104"/>
      <c r="H34" s="97">
        <v>1</v>
      </c>
      <c r="I34" s="90">
        <v>0.15753472222222226</v>
      </c>
      <c r="J34" s="104"/>
      <c r="K34" s="100">
        <v>1</v>
      </c>
    </row>
    <row r="35" spans="2:14" ht="66" customHeight="1" thickBot="1" x14ac:dyDescent="0.35">
      <c r="B35" s="241" t="s">
        <v>49</v>
      </c>
      <c r="C35" s="242"/>
      <c r="D35" s="242"/>
      <c r="E35" s="242"/>
      <c r="F35" s="242"/>
      <c r="G35" s="242"/>
      <c r="H35" s="243"/>
      <c r="I35" s="242"/>
      <c r="J35" s="242"/>
      <c r="K35" s="243"/>
    </row>
  </sheetData>
  <mergeCells count="8">
    <mergeCell ref="B35:K35"/>
    <mergeCell ref="B3:K3"/>
    <mergeCell ref="B4:K4"/>
    <mergeCell ref="C5:E5"/>
    <mergeCell ref="F5:H5"/>
    <mergeCell ref="I5:K5"/>
    <mergeCell ref="B24:K24"/>
    <mergeCell ref="B33:K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155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62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156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>
        <v>2.199074074074074E-4</v>
      </c>
      <c r="F7" s="16">
        <f>E7/E10</f>
        <v>1</v>
      </c>
      <c r="G7" s="37">
        <f>C7+E7</f>
        <v>2.199074074074074E-4</v>
      </c>
      <c r="H7" s="17">
        <f>G7/G10</f>
        <v>1</v>
      </c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10">
        <f t="shared" ref="E10:G10" si="0">SUM(E7:E8)</f>
        <v>2.199074074074074E-4</v>
      </c>
      <c r="F10" s="19">
        <f>SUM(F7:F8)</f>
        <v>1</v>
      </c>
      <c r="G10" s="10">
        <f t="shared" si="0"/>
        <v>2.199074074074074E-4</v>
      </c>
      <c r="H10" s="24">
        <f>SUM(H7:H8)</f>
        <v>1</v>
      </c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B4" sqref="B4:H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157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59"/>
      <c r="D7" s="16"/>
      <c r="E7" s="59">
        <v>1.7731481481481483E-2</v>
      </c>
      <c r="F7" s="16">
        <f>E7/E10</f>
        <v>1</v>
      </c>
      <c r="G7" s="37">
        <f>C7+E7</f>
        <v>1.7731481481481483E-2</v>
      </c>
      <c r="H7" s="17">
        <f>G7/G10</f>
        <v>1</v>
      </c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10">
        <f t="shared" ref="E10:G10" si="0">SUM(E7:E8)</f>
        <v>1.7731481481481483E-2</v>
      </c>
      <c r="F10" s="19">
        <f>SUM(F7:F8)</f>
        <v>1</v>
      </c>
      <c r="G10" s="10">
        <f t="shared" si="0"/>
        <v>1.7731481481481483E-2</v>
      </c>
      <c r="H10" s="24">
        <f>SUM(H7:H8)</f>
        <v>1</v>
      </c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158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62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ht="32.25" customHeight="1" x14ac:dyDescent="0.3">
      <c r="B3" s="278" t="s">
        <v>159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62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160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62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161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10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162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10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163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10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1"/>
  <sheetViews>
    <sheetView zoomScale="125" zoomScaleNormal="125" zoomScaleSheetLayoutView="100" zoomScalePageLayoutView="125" workbookViewId="0">
      <selection activeCell="D13" sqref="D13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5.33203125" style="25" customWidth="1"/>
    <col min="7" max="8" width="15.33203125" style="11" customWidth="1"/>
    <col min="9" max="16384" width="8.88671875" style="11"/>
  </cols>
  <sheetData>
    <row r="2" spans="2:8" ht="15" thickBot="1" x14ac:dyDescent="0.35"/>
    <row r="3" spans="2:8" x14ac:dyDescent="0.3">
      <c r="B3" s="278" t="s">
        <v>164</v>
      </c>
      <c r="C3" s="279"/>
      <c r="D3" s="279"/>
      <c r="E3" s="279"/>
      <c r="F3" s="279"/>
      <c r="G3" s="279"/>
      <c r="H3" s="280"/>
    </row>
    <row r="4" spans="2:8" x14ac:dyDescent="0.3">
      <c r="B4" s="230" t="s">
        <v>165</v>
      </c>
      <c r="C4" s="231"/>
      <c r="D4" s="231"/>
      <c r="E4" s="231"/>
      <c r="F4" s="231"/>
      <c r="G4" s="231"/>
      <c r="H4" s="232"/>
    </row>
    <row r="5" spans="2:8" x14ac:dyDescent="0.3">
      <c r="B5" s="38"/>
      <c r="C5" s="233" t="s">
        <v>138</v>
      </c>
      <c r="D5" s="234"/>
      <c r="E5" s="233" t="s">
        <v>139</v>
      </c>
      <c r="F5" s="234"/>
      <c r="G5" s="233" t="s">
        <v>29</v>
      </c>
      <c r="H5" s="232"/>
    </row>
    <row r="6" spans="2:8" x14ac:dyDescent="0.3">
      <c r="B6" s="3" t="s">
        <v>0</v>
      </c>
      <c r="C6" s="28" t="s">
        <v>31</v>
      </c>
      <c r="D6" s="34" t="s">
        <v>32</v>
      </c>
      <c r="E6" s="28" t="s">
        <v>31</v>
      </c>
      <c r="F6" s="34" t="s">
        <v>32</v>
      </c>
      <c r="G6" s="28" t="s">
        <v>31</v>
      </c>
      <c r="H6" s="39" t="s">
        <v>32</v>
      </c>
    </row>
    <row r="7" spans="2:8" x14ac:dyDescent="0.3">
      <c r="B7" s="7" t="s">
        <v>120</v>
      </c>
      <c r="C7" s="37"/>
      <c r="D7" s="16"/>
      <c r="E7" s="59"/>
      <c r="F7" s="16"/>
      <c r="G7" s="37"/>
      <c r="H7" s="17"/>
    </row>
    <row r="8" spans="2:8" x14ac:dyDescent="0.3">
      <c r="B8" s="7" t="s">
        <v>121</v>
      </c>
      <c r="C8" s="37"/>
      <c r="D8" s="16"/>
      <c r="E8" s="59"/>
      <c r="F8" s="16"/>
      <c r="G8" s="37"/>
      <c r="H8" s="17"/>
    </row>
    <row r="9" spans="2:8" x14ac:dyDescent="0.3">
      <c r="B9" s="7"/>
      <c r="C9" s="40"/>
      <c r="D9" s="60"/>
      <c r="E9" s="61"/>
      <c r="F9" s="60"/>
      <c r="G9" s="41"/>
      <c r="H9" s="17"/>
    </row>
    <row r="10" spans="2:8" x14ac:dyDescent="0.3">
      <c r="B10" s="8" t="s">
        <v>39</v>
      </c>
      <c r="C10" s="10"/>
      <c r="D10" s="19"/>
      <c r="E10" s="62"/>
      <c r="F10" s="19"/>
      <c r="G10" s="10"/>
      <c r="H10" s="24"/>
    </row>
    <row r="11" spans="2:8" ht="66" customHeight="1" thickBot="1" x14ac:dyDescent="0.35">
      <c r="B11" s="224"/>
      <c r="C11" s="225"/>
      <c r="D11" s="225"/>
      <c r="E11" s="225"/>
      <c r="F11" s="225"/>
      <c r="G11" s="225"/>
      <c r="H11" s="226"/>
    </row>
  </sheetData>
  <mergeCells count="6">
    <mergeCell ref="B11:H1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landscape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5"/>
  <sheetViews>
    <sheetView zoomScaleNormal="100" zoomScaleSheetLayoutView="100" workbookViewId="0">
      <selection activeCell="G14" sqref="G14"/>
    </sheetView>
  </sheetViews>
  <sheetFormatPr defaultColWidth="8.88671875" defaultRowHeight="14.4" x14ac:dyDescent="0.3"/>
  <cols>
    <col min="1" max="1" width="6.109375" style="11" customWidth="1"/>
    <col min="2" max="2" width="42.44140625" style="11" customWidth="1"/>
    <col min="3" max="6" width="10.88671875" style="25" customWidth="1"/>
    <col min="7" max="7" width="10.88671875" style="11" customWidth="1"/>
    <col min="8" max="8" width="10.88671875" style="25" customWidth="1"/>
    <col min="9" max="11" width="10.88671875" style="11" customWidth="1"/>
    <col min="12" max="16384" width="8.88671875" style="11"/>
  </cols>
  <sheetData>
    <row r="2" spans="2:11" ht="15" thickBot="1" x14ac:dyDescent="0.35"/>
    <row r="3" spans="2:11" x14ac:dyDescent="0.3">
      <c r="B3" s="227" t="s">
        <v>54</v>
      </c>
      <c r="C3" s="228"/>
      <c r="D3" s="228"/>
      <c r="E3" s="228"/>
      <c r="F3" s="228"/>
      <c r="G3" s="228"/>
      <c r="H3" s="229"/>
      <c r="I3" s="228"/>
      <c r="J3" s="228"/>
      <c r="K3" s="229"/>
    </row>
    <row r="4" spans="2:11" x14ac:dyDescent="0.3">
      <c r="B4" s="230" t="s">
        <v>165</v>
      </c>
      <c r="C4" s="231"/>
      <c r="D4" s="231"/>
      <c r="E4" s="231"/>
      <c r="F4" s="231"/>
      <c r="G4" s="231"/>
      <c r="H4" s="231"/>
      <c r="I4" s="231"/>
      <c r="J4" s="231"/>
      <c r="K4" s="232"/>
    </row>
    <row r="5" spans="2:11" x14ac:dyDescent="0.3">
      <c r="B5" s="2"/>
      <c r="C5" s="233" t="s">
        <v>46</v>
      </c>
      <c r="D5" s="231"/>
      <c r="E5" s="234"/>
      <c r="F5" s="233" t="s">
        <v>47</v>
      </c>
      <c r="G5" s="231"/>
      <c r="H5" s="234"/>
      <c r="I5" s="231" t="s">
        <v>48</v>
      </c>
      <c r="J5" s="231"/>
      <c r="K5" s="232"/>
    </row>
    <row r="6" spans="2:11" x14ac:dyDescent="0.3">
      <c r="B6" s="3" t="s">
        <v>30</v>
      </c>
      <c r="C6" s="65" t="s">
        <v>31</v>
      </c>
      <c r="D6" s="5" t="s">
        <v>32</v>
      </c>
      <c r="E6" s="66" t="s">
        <v>32</v>
      </c>
      <c r="F6" s="65" t="s">
        <v>31</v>
      </c>
      <c r="G6" s="5" t="s">
        <v>32</v>
      </c>
      <c r="H6" s="66" t="s">
        <v>32</v>
      </c>
      <c r="I6" s="63" t="s">
        <v>31</v>
      </c>
      <c r="J6" s="5" t="s">
        <v>32</v>
      </c>
      <c r="K6" s="64" t="s">
        <v>32</v>
      </c>
    </row>
    <row r="7" spans="2:11" x14ac:dyDescent="0.3">
      <c r="B7" s="106" t="s">
        <v>4</v>
      </c>
      <c r="C7" s="79">
        <v>1.3425925925925923E-3</v>
      </c>
      <c r="D7" s="94">
        <v>1</v>
      </c>
      <c r="E7" s="95">
        <v>5.3903345724907029E-2</v>
      </c>
      <c r="F7" s="79">
        <v>2.7777777777777778E-4</v>
      </c>
      <c r="G7" s="94">
        <v>0.5714285714285714</v>
      </c>
      <c r="H7" s="95">
        <v>0.5714285714285714</v>
      </c>
      <c r="I7" s="79">
        <v>1.6203703703703701E-3</v>
      </c>
      <c r="J7" s="94">
        <v>0.88607594936708856</v>
      </c>
      <c r="K7" s="96">
        <v>6.3810391978122119E-2</v>
      </c>
    </row>
    <row r="8" spans="2:11" x14ac:dyDescent="0.3">
      <c r="B8" s="106" t="s">
        <v>33</v>
      </c>
      <c r="C8" s="79"/>
      <c r="D8" s="94"/>
      <c r="E8" s="95"/>
      <c r="F8" s="79"/>
      <c r="G8" s="94"/>
      <c r="H8" s="95"/>
      <c r="I8" s="79"/>
      <c r="J8" s="94"/>
      <c r="K8" s="96"/>
    </row>
    <row r="9" spans="2:11" x14ac:dyDescent="0.3">
      <c r="B9" s="106" t="s">
        <v>5</v>
      </c>
      <c r="C9" s="79"/>
      <c r="D9" s="94"/>
      <c r="E9" s="95"/>
      <c r="F9" s="79"/>
      <c r="G9" s="94"/>
      <c r="H9" s="95"/>
      <c r="I9" s="79"/>
      <c r="J9" s="94"/>
      <c r="K9" s="96"/>
    </row>
    <row r="10" spans="2:11" x14ac:dyDescent="0.3">
      <c r="B10" s="106" t="s">
        <v>12</v>
      </c>
      <c r="C10" s="79"/>
      <c r="D10" s="94"/>
      <c r="E10" s="95"/>
      <c r="F10" s="79"/>
      <c r="G10" s="94"/>
      <c r="H10" s="95"/>
      <c r="I10" s="79"/>
      <c r="J10" s="94"/>
      <c r="K10" s="96"/>
    </row>
    <row r="11" spans="2:11" x14ac:dyDescent="0.3">
      <c r="B11" s="106" t="s">
        <v>7</v>
      </c>
      <c r="C11" s="79"/>
      <c r="D11" s="94"/>
      <c r="E11" s="95"/>
      <c r="F11" s="79">
        <v>2.0833333333333335E-4</v>
      </c>
      <c r="G11" s="94">
        <v>0.4285714285714286</v>
      </c>
      <c r="H11" s="95">
        <v>0.4285714285714286</v>
      </c>
      <c r="I11" s="79">
        <v>2.0833333333333335E-4</v>
      </c>
      <c r="J11" s="94">
        <v>0.11392405063291142</v>
      </c>
      <c r="K11" s="96">
        <v>8.2041932543299879E-3</v>
      </c>
    </row>
    <row r="12" spans="2:11" x14ac:dyDescent="0.3">
      <c r="B12" s="106" t="s">
        <v>34</v>
      </c>
      <c r="C12" s="79"/>
      <c r="D12" s="94"/>
      <c r="E12" s="95"/>
      <c r="F12" s="79"/>
      <c r="G12" s="94"/>
      <c r="H12" s="95"/>
      <c r="I12" s="79"/>
      <c r="J12" s="94"/>
      <c r="K12" s="96"/>
    </row>
    <row r="13" spans="2:11" x14ac:dyDescent="0.3">
      <c r="B13" s="106" t="s">
        <v>15</v>
      </c>
      <c r="C13" s="79"/>
      <c r="D13" s="94"/>
      <c r="E13" s="95"/>
      <c r="F13" s="79"/>
      <c r="G13" s="94"/>
      <c r="H13" s="95"/>
      <c r="I13" s="79"/>
      <c r="J13" s="94"/>
      <c r="K13" s="96"/>
    </row>
    <row r="14" spans="2:11" x14ac:dyDescent="0.3">
      <c r="B14" s="106" t="s">
        <v>35</v>
      </c>
      <c r="C14" s="79"/>
      <c r="D14" s="94"/>
      <c r="E14" s="95"/>
      <c r="F14" s="79"/>
      <c r="G14" s="94"/>
      <c r="H14" s="95"/>
      <c r="I14" s="79"/>
      <c r="J14" s="94"/>
      <c r="K14" s="96"/>
    </row>
    <row r="15" spans="2:11" x14ac:dyDescent="0.3">
      <c r="B15" s="106" t="s">
        <v>11</v>
      </c>
      <c r="C15" s="79"/>
      <c r="D15" s="94"/>
      <c r="E15" s="95"/>
      <c r="F15" s="79"/>
      <c r="G15" s="94"/>
      <c r="H15" s="95"/>
      <c r="I15" s="79"/>
      <c r="J15" s="94"/>
      <c r="K15" s="96"/>
    </row>
    <row r="16" spans="2:11" x14ac:dyDescent="0.3">
      <c r="B16" s="106" t="s">
        <v>19</v>
      </c>
      <c r="C16" s="79"/>
      <c r="D16" s="94"/>
      <c r="E16" s="95"/>
      <c r="F16" s="79"/>
      <c r="G16" s="94"/>
      <c r="H16" s="95"/>
      <c r="I16" s="79"/>
      <c r="J16" s="94"/>
      <c r="K16" s="96"/>
    </row>
    <row r="17" spans="2:14" x14ac:dyDescent="0.3">
      <c r="B17" s="106" t="s">
        <v>26</v>
      </c>
      <c r="C17" s="79"/>
      <c r="D17" s="94"/>
      <c r="E17" s="95"/>
      <c r="F17" s="79"/>
      <c r="G17" s="94"/>
      <c r="H17" s="95"/>
      <c r="I17" s="79"/>
      <c r="J17" s="94"/>
      <c r="K17" s="96"/>
    </row>
    <row r="18" spans="2:14" x14ac:dyDescent="0.3">
      <c r="B18" s="106" t="s">
        <v>36</v>
      </c>
      <c r="C18" s="79"/>
      <c r="D18" s="94"/>
      <c r="E18" s="95"/>
      <c r="F18" s="79"/>
      <c r="G18" s="94"/>
      <c r="H18" s="95"/>
      <c r="I18" s="79"/>
      <c r="J18" s="94"/>
      <c r="K18" s="96"/>
    </row>
    <row r="19" spans="2:14" x14ac:dyDescent="0.3">
      <c r="B19" s="106" t="s">
        <v>37</v>
      </c>
      <c r="C19" s="79"/>
      <c r="D19" s="94"/>
      <c r="E19" s="95"/>
      <c r="F19" s="79"/>
      <c r="G19" s="94"/>
      <c r="H19" s="95"/>
      <c r="I19" s="79"/>
      <c r="J19" s="94"/>
      <c r="K19" s="96"/>
    </row>
    <row r="20" spans="2:14" x14ac:dyDescent="0.3">
      <c r="B20" s="78" t="s">
        <v>16</v>
      </c>
      <c r="C20" s="79"/>
      <c r="D20" s="94"/>
      <c r="E20" s="95"/>
      <c r="F20" s="79"/>
      <c r="G20" s="94"/>
      <c r="H20" s="95"/>
      <c r="I20" s="79"/>
      <c r="J20" s="94"/>
      <c r="K20" s="96"/>
    </row>
    <row r="21" spans="2:14" x14ac:dyDescent="0.3">
      <c r="B21" s="78" t="s">
        <v>14</v>
      </c>
      <c r="C21" s="79"/>
      <c r="D21" s="94"/>
      <c r="E21" s="95"/>
      <c r="F21" s="79"/>
      <c r="G21" s="94"/>
      <c r="H21" s="95"/>
      <c r="I21" s="79"/>
      <c r="J21" s="94"/>
      <c r="K21" s="96"/>
    </row>
    <row r="22" spans="2:14" x14ac:dyDescent="0.3">
      <c r="B22" s="78" t="s">
        <v>1</v>
      </c>
      <c r="C22" s="79"/>
      <c r="D22" s="94"/>
      <c r="E22" s="95"/>
      <c r="F22" s="79"/>
      <c r="G22" s="94"/>
      <c r="H22" s="95"/>
      <c r="I22" s="79"/>
      <c r="J22" s="94"/>
      <c r="K22" s="96"/>
    </row>
    <row r="23" spans="2:14" x14ac:dyDescent="0.3">
      <c r="B23" s="84" t="s">
        <v>29</v>
      </c>
      <c r="C23" s="85">
        <v>1.3425925925925923E-3</v>
      </c>
      <c r="D23" s="97">
        <v>1</v>
      </c>
      <c r="E23" s="98">
        <v>5.3903345724907029E-2</v>
      </c>
      <c r="F23" s="85">
        <v>4.861111111111111E-4</v>
      </c>
      <c r="G23" s="97">
        <v>1</v>
      </c>
      <c r="H23" s="98">
        <v>1</v>
      </c>
      <c r="I23" s="85">
        <v>1.8287037037037035E-3</v>
      </c>
      <c r="J23" s="97">
        <v>1</v>
      </c>
      <c r="K23" s="99">
        <v>7.2014585232452105E-2</v>
      </c>
    </row>
    <row r="24" spans="2:14" x14ac:dyDescent="0.3">
      <c r="B24" s="20"/>
      <c r="C24" s="21"/>
      <c r="D24" s="21"/>
      <c r="E24" s="21"/>
      <c r="F24" s="21"/>
      <c r="G24" s="21"/>
      <c r="H24" s="21"/>
      <c r="I24" s="21"/>
      <c r="J24" s="21"/>
      <c r="K24" s="26"/>
      <c r="L24" s="21"/>
      <c r="M24" s="21"/>
      <c r="N24" s="21"/>
    </row>
    <row r="25" spans="2:14" x14ac:dyDescent="0.3">
      <c r="B25" s="3" t="s">
        <v>38</v>
      </c>
      <c r="C25" s="5" t="s">
        <v>31</v>
      </c>
      <c r="D25" s="5" t="s">
        <v>32</v>
      </c>
      <c r="E25" s="5" t="s">
        <v>32</v>
      </c>
      <c r="F25" s="5" t="s">
        <v>31</v>
      </c>
      <c r="G25" s="5" t="s">
        <v>32</v>
      </c>
      <c r="H25" s="5" t="s">
        <v>32</v>
      </c>
      <c r="I25" s="5" t="s">
        <v>31</v>
      </c>
      <c r="J25" s="5" t="s">
        <v>32</v>
      </c>
      <c r="K25" s="23" t="s">
        <v>32</v>
      </c>
    </row>
    <row r="26" spans="2:14" x14ac:dyDescent="0.3">
      <c r="B26" s="106" t="s">
        <v>6</v>
      </c>
      <c r="C26" s="79">
        <v>1.4467592592592592E-3</v>
      </c>
      <c r="D26" s="94"/>
      <c r="E26" s="95">
        <v>5.8085501858736038E-2</v>
      </c>
      <c r="F26" s="79"/>
      <c r="G26" s="94"/>
      <c r="H26" s="95"/>
      <c r="I26" s="79">
        <v>1.4467592592592592E-3</v>
      </c>
      <c r="J26" s="94"/>
      <c r="K26" s="96">
        <v>5.6973564266180471E-2</v>
      </c>
    </row>
    <row r="27" spans="2:14" x14ac:dyDescent="0.3">
      <c r="B27" s="106" t="s">
        <v>13</v>
      </c>
      <c r="C27" s="79"/>
      <c r="D27" s="94"/>
      <c r="E27" s="95"/>
      <c r="F27" s="79"/>
      <c r="G27" s="94"/>
      <c r="H27" s="95"/>
      <c r="I27" s="79"/>
      <c r="J27" s="94"/>
      <c r="K27" s="96"/>
    </row>
    <row r="28" spans="2:14" x14ac:dyDescent="0.3">
      <c r="B28" s="106" t="s">
        <v>10</v>
      </c>
      <c r="C28" s="79"/>
      <c r="D28" s="94"/>
      <c r="E28" s="95"/>
      <c r="F28" s="79"/>
      <c r="G28" s="94"/>
      <c r="H28" s="95"/>
      <c r="I28" s="79"/>
      <c r="J28" s="94"/>
      <c r="K28" s="96"/>
    </row>
    <row r="29" spans="2:14" x14ac:dyDescent="0.3">
      <c r="B29" s="106" t="s">
        <v>3</v>
      </c>
      <c r="C29" s="79">
        <v>9.5833333333333361E-3</v>
      </c>
      <c r="D29" s="94"/>
      <c r="E29" s="95">
        <v>0.38475836431226762</v>
      </c>
      <c r="F29" s="79"/>
      <c r="G29" s="94"/>
      <c r="H29" s="95"/>
      <c r="I29" s="79">
        <v>9.5833333333333361E-3</v>
      </c>
      <c r="J29" s="94"/>
      <c r="K29" s="96">
        <v>0.37739288969917956</v>
      </c>
    </row>
    <row r="30" spans="2:14" x14ac:dyDescent="0.3">
      <c r="B30" s="106" t="s">
        <v>8</v>
      </c>
      <c r="C30" s="79">
        <v>1.1122685185185189E-2</v>
      </c>
      <c r="D30" s="94"/>
      <c r="E30" s="95">
        <v>0.44656133828996281</v>
      </c>
      <c r="F30" s="79"/>
      <c r="G30" s="94"/>
      <c r="H30" s="95"/>
      <c r="I30" s="79">
        <v>1.1122685185185189E-2</v>
      </c>
      <c r="J30" s="94"/>
      <c r="K30" s="96">
        <v>0.43801276207839562</v>
      </c>
    </row>
    <row r="31" spans="2:14" x14ac:dyDescent="0.3">
      <c r="B31" s="112" t="s">
        <v>2</v>
      </c>
      <c r="C31" s="79">
        <v>1.4120370370370369E-3</v>
      </c>
      <c r="D31" s="94"/>
      <c r="E31" s="95">
        <v>5.6691449814126368E-2</v>
      </c>
      <c r="F31" s="79"/>
      <c r="G31" s="94"/>
      <c r="H31" s="95"/>
      <c r="I31" s="79">
        <v>1.4120370370370369E-3</v>
      </c>
      <c r="J31" s="94"/>
      <c r="K31" s="96">
        <v>5.560619872379214E-2</v>
      </c>
    </row>
    <row r="32" spans="2:14" x14ac:dyDescent="0.3">
      <c r="B32" s="107" t="s">
        <v>29</v>
      </c>
      <c r="C32" s="90">
        <v>2.3564814814814823E-2</v>
      </c>
      <c r="D32" s="97"/>
      <c r="E32" s="97">
        <v>0.94609665427509282</v>
      </c>
      <c r="F32" s="90"/>
      <c r="G32" s="97"/>
      <c r="H32" s="97"/>
      <c r="I32" s="90">
        <v>2.3564814814814823E-2</v>
      </c>
      <c r="J32" s="97"/>
      <c r="K32" s="100">
        <v>0.9279854147675477</v>
      </c>
    </row>
    <row r="33" spans="2:14" x14ac:dyDescent="0.3">
      <c r="B33" s="101"/>
      <c r="C33" s="102"/>
      <c r="D33" s="102"/>
      <c r="E33" s="102"/>
      <c r="F33" s="102"/>
      <c r="G33" s="102"/>
      <c r="H33" s="102"/>
      <c r="I33" s="102"/>
      <c r="J33" s="102"/>
      <c r="K33" s="105"/>
      <c r="L33" s="102"/>
      <c r="M33" s="102"/>
      <c r="N33" s="102"/>
    </row>
    <row r="34" spans="2:14" x14ac:dyDescent="0.3">
      <c r="B34" s="84" t="s">
        <v>39</v>
      </c>
      <c r="C34" s="90">
        <v>2.4907407407407416E-2</v>
      </c>
      <c r="D34" s="104"/>
      <c r="E34" s="97">
        <v>0.99999999999999989</v>
      </c>
      <c r="F34" s="90">
        <v>4.861111111111111E-4</v>
      </c>
      <c r="G34" s="104"/>
      <c r="H34" s="97">
        <v>1</v>
      </c>
      <c r="I34" s="90">
        <v>2.5393518518518527E-2</v>
      </c>
      <c r="J34" s="104"/>
      <c r="K34" s="100">
        <v>0.99999999999999978</v>
      </c>
    </row>
    <row r="35" spans="2:14" ht="66" customHeight="1" thickBot="1" x14ac:dyDescent="0.35">
      <c r="B35" s="224" t="s">
        <v>49</v>
      </c>
      <c r="C35" s="225"/>
      <c r="D35" s="225"/>
      <c r="E35" s="225"/>
      <c r="F35" s="225"/>
      <c r="G35" s="225"/>
      <c r="H35" s="226"/>
      <c r="I35" s="225"/>
      <c r="J35" s="225"/>
      <c r="K35" s="226"/>
    </row>
  </sheetData>
  <mergeCells count="6">
    <mergeCell ref="B35:K35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1" manualBreakCount="1">
    <brk id="11" max="1048575" man="1"/>
  </colBreaks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90</vt:i4>
      </vt:variant>
      <vt:variant>
        <vt:lpstr>Intervalli denominati</vt:lpstr>
      </vt:variant>
      <vt:variant>
        <vt:i4>30</vt:i4>
      </vt:variant>
    </vt:vector>
  </HeadingPairs>
  <TitlesOfParts>
    <vt:vector size="120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A24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B14</vt:lpstr>
      <vt:lpstr>C1</vt:lpstr>
      <vt:lpstr>C2</vt:lpstr>
      <vt:lpstr>C3</vt:lpstr>
      <vt:lpstr>C4</vt:lpstr>
      <vt:lpstr>C5</vt:lpstr>
      <vt:lpstr>C6</vt:lpstr>
      <vt:lpstr>C7</vt:lpstr>
      <vt:lpstr>C8</vt:lpstr>
      <vt:lpstr>C9</vt:lpstr>
      <vt:lpstr>C10</vt:lpstr>
      <vt:lpstr>C11</vt:lpstr>
      <vt:lpstr>C12</vt:lpstr>
      <vt:lpstr>C13</vt:lpstr>
      <vt:lpstr>C14</vt:lpstr>
      <vt:lpstr>C15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D13</vt:lpstr>
      <vt:lpstr>D14</vt:lpstr>
      <vt:lpstr>D15</vt:lpstr>
      <vt:lpstr>D16</vt:lpstr>
      <vt:lpstr>D17</vt:lpstr>
      <vt:lpstr>D18</vt:lpstr>
      <vt:lpstr>D19</vt:lpstr>
      <vt:lpstr>D20</vt:lpstr>
      <vt:lpstr>D21</vt:lpstr>
      <vt:lpstr>D22</vt:lpstr>
      <vt:lpstr>D23</vt:lpstr>
      <vt:lpstr>D24</vt:lpstr>
      <vt:lpstr>D25</vt:lpstr>
      <vt:lpstr>D26</vt:lpstr>
      <vt:lpstr>D27</vt:lpstr>
      <vt:lpstr>D28</vt:lpstr>
      <vt:lpstr>D29</vt:lpstr>
      <vt:lpstr>D30</vt:lpstr>
      <vt:lpstr>D31</vt:lpstr>
      <vt:lpstr>D32</vt:lpstr>
      <vt:lpstr>D33</vt:lpstr>
      <vt:lpstr>D34</vt:lpstr>
      <vt:lpstr>D35</vt:lpstr>
      <vt:lpstr>D36</vt:lpstr>
      <vt:lpstr>Foglio1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'A24'!Area_stampa</vt:lpstr>
      <vt:lpstr>'A4'!Area_stampa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'B14'!Area_stampa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cavallaro_r</cp:lastModifiedBy>
  <cp:lastPrinted>2015-09-08T13:54:41Z</cp:lastPrinted>
  <dcterms:created xsi:type="dcterms:W3CDTF">2015-07-28T09:23:17Z</dcterms:created>
  <dcterms:modified xsi:type="dcterms:W3CDTF">2015-11-16T19:32:58Z</dcterms:modified>
</cp:coreProperties>
</file>