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948" yWindow="120" windowWidth="19440" windowHeight="11640" tabRatio="785" firstSheet="60"/>
  </bookViews>
  <sheets>
    <sheet name="A1" sheetId="115" r:id="rId1"/>
    <sheet name="A2" sheetId="116" r:id="rId2"/>
    <sheet name="A3" sheetId="117" r:id="rId3"/>
    <sheet name="A4" sheetId="118" r:id="rId4"/>
    <sheet name="A5" sheetId="119" r:id="rId5"/>
    <sheet name="A6" sheetId="120" r:id="rId6"/>
    <sheet name="A7" sheetId="121" r:id="rId7"/>
    <sheet name="A8" sheetId="122" r:id="rId8"/>
    <sheet name="A9" sheetId="123" r:id="rId9"/>
    <sheet name="A10" sheetId="124" r:id="rId10"/>
    <sheet name="A11" sheetId="125" r:id="rId11"/>
    <sheet name="A12" sheetId="126" r:id="rId12"/>
    <sheet name="A13" sheetId="127" r:id="rId13"/>
    <sheet name="A14" sheetId="128" r:id="rId14"/>
    <sheet name="A15" sheetId="129" r:id="rId15"/>
    <sheet name="A16" sheetId="106" r:id="rId16"/>
    <sheet name="A17" sheetId="107" r:id="rId17"/>
    <sheet name="A18" sheetId="108" r:id="rId18"/>
    <sheet name="A19" sheetId="109" r:id="rId19"/>
    <sheet name="A20" sheetId="110" r:id="rId20"/>
    <sheet name="A21" sheetId="111" r:id="rId21"/>
    <sheet name="A22" sheetId="112" r:id="rId22"/>
    <sheet name="A23" sheetId="113" r:id="rId23"/>
    <sheet name="A24" sheetId="114" r:id="rId24"/>
    <sheet name="B1" sheetId="92" r:id="rId25"/>
    <sheet name="B2" sheetId="93" r:id="rId26"/>
    <sheet name="B3" sheetId="94" r:id="rId27"/>
    <sheet name="B4" sheetId="95" r:id="rId28"/>
    <sheet name="B5" sheetId="96" r:id="rId29"/>
    <sheet name="B6" sheetId="97" r:id="rId30"/>
    <sheet name="B7" sheetId="98" r:id="rId31"/>
    <sheet name="B8" sheetId="99" r:id="rId32"/>
    <sheet name="B9" sheetId="100" r:id="rId33"/>
    <sheet name="B10" sheetId="101" r:id="rId34"/>
    <sheet name="B11" sheetId="102" r:id="rId35"/>
    <sheet name="B12" sheetId="103" r:id="rId36"/>
    <sheet name="B13" sheetId="104" r:id="rId37"/>
    <sheet name="B14" sheetId="105" r:id="rId38"/>
    <sheet name="C1" sheetId="130" r:id="rId39"/>
    <sheet name="C2" sheetId="131" r:id="rId40"/>
    <sheet name="C3" sheetId="132" r:id="rId41"/>
    <sheet name="C4" sheetId="133" r:id="rId42"/>
    <sheet name="C5" sheetId="134" r:id="rId43"/>
    <sheet name="C6" sheetId="135" r:id="rId44"/>
    <sheet name="C7" sheetId="136" r:id="rId45"/>
    <sheet name="C8" sheetId="137" r:id="rId46"/>
    <sheet name="C9" sheetId="138" r:id="rId47"/>
    <sheet name="C10" sheetId="139" r:id="rId48"/>
    <sheet name="C11" sheetId="140" r:id="rId49"/>
    <sheet name="C12" sheetId="141" r:id="rId50"/>
    <sheet name="C13" sheetId="142" r:id="rId51"/>
    <sheet name="C14" sheetId="143" r:id="rId52"/>
    <sheet name="C15" sheetId="144" r:id="rId53"/>
    <sheet name="D1" sheetId="56" r:id="rId54"/>
    <sheet name="D2" sheetId="57" r:id="rId55"/>
    <sheet name="D3" sheetId="58" r:id="rId56"/>
    <sheet name="D4" sheetId="59" r:id="rId57"/>
    <sheet name="D5" sheetId="60" r:id="rId58"/>
    <sheet name="D6" sheetId="61" r:id="rId59"/>
    <sheet name="D7" sheetId="62" r:id="rId60"/>
    <sheet name="D8" sheetId="63" r:id="rId61"/>
    <sheet name="D9" sheetId="64" r:id="rId62"/>
    <sheet name="D10" sheetId="65" r:id="rId63"/>
    <sheet name="D11" sheetId="66" r:id="rId64"/>
    <sheet name="D12" sheetId="67" r:id="rId65"/>
    <sheet name="D13" sheetId="68" r:id="rId66"/>
    <sheet name="D14" sheetId="69" r:id="rId67"/>
    <sheet name="D15" sheetId="70" r:id="rId68"/>
    <sheet name="D16" sheetId="71" r:id="rId69"/>
    <sheet name="D17" sheetId="72" r:id="rId70"/>
    <sheet name="D18" sheetId="73" r:id="rId71"/>
    <sheet name="D19" sheetId="74" r:id="rId72"/>
    <sheet name="D20" sheetId="75" r:id="rId73"/>
    <sheet name="D21" sheetId="76" r:id="rId74"/>
    <sheet name="D22" sheetId="77" r:id="rId75"/>
    <sheet name="D23" sheetId="78" r:id="rId76"/>
    <sheet name="D24" sheetId="79" r:id="rId77"/>
    <sheet name="D25" sheetId="80" r:id="rId78"/>
    <sheet name="D26" sheetId="81" r:id="rId79"/>
    <sheet name="D27" sheetId="82" r:id="rId80"/>
    <sheet name="D28" sheetId="83" r:id="rId81"/>
    <sheet name="D29" sheetId="84" r:id="rId82"/>
    <sheet name="D30" sheetId="85" r:id="rId83"/>
    <sheet name="D31" sheetId="86" r:id="rId84"/>
    <sheet name="D32" sheetId="87" r:id="rId85"/>
    <sheet name="D33" sheetId="88" r:id="rId86"/>
    <sheet name="D34" sheetId="89" r:id="rId87"/>
    <sheet name="D35" sheetId="90" r:id="rId88"/>
    <sheet name="D36" sheetId="91" r:id="rId89"/>
  </sheets>
  <externalReferences>
    <externalReference r:id="rId90"/>
    <externalReference r:id="rId91"/>
  </externalReferences>
  <definedNames>
    <definedName name="_xlnm.Print_Area" localSheetId="9">'A10'!$A$1:$K$35</definedName>
    <definedName name="_xlnm.Print_Area" localSheetId="10">'A11'!$A$1:$K$35</definedName>
    <definedName name="_xlnm.Print_Area" localSheetId="11">'A12'!$A$1:$K$35</definedName>
    <definedName name="_xlnm.Print_Area" localSheetId="12">'A13'!$A$1:$K$35</definedName>
    <definedName name="_xlnm.Print_Area" localSheetId="13">'A14'!$A$1:$K$35</definedName>
    <definedName name="_xlnm.Print_Area" localSheetId="14">'A15'!$A$1:$K$35</definedName>
    <definedName name="_xlnm.Print_Area" localSheetId="18">'A19'!$A$1:$K$35</definedName>
    <definedName name="_xlnm.Print_Area" localSheetId="19">'A20'!$A$1:$K$35</definedName>
    <definedName name="_xlnm.Print_Area" localSheetId="20">'A21'!$A$1:$K$35</definedName>
    <definedName name="_xlnm.Print_Area" localSheetId="21">'A22'!$A$1:$K$35</definedName>
    <definedName name="_xlnm.Print_Area" localSheetId="22">'A23'!$A$1:$K$35</definedName>
    <definedName name="_xlnm.Print_Area" localSheetId="23">'A24'!$A$1:$K$35</definedName>
    <definedName name="_xlnm.Print_Area" localSheetId="3">'A1'!$A$1:$K$35</definedName>
    <definedName name="_xlnm.Print_Area" localSheetId="4">'A5'!$A$1:$K$35</definedName>
    <definedName name="_xlnm.Print_Area" localSheetId="5">'A6'!$A$1:$K$35</definedName>
    <definedName name="_xlnm.Print_Area" localSheetId="6">'A7'!$A$1:$K$35</definedName>
    <definedName name="_xlnm.Print_Area" localSheetId="7">'A8'!$A$1:$K$35</definedName>
    <definedName name="_xlnm.Print_Area" localSheetId="8">'A9'!$A$1:$K$35</definedName>
    <definedName name="_xlnm.Print_Area" localSheetId="33">'B10'!$A$1:$K$35</definedName>
    <definedName name="_xlnm.Print_Area" localSheetId="34">'B11'!$A$1:$K$35</definedName>
    <definedName name="_xlnm.Print_Area" localSheetId="35">'B12'!$A$1:$K$35</definedName>
    <definedName name="_xlnm.Print_Area" localSheetId="36">'B13'!$A$1:$K$35</definedName>
    <definedName name="_xlnm.Print_Area" localSheetId="37">'B14'!$A$1:$K$35</definedName>
    <definedName name="_xlnm.Print_Area" localSheetId="26">'B3'!$A$1:$K$35</definedName>
    <definedName name="_xlnm.Print_Area" localSheetId="27">'B4'!$A$1:$K$35</definedName>
    <definedName name="_xlnm.Print_Area" localSheetId="28">'B5'!$A$1:$K$35</definedName>
    <definedName name="_xlnm.Print_Area" localSheetId="29">'B6'!$A$1:$K$35</definedName>
    <definedName name="_xlnm.Print_Area" localSheetId="30">'B7'!$A$1:$K$35</definedName>
    <definedName name="_xlnm.Print_Area" localSheetId="31">'B8'!$A$1:$K$35</definedName>
    <definedName name="_xlnm.Print_Area" localSheetId="32">'B9'!$A$1:$K$35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133" l="1"/>
  <c r="H32" i="133"/>
  <c r="G32" i="133"/>
  <c r="F32" i="133"/>
  <c r="E32" i="133"/>
  <c r="D32" i="133"/>
  <c r="D34" i="133"/>
  <c r="C32" i="133"/>
  <c r="C34" i="133"/>
  <c r="K31" i="133"/>
  <c r="K30" i="133"/>
  <c r="K29" i="133"/>
  <c r="K28" i="133"/>
  <c r="K27" i="133"/>
  <c r="K26" i="133"/>
  <c r="K22" i="133"/>
  <c r="K21" i="133"/>
  <c r="K20" i="133"/>
  <c r="K19" i="133"/>
  <c r="K18" i="133"/>
  <c r="K17" i="133"/>
  <c r="K16" i="133"/>
  <c r="K15" i="133"/>
  <c r="K14" i="133"/>
  <c r="K13" i="133"/>
  <c r="K12" i="133"/>
  <c r="K11" i="133"/>
  <c r="K10" i="133"/>
  <c r="K9" i="133"/>
  <c r="K8" i="133"/>
  <c r="K7" i="133"/>
  <c r="G23" i="133"/>
  <c r="F23" i="133"/>
  <c r="E23" i="133"/>
  <c r="D23" i="133"/>
  <c r="C23" i="133"/>
  <c r="I34" i="130"/>
  <c r="G34" i="130"/>
  <c r="D32" i="130"/>
  <c r="E32" i="130"/>
  <c r="F32" i="130"/>
  <c r="G32" i="130"/>
  <c r="K31" i="130"/>
  <c r="K30" i="130"/>
  <c r="K29" i="130"/>
  <c r="K28" i="130"/>
  <c r="K26" i="130"/>
  <c r="K32" i="130"/>
  <c r="C32" i="130"/>
  <c r="K8" i="130"/>
  <c r="K9" i="130"/>
  <c r="K10" i="130"/>
  <c r="K11" i="130"/>
  <c r="K12" i="130"/>
  <c r="K13" i="130"/>
  <c r="K16" i="130"/>
  <c r="K20" i="130"/>
  <c r="K21" i="130"/>
  <c r="K22" i="130"/>
  <c r="K7" i="130"/>
  <c r="K23" i="130"/>
  <c r="K34" i="130"/>
  <c r="I23" i="130"/>
  <c r="D23" i="130"/>
  <c r="D34" i="130"/>
  <c r="E23" i="130"/>
  <c r="E34" i="130"/>
  <c r="F23" i="130"/>
  <c r="F34" i="130"/>
  <c r="G23" i="130"/>
  <c r="C23" i="130"/>
  <c r="C34" i="130"/>
  <c r="F32" i="94"/>
  <c r="G13" i="94"/>
  <c r="G9" i="94"/>
  <c r="F23" i="94"/>
  <c r="G22" i="94"/>
  <c r="I31" i="94"/>
  <c r="I30" i="94"/>
  <c r="I29" i="94"/>
  <c r="I27" i="94"/>
  <c r="I26" i="94"/>
  <c r="I32" i="94"/>
  <c r="I8" i="94"/>
  <c r="I9" i="94"/>
  <c r="I10" i="94"/>
  <c r="I11" i="94"/>
  <c r="I12" i="94"/>
  <c r="I13" i="94"/>
  <c r="I16" i="94"/>
  <c r="I21" i="94"/>
  <c r="I22" i="94"/>
  <c r="I7" i="94"/>
  <c r="L13" i="93"/>
  <c r="L20" i="93"/>
  <c r="L21" i="93"/>
  <c r="L18" i="92"/>
  <c r="L21" i="92"/>
  <c r="C32" i="93"/>
  <c r="C23" i="93"/>
  <c r="D13" i="93"/>
  <c r="D10" i="93"/>
  <c r="L31" i="93"/>
  <c r="L30" i="93"/>
  <c r="L29" i="93"/>
  <c r="L28" i="93"/>
  <c r="L26" i="93"/>
  <c r="L22" i="93"/>
  <c r="L16" i="93"/>
  <c r="L12" i="93"/>
  <c r="L11" i="93"/>
  <c r="L10" i="93"/>
  <c r="L9" i="93"/>
  <c r="L8" i="93"/>
  <c r="L7" i="93"/>
  <c r="L31" i="92"/>
  <c r="L30" i="92"/>
  <c r="L29" i="92"/>
  <c r="L28" i="92"/>
  <c r="L32" i="92"/>
  <c r="L22" i="92"/>
  <c r="L16" i="92"/>
  <c r="L12" i="92"/>
  <c r="L11" i="92"/>
  <c r="L10" i="92"/>
  <c r="L9" i="92"/>
  <c r="L7" i="92"/>
  <c r="L15" i="108"/>
  <c r="D17" i="108"/>
  <c r="C32" i="108"/>
  <c r="C34" i="108"/>
  <c r="C23" i="108"/>
  <c r="D22" i="108"/>
  <c r="D11" i="108"/>
  <c r="D9" i="108"/>
  <c r="D7" i="108"/>
  <c r="L31" i="108"/>
  <c r="L30" i="108"/>
  <c r="L29" i="108"/>
  <c r="L28" i="108"/>
  <c r="L27" i="108"/>
  <c r="L26" i="108"/>
  <c r="L22" i="108"/>
  <c r="L21" i="108"/>
  <c r="L17" i="108"/>
  <c r="L16" i="108"/>
  <c r="L12" i="108"/>
  <c r="L11" i="108"/>
  <c r="L10" i="108"/>
  <c r="L9" i="108"/>
  <c r="L8" i="108"/>
  <c r="L7" i="108"/>
  <c r="L21" i="107"/>
  <c r="E31" i="107"/>
  <c r="E30" i="107"/>
  <c r="E29" i="107"/>
  <c r="E28" i="107"/>
  <c r="E27" i="107"/>
  <c r="E26" i="107"/>
  <c r="E32" i="107"/>
  <c r="C23" i="107"/>
  <c r="D10" i="107"/>
  <c r="L22" i="107"/>
  <c r="L17" i="107"/>
  <c r="L16" i="107"/>
  <c r="L12" i="107"/>
  <c r="L11" i="107"/>
  <c r="L10" i="107"/>
  <c r="L9" i="107"/>
  <c r="L8" i="107"/>
  <c r="L7" i="107"/>
  <c r="D16" i="107"/>
  <c r="E31" i="106"/>
  <c r="E30" i="106"/>
  <c r="E29" i="106"/>
  <c r="E28" i="106"/>
  <c r="E27" i="106"/>
  <c r="E26" i="106"/>
  <c r="D8" i="106"/>
  <c r="E8" i="106"/>
  <c r="D9" i="106"/>
  <c r="E9" i="106"/>
  <c r="D10" i="106"/>
  <c r="E10" i="106"/>
  <c r="D11" i="106"/>
  <c r="E11" i="106"/>
  <c r="D12" i="106"/>
  <c r="E12" i="106"/>
  <c r="D16" i="106"/>
  <c r="E16" i="106"/>
  <c r="D17" i="106"/>
  <c r="E17" i="106"/>
  <c r="D22" i="106"/>
  <c r="E22" i="106"/>
  <c r="E7" i="106"/>
  <c r="D7" i="106"/>
  <c r="L31" i="107"/>
  <c r="L30" i="107"/>
  <c r="L29" i="107"/>
  <c r="L28" i="107"/>
  <c r="L27" i="107"/>
  <c r="L26" i="107"/>
  <c r="C32" i="107"/>
  <c r="L31" i="106"/>
  <c r="L30" i="106"/>
  <c r="L29" i="106"/>
  <c r="L28" i="106"/>
  <c r="L27" i="106"/>
  <c r="L26" i="106"/>
  <c r="L32" i="106"/>
  <c r="L22" i="106"/>
  <c r="L17" i="106"/>
  <c r="L16" i="106"/>
  <c r="L15" i="106"/>
  <c r="L12" i="106"/>
  <c r="L11" i="106"/>
  <c r="L10" i="106"/>
  <c r="L9" i="106"/>
  <c r="L8" i="106"/>
  <c r="L7" i="106"/>
  <c r="C34" i="106"/>
  <c r="E32" i="106"/>
  <c r="C32" i="106"/>
  <c r="C23" i="106"/>
  <c r="L31" i="117"/>
  <c r="L30" i="117"/>
  <c r="L29" i="117"/>
  <c r="L28" i="117"/>
  <c r="L27" i="117"/>
  <c r="L26" i="117"/>
  <c r="L8" i="117"/>
  <c r="L9" i="117"/>
  <c r="L10" i="117"/>
  <c r="L11" i="117"/>
  <c r="L12" i="117"/>
  <c r="L13" i="117"/>
  <c r="L15" i="117"/>
  <c r="L16" i="117"/>
  <c r="L17" i="117"/>
  <c r="L21" i="117"/>
  <c r="L22" i="117"/>
  <c r="L7" i="117"/>
  <c r="C32" i="117"/>
  <c r="D9" i="117"/>
  <c r="D10" i="117"/>
  <c r="D13" i="117"/>
  <c r="D15" i="117"/>
  <c r="D22" i="117"/>
  <c r="D7" i="117"/>
  <c r="C23" i="117"/>
  <c r="D8" i="117"/>
  <c r="L31" i="116"/>
  <c r="L30" i="116"/>
  <c r="N30" i="116"/>
  <c r="L29" i="116"/>
  <c r="L28" i="116"/>
  <c r="L27" i="116"/>
  <c r="L32" i="116"/>
  <c r="L34" i="116"/>
  <c r="L26" i="116"/>
  <c r="L8" i="116"/>
  <c r="M8" i="116"/>
  <c r="L9" i="116"/>
  <c r="M9" i="116"/>
  <c r="L10" i="116"/>
  <c r="M10" i="116"/>
  <c r="L11" i="116"/>
  <c r="M11" i="116"/>
  <c r="L12" i="116"/>
  <c r="M12" i="116"/>
  <c r="L13" i="116"/>
  <c r="M13" i="116"/>
  <c r="L15" i="116"/>
  <c r="M15" i="116"/>
  <c r="L16" i="116"/>
  <c r="M16" i="116"/>
  <c r="L17" i="116"/>
  <c r="M17" i="116"/>
  <c r="L21" i="116"/>
  <c r="N21" i="116"/>
  <c r="L22" i="116"/>
  <c r="M22" i="116"/>
  <c r="L7" i="116"/>
  <c r="C32" i="116"/>
  <c r="C23" i="116"/>
  <c r="D8" i="116"/>
  <c r="L31" i="115"/>
  <c r="L30" i="115"/>
  <c r="L29" i="115"/>
  <c r="L28" i="115"/>
  <c r="L27" i="115"/>
  <c r="L32" i="115"/>
  <c r="L26" i="115"/>
  <c r="L8" i="115"/>
  <c r="L9" i="115"/>
  <c r="L10" i="115"/>
  <c r="L11" i="115"/>
  <c r="L12" i="115"/>
  <c r="L15" i="115"/>
  <c r="L16" i="115"/>
  <c r="L17" i="115"/>
  <c r="L22" i="115"/>
  <c r="L7" i="115"/>
  <c r="L23" i="115"/>
  <c r="C32" i="115"/>
  <c r="C34" i="115"/>
  <c r="C23" i="115"/>
  <c r="D22" i="115"/>
  <c r="N28" i="116"/>
  <c r="N26" i="116"/>
  <c r="N11" i="116"/>
  <c r="N29" i="116"/>
  <c r="D12" i="116"/>
  <c r="D15" i="116"/>
  <c r="D13" i="116"/>
  <c r="D10" i="116"/>
  <c r="C34" i="116"/>
  <c r="E7" i="116"/>
  <c r="M21" i="116"/>
  <c r="D16" i="116"/>
  <c r="N10" i="116"/>
  <c r="D7" i="116"/>
  <c r="D23" i="116"/>
  <c r="D9" i="116"/>
  <c r="D22" i="116"/>
  <c r="D11" i="116"/>
  <c r="N16" i="116"/>
  <c r="K32" i="133"/>
  <c r="G34" i="133"/>
  <c r="H34" i="133"/>
  <c r="E34" i="133"/>
  <c r="K23" i="133"/>
  <c r="K34" i="133"/>
  <c r="F34" i="133"/>
  <c r="G10" i="94"/>
  <c r="G16" i="94"/>
  <c r="F34" i="94"/>
  <c r="H26" i="94"/>
  <c r="I23" i="94"/>
  <c r="G7" i="94"/>
  <c r="G23" i="94"/>
  <c r="G11" i="94"/>
  <c r="G21" i="94"/>
  <c r="G8" i="94"/>
  <c r="G12" i="94"/>
  <c r="H12" i="94"/>
  <c r="H8" i="94"/>
  <c r="H31" i="94"/>
  <c r="H11" i="94"/>
  <c r="H16" i="94"/>
  <c r="H7" i="94"/>
  <c r="H10" i="94"/>
  <c r="H21" i="94"/>
  <c r="J8" i="94"/>
  <c r="I34" i="94"/>
  <c r="K13" i="94"/>
  <c r="J10" i="94"/>
  <c r="J11" i="94"/>
  <c r="J22" i="94"/>
  <c r="K21" i="94"/>
  <c r="K9" i="94"/>
  <c r="J7" i="94"/>
  <c r="K29" i="94"/>
  <c r="K16" i="94"/>
  <c r="K12" i="94"/>
  <c r="K30" i="94"/>
  <c r="K7" i="94"/>
  <c r="K11" i="94"/>
  <c r="J21" i="94"/>
  <c r="J13" i="94"/>
  <c r="J9" i="94"/>
  <c r="J16" i="94"/>
  <c r="J12" i="94"/>
  <c r="D21" i="93"/>
  <c r="D7" i="93"/>
  <c r="D11" i="93"/>
  <c r="C34" i="93"/>
  <c r="D20" i="93"/>
  <c r="D8" i="93"/>
  <c r="D12" i="93"/>
  <c r="D16" i="93"/>
  <c r="D9" i="93"/>
  <c r="D22" i="93"/>
  <c r="L32" i="93"/>
  <c r="E28" i="93"/>
  <c r="E16" i="93"/>
  <c r="E21" i="93"/>
  <c r="E13" i="93"/>
  <c r="E20" i="93"/>
  <c r="E12" i="93"/>
  <c r="E26" i="93"/>
  <c r="E10" i="93"/>
  <c r="E29" i="93"/>
  <c r="L23" i="93"/>
  <c r="M13" i="93"/>
  <c r="E8" i="93"/>
  <c r="E22" i="93"/>
  <c r="E30" i="93"/>
  <c r="L23" i="92"/>
  <c r="E31" i="93"/>
  <c r="E7" i="93"/>
  <c r="E9" i="93"/>
  <c r="E11" i="93"/>
  <c r="D16" i="108"/>
  <c r="E31" i="108"/>
  <c r="E22" i="108"/>
  <c r="E10" i="108"/>
  <c r="E26" i="108"/>
  <c r="E8" i="108"/>
  <c r="E17" i="108"/>
  <c r="E12" i="108"/>
  <c r="E7" i="108"/>
  <c r="E9" i="108"/>
  <c r="E11" i="108"/>
  <c r="E16" i="108"/>
  <c r="E28" i="108"/>
  <c r="E30" i="108"/>
  <c r="D8" i="108"/>
  <c r="D23" i="108"/>
  <c r="D10" i="108"/>
  <c r="D12" i="108"/>
  <c r="E29" i="108"/>
  <c r="L23" i="108"/>
  <c r="M8" i="108"/>
  <c r="E27" i="108"/>
  <c r="L32" i="108"/>
  <c r="L32" i="107"/>
  <c r="C34" i="107"/>
  <c r="E16" i="107"/>
  <c r="D8" i="107"/>
  <c r="E8" i="107"/>
  <c r="D11" i="107"/>
  <c r="D22" i="107"/>
  <c r="D9" i="107"/>
  <c r="D12" i="107"/>
  <c r="E22" i="107"/>
  <c r="D7" i="107"/>
  <c r="E7" i="107"/>
  <c r="E9" i="107"/>
  <c r="E11" i="107"/>
  <c r="L23" i="107"/>
  <c r="M17" i="107"/>
  <c r="D23" i="106"/>
  <c r="E23" i="106"/>
  <c r="E34" i="106"/>
  <c r="L23" i="106"/>
  <c r="D16" i="117"/>
  <c r="D11" i="117"/>
  <c r="D23" i="117"/>
  <c r="C34" i="117"/>
  <c r="E12" i="117"/>
  <c r="D17" i="117"/>
  <c r="D12" i="117"/>
  <c r="L32" i="117"/>
  <c r="L23" i="117"/>
  <c r="E8" i="117"/>
  <c r="E10" i="117"/>
  <c r="E17" i="117"/>
  <c r="E22" i="117"/>
  <c r="E13" i="117"/>
  <c r="E16" i="117"/>
  <c r="N7" i="116"/>
  <c r="N15" i="116"/>
  <c r="N12" i="116"/>
  <c r="N27" i="116"/>
  <c r="N31" i="116"/>
  <c r="N22" i="116"/>
  <c r="N8" i="116"/>
  <c r="N17" i="116"/>
  <c r="N13" i="116"/>
  <c r="N9" i="116"/>
  <c r="M7" i="116"/>
  <c r="E31" i="116"/>
  <c r="E22" i="116"/>
  <c r="E10" i="116"/>
  <c r="E8" i="116"/>
  <c r="M17" i="115"/>
  <c r="M12" i="115"/>
  <c r="M15" i="115"/>
  <c r="M9" i="115"/>
  <c r="M22" i="115"/>
  <c r="M8" i="115"/>
  <c r="N17" i="115"/>
  <c r="L34" i="115"/>
  <c r="N12" i="115"/>
  <c r="E28" i="115"/>
  <c r="E11" i="115"/>
  <c r="E26" i="115"/>
  <c r="D15" i="115"/>
  <c r="D10" i="115"/>
  <c r="D7" i="115"/>
  <c r="D12" i="115"/>
  <c r="D9" i="115"/>
  <c r="N22" i="115"/>
  <c r="N8" i="115"/>
  <c r="D17" i="115"/>
  <c r="D8" i="115"/>
  <c r="D16" i="115"/>
  <c r="D11" i="115"/>
  <c r="N16" i="115"/>
  <c r="N10" i="115"/>
  <c r="N27" i="115"/>
  <c r="N31" i="115"/>
  <c r="N7" i="115"/>
  <c r="N15" i="115"/>
  <c r="N9" i="115"/>
  <c r="M10" i="115"/>
  <c r="M16" i="115"/>
  <c r="M7" i="115"/>
  <c r="M11" i="115"/>
  <c r="E7" i="115"/>
  <c r="E15" i="115"/>
  <c r="E29" i="115"/>
  <c r="E17" i="115"/>
  <c r="E30" i="115"/>
  <c r="E9" i="115"/>
  <c r="E22" i="115"/>
  <c r="E27" i="115"/>
  <c r="E31" i="115"/>
  <c r="E16" i="115"/>
  <c r="E12" i="115"/>
  <c r="E10" i="115"/>
  <c r="E8" i="115"/>
  <c r="E12" i="116"/>
  <c r="E27" i="116"/>
  <c r="E15" i="116"/>
  <c r="E28" i="116"/>
  <c r="E13" i="116"/>
  <c r="E30" i="116"/>
  <c r="E11" i="116"/>
  <c r="E9" i="116"/>
  <c r="E29" i="116"/>
  <c r="E26" i="116"/>
  <c r="E16" i="116"/>
  <c r="K8" i="94"/>
  <c r="H27" i="94"/>
  <c r="H29" i="94"/>
  <c r="H30" i="94"/>
  <c r="H22" i="94"/>
  <c r="H9" i="94"/>
  <c r="H23" i="94"/>
  <c r="H34" i="94"/>
  <c r="H13" i="94"/>
  <c r="H32" i="94"/>
  <c r="K26" i="94"/>
  <c r="J23" i="94"/>
  <c r="K27" i="94"/>
  <c r="K10" i="94"/>
  <c r="K31" i="94"/>
  <c r="K22" i="94"/>
  <c r="D23" i="93"/>
  <c r="M16" i="93"/>
  <c r="M21" i="93"/>
  <c r="M20" i="93"/>
  <c r="M9" i="93"/>
  <c r="M8" i="93"/>
  <c r="M10" i="93"/>
  <c r="M12" i="93"/>
  <c r="M11" i="93"/>
  <c r="L34" i="93"/>
  <c r="N13" i="93"/>
  <c r="N22" i="93"/>
  <c r="N9" i="93"/>
  <c r="E32" i="93"/>
  <c r="M22" i="93"/>
  <c r="M7" i="93"/>
  <c r="N12" i="93"/>
  <c r="M9" i="92"/>
  <c r="M10" i="92"/>
  <c r="M12" i="92"/>
  <c r="M7" i="92"/>
  <c r="L34" i="92"/>
  <c r="N22" i="92"/>
  <c r="M22" i="92"/>
  <c r="M11" i="92"/>
  <c r="M16" i="92"/>
  <c r="M18" i="92"/>
  <c r="M21" i="92"/>
  <c r="N31" i="93"/>
  <c r="N8" i="93"/>
  <c r="E23" i="93"/>
  <c r="E34" i="93"/>
  <c r="N30" i="93"/>
  <c r="N28" i="93"/>
  <c r="N26" i="93"/>
  <c r="N11" i="93"/>
  <c r="N7" i="93"/>
  <c r="N16" i="93"/>
  <c r="N10" i="93"/>
  <c r="N29" i="93"/>
  <c r="M23" i="93"/>
  <c r="N11" i="92"/>
  <c r="M7" i="108"/>
  <c r="M15" i="108"/>
  <c r="M17" i="108"/>
  <c r="M12" i="108"/>
  <c r="L34" i="108"/>
  <c r="N10" i="108"/>
  <c r="M11" i="108"/>
  <c r="E32" i="108"/>
  <c r="M21" i="108"/>
  <c r="M10" i="108"/>
  <c r="M16" i="108"/>
  <c r="M9" i="108"/>
  <c r="E23" i="108"/>
  <c r="E34" i="108"/>
  <c r="M22" i="108"/>
  <c r="N8" i="108"/>
  <c r="N7" i="108"/>
  <c r="N30" i="108"/>
  <c r="N28" i="108"/>
  <c r="N27" i="108"/>
  <c r="N16" i="108"/>
  <c r="M21" i="107"/>
  <c r="E12" i="107"/>
  <c r="E10" i="107"/>
  <c r="E23" i="107"/>
  <c r="E34" i="107"/>
  <c r="D23" i="107"/>
  <c r="M12" i="107"/>
  <c r="M22" i="107"/>
  <c r="M9" i="107"/>
  <c r="M16" i="107"/>
  <c r="M10" i="107"/>
  <c r="M11" i="107"/>
  <c r="M8" i="107"/>
  <c r="L34" i="107"/>
  <c r="N21" i="107"/>
  <c r="M7" i="107"/>
  <c r="M10" i="106"/>
  <c r="L34" i="106"/>
  <c r="M22" i="106"/>
  <c r="M16" i="106"/>
  <c r="M11" i="106"/>
  <c r="M15" i="106"/>
  <c r="M7" i="106"/>
  <c r="M8" i="106"/>
  <c r="M17" i="106"/>
  <c r="M12" i="106"/>
  <c r="M9" i="106"/>
  <c r="E9" i="117"/>
  <c r="E29" i="117"/>
  <c r="E28" i="117"/>
  <c r="E27" i="117"/>
  <c r="E30" i="117"/>
  <c r="E31" i="117"/>
  <c r="E26" i="117"/>
  <c r="E11" i="117"/>
  <c r="E15" i="117"/>
  <c r="E7" i="117"/>
  <c r="E23" i="117"/>
  <c r="M10" i="117"/>
  <c r="L34" i="117"/>
  <c r="M21" i="117"/>
  <c r="M15" i="117"/>
  <c r="M8" i="117"/>
  <c r="M11" i="117"/>
  <c r="M9" i="117"/>
  <c r="M13" i="117"/>
  <c r="M17" i="117"/>
  <c r="M12" i="117"/>
  <c r="M16" i="117"/>
  <c r="M22" i="117"/>
  <c r="M7" i="117"/>
  <c r="N32" i="116"/>
  <c r="N34" i="116"/>
  <c r="E23" i="116"/>
  <c r="E23" i="115"/>
  <c r="E32" i="115"/>
  <c r="D23" i="115"/>
  <c r="M23" i="115"/>
  <c r="N28" i="115"/>
  <c r="N29" i="115"/>
  <c r="N26" i="115"/>
  <c r="N32" i="115"/>
  <c r="N30" i="115"/>
  <c r="N11" i="115"/>
  <c r="N23" i="115"/>
  <c r="E34" i="115"/>
  <c r="E32" i="116"/>
  <c r="E34" i="116"/>
  <c r="K23" i="94"/>
  <c r="K32" i="94"/>
  <c r="N21" i="93"/>
  <c r="N20" i="93"/>
  <c r="N23" i="93"/>
  <c r="N21" i="92"/>
  <c r="N28" i="92"/>
  <c r="M23" i="92"/>
  <c r="N10" i="92"/>
  <c r="N30" i="92"/>
  <c r="N29" i="92"/>
  <c r="N16" i="92"/>
  <c r="N9" i="92"/>
  <c r="N18" i="92"/>
  <c r="N7" i="92"/>
  <c r="N31" i="92"/>
  <c r="N12" i="92"/>
  <c r="N32" i="93"/>
  <c r="N26" i="108"/>
  <c r="N9" i="108"/>
  <c r="N15" i="108"/>
  <c r="N21" i="108"/>
  <c r="N29" i="108"/>
  <c r="N11" i="108"/>
  <c r="N12" i="108"/>
  <c r="N22" i="108"/>
  <c r="N31" i="108"/>
  <c r="N32" i="108"/>
  <c r="N17" i="108"/>
  <c r="M23" i="108"/>
  <c r="M23" i="107"/>
  <c r="N11" i="107"/>
  <c r="N16" i="107"/>
  <c r="N10" i="107"/>
  <c r="N17" i="107"/>
  <c r="N7" i="107"/>
  <c r="N12" i="107"/>
  <c r="N26" i="107"/>
  <c r="N22" i="107"/>
  <c r="N27" i="107"/>
  <c r="N9" i="107"/>
  <c r="N30" i="107"/>
  <c r="N31" i="107"/>
  <c r="N8" i="107"/>
  <c r="N29" i="107"/>
  <c r="N28" i="107"/>
  <c r="N29" i="106"/>
  <c r="N28" i="106"/>
  <c r="N15" i="106"/>
  <c r="N22" i="106"/>
  <c r="N12" i="106"/>
  <c r="N26" i="106"/>
  <c r="N7" i="106"/>
  <c r="N23" i="106"/>
  <c r="N11" i="106"/>
  <c r="N17" i="106"/>
  <c r="N9" i="106"/>
  <c r="N27" i="106"/>
  <c r="N16" i="106"/>
  <c r="N8" i="106"/>
  <c r="N30" i="106"/>
  <c r="N31" i="106"/>
  <c r="N10" i="106"/>
  <c r="M23" i="106"/>
  <c r="M23" i="117"/>
  <c r="E32" i="117"/>
  <c r="E34" i="117"/>
  <c r="N28" i="117"/>
  <c r="N31" i="117"/>
  <c r="N27" i="117"/>
  <c r="N29" i="117"/>
  <c r="N26" i="117"/>
  <c r="N30" i="117"/>
  <c r="N7" i="117"/>
  <c r="N8" i="117"/>
  <c r="N12" i="117"/>
  <c r="N9" i="117"/>
  <c r="N13" i="117"/>
  <c r="N17" i="117"/>
  <c r="N21" i="117"/>
  <c r="N16" i="117"/>
  <c r="N15" i="117"/>
  <c r="N11" i="117"/>
  <c r="N10" i="117"/>
  <c r="N22" i="117"/>
  <c r="N34" i="115"/>
  <c r="C7" i="137"/>
  <c r="C9" i="137"/>
  <c r="C10" i="137"/>
  <c r="C11" i="137"/>
  <c r="C23" i="137"/>
  <c r="K23" i="137"/>
  <c r="C29" i="137"/>
  <c r="C30" i="137"/>
  <c r="C32" i="137"/>
  <c r="K32" i="137"/>
  <c r="K34" i="137"/>
  <c r="C34" i="137"/>
  <c r="K30" i="137"/>
  <c r="K29" i="137"/>
  <c r="K11" i="137"/>
  <c r="K10" i="137"/>
  <c r="K9" i="137"/>
  <c r="K7" i="137"/>
  <c r="F7" i="97"/>
  <c r="I7" i="97"/>
  <c r="F9" i="97"/>
  <c r="I9" i="97"/>
  <c r="I23" i="97"/>
  <c r="F26" i="97"/>
  <c r="I26" i="97"/>
  <c r="F28" i="97"/>
  <c r="I28" i="97"/>
  <c r="I32" i="97"/>
  <c r="I34" i="97"/>
  <c r="K7" i="97"/>
  <c r="K9" i="97"/>
  <c r="K23" i="97"/>
  <c r="K26" i="97"/>
  <c r="K28" i="97"/>
  <c r="K32" i="97"/>
  <c r="K34" i="97"/>
  <c r="F23" i="97"/>
  <c r="F32" i="97"/>
  <c r="F34" i="97"/>
  <c r="H7" i="97"/>
  <c r="H9" i="97"/>
  <c r="H23" i="97"/>
  <c r="H26" i="97"/>
  <c r="H28" i="97"/>
  <c r="H32" i="97"/>
  <c r="H34" i="97"/>
  <c r="J7" i="97"/>
  <c r="J9" i="97"/>
  <c r="J23" i="97"/>
  <c r="G7" i="97"/>
  <c r="G9" i="97"/>
  <c r="G23" i="97"/>
  <c r="G8" i="90"/>
  <c r="G7" i="90"/>
  <c r="G10" i="90"/>
  <c r="H7" i="90"/>
  <c r="E10" i="90"/>
  <c r="F8" i="90"/>
  <c r="F7" i="90"/>
  <c r="F10" i="90"/>
  <c r="E10" i="89"/>
  <c r="F8" i="89"/>
  <c r="G7" i="89"/>
  <c r="G8" i="89"/>
  <c r="G10" i="89"/>
  <c r="H7" i="89"/>
  <c r="C10" i="89"/>
  <c r="D7" i="89"/>
  <c r="D10" i="89"/>
  <c r="F7" i="89"/>
  <c r="F10" i="89"/>
  <c r="E10" i="88"/>
  <c r="F7" i="88"/>
  <c r="F8" i="88"/>
  <c r="F10" i="88"/>
  <c r="G10" i="88"/>
  <c r="H8" i="88"/>
  <c r="H7" i="88"/>
  <c r="H10" i="88"/>
  <c r="G7" i="84"/>
  <c r="G10" i="84"/>
  <c r="E8" i="80"/>
  <c r="E7" i="80"/>
  <c r="E8" i="79"/>
  <c r="E7" i="79"/>
  <c r="E10" i="79"/>
  <c r="E8" i="77"/>
  <c r="E7" i="77"/>
  <c r="E8" i="76"/>
  <c r="E7" i="76"/>
  <c r="E10" i="76"/>
  <c r="F8" i="76"/>
  <c r="E8" i="75"/>
  <c r="E7" i="75"/>
  <c r="E10" i="75"/>
  <c r="F8" i="75"/>
  <c r="E7" i="71"/>
  <c r="E8" i="70"/>
  <c r="E7" i="70"/>
  <c r="E10" i="70"/>
  <c r="D10" i="79"/>
  <c r="C10" i="79"/>
  <c r="D10" i="77"/>
  <c r="D10" i="75"/>
  <c r="D10" i="70"/>
  <c r="D10" i="66"/>
  <c r="G10" i="65"/>
  <c r="H7" i="65"/>
  <c r="H8" i="65"/>
  <c r="H10" i="65"/>
  <c r="E10" i="65"/>
  <c r="F7" i="65"/>
  <c r="F8" i="65"/>
  <c r="F10" i="65"/>
  <c r="C10" i="65"/>
  <c r="D7" i="65"/>
  <c r="D8" i="65"/>
  <c r="D10" i="65"/>
  <c r="I7" i="64"/>
  <c r="G10" i="64"/>
  <c r="H7" i="64"/>
  <c r="H8" i="64"/>
  <c r="H10" i="64"/>
  <c r="E10" i="64"/>
  <c r="F7" i="64"/>
  <c r="F8" i="64"/>
  <c r="F10" i="64"/>
  <c r="C10" i="64"/>
  <c r="D7" i="64"/>
  <c r="E10" i="63"/>
  <c r="F7" i="63"/>
  <c r="F8" i="63"/>
  <c r="F10" i="63"/>
  <c r="C10" i="63"/>
  <c r="D7" i="63"/>
  <c r="D8" i="63"/>
  <c r="D10" i="63"/>
  <c r="G10" i="63"/>
  <c r="H8" i="63"/>
  <c r="H7" i="63"/>
  <c r="H10" i="63"/>
  <c r="E10" i="61"/>
  <c r="F7" i="61"/>
  <c r="F8" i="61"/>
  <c r="F10" i="61"/>
  <c r="C10" i="61"/>
  <c r="D7" i="61"/>
  <c r="D8" i="61"/>
  <c r="D10" i="61"/>
  <c r="G10" i="60"/>
  <c r="H7" i="60"/>
  <c r="H8" i="60"/>
  <c r="H10" i="60"/>
  <c r="E10" i="60"/>
  <c r="F7" i="60"/>
  <c r="F8" i="60"/>
  <c r="F10" i="60"/>
  <c r="C10" i="60"/>
  <c r="D7" i="60"/>
  <c r="D8" i="60"/>
  <c r="D10" i="60"/>
  <c r="C10" i="76"/>
  <c r="D10" i="67"/>
  <c r="I7" i="65"/>
  <c r="E10" i="84"/>
  <c r="F7" i="84"/>
  <c r="F10" i="84"/>
  <c r="D10" i="80"/>
  <c r="D10" i="76"/>
  <c r="D10" i="71"/>
  <c r="E7" i="67"/>
  <c r="E8" i="67"/>
  <c r="E7" i="66"/>
  <c r="F7" i="66"/>
  <c r="E8" i="66"/>
  <c r="E10" i="66"/>
  <c r="F8" i="66"/>
  <c r="C10" i="66"/>
  <c r="I8" i="65"/>
  <c r="I8" i="64"/>
  <c r="E10" i="62"/>
  <c r="F7" i="62"/>
  <c r="F8" i="62"/>
  <c r="F10" i="62"/>
  <c r="C10" i="62"/>
  <c r="D7" i="62"/>
  <c r="D8" i="62"/>
  <c r="G10" i="61"/>
  <c r="H8" i="61"/>
  <c r="H7" i="61"/>
  <c r="I10" i="59"/>
  <c r="J7" i="59"/>
  <c r="J8" i="59"/>
  <c r="J10" i="59"/>
  <c r="C10" i="59"/>
  <c r="D8" i="59"/>
  <c r="I10" i="58"/>
  <c r="J8" i="58"/>
  <c r="J7" i="58"/>
  <c r="J10" i="58"/>
  <c r="C10" i="58"/>
  <c r="D7" i="58"/>
  <c r="F7" i="57"/>
  <c r="F8" i="57"/>
  <c r="F10" i="57"/>
  <c r="G7" i="57"/>
  <c r="E10" i="57"/>
  <c r="D10" i="57"/>
  <c r="C10" i="57"/>
  <c r="F7" i="56"/>
  <c r="F8" i="56"/>
  <c r="E10" i="56"/>
  <c r="D10" i="56"/>
  <c r="C10" i="56"/>
  <c r="H8" i="90"/>
  <c r="H10" i="90"/>
  <c r="H8" i="89"/>
  <c r="H10" i="89"/>
  <c r="H7" i="84"/>
  <c r="H10" i="84"/>
  <c r="E10" i="77"/>
  <c r="F7" i="77"/>
  <c r="F8" i="77"/>
  <c r="F10" i="77"/>
  <c r="F7" i="75"/>
  <c r="F10" i="75"/>
  <c r="F8" i="70"/>
  <c r="F7" i="70"/>
  <c r="F7" i="76"/>
  <c r="F10" i="76"/>
  <c r="E10" i="71"/>
  <c r="E10" i="67"/>
  <c r="F7" i="67"/>
  <c r="I10" i="65"/>
  <c r="J8" i="65"/>
  <c r="I10" i="64"/>
  <c r="J8" i="64"/>
  <c r="H10" i="61"/>
  <c r="D7" i="59"/>
  <c r="D10" i="59"/>
  <c r="D10" i="62"/>
  <c r="F7" i="71"/>
  <c r="F10" i="71"/>
  <c r="F10" i="70"/>
  <c r="J7" i="65"/>
  <c r="J10" i="65"/>
  <c r="J7" i="64"/>
  <c r="J10" i="64"/>
  <c r="E10" i="80"/>
  <c r="F7" i="80"/>
  <c r="F8" i="80"/>
  <c r="F10" i="80"/>
  <c r="F8" i="79"/>
  <c r="F7" i="79"/>
  <c r="F10" i="79"/>
  <c r="F8" i="67"/>
  <c r="F10" i="67"/>
  <c r="F10" i="66"/>
  <c r="D8" i="64"/>
  <c r="D10" i="64"/>
  <c r="D8" i="58"/>
  <c r="D10" i="58"/>
  <c r="G8" i="57"/>
  <c r="G10" i="57"/>
  <c r="F10" i="56"/>
  <c r="G8" i="56"/>
  <c r="K34" i="94"/>
  <c r="N32" i="92"/>
  <c r="N23" i="92"/>
  <c r="N34" i="92"/>
  <c r="N34" i="93"/>
  <c r="N23" i="108"/>
  <c r="N34" i="108"/>
  <c r="N32" i="107"/>
  <c r="N23" i="107"/>
  <c r="N32" i="106"/>
  <c r="N34" i="106"/>
  <c r="N32" i="117"/>
  <c r="N23" i="117"/>
  <c r="N34" i="117"/>
  <c r="G7" i="56"/>
  <c r="G10" i="56"/>
  <c r="N34" i="107"/>
</calcChain>
</file>

<file path=xl/sharedStrings.xml><?xml version="1.0" encoding="utf-8"?>
<sst xmlns="http://schemas.openxmlformats.org/spreadsheetml/2006/main" count="3466" uniqueCount="192">
  <si>
    <t>Genere</t>
  </si>
  <si>
    <t>GR1</t>
  </si>
  <si>
    <t>Radio 101</t>
  </si>
  <si>
    <t>Radio Capital</t>
  </si>
  <si>
    <t>Radio Deejay</t>
  </si>
  <si>
    <t>Radio Kiss Kiss</t>
  </si>
  <si>
    <t>Radio 105</t>
  </si>
  <si>
    <t>Virgin Radio</t>
  </si>
  <si>
    <t>Radio 24</t>
  </si>
  <si>
    <t>GR2</t>
  </si>
  <si>
    <t>GR3</t>
  </si>
  <si>
    <t>Totale</t>
  </si>
  <si>
    <t>V.A</t>
  </si>
  <si>
    <t>%</t>
  </si>
  <si>
    <t>TOTALE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</si>
  <si>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</si>
  <si>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</si>
  <si>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</si>
  <si>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</si>
  <si>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</si>
  <si>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Tab. D3 - Tempo di parola dei soggetti politici ed istituzionali (escluso Governo) secondo la variabile sesso nei Radiogiornali di Radio 24, Radio m2o, Radio Kiss Kiss, Radio 101 - tutte le edizioni</t>
  </si>
  <si>
    <t>Radio m2o</t>
  </si>
  <si>
    <t>Tab. D4 - Tempo di parola dei membri del Governo e del Presidente del Consiglio secondo la variabile sesso nei Radiogiornali di Radio 24, Radio m2o, Radio Kiss Kiss, Radio 101 - tutte le edizioni</t>
  </si>
  <si>
    <t>Tab. D5 - Tempo di parola dei soggetti politici ed istituzionali (escluso Governo) secondo la variabile sesso nei Radiogiornali di Radio RTL 102.5, Radio Deejay, Radio Dimensione Suono, Virgin Radio - tutte le edizioni</t>
  </si>
  <si>
    <t>Radio RTL 102.5</t>
  </si>
  <si>
    <t>Radio Dimensione Suono</t>
  </si>
  <si>
    <t>Tab. D6 - Tempo di parola dei membri del Governo e del Presidente del Consiglio secondo la variabile sesso nei Radiogiornali di Radio RTL 102.5, Radio Deejay, Radio Dimensione Suono, Virgin Radio - tutte le edizioni</t>
  </si>
  <si>
    <t>Tab. D7 - Tempo di parola dei soggetti politici ed istituzionali (escluso Governo) secondo la variabile sesso nei Radiogiornali di Radio Monte Carlo, Radio Capital, Radio 105, Radio Italia - tutte le edizioni</t>
  </si>
  <si>
    <t>Radio Monte Carlo</t>
  </si>
  <si>
    <t>Radio Italia</t>
  </si>
  <si>
    <t>Tab. D8 - Tempo di parola dei membri del Governo e del Presidente del Consiglio secondo la variabile sesso nei Radiogiornali di Radio Monte Carlo, Radio Capital, Radio 105, Radio Italia - tutte le edizioni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</si>
  <si>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</si>
  <si>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</si>
  <si>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r>
      <t xml:space="preserve">Tab. D11 - Tempo di parola dei soggetti politici ed istituzionali (escluso Governo) secondo la variabile sesso nei programmi extra-gr di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 xml:space="preserve">ete e di 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estata. Reti Radio Uno, Radio Due, Radio Tre</t>
    </r>
  </si>
  <si>
    <t>Progr. di rete</t>
  </si>
  <si>
    <t>Progr. di testata</t>
  </si>
  <si>
    <t>Tab. D12 - Tempo di parola dei soggetti politici ed istituzionali (escluso Governo) secondo la variabile sesso nei programmi extra-gr di Radio 24 Il Sole 24 ore</t>
  </si>
  <si>
    <t>Tab. D13 - Tempo di parola dei soggetti politici ed istituzionali (escluso Governo) secondo la variabile sesso nei programmi extra-gr di Radio m2o</t>
  </si>
  <si>
    <t>Tab. D14 - Tempo di parola dei soggetti politici ed istituzionali (escluso Governo) secondo la variabile sesso nei programmi extra-gr di Radio Kiss Kiss</t>
  </si>
  <si>
    <t>Tab. D15 - Tempo di parola dei soggetti politici ed istituzionali (escluso Governo) secondo la variabile sesso nei programmi extra-gr di Radio 101</t>
  </si>
  <si>
    <r>
      <t>Tab. D1</t>
    </r>
    <r>
      <rPr>
        <b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RTL 102.5</t>
    </r>
  </si>
  <si>
    <r>
      <t>Tab. D17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Deejay</t>
    </r>
  </si>
  <si>
    <r>
      <t>Tab. D18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Dimensione Suono</t>
    </r>
  </si>
  <si>
    <r>
      <t>Tab. D19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</t>
    </r>
    <r>
      <rPr>
        <b/>
        <sz val="11"/>
        <color rgb="FF000000"/>
        <rFont val="Calibri"/>
        <family val="2"/>
      </rPr>
      <t xml:space="preserve">Virgin </t>
    </r>
    <r>
      <rPr>
        <b/>
        <sz val="11"/>
        <color rgb="FF000000"/>
        <rFont val="Calibri"/>
        <family val="2"/>
      </rPr>
      <t>Radio</t>
    </r>
  </si>
  <si>
    <r>
      <t>Tab. D</t>
    </r>
    <r>
      <rPr>
        <b/>
        <sz val="11"/>
        <color rgb="FF000000"/>
        <rFont val="Calibri"/>
        <family val="2"/>
      </rPr>
      <t>20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Monte Carlo</t>
    </r>
  </si>
  <si>
    <r>
      <t>Tab. D21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Capital</t>
    </r>
  </si>
  <si>
    <r>
      <t>Tab. D22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105</t>
    </r>
  </si>
  <si>
    <r>
      <t>Tab. D23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Italia</t>
    </r>
  </si>
  <si>
    <r>
      <t>Tab. D24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rete e di testata. Reti: Radio Uno, Radio Due, Radio Tre</t>
    </r>
  </si>
  <si>
    <r>
      <t>Tab. D25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24 Il Sole 24 ore</t>
    </r>
  </si>
  <si>
    <r>
      <t>Tab. D26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m2o</t>
    </r>
  </si>
  <si>
    <r>
      <t>Tab. D27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Kiss Kiss</t>
    </r>
  </si>
  <si>
    <r>
      <t>Tab. D28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101</t>
    </r>
  </si>
  <si>
    <r>
      <t>Tab. D29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RTL 102.5</t>
    </r>
  </si>
  <si>
    <r>
      <t>Tab. D30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Deejay</t>
    </r>
  </si>
  <si>
    <r>
      <t>Tab. D31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Dimensione Suono</t>
    </r>
  </si>
  <si>
    <r>
      <t>Tab. D32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Virgin Radio</t>
    </r>
  </si>
  <si>
    <r>
      <t>Tab. D33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Monte Carlo</t>
    </r>
  </si>
  <si>
    <r>
      <t>Tab. D34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Capital</t>
    </r>
  </si>
  <si>
    <r>
      <t>Tab. D35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105</t>
    </r>
  </si>
  <si>
    <r>
      <t>Tab. D36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Italia</t>
    </r>
  </si>
  <si>
    <t>Periodo dal 01.09.2015 al 30.09.2015</t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</si>
  <si>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 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</si>
  <si>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Radio Uno</t>
  </si>
  <si>
    <t>Radio Due</t>
  </si>
  <si>
    <t>Radio Tre</t>
  </si>
  <si>
    <t>Soggetti politici</t>
  </si>
  <si>
    <t>Partito Democratico</t>
  </si>
  <si>
    <t>Sinistra ecologia e libertà</t>
  </si>
  <si>
    <t>PDL - Forza Italia</t>
  </si>
  <si>
    <t>Area Popolare (NCD - UDC)</t>
  </si>
  <si>
    <t>Lega Nord</t>
  </si>
  <si>
    <t>Movimento Beppegrillo.it/5stelle</t>
  </si>
  <si>
    <t>Scelta Civica per l'Italia</t>
  </si>
  <si>
    <t>Per l'Italia-Centro Democratico</t>
  </si>
  <si>
    <t>Partito Socialista Italiano</t>
  </si>
  <si>
    <t>Fratelli d'Italia</t>
  </si>
  <si>
    <t>Per le Autonomie - Minoranze linguistiche</t>
  </si>
  <si>
    <t>Grandi Autonomie e Libertà (G.A.L.)</t>
  </si>
  <si>
    <t>Maie Movimento Associativo Italiani all'estero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</si>
  <si>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</si>
  <si>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</si>
  <si>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</si>
  <si>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</si>
  <si>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</si>
  <si>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</si>
  <si>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</si>
  <si>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</si>
  <si>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</si>
  <si>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</si>
  <si>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 Caterpillar, Un giorno da pecora
Radio Tre: Ad alta voce, Radio3 Mondo, Tutta la città ne parla       </t>
    </r>
  </si>
  <si>
    <t>Tab. B2 - Tempo di parola dei soggetti politici ed istituzionali nei programmi extr-gr  di testata. Radio Uno, Radio Due, Radio Tre</t>
  </si>
  <si>
    <t xml:space="preserve">Tempo di Parola: indica il tempo in cui il soggetto politico/istituzionale parla direttamente in voce
Radio Uno: Bianco e nero, Eta beta, Inviato speciale, Italia sotto inchiesta, La radio ne parla, La terra, dall'orto alla tavola, Life, Manuale d'Europa, Mary Pop, Radio anch'io, Radio 1 News Economy, Restare scomodi, Sabato sport, Tra poco in edicola, Voci del mattino, Zapping Radio 1
Radio Due: 
Radio Tre:  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</si>
  <si>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</si>
  <si>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</si>
  <si>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</si>
  <si>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Tab. B4 - Tempo di parola dei soggetti politici ed istituzionali nei programmi extra-gr di rete e di testata. Rete m2o - Testata m2o</t>
  </si>
  <si>
    <t>Rete m2o</t>
  </si>
  <si>
    <t>Testata m2o</t>
  </si>
  <si>
    <t xml:space="preserve">Tempo di Parola: indica il tempo in cui il soggetto politico/istituzionale parla direttamente in voce
</t>
  </si>
  <si>
    <t>Tab. B5 - Tempo di parola dei soggetti politici ed istituzionali nei programmi extra-gr di rete e di testata. Rete Kiss Kiss - Testata Kiss Kiss</t>
  </si>
  <si>
    <t>Rete Kiss Kiss</t>
  </si>
  <si>
    <t>Testata Kiss Kiss</t>
  </si>
  <si>
    <t>Tab. B6 - Tempo di parola dei soggetti politici ed istituzionali nei programmi extra-gr di rete e di testata. Rete Radio 101 - Testata Pagina 101</t>
  </si>
  <si>
    <t>Rete Radio 101</t>
  </si>
  <si>
    <t>Testata Pagina 101</t>
  </si>
  <si>
    <t>Tempo di Parola: indica il tempo in cui il soggetto politico/istituzionale parla direttamente in voce
Testata Pagina 101: Federica De Boni</t>
  </si>
  <si>
    <t>Tab. B7 - Tempo di parola dei soggetti politici ed istituzionali nei programmi extra-gr di rete e di testata. Rete RTL 102.5 - Testata RTL 102.5</t>
  </si>
  <si>
    <t>Rete RTL 102.5</t>
  </si>
  <si>
    <t>Testata RTL 102.5</t>
  </si>
  <si>
    <t>Tempo di Parola: indica il tempo in cui il soggetto politico/istituzionale parla direttamente in voce
Testata RTL 102.5: Non stop news</t>
  </si>
  <si>
    <t>Tab. B8 - Tempo di parola dei soggetti politici ed istituzionali nei programmi extra-gr di rete e di testata. Rete Radio Deejay - Testata Radio Deejay</t>
  </si>
  <si>
    <t>Rete Radio Deejay</t>
  </si>
  <si>
    <t>Testata Radio Deejay</t>
  </si>
  <si>
    <t>Tab. B9 - Tempo di parola dei soggetti politici ed istituzionali nei programmi extra-gr di rete e di testata. Rete RDS - Testata RDS</t>
  </si>
  <si>
    <t>Rete RDS</t>
  </si>
  <si>
    <t>Testata RDS</t>
  </si>
  <si>
    <t>Tab. B10 - Tempo di parola dei soggetti politici ed istituzionali nei programmi extra-gr di rete e di testata. Rete Virgin Radio - Testata Virgin Radio</t>
  </si>
  <si>
    <t>Rete Virgin Radio</t>
  </si>
  <si>
    <t>Testata Virgin Radio</t>
  </si>
  <si>
    <t>Tab. B11 - Tempo di parola dei soggetti politici ed istituzionali nei programmi extra-gr di rete e di testata. Rete Radio Monte Carlo - Testata Radio Monte Carlo</t>
  </si>
  <si>
    <t>Rete Radio Monte Carlo</t>
  </si>
  <si>
    <t>Testata Radio Monte Carlo</t>
  </si>
  <si>
    <t>Tempo di Parola: indica il tempo in cui il soggetto politico/istituzionale parla direttamente in voce
Testata Radio Monte Carlo: Claudio Micalizio</t>
  </si>
  <si>
    <t>Tab. B12 - Tempo di parola dei soggetti politici ed istituzionali nei programmi extra-gr di rete e di testata. Rete Radio Capital - Testata Radio Capital</t>
  </si>
  <si>
    <t>Rete Radio Capital</t>
  </si>
  <si>
    <t>Testata Radio Capital</t>
  </si>
  <si>
    <t>Tempo di Parola: indica il tempo in cui il soggetto politico/istituzionale parla direttamente in voce
Rete Radio Capital: Il Geco e la Farfalla
Testata Radio Capital: Capital all news, Tg zero</t>
  </si>
  <si>
    <t>Tab. B13 - Tempo di parola dei soggetti politici ed istituzionali nei programmi extra-gr di rete e di testata. Rete Radio 105 network - Testata Rete 105</t>
  </si>
  <si>
    <t>Rete Radio 105 network</t>
  </si>
  <si>
    <t>Testata Rete 105</t>
  </si>
  <si>
    <t>Tempo di Parola: indica il tempo in cui il soggetto politico/istituzionale parla direttamente in voce
Testata Rete 105: Benvenuti nella giungla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</si>
  <si>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</si>
  <si>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</si>
  <si>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</si>
  <si>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Tab. A16 - Tempo di parola dei soggetti politici ed istituzionali nei Radiogiornali RAI - edizioni principali</t>
  </si>
  <si>
    <t/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</si>
  <si>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</si>
  <si>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</si>
  <si>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Tempo di notizia: indica il tempo dedicato dal giornalista all'illustrazione di un argomento/evento  in relazione ad un soggetto politico/istituzionale</t>
  </si>
  <si>
    <t>Tab. A18 - Tempo di antenna dei soggetti politici ed istituzionali nei Radiogiornali RAI - edizioni principali</t>
  </si>
  <si>
    <t>Tempo di antenna: indica il tempo complessivamente dedicato al soggetto politico/istituzionale ed è dato dalla somma del tempo di notizia e del tempo di parola del soggetto</t>
  </si>
  <si>
    <t>Tab. A19 - Tempo di notizia, parola e antenna  dei soggetti politici ed istituzionali nei Radiogiornali di Radio 24 Il Sole 24 ore - edizioni principali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</si>
  <si>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</si>
  <si>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</si>
  <si>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</si>
  <si>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</si>
  <si>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</si>
  <si>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</si>
  <si>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A22 - Tempo di notizia, parola e antenna  dei soggetti politici ed istituzionali nei Radiogiornali di Radio Monte Carlo - edizioni principali</t>
  </si>
  <si>
    <t>Tab. A23 - Tempo di notizia, parola e antenna  dei soggetti politici ed istituzionali nei Radiogiornali di Radio Capital - edizioni principali</t>
  </si>
  <si>
    <t>Tab. A24 - Tempo di notizia, parola e antenna dei soggetti politici ed istituzionali nei Radiogiornali di Radio Italia -  edizioni principali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</si>
  <si>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</si>
  <si>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</si>
  <si>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</si>
  <si>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</si>
  <si>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</si>
  <si>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A5 - Tempo di notizia, parola e antenna  dei soggetti politici ed istituzionali nei Radiogiornali di m2o - tutte le edizioni</t>
  </si>
  <si>
    <t>Tab. A6 - Tempo di notizia, parola e antenna  dei soggetti politici ed istituzionali nei Radiogiornali di Radio Kiss Kiss - tutte le edizioni</t>
  </si>
  <si>
    <t>Tab. A7 - Tempo di notizia, parola e antenna  dei soggetti politici ed istituzionali nei Radiogiornali di Radio 101 - tutte le edizioni</t>
  </si>
  <si>
    <t>Tab. A8 - Tempo di notizia, parola e antenna dei soggetti politici ed istituzionali nei Radiogiornali di RTL 102.5 - tutte le edizioni</t>
  </si>
  <si>
    <t>Tab. A9 - Tempo di notizia, parola e antenna  dei soggetti politici ed istituzionali nei Radiogiornali di Radio Deejay - tutte le edizioni</t>
  </si>
  <si>
    <t>Tab. A10 - Tempo di notizia, parola e antenna dei soggetti politici ed istituzionali nei Radiogiornali di Radio Dimensione Suono - tutte le edizioni</t>
  </si>
  <si>
    <t>Tab. A11 - Tempo di notizia, parola e antenna dei soggetti politici ed istituzionali nei Radiogiornali di Virgin Radio - tutte le edizioni</t>
  </si>
  <si>
    <t>Tab. A12 - Tempo di notizia, parola e antenna  dei soggetti politici ed istituzionali nei Radiogiornali di Radio Monte Carlo - tutte le edizioni</t>
  </si>
  <si>
    <t>Tab. A13 - Tempo di notizia, parola e antenna  dei soggetti politici ed istituzionali nei Radiogiornali di Radio Capital - tutte le edizioni</t>
  </si>
  <si>
    <t>Tab. A14 - Tempo di notizia, parola e antenna dei soggetti politici ed istituzionali nei Radiogiornali di Radio Studio 105 -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</si>
  <si>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</si>
  <si>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</si>
  <si>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</si>
  <si>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</si>
  <si>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</si>
  <si>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</si>
  <si>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</si>
  <si>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</si>
  <si>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</si>
  <si>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C1 - Tempo di parola dei soggetti politici ed istituzionali nei programmi extra-gr fasce di programmazione. Radio Uno</t>
  </si>
  <si>
    <t>Tab. C2 - Tempo di parola dei soggetti politici ed istituzionali nei programmi extra-gr fasce di programmazione. Radio Due</t>
  </si>
  <si>
    <t>Tab. C3 - Tempo di parola dei soggetti politici ed istituzionali nei programmi extra-gr fasce di programmazione. Radio Tre</t>
  </si>
  <si>
    <t>Tab. C4 - Tempo di parola dei soggetti politici ed istituzionali nei programmi extra-gr fasce di programmazione. Radio 24 ore Il Sole 24 ore</t>
  </si>
  <si>
    <t>Tab. C5 - Tempo di parola dei soggetti politici ed istituzionali nei programmi extra-gr fasce di programmazione. Radio m2o</t>
  </si>
  <si>
    <t>Tab. C6 - Tempo di parola dei soggetti politici ed istituzionali nei programmi extra-gr fasce di programmazione. Radio Kiss Kiss</t>
  </si>
  <si>
    <t>Tab. C7 - Tempo di parola dei soggetti politici ed istituzionali nei programmi extra-gr fasce di programmazione. Radio 101</t>
  </si>
  <si>
    <t>Tab. C8 - Tempo di parola dei soggetti politici ed istituzionali nei programmi extra-gr fasce di programmazione. Radio RTL 102.5</t>
  </si>
  <si>
    <t>Tab. C9 - Tempo di parola dei soggetti politici ed istituzionali nei programmi extra-gr fasce di programmazione. Radio Deejay</t>
  </si>
  <si>
    <t>Tab. C10 - Tempo di parola dei soggetti politici ed istituzionali nei programmi extra-gr fasce di programmazione. Radio Dimensione Suono</t>
  </si>
  <si>
    <t>Tab. C11 - Tempo di parola dei soggetti politici ed istituzionali nei programmi extra-gr fasce di programmazione. Virgin Radio</t>
  </si>
  <si>
    <t>Tab. C12 - Tempo di parola dei soggetti politici ed istituzionali nei programmi extra-gr fasce di programmazione. Radio Monte Carlo</t>
  </si>
  <si>
    <t>Tab. C13 - Tempo di parola dei soggetti politici ed istituzionali nei programmi extra-gr fasce di programmazione. Radio Capital</t>
  </si>
  <si>
    <t>Tab. C14 - Tempo di parola dei soggetti politici ed istituzionali nei programmi extra-gr fasce di programmazione. Radio 105</t>
  </si>
  <si>
    <t>Tab. C15 - Tempo di parola dei soggetti politici ed istituzionali nei programmi extra-gr fasce di programmazione. Radio Italia</t>
  </si>
  <si>
    <t>Tempo di Parola: indica il tempo in cui il soggetto politico/istituzionale parla direttamente in voce
Rete Radio 24:
Testata Radio 24: 24 Mattino, America 24, Effetto Giorno, Effetto Notte, Europa 24, I conti della belva, La Versione di Oscar, La Zanzara, L'altra Europa, Mix 24, Radiotube, Reportage, Si può 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</si>
</sst>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</font>
    <font>
      <b/>
      <sz val="11"/>
      <color theme="1"/>
      <name val="Calibri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4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14" fillId="0" borderId="0"/>
    <xf numFmtId="9" fontId="8" fillId="0" borderId="0" applyFont="0" applyFill="0" applyBorder="0" applyAlignment="0" applyProtection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4" fillId="0" borderId="0"/>
    <xf numFmtId="9" fontId="1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8" fillId="0" borderId="0"/>
    <xf numFmtId="0" fontId="1" fillId="0" borderId="0"/>
  </cellStyleXfs>
  <cellXfs count="278">
    <xf numFmtId="0" fontId="0" fillId="0" borderId="0" xfId="0"/>
    <xf numFmtId="0" fontId="13" fillId="0" borderId="4" xfId="97" applyFont="1" applyFill="1" applyBorder="1"/>
    <xf numFmtId="0" fontId="7" fillId="0" borderId="7" xfId="97" applyFont="1" applyFill="1" applyBorder="1" applyAlignment="1">
      <alignment horizontal="center"/>
    </xf>
    <xf numFmtId="0" fontId="7" fillId="0" borderId="9" xfId="97" applyFont="1" applyFill="1" applyBorder="1" applyAlignment="1">
      <alignment horizontal="center"/>
    </xf>
    <xf numFmtId="0" fontId="7" fillId="0" borderId="8" xfId="97" applyFont="1" applyFill="1" applyBorder="1" applyAlignment="1">
      <alignment horizontal="center"/>
    </xf>
    <xf numFmtId="0" fontId="11" fillId="0" borderId="4" xfId="97" applyFont="1" applyFill="1" applyBorder="1" applyAlignment="1">
      <alignment horizontal="left"/>
    </xf>
    <xf numFmtId="0" fontId="12" fillId="0" borderId="4" xfId="97" applyFont="1" applyFill="1" applyBorder="1" applyAlignment="1">
      <alignment horizontal="left"/>
    </xf>
    <xf numFmtId="0" fontId="7" fillId="0" borderId="9" xfId="97" applyFont="1" applyBorder="1" applyAlignment="1">
      <alignment horizontal="center"/>
    </xf>
    <xf numFmtId="46" fontId="12" fillId="0" borderId="9" xfId="97" applyNumberFormat="1" applyFont="1" applyFill="1" applyBorder="1" applyAlignment="1">
      <alignment horizontal="center"/>
    </xf>
    <xf numFmtId="0" fontId="8" fillId="0" borderId="0" xfId="97"/>
    <xf numFmtId="10" fontId="11" fillId="0" borderId="9" xfId="99" applyNumberFormat="1" applyFont="1" applyFill="1" applyBorder="1" applyAlignment="1">
      <alignment horizontal="center"/>
    </xf>
    <xf numFmtId="10" fontId="11" fillId="0" borderId="6" xfId="99" applyNumberFormat="1" applyFont="1" applyFill="1" applyBorder="1" applyAlignment="1">
      <alignment horizontal="center"/>
    </xf>
    <xf numFmtId="10" fontId="12" fillId="0" borderId="9" xfId="99" applyNumberFormat="1" applyFont="1" applyFill="1" applyBorder="1" applyAlignment="1">
      <alignment horizontal="center"/>
    </xf>
    <xf numFmtId="10" fontId="12" fillId="0" borderId="10" xfId="99" applyNumberFormat="1" applyFont="1" applyFill="1" applyBorder="1" applyAlignment="1">
      <alignment horizontal="center"/>
    </xf>
    <xf numFmtId="0" fontId="8" fillId="0" borderId="0" xfId="97" applyAlignment="1">
      <alignment horizontal="right"/>
    </xf>
    <xf numFmtId="0" fontId="7" fillId="0" borderId="7" xfId="97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46" fontId="15" fillId="0" borderId="9" xfId="98" applyNumberFormat="1" applyFont="1" applyBorder="1" applyAlignment="1">
      <alignment horizontal="center"/>
    </xf>
    <xf numFmtId="46" fontId="14" fillId="0" borderId="9" xfId="98" applyNumberFormat="1" applyBorder="1"/>
    <xf numFmtId="46" fontId="14" fillId="0" borderId="9" xfId="98" applyNumberFormat="1" applyBorder="1" applyAlignment="1">
      <alignment horizontal="center"/>
    </xf>
    <xf numFmtId="0" fontId="13" fillId="0" borderId="4" xfId="97" applyFont="1" applyFill="1" applyBorder="1" applyAlignment="1">
      <alignment vertical="center"/>
    </xf>
    <xf numFmtId="0" fontId="7" fillId="0" borderId="10" xfId="97" applyFont="1" applyBorder="1" applyAlignment="1">
      <alignment horizontal="center"/>
    </xf>
    <xf numFmtId="46" fontId="11" fillId="0" borderId="5" xfId="97" applyNumberFormat="1" applyFont="1" applyFill="1" applyBorder="1" applyAlignment="1">
      <alignment horizontal="center"/>
    </xf>
    <xf numFmtId="10" fontId="11" fillId="0" borderId="5" xfId="99" applyNumberFormat="1" applyFont="1" applyFill="1" applyBorder="1" applyAlignment="1">
      <alignment horizontal="center"/>
    </xf>
    <xf numFmtId="10" fontId="14" fillId="0" borderId="9" xfId="114" applyNumberFormat="1" applyFont="1" applyBorder="1" applyAlignment="1">
      <alignment horizontal="center"/>
    </xf>
    <xf numFmtId="10" fontId="14" fillId="0" borderId="10" xfId="114" applyNumberFormat="1" applyFont="1" applyBorder="1" applyAlignment="1">
      <alignment horizontal="center"/>
    </xf>
    <xf numFmtId="10" fontId="11" fillId="0" borderId="5" xfId="114" applyNumberFormat="1" applyFont="1" applyFill="1" applyBorder="1" applyAlignment="1">
      <alignment horizontal="center"/>
    </xf>
    <xf numFmtId="10" fontId="11" fillId="0" borderId="6" xfId="114" applyNumberFormat="1" applyFont="1" applyFill="1" applyBorder="1" applyAlignment="1">
      <alignment horizontal="center"/>
    </xf>
    <xf numFmtId="10" fontId="12" fillId="0" borderId="9" xfId="114" applyNumberFormat="1" applyFont="1" applyFill="1" applyBorder="1" applyAlignment="1">
      <alignment horizontal="center"/>
    </xf>
    <xf numFmtId="10" fontId="12" fillId="0" borderId="10" xfId="114" applyNumberFormat="1" applyFont="1" applyFill="1" applyBorder="1" applyAlignment="1">
      <alignment horizontal="center"/>
    </xf>
    <xf numFmtId="10" fontId="14" fillId="0" borderId="9" xfId="114" applyNumberFormat="1" applyFont="1" applyBorder="1"/>
    <xf numFmtId="10" fontId="14" fillId="0" borderId="10" xfId="114" applyNumberFormat="1" applyFont="1" applyBorder="1"/>
    <xf numFmtId="10" fontId="11" fillId="0" borderId="5" xfId="99" applyNumberFormat="1" applyFont="1" applyFill="1" applyBorder="1" applyAlignment="1">
      <alignment horizontal="right"/>
    </xf>
    <xf numFmtId="10" fontId="11" fillId="0" borderId="5" xfId="114" applyNumberFormat="1" applyFont="1" applyFill="1" applyBorder="1" applyAlignment="1">
      <alignment horizontal="right"/>
    </xf>
    <xf numFmtId="10" fontId="11" fillId="0" borderId="6" xfId="114" applyNumberFormat="1" applyFont="1" applyFill="1" applyBorder="1" applyAlignment="1">
      <alignment horizontal="right"/>
    </xf>
    <xf numFmtId="46" fontId="12" fillId="0" borderId="9" xfId="97" applyNumberFormat="1" applyFont="1" applyFill="1" applyBorder="1" applyAlignment="1">
      <alignment horizontal="right"/>
    </xf>
    <xf numFmtId="10" fontId="12" fillId="0" borderId="9" xfId="114" applyNumberFormat="1" applyFont="1" applyFill="1" applyBorder="1" applyAlignment="1">
      <alignment horizontal="right"/>
    </xf>
    <xf numFmtId="10" fontId="12" fillId="0" borderId="10" xfId="114" applyNumberFormat="1" applyFont="1" applyFill="1" applyBorder="1" applyAlignment="1">
      <alignment horizontal="right"/>
    </xf>
    <xf numFmtId="0" fontId="8" fillId="0" borderId="0" xfId="97" applyAlignment="1">
      <alignment wrapText="1"/>
    </xf>
    <xf numFmtId="0" fontId="8" fillId="0" borderId="0" xfId="97" applyAlignment="1">
      <alignment vertical="center"/>
    </xf>
    <xf numFmtId="0" fontId="8" fillId="0" borderId="0" xfId="97" applyAlignment="1">
      <alignment vertical="center" wrapText="1"/>
    </xf>
    <xf numFmtId="46" fontId="14" fillId="0" borderId="8" xfId="98" applyNumberFormat="1" applyBorder="1" applyAlignment="1">
      <alignment horizontal="center"/>
    </xf>
    <xf numFmtId="10" fontId="11" fillId="0" borderId="0" xfId="99" applyNumberFormat="1" applyFont="1" applyFill="1" applyBorder="1" applyAlignment="1">
      <alignment horizontal="center"/>
    </xf>
    <xf numFmtId="46" fontId="11" fillId="0" borderId="0" xfId="97" applyNumberFormat="1" applyFont="1" applyFill="1" applyBorder="1" applyAlignment="1">
      <alignment horizontal="center"/>
    </xf>
    <xf numFmtId="46" fontId="12" fillId="0" borderId="8" xfId="97" applyNumberFormat="1" applyFont="1" applyFill="1" applyBorder="1" applyAlignment="1">
      <alignment horizontal="center"/>
    </xf>
    <xf numFmtId="0" fontId="7" fillId="0" borderId="7" xfId="97" applyFont="1" applyBorder="1" applyAlignment="1">
      <alignment horizontal="center"/>
    </xf>
    <xf numFmtId="46" fontId="0" fillId="0" borderId="14" xfId="0" applyNumberFormat="1" applyBorder="1" applyAlignment="1">
      <alignment horizontal="center"/>
    </xf>
    <xf numFmtId="0" fontId="8" fillId="0" borderId="4" xfId="97" applyBorder="1"/>
    <xf numFmtId="0" fontId="7" fillId="0" borderId="14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18" fillId="0" borderId="4" xfId="97" applyFont="1" applyBorder="1" applyAlignment="1">
      <alignment horizontal="left"/>
    </xf>
    <xf numFmtId="46" fontId="2" fillId="0" borderId="14" xfId="137" applyNumberFormat="1" applyFill="1" applyBorder="1" applyAlignment="1">
      <alignment horizontal="center"/>
    </xf>
    <xf numFmtId="10" fontId="18" fillId="0" borderId="14" xfId="99" applyNumberFormat="1" applyFont="1" applyBorder="1" applyAlignment="1">
      <alignment horizontal="center"/>
    </xf>
    <xf numFmtId="46" fontId="18" fillId="0" borderId="14" xfId="97" applyNumberFormat="1" applyFont="1" applyBorder="1" applyAlignment="1">
      <alignment horizontal="center"/>
    </xf>
    <xf numFmtId="10" fontId="18" fillId="0" borderId="6" xfId="99" applyNumberFormat="1" applyFont="1" applyBorder="1" applyAlignment="1">
      <alignment horizontal="center"/>
    </xf>
    <xf numFmtId="0" fontId="19" fillId="0" borderId="4" xfId="97" applyFont="1" applyBorder="1" applyAlignment="1">
      <alignment horizontal="left"/>
    </xf>
    <xf numFmtId="46" fontId="19" fillId="0" borderId="7" xfId="97" applyNumberFormat="1" applyFont="1" applyBorder="1" applyAlignment="1">
      <alignment horizontal="center"/>
    </xf>
    <xf numFmtId="10" fontId="19" fillId="0" borderId="14" xfId="99" applyNumberFormat="1" applyFont="1" applyBorder="1" applyAlignment="1">
      <alignment horizontal="center"/>
    </xf>
    <xf numFmtId="10" fontId="19" fillId="0" borderId="8" xfId="99" applyNumberFormat="1" applyFont="1" applyBorder="1" applyAlignment="1">
      <alignment horizontal="center"/>
    </xf>
    <xf numFmtId="10" fontId="19" fillId="0" borderId="6" xfId="99" applyNumberFormat="1" applyFont="1" applyBorder="1" applyAlignment="1">
      <alignment horizontal="center"/>
    </xf>
    <xf numFmtId="0" fontId="7" fillId="0" borderId="0" xfId="97" applyFont="1"/>
    <xf numFmtId="0" fontId="8" fillId="0" borderId="4" xfId="97" applyBorder="1" applyAlignment="1"/>
    <xf numFmtId="0" fontId="8" fillId="0" borderId="5" xfId="97" applyBorder="1" applyAlignment="1"/>
    <xf numFmtId="0" fontId="7" fillId="0" borderId="14" xfId="97" applyFont="1" applyFill="1" applyBorder="1" applyAlignment="1">
      <alignment horizontal="center"/>
    </xf>
    <xf numFmtId="0" fontId="8" fillId="0" borderId="0" xfId="97" applyFont="1"/>
    <xf numFmtId="46" fontId="19" fillId="0" borderId="14" xfId="97" applyNumberFormat="1" applyFont="1" applyBorder="1" applyAlignment="1">
      <alignment horizontal="center"/>
    </xf>
    <xf numFmtId="46" fontId="19" fillId="0" borderId="5" xfId="97" applyNumberFormat="1" applyFont="1" applyBorder="1" applyAlignment="1">
      <alignment horizontal="center"/>
    </xf>
    <xf numFmtId="10" fontId="19" fillId="0" borderId="10" xfId="99" applyNumberFormat="1" applyFont="1" applyBorder="1" applyAlignment="1">
      <alignment horizontal="center"/>
    </xf>
    <xf numFmtId="10" fontId="18" fillId="0" borderId="8" xfId="99" applyNumberFormat="1" applyFont="1" applyBorder="1" applyAlignment="1">
      <alignment horizontal="center"/>
    </xf>
    <xf numFmtId="0" fontId="8" fillId="0" borderId="0" xfId="97" applyBorder="1" applyAlignment="1"/>
    <xf numFmtId="0" fontId="8" fillId="0" borderId="15" xfId="97" applyBorder="1" applyAlignment="1"/>
    <xf numFmtId="46" fontId="18" fillId="0" borderId="7" xfId="97" applyNumberFormat="1" applyFont="1" applyFill="1" applyBorder="1" applyAlignment="1">
      <alignment horizontal="center"/>
    </xf>
    <xf numFmtId="0" fontId="8" fillId="0" borderId="16" xfId="97" applyBorder="1" applyAlignment="1"/>
    <xf numFmtId="46" fontId="18" fillId="0" borderId="7" xfId="97" applyNumberFormat="1" applyFont="1" applyBorder="1"/>
    <xf numFmtId="10" fontId="18" fillId="0" borderId="14" xfId="99" applyNumberFormat="1" applyFont="1" applyBorder="1"/>
    <xf numFmtId="10" fontId="18" fillId="0" borderId="8" xfId="99" applyNumberFormat="1" applyFont="1" applyBorder="1"/>
    <xf numFmtId="46" fontId="18" fillId="0" borderId="7" xfId="97" applyNumberFormat="1" applyFont="1" applyFill="1" applyBorder="1"/>
    <xf numFmtId="10" fontId="18" fillId="0" borderId="6" xfId="99" applyNumberFormat="1" applyFont="1" applyBorder="1"/>
    <xf numFmtId="0" fontId="8" fillId="0" borderId="7" xfId="97" applyBorder="1"/>
    <xf numFmtId="46" fontId="19" fillId="0" borderId="7" xfId="97" applyNumberFormat="1" applyFont="1" applyBorder="1"/>
    <xf numFmtId="10" fontId="19" fillId="0" borderId="14" xfId="99" applyNumberFormat="1" applyFont="1" applyBorder="1"/>
    <xf numFmtId="10" fontId="19" fillId="0" borderId="8" xfId="99" applyNumberFormat="1" applyFont="1" applyBorder="1"/>
    <xf numFmtId="10" fontId="19" fillId="0" borderId="6" xfId="99" applyNumberFormat="1" applyFont="1" applyBorder="1"/>
    <xf numFmtId="46" fontId="2" fillId="0" borderId="14" xfId="137" applyNumberFormat="1" applyBorder="1"/>
    <xf numFmtId="46" fontId="18" fillId="0" borderId="14" xfId="97" applyNumberFormat="1" applyFont="1" applyBorder="1"/>
    <xf numFmtId="46" fontId="18" fillId="0" borderId="14" xfId="97" applyNumberFormat="1" applyFont="1" applyFill="1" applyBorder="1"/>
    <xf numFmtId="46" fontId="19" fillId="0" borderId="14" xfId="97" applyNumberFormat="1" applyFont="1" applyBorder="1"/>
    <xf numFmtId="10" fontId="19" fillId="0" borderId="10" xfId="99" applyNumberFormat="1" applyFont="1" applyBorder="1"/>
    <xf numFmtId="46" fontId="19" fillId="0" borderId="5" xfId="97" applyNumberFormat="1" applyFont="1" applyBorder="1"/>
    <xf numFmtId="10" fontId="18" fillId="0" borderId="14" xfId="99" applyNumberFormat="1" applyFont="1" applyFill="1" applyBorder="1" applyAlignment="1">
      <alignment horizontal="center"/>
    </xf>
    <xf numFmtId="10" fontId="18" fillId="0" borderId="8" xfId="99" applyNumberFormat="1" applyFont="1" applyFill="1" applyBorder="1" applyAlignment="1">
      <alignment horizontal="center"/>
    </xf>
    <xf numFmtId="0" fontId="8" fillId="0" borderId="7" xfId="97" applyFill="1" applyBorder="1" applyAlignment="1">
      <alignment horizontal="center"/>
    </xf>
    <xf numFmtId="46" fontId="19" fillId="0" borderId="7" xfId="97" applyNumberFormat="1" applyFont="1" applyFill="1" applyBorder="1" applyAlignment="1">
      <alignment horizontal="center"/>
    </xf>
    <xf numFmtId="10" fontId="19" fillId="0" borderId="14" xfId="99" applyNumberFormat="1" applyFont="1" applyFill="1" applyBorder="1" applyAlignment="1">
      <alignment horizontal="center"/>
    </xf>
    <xf numFmtId="10" fontId="19" fillId="0" borderId="8" xfId="99" applyNumberFormat="1" applyFont="1" applyFill="1" applyBorder="1" applyAlignment="1">
      <alignment horizontal="center"/>
    </xf>
    <xf numFmtId="0" fontId="8" fillId="0" borderId="0" xfId="97" applyFill="1" applyBorder="1" applyAlignment="1"/>
    <xf numFmtId="46" fontId="18" fillId="0" borderId="14" xfId="97" applyNumberFormat="1" applyFont="1" applyFill="1" applyBorder="1" applyAlignment="1">
      <alignment horizontal="center"/>
    </xf>
    <xf numFmtId="46" fontId="19" fillId="0" borderId="14" xfId="97" applyNumberFormat="1" applyFont="1" applyFill="1" applyBorder="1" applyAlignment="1">
      <alignment horizontal="center"/>
    </xf>
    <xf numFmtId="46" fontId="19" fillId="0" borderId="5" xfId="97" applyNumberFormat="1" applyFont="1" applyFill="1" applyBorder="1" applyAlignment="1">
      <alignment horizontal="center"/>
    </xf>
    <xf numFmtId="0" fontId="17" fillId="0" borderId="0" xfId="133"/>
    <xf numFmtId="0" fontId="17" fillId="0" borderId="4" xfId="133" applyFill="1" applyBorder="1"/>
    <xf numFmtId="0" fontId="13" fillId="0" borderId="4" xfId="133" applyFont="1" applyFill="1" applyBorder="1"/>
    <xf numFmtId="0" fontId="7" fillId="0" borderId="7" xfId="133" applyFont="1" applyFill="1" applyBorder="1" applyAlignment="1">
      <alignment horizontal="center"/>
    </xf>
    <xf numFmtId="0" fontId="7" fillId="0" borderId="14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18" fillId="0" borderId="4" xfId="133" applyFont="1" applyFill="1" applyBorder="1" applyAlignment="1">
      <alignment horizontal="left"/>
    </xf>
    <xf numFmtId="10" fontId="18" fillId="0" borderId="14" xfId="135" applyNumberFormat="1" applyFont="1" applyBorder="1" applyAlignment="1">
      <alignment horizontal="center"/>
    </xf>
    <xf numFmtId="46" fontId="18" fillId="0" borderId="14" xfId="133" applyNumberFormat="1" applyFont="1" applyBorder="1" applyAlignment="1">
      <alignment horizontal="center"/>
    </xf>
    <xf numFmtId="0" fontId="19" fillId="0" borderId="4" xfId="133" applyFont="1" applyFill="1" applyBorder="1" applyAlignment="1">
      <alignment horizontal="left"/>
    </xf>
    <xf numFmtId="46" fontId="19" fillId="0" borderId="7" xfId="133" applyNumberFormat="1" applyFont="1" applyBorder="1" applyAlignment="1">
      <alignment horizontal="center"/>
    </xf>
    <xf numFmtId="10" fontId="19" fillId="0" borderId="14" xfId="135" applyNumberFormat="1" applyFont="1" applyBorder="1" applyAlignment="1">
      <alignment horizontal="center"/>
    </xf>
    <xf numFmtId="10" fontId="19" fillId="0" borderId="8" xfId="135" applyNumberFormat="1" applyFont="1" applyBorder="1" applyAlignment="1">
      <alignment horizontal="center"/>
    </xf>
    <xf numFmtId="10" fontId="19" fillId="0" borderId="6" xfId="135" applyNumberFormat="1" applyFont="1" applyBorder="1" applyAlignment="1">
      <alignment horizontal="center"/>
    </xf>
    <xf numFmtId="0" fontId="17" fillId="0" borderId="4" xfId="133" applyFill="1" applyBorder="1" applyAlignment="1"/>
    <xf numFmtId="0" fontId="17" fillId="0" borderId="5" xfId="133" applyFill="1" applyBorder="1" applyAlignment="1"/>
    <xf numFmtId="0" fontId="17" fillId="0" borderId="6" xfId="133" applyFill="1" applyBorder="1" applyAlignment="1"/>
    <xf numFmtId="0" fontId="7" fillId="0" borderId="14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0" fontId="7" fillId="0" borderId="7" xfId="133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46" fontId="19" fillId="0" borderId="14" xfId="133" applyNumberFormat="1" applyFont="1" applyBorder="1" applyAlignment="1">
      <alignment horizontal="center"/>
    </xf>
    <xf numFmtId="0" fontId="18" fillId="0" borderId="4" xfId="133" applyFont="1" applyFill="1" applyBorder="1" applyAlignment="1"/>
    <xf numFmtId="0" fontId="18" fillId="0" borderId="5" xfId="133" applyFont="1" applyFill="1" applyBorder="1" applyAlignment="1"/>
    <xf numFmtId="0" fontId="18" fillId="0" borderId="6" xfId="133" applyFont="1" applyFill="1" applyBorder="1" applyAlignment="1"/>
    <xf numFmtId="46" fontId="19" fillId="0" borderId="5" xfId="133" applyNumberFormat="1" applyFont="1" applyBorder="1" applyAlignment="1">
      <alignment horizontal="center"/>
    </xf>
    <xf numFmtId="10" fontId="19" fillId="0" borderId="10" xfId="135" applyNumberFormat="1" applyFont="1" applyBorder="1" applyAlignment="1">
      <alignment horizontal="center"/>
    </xf>
    <xf numFmtId="0" fontId="17" fillId="0" borderId="0" xfId="133" applyFill="1"/>
    <xf numFmtId="10" fontId="18" fillId="0" borderId="14" xfId="135" applyNumberFormat="1" applyFont="1" applyFill="1" applyBorder="1" applyAlignment="1">
      <alignment horizontal="center"/>
    </xf>
    <xf numFmtId="0" fontId="17" fillId="0" borderId="0" xfId="133" applyFill="1" applyAlignment="1">
      <alignment horizontal="right"/>
    </xf>
    <xf numFmtId="10" fontId="18" fillId="0" borderId="8" xfId="135" applyNumberFormat="1" applyFont="1" applyFill="1" applyBorder="1" applyAlignment="1">
      <alignment horizontal="center"/>
    </xf>
    <xf numFmtId="10" fontId="18" fillId="0" borderId="6" xfId="135" applyNumberFormat="1" applyFont="1" applyFill="1" applyBorder="1" applyAlignment="1">
      <alignment horizontal="center"/>
    </xf>
    <xf numFmtId="46" fontId="19" fillId="0" borderId="7" xfId="133" applyNumberFormat="1" applyFont="1" applyFill="1" applyBorder="1" applyAlignment="1">
      <alignment horizontal="center"/>
    </xf>
    <xf numFmtId="10" fontId="19" fillId="0" borderId="14" xfId="135" applyNumberFormat="1" applyFont="1" applyFill="1" applyBorder="1" applyAlignment="1">
      <alignment horizontal="center"/>
    </xf>
    <xf numFmtId="10" fontId="19" fillId="0" borderId="8" xfId="135" applyNumberFormat="1" applyFont="1" applyFill="1" applyBorder="1" applyAlignment="1">
      <alignment horizontal="center"/>
    </xf>
    <xf numFmtId="10" fontId="19" fillId="0" borderId="6" xfId="135" applyNumberFormat="1" applyFont="1" applyFill="1" applyBorder="1" applyAlignment="1">
      <alignment horizontal="center"/>
    </xf>
    <xf numFmtId="0" fontId="17" fillId="0" borderId="16" xfId="133" applyFill="1" applyBorder="1" applyAlignment="1"/>
    <xf numFmtId="0" fontId="17" fillId="0" borderId="0" xfId="133" applyFill="1" applyBorder="1" applyAlignment="1"/>
    <xf numFmtId="0" fontId="17" fillId="0" borderId="15" xfId="133" applyFill="1" applyBorder="1" applyAlignment="1"/>
    <xf numFmtId="0" fontId="7" fillId="0" borderId="10" xfId="133" applyFont="1" applyFill="1" applyBorder="1" applyAlignment="1">
      <alignment horizontal="center"/>
    </xf>
    <xf numFmtId="46" fontId="19" fillId="0" borderId="14" xfId="133" applyNumberFormat="1" applyFont="1" applyFill="1" applyBorder="1" applyAlignment="1">
      <alignment horizontal="center"/>
    </xf>
    <xf numFmtId="10" fontId="19" fillId="0" borderId="10" xfId="135" applyNumberFormat="1" applyFont="1" applyFill="1" applyBorder="1" applyAlignment="1">
      <alignment horizontal="center"/>
    </xf>
    <xf numFmtId="0" fontId="18" fillId="0" borderId="16" xfId="133" applyFont="1" applyFill="1" applyBorder="1" applyAlignment="1"/>
    <xf numFmtId="0" fontId="18" fillId="0" borderId="0" xfId="133" applyFont="1" applyFill="1" applyBorder="1" applyAlignment="1"/>
    <xf numFmtId="0" fontId="18" fillId="0" borderId="15" xfId="133" applyFont="1" applyFill="1" applyBorder="1" applyAlignment="1"/>
    <xf numFmtId="10" fontId="19" fillId="0" borderId="5" xfId="135" applyNumberFormat="1" applyFont="1" applyFill="1" applyBorder="1" applyAlignment="1">
      <alignment horizontal="center"/>
    </xf>
    <xf numFmtId="0" fontId="17" fillId="0" borderId="0" xfId="133" applyAlignment="1">
      <alignment horizontal="right"/>
    </xf>
    <xf numFmtId="0" fontId="7" fillId="0" borderId="0" xfId="133" applyFont="1"/>
    <xf numFmtId="0" fontId="17" fillId="0" borderId="0" xfId="133" applyFont="1"/>
    <xf numFmtId="46" fontId="15" fillId="0" borderId="14" xfId="137" applyNumberFormat="1" applyFont="1" applyBorder="1" applyAlignment="1">
      <alignment horizontal="center"/>
    </xf>
    <xf numFmtId="0" fontId="21" fillId="0" borderId="0" xfId="133" applyFont="1"/>
    <xf numFmtId="0" fontId="18" fillId="0" borderId="17" xfId="133" applyFont="1" applyFill="1" applyBorder="1" applyAlignment="1">
      <alignment horizontal="left"/>
    </xf>
    <xf numFmtId="0" fontId="19" fillId="0" borderId="17" xfId="133" applyFont="1" applyFill="1" applyBorder="1" applyAlignment="1">
      <alignment horizontal="left"/>
    </xf>
    <xf numFmtId="46" fontId="17" fillId="0" borderId="0" xfId="133" applyNumberFormat="1"/>
    <xf numFmtId="0" fontId="7" fillId="0" borderId="0" xfId="133" applyFont="1" applyFill="1"/>
    <xf numFmtId="46" fontId="17" fillId="0" borderId="0" xfId="133" applyNumberFormat="1" applyFill="1"/>
    <xf numFmtId="0" fontId="17" fillId="0" borderId="4" xfId="133" applyBorder="1"/>
    <xf numFmtId="0" fontId="7" fillId="0" borderId="5" xfId="133" applyFont="1" applyBorder="1" applyAlignment="1">
      <alignment horizontal="center"/>
    </xf>
    <xf numFmtId="0" fontId="18" fillId="0" borderId="17" xfId="133" applyFont="1" applyBorder="1" applyAlignment="1">
      <alignment horizontal="left"/>
    </xf>
    <xf numFmtId="0" fontId="18" fillId="0" borderId="4" xfId="133" applyFont="1" applyBorder="1" applyAlignment="1">
      <alignment horizontal="left"/>
    </xf>
    <xf numFmtId="0" fontId="19" fillId="0" borderId="4" xfId="133" applyFont="1" applyBorder="1" applyAlignment="1">
      <alignment horizontal="left"/>
    </xf>
    <xf numFmtId="0" fontId="17" fillId="0" borderId="4" xfId="133" applyBorder="1" applyAlignment="1"/>
    <xf numFmtId="0" fontId="17" fillId="0" borderId="5" xfId="133" applyBorder="1" applyAlignment="1"/>
    <xf numFmtId="0" fontId="17" fillId="0" borderId="6" xfId="133" applyBorder="1" applyAlignment="1"/>
    <xf numFmtId="0" fontId="17" fillId="0" borderId="0" xfId="133" applyBorder="1" applyAlignment="1"/>
    <xf numFmtId="0" fontId="19" fillId="0" borderId="17" xfId="133" applyFont="1" applyBorder="1" applyAlignment="1">
      <alignment horizontal="left"/>
    </xf>
    <xf numFmtId="0" fontId="18" fillId="0" borderId="4" xfId="133" applyFont="1" applyBorder="1" applyAlignment="1"/>
    <xf numFmtId="0" fontId="18" fillId="0" borderId="5" xfId="133" applyFont="1" applyBorder="1" applyAlignment="1"/>
    <xf numFmtId="0" fontId="18" fillId="0" borderId="6" xfId="133" applyFont="1" applyBorder="1" applyAlignment="1"/>
    <xf numFmtId="0" fontId="18" fillId="0" borderId="0" xfId="133" applyFont="1" applyBorder="1" applyAlignment="1"/>
    <xf numFmtId="0" fontId="18" fillId="0" borderId="18" xfId="133" applyFont="1" applyFill="1" applyBorder="1" applyAlignment="1">
      <alignment horizontal="left"/>
    </xf>
    <xf numFmtId="0" fontId="17" fillId="0" borderId="16" xfId="133" applyBorder="1" applyAlignment="1"/>
    <xf numFmtId="0" fontId="17" fillId="0" borderId="15" xfId="133" applyBorder="1" applyAlignment="1"/>
    <xf numFmtId="0" fontId="18" fillId="0" borderId="16" xfId="133" applyFont="1" applyBorder="1" applyAlignment="1"/>
    <xf numFmtId="0" fontId="18" fillId="0" borderId="15" xfId="133" applyFont="1" applyBorder="1" applyAlignment="1"/>
    <xf numFmtId="0" fontId="17" fillId="0" borderId="4" xfId="133" applyBorder="1" applyAlignment="1">
      <alignment horizontal="center"/>
    </xf>
    <xf numFmtId="20" fontId="7" fillId="0" borderId="6" xfId="133" applyNumberFormat="1" applyFont="1" applyBorder="1" applyAlignment="1">
      <alignment horizontal="center"/>
    </xf>
    <xf numFmtId="0" fontId="17" fillId="0" borderId="0" xfId="133" applyAlignment="1">
      <alignment horizontal="center"/>
    </xf>
    <xf numFmtId="46" fontId="1" fillId="0" borderId="14" xfId="138" applyNumberFormat="1" applyFill="1" applyBorder="1" applyAlignment="1">
      <alignment horizontal="center"/>
    </xf>
    <xf numFmtId="46" fontId="18" fillId="0" borderId="6" xfId="135" applyNumberFormat="1" applyFont="1" applyBorder="1" applyAlignment="1">
      <alignment horizontal="center"/>
    </xf>
    <xf numFmtId="46" fontId="19" fillId="0" borderId="6" xfId="135" applyNumberFormat="1" applyFont="1" applyBorder="1" applyAlignment="1">
      <alignment horizontal="center"/>
    </xf>
    <xf numFmtId="0" fontId="17" fillId="0" borderId="16" xfId="133" applyBorder="1"/>
    <xf numFmtId="46" fontId="18" fillId="0" borderId="0" xfId="133" applyNumberFormat="1" applyFont="1" applyBorder="1" applyAlignment="1">
      <alignment horizontal="center"/>
    </xf>
    <xf numFmtId="10" fontId="18" fillId="0" borderId="0" xfId="135" applyNumberFormat="1" applyFont="1" applyBorder="1" applyAlignment="1">
      <alignment horizontal="center"/>
    </xf>
    <xf numFmtId="46" fontId="18" fillId="0" borderId="15" xfId="135" applyNumberFormat="1" applyFont="1" applyBorder="1" applyAlignment="1">
      <alignment horizontal="center"/>
    </xf>
    <xf numFmtId="46" fontId="18" fillId="0" borderId="5" xfId="133" applyNumberFormat="1" applyFont="1" applyBorder="1" applyAlignment="1">
      <alignment horizontal="center"/>
    </xf>
    <xf numFmtId="10" fontId="18" fillId="0" borderId="5" xfId="135" applyNumberFormat="1" applyFont="1" applyBorder="1" applyAlignment="1">
      <alignment horizontal="center"/>
    </xf>
    <xf numFmtId="46" fontId="19" fillId="0" borderId="10" xfId="133" applyNumberFormat="1" applyFont="1" applyBorder="1" applyAlignment="1">
      <alignment horizontal="center"/>
    </xf>
    <xf numFmtId="46" fontId="19" fillId="0" borderId="5" xfId="133" applyNumberFormat="1" applyFont="1" applyBorder="1"/>
    <xf numFmtId="46" fontId="18" fillId="0" borderId="5" xfId="133" applyNumberFormat="1" applyFont="1" applyBorder="1"/>
    <xf numFmtId="46" fontId="19" fillId="0" borderId="6" xfId="133" applyNumberFormat="1" applyFont="1" applyBorder="1"/>
    <xf numFmtId="46" fontId="18" fillId="0" borderId="14" xfId="133" applyNumberFormat="1" applyFont="1" applyBorder="1"/>
    <xf numFmtId="46" fontId="18" fillId="0" borderId="6" xfId="135" applyNumberFormat="1" applyFont="1" applyBorder="1"/>
    <xf numFmtId="46" fontId="19" fillId="0" borderId="7" xfId="133" applyNumberFormat="1" applyFont="1" applyBorder="1"/>
    <xf numFmtId="46" fontId="19" fillId="0" borderId="14" xfId="133" applyNumberFormat="1" applyFont="1" applyBorder="1"/>
    <xf numFmtId="46" fontId="19" fillId="0" borderId="6" xfId="135" applyNumberFormat="1" applyFont="1" applyBorder="1"/>
    <xf numFmtId="46" fontId="18" fillId="0" borderId="0" xfId="133" applyNumberFormat="1" applyFont="1" applyBorder="1"/>
    <xf numFmtId="10" fontId="18" fillId="0" borderId="0" xfId="135" applyNumberFormat="1" applyFont="1" applyBorder="1"/>
    <xf numFmtId="46" fontId="18" fillId="0" borderId="15" xfId="135" applyNumberFormat="1" applyFont="1" applyBorder="1"/>
    <xf numFmtId="10" fontId="18" fillId="0" borderId="14" xfId="135" applyNumberFormat="1" applyFont="1" applyBorder="1"/>
    <xf numFmtId="0" fontId="17" fillId="0" borderId="14" xfId="133" applyBorder="1"/>
    <xf numFmtId="46" fontId="18" fillId="0" borderId="19" xfId="133" applyNumberFormat="1" applyFont="1" applyBorder="1"/>
    <xf numFmtId="10" fontId="18" fillId="0" borderId="5" xfId="135" applyNumberFormat="1" applyFont="1" applyBorder="1"/>
    <xf numFmtId="46" fontId="19" fillId="0" borderId="10" xfId="133" applyNumberFormat="1" applyFont="1" applyBorder="1"/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7" fillId="0" borderId="7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7" fillId="0" borderId="7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10" fontId="18" fillId="0" borderId="10" xfId="135" applyNumberFormat="1" applyFont="1" applyBorder="1" applyAlignment="1">
      <alignment horizontal="center"/>
    </xf>
    <xf numFmtId="0" fontId="17" fillId="0" borderId="11" xfId="133" applyFont="1" applyFill="1" applyBorder="1" applyAlignment="1">
      <alignment horizontal="left" vertical="top" wrapText="1"/>
    </xf>
    <xf numFmtId="0" fontId="17" fillId="0" borderId="12" xfId="133" applyFont="1" applyFill="1" applyBorder="1" applyAlignment="1">
      <alignment horizontal="left" vertical="top" wrapText="1"/>
    </xf>
    <xf numFmtId="0" fontId="17" fillId="0" borderId="13" xfId="133" applyFont="1" applyFill="1" applyBorder="1" applyAlignment="1">
      <alignment horizontal="left" vertical="top" wrapText="1"/>
    </xf>
    <xf numFmtId="0" fontId="7" fillId="0" borderId="1" xfId="133" applyFont="1" applyFill="1" applyBorder="1" applyAlignment="1">
      <alignment horizontal="center"/>
    </xf>
    <xf numFmtId="0" fontId="7" fillId="0" borderId="2" xfId="133" applyFont="1" applyFill="1" applyBorder="1" applyAlignment="1">
      <alignment horizontal="center"/>
    </xf>
    <xf numFmtId="0" fontId="7" fillId="0" borderId="3" xfId="133" applyFont="1" applyFill="1" applyBorder="1" applyAlignment="1">
      <alignment horizontal="center"/>
    </xf>
    <xf numFmtId="0" fontId="7" fillId="0" borderId="4" xfId="133" applyFont="1" applyFill="1" applyBorder="1" applyAlignment="1">
      <alignment horizontal="center"/>
    </xf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7" fillId="0" borderId="7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17" fillId="0" borderId="11" xfId="133" applyFill="1" applyBorder="1" applyAlignment="1">
      <alignment horizontal="left" vertical="top" wrapText="1"/>
    </xf>
    <xf numFmtId="0" fontId="17" fillId="0" borderId="12" xfId="133" applyFill="1" applyBorder="1" applyAlignment="1">
      <alignment horizontal="left" vertical="top" wrapText="1"/>
    </xf>
    <xf numFmtId="0" fontId="17" fillId="0" borderId="13" xfId="133" applyFill="1" applyBorder="1" applyAlignment="1">
      <alignment horizontal="left" vertical="top" wrapText="1"/>
    </xf>
    <xf numFmtId="0" fontId="7" fillId="0" borderId="1" xfId="133" applyFont="1" applyBorder="1" applyAlignment="1">
      <alignment horizontal="center"/>
    </xf>
    <xf numFmtId="0" fontId="7" fillId="0" borderId="2" xfId="133" applyFont="1" applyBorder="1" applyAlignment="1">
      <alignment horizontal="center"/>
    </xf>
    <xf numFmtId="0" fontId="7" fillId="0" borderId="3" xfId="133" applyFont="1" applyBorder="1" applyAlignment="1">
      <alignment horizontal="center"/>
    </xf>
    <xf numFmtId="0" fontId="17" fillId="0" borderId="11" xfId="133" applyFont="1" applyBorder="1" applyAlignment="1">
      <alignment horizontal="left" vertical="top" wrapText="1"/>
    </xf>
    <xf numFmtId="0" fontId="17" fillId="0" borderId="12" xfId="133" applyFont="1" applyBorder="1" applyAlignment="1">
      <alignment horizontal="left" vertical="top" wrapText="1"/>
    </xf>
    <xf numFmtId="0" fontId="17" fillId="0" borderId="13" xfId="133" applyFont="1" applyBorder="1" applyAlignment="1">
      <alignment horizontal="left" vertical="top" wrapText="1"/>
    </xf>
    <xf numFmtId="0" fontId="7" fillId="0" borderId="7" xfId="133" applyFont="1" applyBorder="1" applyAlignment="1">
      <alignment horizontal="center"/>
    </xf>
    <xf numFmtId="0" fontId="7" fillId="0" borderId="5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0" fontId="17" fillId="0" borderId="11" xfId="133" applyFill="1" applyBorder="1" applyAlignment="1">
      <alignment horizontal="left" vertical="top"/>
    </xf>
    <xf numFmtId="0" fontId="17" fillId="0" borderId="12" xfId="133" applyFill="1" applyBorder="1" applyAlignment="1">
      <alignment horizontal="left" vertical="top"/>
    </xf>
    <xf numFmtId="0" fontId="17" fillId="0" borderId="13" xfId="133" applyFill="1" applyBorder="1" applyAlignment="1">
      <alignment horizontal="left" vertical="top"/>
    </xf>
    <xf numFmtId="0" fontId="0" fillId="0" borderId="11" xfId="97" applyFont="1" applyBorder="1" applyAlignment="1">
      <alignment horizontal="left" vertical="top" wrapText="1"/>
    </xf>
    <xf numFmtId="0" fontId="8" fillId="0" borderId="12" xfId="97" applyBorder="1" applyAlignment="1">
      <alignment horizontal="left" vertical="top" wrapText="1"/>
    </xf>
    <xf numFmtId="0" fontId="8" fillId="0" borderId="13" xfId="97" applyBorder="1" applyAlignment="1">
      <alignment horizontal="left" vertical="top" wrapText="1"/>
    </xf>
    <xf numFmtId="0" fontId="7" fillId="0" borderId="1" xfId="97" applyFont="1" applyBorder="1" applyAlignment="1">
      <alignment horizontal="center"/>
    </xf>
    <xf numFmtId="0" fontId="7" fillId="0" borderId="2" xfId="97" applyFont="1" applyBorder="1" applyAlignment="1">
      <alignment horizontal="center"/>
    </xf>
    <xf numFmtId="0" fontId="7" fillId="0" borderId="3" xfId="97" applyFont="1" applyBorder="1" applyAlignment="1">
      <alignment horizontal="center"/>
    </xf>
    <xf numFmtId="0" fontId="7" fillId="0" borderId="4" xfId="97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13" fillId="0" borderId="7" xfId="97" applyFont="1" applyBorder="1" applyAlignment="1">
      <alignment horizontal="center"/>
    </xf>
    <xf numFmtId="0" fontId="13" fillId="0" borderId="5" xfId="97" applyFont="1" applyBorder="1" applyAlignment="1">
      <alignment horizontal="center"/>
    </xf>
    <xf numFmtId="0" fontId="13" fillId="0" borderId="8" xfId="97" applyFont="1" applyBorder="1" applyAlignment="1">
      <alignment horizontal="center"/>
    </xf>
    <xf numFmtId="0" fontId="7" fillId="0" borderId="7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0" fontId="20" fillId="0" borderId="11" xfId="97" applyFont="1" applyBorder="1" applyAlignment="1">
      <alignment horizontal="left" vertical="top" wrapText="1"/>
    </xf>
    <xf numFmtId="0" fontId="20" fillId="0" borderId="12" xfId="97" applyFont="1" applyBorder="1" applyAlignment="1">
      <alignment horizontal="left" vertical="top" wrapText="1"/>
    </xf>
    <xf numFmtId="0" fontId="20" fillId="0" borderId="13" xfId="97" applyFont="1" applyBorder="1" applyAlignment="1">
      <alignment horizontal="left" vertical="top" wrapText="1"/>
    </xf>
    <xf numFmtId="0" fontId="7" fillId="0" borderId="4" xfId="133" applyFont="1" applyBorder="1" applyAlignment="1">
      <alignment horizontal="center"/>
    </xf>
    <xf numFmtId="0" fontId="0" fillId="0" borderId="11" xfId="133" applyFont="1" applyBorder="1" applyAlignment="1">
      <alignment horizontal="left" vertical="top" wrapText="1"/>
    </xf>
    <xf numFmtId="0" fontId="17" fillId="0" borderId="12" xfId="133" applyBorder="1" applyAlignment="1">
      <alignment horizontal="left" vertical="top" wrapText="1"/>
    </xf>
    <xf numFmtId="0" fontId="17" fillId="0" borderId="13" xfId="133" applyBorder="1" applyAlignment="1">
      <alignment horizontal="left" vertical="top" wrapText="1"/>
    </xf>
    <xf numFmtId="0" fontId="7" fillId="0" borderId="1" xfId="97" applyFont="1" applyFill="1" applyBorder="1" applyAlignment="1">
      <alignment horizontal="center" vertical="center" wrapText="1"/>
    </xf>
    <xf numFmtId="0" fontId="7" fillId="0" borderId="2" xfId="97" applyFont="1" applyFill="1" applyBorder="1" applyAlignment="1">
      <alignment horizontal="center" vertical="center" wrapText="1"/>
    </xf>
    <xf numFmtId="0" fontId="7" fillId="0" borderId="3" xfId="97" applyFont="1" applyFill="1" applyBorder="1" applyAlignment="1">
      <alignment horizontal="center" vertical="center" wrapText="1"/>
    </xf>
    <xf numFmtId="0" fontId="7" fillId="0" borderId="4" xfId="97" applyFont="1" applyFill="1" applyBorder="1" applyAlignment="1">
      <alignment horizontal="center"/>
    </xf>
    <xf numFmtId="0" fontId="7" fillId="0" borderId="5" xfId="97" applyFont="1" applyFill="1" applyBorder="1" applyAlignment="1">
      <alignment horizontal="center"/>
    </xf>
    <xf numFmtId="0" fontId="7" fillId="0" borderId="6" xfId="97" applyFont="1" applyFill="1" applyBorder="1" applyAlignment="1">
      <alignment horizontal="center"/>
    </xf>
    <xf numFmtId="0" fontId="7" fillId="0" borderId="7" xfId="97" applyFont="1" applyFill="1" applyBorder="1" applyAlignment="1">
      <alignment horizontal="center"/>
    </xf>
    <xf numFmtId="0" fontId="8" fillId="0" borderId="11" xfId="97" applyFont="1" applyFill="1" applyBorder="1" applyAlignment="1">
      <alignment horizontal="left" vertical="top" wrapText="1"/>
    </xf>
    <xf numFmtId="0" fontId="8" fillId="0" borderId="12" xfId="97" applyFont="1" applyFill="1" applyBorder="1" applyAlignment="1">
      <alignment horizontal="left" vertical="top" wrapText="1"/>
    </xf>
    <xf numFmtId="0" fontId="8" fillId="0" borderId="13" xfId="97" applyFont="1" applyFill="1" applyBorder="1" applyAlignment="1">
      <alignment horizontal="left" vertical="top" wrapText="1"/>
    </xf>
    <xf numFmtId="0" fontId="7" fillId="0" borderId="1" xfId="97" applyFont="1" applyFill="1" applyBorder="1" applyAlignment="1">
      <alignment horizontal="center" wrapText="1"/>
    </xf>
    <xf numFmtId="0" fontId="7" fillId="0" borderId="2" xfId="97" applyFont="1" applyFill="1" applyBorder="1" applyAlignment="1">
      <alignment horizontal="center" wrapText="1"/>
    </xf>
    <xf numFmtId="0" fontId="7" fillId="0" borderId="3" xfId="97" applyFont="1" applyFill="1" applyBorder="1" applyAlignment="1">
      <alignment horizontal="center" wrapText="1"/>
    </xf>
    <xf numFmtId="0" fontId="7" fillId="0" borderId="8" xfId="97" applyFont="1" applyFill="1" applyBorder="1" applyAlignment="1">
      <alignment horizontal="center"/>
    </xf>
    <xf numFmtId="0" fontId="7" fillId="0" borderId="2" xfId="97" applyFont="1" applyFill="1" applyBorder="1" applyAlignment="1">
      <alignment horizontal="center" vertical="center"/>
    </xf>
    <xf numFmtId="0" fontId="7" fillId="0" borderId="3" xfId="97" applyFont="1" applyFill="1" applyBorder="1" applyAlignment="1">
      <alignment horizontal="center" vertical="center"/>
    </xf>
  </cellXfs>
  <cellStyles count="14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Normale" xfId="0" builtinId="0"/>
    <cellStyle name="Normale 2" xfId="100"/>
    <cellStyle name="Normale 2 2" xfId="97"/>
    <cellStyle name="Normale 2 2 2" xfId="133"/>
    <cellStyle name="Normale 3" xfId="98"/>
    <cellStyle name="Normale 3 2" xfId="131"/>
    <cellStyle name="Normale 3 3" xfId="132"/>
    <cellStyle name="Normale 3 4" xfId="134"/>
    <cellStyle name="Normale 3 5" xfId="136"/>
    <cellStyle name="Normale 3 6" xfId="137"/>
    <cellStyle name="Normale 3 7" xfId="138"/>
    <cellStyle name="Normale 3 8" xfId="139"/>
    <cellStyle name="Normale 4" xfId="101"/>
    <cellStyle name="Normale 4 2" xfId="102"/>
    <cellStyle name="Normale 4 2 2" xfId="103"/>
    <cellStyle name="Normale 4 3" xfId="104"/>
    <cellStyle name="Normale 4 4" xfId="140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14" builtinId="5"/>
    <cellStyle name="Percentuale 2" xfId="99"/>
    <cellStyle name="Percentuale 2 2" xfId="135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externalLink" Target="externalLinks/externalLink1.xml"/><Relationship Id="rId95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_B1_B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_formule_Tab_C1_C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  <sheetName val="B14"/>
    </sheetNames>
    <sheetDataSet>
      <sheetData sheetId="0">
        <row r="2">
          <cell r="A2" t="str">
            <v>Tipo Programma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</sheetNames>
    <sheetDataSet>
      <sheetData sheetId="0">
        <row r="2">
          <cell r="A2" t="str">
            <v>Tipo Programma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abSelected="1" zoomScaleNormal="100" zoomScaleSheetLayoutView="100" workbookViewId="0">
      <selection activeCell="D21" sqref="D21"/>
    </sheetView>
  </sheetViews>
  <sheetFormatPr defaultColWidth="8.88671875" defaultRowHeight="14.4" x14ac:dyDescent="0.3"/>
  <cols>
    <col min="1" max="1" width="6.109375" style="129" customWidth="1"/>
    <col min="2" max="2" width="42.44140625" style="129" customWidth="1"/>
    <col min="3" max="14" width="8.44140625" style="129" customWidth="1"/>
    <col min="15" max="16384" width="8.88671875" style="129"/>
  </cols>
  <sheetData>
    <row r="2" spans="2:14" ht="15" thickBot="1" x14ac:dyDescent="0.35"/>
    <row r="3" spans="2:14" x14ac:dyDescent="0.3">
      <c r="B3" s="217" t="s">
        <v>152</v>
      </c>
      <c r="C3" s="218"/>
      <c r="D3" s="218"/>
      <c r="E3" s="218"/>
      <c r="F3" s="218"/>
      <c r="G3" s="218"/>
      <c r="H3" s="219"/>
      <c r="I3" s="218"/>
      <c r="J3" s="218"/>
      <c r="K3" s="218"/>
      <c r="L3" s="218"/>
      <c r="M3" s="218"/>
      <c r="N3" s="219"/>
    </row>
    <row r="4" spans="2:14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1"/>
      <c r="L4" s="221"/>
      <c r="M4" s="221"/>
      <c r="N4" s="222"/>
    </row>
    <row r="5" spans="2:14" x14ac:dyDescent="0.3">
      <c r="B5" s="101"/>
      <c r="C5" s="223" t="s">
        <v>1</v>
      </c>
      <c r="D5" s="221"/>
      <c r="E5" s="224"/>
      <c r="F5" s="223" t="s">
        <v>9</v>
      </c>
      <c r="G5" s="221"/>
      <c r="H5" s="224"/>
      <c r="I5" s="221" t="s">
        <v>10</v>
      </c>
      <c r="J5" s="221"/>
      <c r="K5" s="224"/>
      <c r="L5" s="223" t="s">
        <v>11</v>
      </c>
      <c r="M5" s="221"/>
      <c r="N5" s="222"/>
    </row>
    <row r="6" spans="2:14" x14ac:dyDescent="0.3">
      <c r="B6" s="102" t="s">
        <v>66</v>
      </c>
      <c r="C6" s="208" t="s">
        <v>12</v>
      </c>
      <c r="D6" s="104" t="s">
        <v>13</v>
      </c>
      <c r="E6" s="209" t="s">
        <v>13</v>
      </c>
      <c r="F6" s="208" t="s">
        <v>12</v>
      </c>
      <c r="G6" s="104" t="s">
        <v>13</v>
      </c>
      <c r="H6" s="209" t="s">
        <v>13</v>
      </c>
      <c r="I6" s="206" t="s">
        <v>12</v>
      </c>
      <c r="J6" s="104" t="s">
        <v>13</v>
      </c>
      <c r="K6" s="209" t="s">
        <v>13</v>
      </c>
      <c r="L6" s="208" t="s">
        <v>12</v>
      </c>
      <c r="M6" s="104" t="s">
        <v>13</v>
      </c>
      <c r="N6" s="207" t="s">
        <v>13</v>
      </c>
    </row>
    <row r="7" spans="2:14" x14ac:dyDescent="0.3">
      <c r="B7" s="108" t="s">
        <v>67</v>
      </c>
      <c r="C7" s="52">
        <v>7.3981481481481509E-2</v>
      </c>
      <c r="D7" s="109">
        <f>C7/C$23</f>
        <v>0.50533639022847676</v>
      </c>
      <c r="E7" s="109">
        <f>C7/C$34</f>
        <v>0.23089148966912298</v>
      </c>
      <c r="F7" s="52">
        <v>7.1759259259259259E-3</v>
      </c>
      <c r="G7" s="109">
        <v>0.53866203301476989</v>
      </c>
      <c r="H7" s="109">
        <v>0.17509178198249081</v>
      </c>
      <c r="I7" s="52">
        <v>7.5115740740740724E-3</v>
      </c>
      <c r="J7" s="109">
        <v>0.4589816124469589</v>
      </c>
      <c r="K7" s="109">
        <v>0.1830231246474901</v>
      </c>
      <c r="L7" s="110">
        <f>C7+F7+I7</f>
        <v>8.8668981481481501E-2</v>
      </c>
      <c r="M7" s="109">
        <f t="shared" ref="M7:M12" si="0">L7/L$23</f>
        <v>0.50354936242934145</v>
      </c>
      <c r="N7" s="213">
        <f>L7/L$34</f>
        <v>0.22032728423111214</v>
      </c>
    </row>
    <row r="8" spans="2:14" x14ac:dyDescent="0.3">
      <c r="B8" s="108" t="s">
        <v>68</v>
      </c>
      <c r="C8" s="52">
        <v>1.1678240740740739E-2</v>
      </c>
      <c r="D8" s="109">
        <f t="shared" ref="D8:D17" si="1">C8/C$23</f>
        <v>7.9769151711597736E-2</v>
      </c>
      <c r="E8" s="109">
        <f t="shared" ref="E8:E17" si="2">C8/C$34</f>
        <v>3.6447045224678502E-2</v>
      </c>
      <c r="F8" s="52">
        <v>3.8194444444444441E-4</v>
      </c>
      <c r="G8" s="109">
        <v>2.8670721112076459E-2</v>
      </c>
      <c r="H8" s="109">
        <v>9.31940129906806E-3</v>
      </c>
      <c r="I8" s="52">
        <v>3.1250000000000001E-4</v>
      </c>
      <c r="J8" s="109">
        <v>1.9094766619519095E-2</v>
      </c>
      <c r="K8" s="109">
        <v>7.6142131979695434E-3</v>
      </c>
      <c r="L8" s="110">
        <f t="shared" ref="L8:L22" si="3">C8+F8+I8</f>
        <v>1.2372685185185184E-2</v>
      </c>
      <c r="M8" s="109">
        <f t="shared" si="0"/>
        <v>7.0264230314184301E-2</v>
      </c>
      <c r="N8" s="213">
        <f t="shared" ref="N8:N22" si="4">L8/L$34</f>
        <v>3.0744010813609033E-2</v>
      </c>
    </row>
    <row r="9" spans="2:14" x14ac:dyDescent="0.3">
      <c r="B9" s="108" t="s">
        <v>69</v>
      </c>
      <c r="C9" s="52">
        <v>1.4999999999999996E-2</v>
      </c>
      <c r="D9" s="109">
        <f t="shared" si="1"/>
        <v>0.10245869238674991</v>
      </c>
      <c r="E9" s="109">
        <f t="shared" si="2"/>
        <v>4.6814044213263954E-2</v>
      </c>
      <c r="F9" s="52">
        <v>2.0486111111111109E-3</v>
      </c>
      <c r="G9" s="109">
        <v>0.15377932232841007</v>
      </c>
      <c r="H9" s="109">
        <v>4.9985879695001408E-2</v>
      </c>
      <c r="I9" s="52">
        <v>3.5763888888888876E-3</v>
      </c>
      <c r="J9" s="109">
        <v>0.21852899575671847</v>
      </c>
      <c r="K9" s="109">
        <v>8.7140439932318084E-2</v>
      </c>
      <c r="L9" s="110">
        <f t="shared" si="3"/>
        <v>2.0624999999999998E-2</v>
      </c>
      <c r="M9" s="109">
        <f t="shared" si="0"/>
        <v>0.11712896016826604</v>
      </c>
      <c r="N9" s="213">
        <f t="shared" si="4"/>
        <v>5.1249604555520391E-2</v>
      </c>
    </row>
    <row r="10" spans="2:14" x14ac:dyDescent="0.3">
      <c r="B10" s="108" t="s">
        <v>70</v>
      </c>
      <c r="C10" s="52">
        <v>1.3009259259259255E-2</v>
      </c>
      <c r="D10" s="109">
        <f t="shared" si="1"/>
        <v>8.8860779508261489E-2</v>
      </c>
      <c r="E10" s="109">
        <f t="shared" si="2"/>
        <v>4.0601069209651765E-2</v>
      </c>
      <c r="F10" s="52">
        <v>7.9861111111111105E-4</v>
      </c>
      <c r="G10" s="109">
        <v>5.9947871416159863E-2</v>
      </c>
      <c r="H10" s="109">
        <v>1.9486020898051397E-2</v>
      </c>
      <c r="I10" s="52">
        <v>8.9120370370370373E-4</v>
      </c>
      <c r="J10" s="109">
        <v>5.4455445544554462E-2</v>
      </c>
      <c r="K10" s="109">
        <v>2.1714608009024253E-2</v>
      </c>
      <c r="L10" s="110">
        <f t="shared" si="3"/>
        <v>1.4699074074074069E-2</v>
      </c>
      <c r="M10" s="109">
        <f t="shared" si="0"/>
        <v>8.3475746023399466E-2</v>
      </c>
      <c r="N10" s="213">
        <f t="shared" si="4"/>
        <v>3.652469011532597E-2</v>
      </c>
    </row>
    <row r="11" spans="2:14" x14ac:dyDescent="0.3">
      <c r="B11" s="108" t="s">
        <v>71</v>
      </c>
      <c r="C11" s="52">
        <v>8.6342592592592599E-3</v>
      </c>
      <c r="D11" s="109">
        <f t="shared" si="1"/>
        <v>5.8976994228792795E-2</v>
      </c>
      <c r="E11" s="109">
        <f t="shared" si="2"/>
        <v>2.6946972980783121E-2</v>
      </c>
      <c r="F11" s="52">
        <v>1.3657407407407407E-3</v>
      </c>
      <c r="G11" s="109">
        <v>0.10251954821894006</v>
      </c>
      <c r="H11" s="109">
        <v>3.3323919796667607E-2</v>
      </c>
      <c r="I11" s="52">
        <v>7.0601851851851847E-4</v>
      </c>
      <c r="J11" s="109">
        <v>4.3140028288543138E-2</v>
      </c>
      <c r="K11" s="109">
        <v>1.7202481669486746E-2</v>
      </c>
      <c r="L11" s="110">
        <f t="shared" si="3"/>
        <v>1.0706018518518519E-2</v>
      </c>
      <c r="M11" s="109">
        <f t="shared" si="0"/>
        <v>6.079926383594058E-2</v>
      </c>
      <c r="N11" s="213">
        <f t="shared" si="4"/>
        <v>2.6602628627304357E-2</v>
      </c>
    </row>
    <row r="12" spans="2:14" x14ac:dyDescent="0.3">
      <c r="B12" s="108" t="s">
        <v>72</v>
      </c>
      <c r="C12" s="52">
        <v>6.4236111111111091E-3</v>
      </c>
      <c r="D12" s="109">
        <f t="shared" si="1"/>
        <v>4.3876986323029471E-2</v>
      </c>
      <c r="E12" s="109">
        <f t="shared" si="2"/>
        <v>2.0047680970957944E-2</v>
      </c>
      <c r="F12" s="52">
        <v>1.7361111111111112E-4</v>
      </c>
      <c r="G12" s="109">
        <v>1.3032145960034755E-2</v>
      </c>
      <c r="H12" s="109">
        <v>4.2360914995763907E-3</v>
      </c>
      <c r="I12" s="52">
        <v>9.0277777777777784E-4</v>
      </c>
      <c r="J12" s="109">
        <v>5.5162659123055173E-2</v>
      </c>
      <c r="K12" s="109">
        <v>2.1996615905245352E-2</v>
      </c>
      <c r="L12" s="110">
        <f t="shared" si="3"/>
        <v>7.499999999999998E-3</v>
      </c>
      <c r="M12" s="109">
        <f t="shared" si="0"/>
        <v>4.259234915209674E-2</v>
      </c>
      <c r="N12" s="213">
        <f t="shared" si="4"/>
        <v>1.8636219838371049E-2</v>
      </c>
    </row>
    <row r="13" spans="2:14" x14ac:dyDescent="0.3">
      <c r="B13" s="108" t="s">
        <v>73</v>
      </c>
      <c r="C13" s="52"/>
      <c r="D13" s="109"/>
      <c r="E13" s="109"/>
      <c r="F13" s="52"/>
      <c r="G13" s="109"/>
      <c r="H13" s="109"/>
      <c r="I13" s="52"/>
      <c r="J13" s="109"/>
      <c r="K13" s="109"/>
      <c r="L13" s="110"/>
      <c r="M13" s="109"/>
      <c r="N13" s="213"/>
    </row>
    <row r="14" spans="2:14" x14ac:dyDescent="0.3">
      <c r="B14" s="108" t="s">
        <v>74</v>
      </c>
      <c r="C14" s="52"/>
      <c r="D14" s="109"/>
      <c r="E14" s="109"/>
      <c r="F14" s="52"/>
      <c r="G14" s="109"/>
      <c r="H14" s="109"/>
      <c r="I14" s="52"/>
      <c r="J14" s="109"/>
      <c r="K14" s="109"/>
      <c r="L14" s="110"/>
      <c r="M14" s="109"/>
      <c r="N14" s="213"/>
    </row>
    <row r="15" spans="2:14" x14ac:dyDescent="0.3">
      <c r="B15" s="108" t="s">
        <v>75</v>
      </c>
      <c r="C15" s="52">
        <v>5.2083333333333333E-4</v>
      </c>
      <c r="D15" s="109">
        <f t="shared" si="1"/>
        <v>3.5575934856510393E-3</v>
      </c>
      <c r="E15" s="109">
        <f t="shared" si="2"/>
        <v>1.6254876462938879E-3</v>
      </c>
      <c r="F15" s="52">
        <v>3.5879629629629635E-4</v>
      </c>
      <c r="G15" s="109">
        <v>2.6933101650738495E-2</v>
      </c>
      <c r="H15" s="109">
        <v>8.754589099124542E-3</v>
      </c>
      <c r="I15" s="52">
        <v>6.5972222222222213E-4</v>
      </c>
      <c r="J15" s="109">
        <v>4.0311173974540308E-2</v>
      </c>
      <c r="K15" s="109">
        <v>1.6074450084602367E-2</v>
      </c>
      <c r="L15" s="110">
        <f t="shared" si="3"/>
        <v>1.5393518518518519E-3</v>
      </c>
      <c r="M15" s="109">
        <f t="shared" ref="M15:M17" si="5">L15/L$23</f>
        <v>8.741948205600104E-3</v>
      </c>
      <c r="N15" s="213">
        <f t="shared" si="4"/>
        <v>3.8250266026286263E-3</v>
      </c>
    </row>
    <row r="16" spans="2:14" x14ac:dyDescent="0.3">
      <c r="B16" s="108" t="s">
        <v>76</v>
      </c>
      <c r="C16" s="52">
        <v>1.0648148148148149E-3</v>
      </c>
      <c r="D16" s="109">
        <f t="shared" si="1"/>
        <v>7.2733022373310148E-3</v>
      </c>
      <c r="E16" s="109">
        <f t="shared" si="2"/>
        <v>3.3232191879786154E-3</v>
      </c>
      <c r="F16" s="52"/>
      <c r="G16" s="109"/>
      <c r="H16" s="109"/>
      <c r="I16" s="52"/>
      <c r="J16" s="109"/>
      <c r="K16" s="109"/>
      <c r="L16" s="110">
        <f t="shared" si="3"/>
        <v>1.0648148148148149E-3</v>
      </c>
      <c r="M16" s="109">
        <f t="shared" si="5"/>
        <v>6.0470619166557117E-3</v>
      </c>
      <c r="N16" s="213">
        <f t="shared" si="4"/>
        <v>2.6458830634724334E-3</v>
      </c>
    </row>
    <row r="17" spans="2:14" x14ac:dyDescent="0.3">
      <c r="B17" s="108" t="s">
        <v>77</v>
      </c>
      <c r="C17" s="52">
        <v>2.1296296296296298E-3</v>
      </c>
      <c r="D17" s="109">
        <f t="shared" si="1"/>
        <v>1.454660447466203E-2</v>
      </c>
      <c r="E17" s="109">
        <f t="shared" si="2"/>
        <v>6.6464383759572308E-3</v>
      </c>
      <c r="F17" s="52">
        <v>2.8935185185185184E-4</v>
      </c>
      <c r="G17" s="109">
        <v>2.1720243266724591E-2</v>
      </c>
      <c r="H17" s="109">
        <v>7.0601524992939847E-3</v>
      </c>
      <c r="I17" s="52">
        <v>1.8518518518518518E-4</v>
      </c>
      <c r="J17" s="109">
        <v>1.1315417256011316E-2</v>
      </c>
      <c r="K17" s="109">
        <v>4.5121263395375075E-3</v>
      </c>
      <c r="L17" s="110">
        <f t="shared" si="3"/>
        <v>2.604166666666667E-3</v>
      </c>
      <c r="M17" s="109">
        <f t="shared" si="5"/>
        <v>1.4789010122255818E-2</v>
      </c>
      <c r="N17" s="213">
        <f t="shared" si="4"/>
        <v>6.4709096661010601E-3</v>
      </c>
    </row>
    <row r="18" spans="2:14" x14ac:dyDescent="0.3">
      <c r="B18" s="108" t="s">
        <v>78</v>
      </c>
      <c r="C18" s="52"/>
      <c r="D18" s="109"/>
      <c r="E18" s="109"/>
      <c r="F18" s="52"/>
      <c r="G18" s="109"/>
      <c r="H18" s="109"/>
      <c r="I18" s="52"/>
      <c r="J18" s="109"/>
      <c r="K18" s="109"/>
      <c r="L18" s="110"/>
      <c r="M18" s="109"/>
      <c r="N18" s="213"/>
    </row>
    <row r="19" spans="2:14" x14ac:dyDescent="0.3">
      <c r="B19" s="108" t="s">
        <v>79</v>
      </c>
      <c r="C19" s="52"/>
      <c r="D19" s="109"/>
      <c r="E19" s="109"/>
      <c r="F19" s="52"/>
      <c r="G19" s="109"/>
      <c r="H19" s="109"/>
      <c r="I19" s="52"/>
      <c r="J19" s="109"/>
      <c r="K19" s="109"/>
      <c r="L19" s="110"/>
      <c r="M19" s="109"/>
      <c r="N19" s="213"/>
    </row>
    <row r="20" spans="2:14" x14ac:dyDescent="0.3">
      <c r="B20" s="108" t="s">
        <v>80</v>
      </c>
      <c r="C20" s="52"/>
      <c r="D20" s="109"/>
      <c r="E20" s="109"/>
      <c r="F20" s="52"/>
      <c r="G20" s="109"/>
      <c r="H20" s="109"/>
      <c r="I20" s="52"/>
      <c r="J20" s="109"/>
      <c r="K20" s="109"/>
      <c r="L20" s="110"/>
      <c r="M20" s="109"/>
      <c r="N20" s="213"/>
    </row>
    <row r="21" spans="2:14" x14ac:dyDescent="0.3">
      <c r="B21" s="108" t="s">
        <v>81</v>
      </c>
      <c r="C21" s="52"/>
      <c r="D21" s="109"/>
      <c r="E21" s="109"/>
      <c r="F21" s="52"/>
      <c r="G21" s="109"/>
      <c r="H21" s="109"/>
      <c r="I21" s="52"/>
      <c r="J21" s="109"/>
      <c r="K21" s="109"/>
      <c r="L21" s="110"/>
      <c r="M21" s="109"/>
      <c r="N21" s="213"/>
    </row>
    <row r="22" spans="2:14" x14ac:dyDescent="0.3">
      <c r="B22" s="108" t="s">
        <v>82</v>
      </c>
      <c r="C22" s="52">
        <v>1.3958333333333333E-2</v>
      </c>
      <c r="D22" s="109">
        <f t="shared" ref="D22" si="6">C22/C$23</f>
        <v>9.5343505415447852E-2</v>
      </c>
      <c r="E22" s="109">
        <f t="shared" ref="E22" si="7">C22/C$34</f>
        <v>4.3563068920676191E-2</v>
      </c>
      <c r="F22" s="52">
        <v>7.2916666666666659E-4</v>
      </c>
      <c r="G22" s="109">
        <v>5.4735013032145965E-2</v>
      </c>
      <c r="H22" s="109">
        <v>1.779158429822084E-2</v>
      </c>
      <c r="I22" s="52">
        <v>1.6203703703703703E-3</v>
      </c>
      <c r="J22" s="109">
        <v>9.9009900990099015E-2</v>
      </c>
      <c r="K22" s="109">
        <v>3.9481105470953189E-2</v>
      </c>
      <c r="L22" s="110">
        <f t="shared" si="3"/>
        <v>1.6307870370370368E-2</v>
      </c>
      <c r="M22" s="109">
        <f>L22/L$23</f>
        <v>9.261206783225974E-2</v>
      </c>
      <c r="N22" s="213">
        <f t="shared" si="4"/>
        <v>4.0522274309050629E-2</v>
      </c>
    </row>
    <row r="23" spans="2:14" x14ac:dyDescent="0.3">
      <c r="B23" s="111" t="s">
        <v>11</v>
      </c>
      <c r="C23" s="134">
        <f>SUM(C7:C22)</f>
        <v>0.14640046296296297</v>
      </c>
      <c r="D23" s="113">
        <f>SUM(D7:D22)</f>
        <v>1</v>
      </c>
      <c r="E23" s="114">
        <f>SUM(E7:E22)</f>
        <v>0.45690651639936425</v>
      </c>
      <c r="F23" s="112">
        <v>1.3321759259259257E-2</v>
      </c>
      <c r="G23" s="113">
        <v>1.0000000000000002</v>
      </c>
      <c r="H23" s="114">
        <v>0.32504942106749501</v>
      </c>
      <c r="I23" s="112">
        <v>1.636574074074074E-2</v>
      </c>
      <c r="J23" s="113">
        <v>0.99999999999999978</v>
      </c>
      <c r="K23" s="114">
        <v>0.39875916525662713</v>
      </c>
      <c r="L23" s="112">
        <f>SUM(L7:L22)</f>
        <v>0.17608796296296297</v>
      </c>
      <c r="M23" s="113">
        <f>SUM(M7:M22)</f>
        <v>1</v>
      </c>
      <c r="N23" s="115">
        <f>SUM(N7:N22)</f>
        <v>0.43754853182249565</v>
      </c>
    </row>
    <row r="24" spans="2:14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</row>
    <row r="25" spans="2:14" x14ac:dyDescent="0.3">
      <c r="B25" s="102" t="s">
        <v>83</v>
      </c>
      <c r="C25" s="104" t="s">
        <v>12</v>
      </c>
      <c r="D25" s="119" t="s">
        <v>13</v>
      </c>
      <c r="E25" s="119" t="s">
        <v>13</v>
      </c>
      <c r="F25" s="104" t="s">
        <v>12</v>
      </c>
      <c r="G25" s="211" t="s">
        <v>13</v>
      </c>
      <c r="H25" s="211" t="s">
        <v>13</v>
      </c>
      <c r="I25" s="104" t="s">
        <v>12</v>
      </c>
      <c r="J25" s="211" t="s">
        <v>13</v>
      </c>
      <c r="K25" s="211" t="s">
        <v>13</v>
      </c>
      <c r="L25" s="210" t="s">
        <v>12</v>
      </c>
      <c r="M25" s="119" t="s">
        <v>13</v>
      </c>
      <c r="N25" s="212" t="s">
        <v>13</v>
      </c>
    </row>
    <row r="26" spans="2:14" x14ac:dyDescent="0.3">
      <c r="B26" s="108" t="s">
        <v>84</v>
      </c>
      <c r="C26" s="52">
        <v>2.3356481481481471E-2</v>
      </c>
      <c r="D26" s="110"/>
      <c r="E26" s="109">
        <f t="shared" ref="E26:E31" si="8">C26/C$34</f>
        <v>7.2894090449356977E-2</v>
      </c>
      <c r="F26" s="52">
        <v>5.1736111111111106E-3</v>
      </c>
      <c r="G26" s="110"/>
      <c r="H26" s="109">
        <v>0.12623552668737645</v>
      </c>
      <c r="I26" s="52">
        <v>3.6226851851851849E-3</v>
      </c>
      <c r="J26" s="110"/>
      <c r="K26" s="109">
        <v>8.8268471517202476E-2</v>
      </c>
      <c r="L26" s="110">
        <f t="shared" ref="L26:L31" si="9">C26+F26+I26</f>
        <v>3.2152777777777766E-2</v>
      </c>
      <c r="M26" s="110"/>
      <c r="N26" s="213">
        <f t="shared" ref="N26:N31" si="10">L26/L$34</f>
        <v>7.9894164677461063E-2</v>
      </c>
    </row>
    <row r="27" spans="2:14" x14ac:dyDescent="0.3">
      <c r="B27" s="108" t="s">
        <v>85</v>
      </c>
      <c r="C27" s="52">
        <v>1.0625000000000001E-2</v>
      </c>
      <c r="D27" s="110"/>
      <c r="E27" s="109">
        <f t="shared" si="8"/>
        <v>3.315994798439531E-2</v>
      </c>
      <c r="F27" s="52">
        <v>1.423611111111111E-3</v>
      </c>
      <c r="G27" s="110"/>
      <c r="H27" s="109">
        <v>3.4735950296526402E-2</v>
      </c>
      <c r="I27" s="52">
        <v>2.3148148148148151E-3</v>
      </c>
      <c r="J27" s="110"/>
      <c r="K27" s="109">
        <v>5.6401579244218847E-2</v>
      </c>
      <c r="L27" s="110">
        <f t="shared" si="9"/>
        <v>1.4363425925925927E-2</v>
      </c>
      <c r="M27" s="110"/>
      <c r="N27" s="213">
        <f t="shared" si="10"/>
        <v>3.5690661758361851E-2</v>
      </c>
    </row>
    <row r="28" spans="2:14" x14ac:dyDescent="0.3">
      <c r="B28" s="108" t="s">
        <v>86</v>
      </c>
      <c r="C28" s="52">
        <v>3.3796296296296291E-3</v>
      </c>
      <c r="D28" s="110"/>
      <c r="E28" s="109">
        <f t="shared" si="8"/>
        <v>1.0547608727062559E-2</v>
      </c>
      <c r="F28" s="52">
        <v>1.0995370370370371E-3</v>
      </c>
      <c r="G28" s="110"/>
      <c r="H28" s="109">
        <v>2.6828579497317144E-2</v>
      </c>
      <c r="I28" s="52">
        <v>6.9444444444444444E-5</v>
      </c>
      <c r="J28" s="110"/>
      <c r="K28" s="109">
        <v>1.6920473773265653E-3</v>
      </c>
      <c r="L28" s="110">
        <f t="shared" si="9"/>
        <v>4.54861111111111E-3</v>
      </c>
      <c r="M28" s="110"/>
      <c r="N28" s="213">
        <f t="shared" si="10"/>
        <v>1.1302522216789849E-2</v>
      </c>
    </row>
    <row r="29" spans="2:14" x14ac:dyDescent="0.3">
      <c r="B29" s="108" t="s">
        <v>87</v>
      </c>
      <c r="C29" s="52">
        <v>4.9652777777777837E-2</v>
      </c>
      <c r="D29" s="110"/>
      <c r="E29" s="109">
        <f t="shared" si="8"/>
        <v>0.15496315561335083</v>
      </c>
      <c r="F29" s="52">
        <v>9.3402777777777789E-3</v>
      </c>
      <c r="G29" s="110"/>
      <c r="H29" s="109">
        <v>0.22790172267720984</v>
      </c>
      <c r="I29" s="52">
        <v>8.7962962962962968E-3</v>
      </c>
      <c r="J29" s="110"/>
      <c r="K29" s="109">
        <v>0.2143260011280316</v>
      </c>
      <c r="L29" s="110">
        <f t="shared" si="9"/>
        <v>6.778935185185192E-2</v>
      </c>
      <c r="M29" s="110"/>
      <c r="N29" s="213">
        <f t="shared" si="10"/>
        <v>0.16844496850823976</v>
      </c>
    </row>
    <row r="30" spans="2:14" x14ac:dyDescent="0.3">
      <c r="B30" s="108" t="s">
        <v>88</v>
      </c>
      <c r="C30" s="52">
        <v>8.1678240740740773E-2</v>
      </c>
      <c r="D30" s="110"/>
      <c r="E30" s="109">
        <f t="shared" si="8"/>
        <v>0.25491258488657714</v>
      </c>
      <c r="F30" s="52">
        <v>1.0532407407407405E-2</v>
      </c>
      <c r="G30" s="110"/>
      <c r="H30" s="109">
        <v>0.25698955097430098</v>
      </c>
      <c r="I30" s="52">
        <v>9.8726851851851823E-3</v>
      </c>
      <c r="J30" s="110"/>
      <c r="K30" s="109">
        <v>0.24055273547659328</v>
      </c>
      <c r="L30" s="110">
        <f t="shared" si="9"/>
        <v>0.10208333333333336</v>
      </c>
      <c r="M30" s="110"/>
      <c r="N30" s="213">
        <f t="shared" si="10"/>
        <v>0.2536596589111616</v>
      </c>
    </row>
    <row r="31" spans="2:14" x14ac:dyDescent="0.3">
      <c r="B31" s="108" t="s">
        <v>89</v>
      </c>
      <c r="C31" s="52">
        <v>5.324074074074074E-3</v>
      </c>
      <c r="D31" s="110"/>
      <c r="E31" s="109">
        <f t="shared" si="8"/>
        <v>1.6616095939893074E-2</v>
      </c>
      <c r="F31" s="52">
        <v>9.2592592592592588E-5</v>
      </c>
      <c r="G31" s="110"/>
      <c r="H31" s="109">
        <v>2.2592487997740748E-3</v>
      </c>
      <c r="I31" s="52"/>
      <c r="J31" s="110"/>
      <c r="K31" s="109"/>
      <c r="L31" s="110">
        <f t="shared" si="9"/>
        <v>5.4166666666666669E-3</v>
      </c>
      <c r="M31" s="110"/>
      <c r="N31" s="213">
        <f t="shared" si="10"/>
        <v>1.3459492105490205E-2</v>
      </c>
    </row>
    <row r="32" spans="2:14" x14ac:dyDescent="0.3">
      <c r="B32" s="111" t="s">
        <v>11</v>
      </c>
      <c r="C32" s="142">
        <f>SUM(C26:C31)</f>
        <v>0.17401620370370377</v>
      </c>
      <c r="D32" s="123"/>
      <c r="E32" s="113">
        <f>SUM(E26:E31)</f>
        <v>0.54309348360063592</v>
      </c>
      <c r="F32" s="123">
        <v>2.7662037037037037E-2</v>
      </c>
      <c r="G32" s="123"/>
      <c r="H32" s="113">
        <v>0.67495057893250499</v>
      </c>
      <c r="I32" s="123">
        <v>2.4675925925925924E-2</v>
      </c>
      <c r="J32" s="123"/>
      <c r="K32" s="113">
        <v>0.60124083474337275</v>
      </c>
      <c r="L32" s="123">
        <f>SUM(L26:L31)</f>
        <v>0.22635416666666675</v>
      </c>
      <c r="M32" s="123"/>
      <c r="N32" s="115">
        <f>SUM(N26:N31)</f>
        <v>0.56245146817750435</v>
      </c>
    </row>
    <row r="33" spans="2:14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6"/>
    </row>
    <row r="34" spans="2:14" x14ac:dyDescent="0.3">
      <c r="B34" s="111" t="s">
        <v>14</v>
      </c>
      <c r="C34" s="142">
        <f>C32+C23</f>
        <v>0.32041666666666674</v>
      </c>
      <c r="D34" s="127"/>
      <c r="E34" s="113">
        <f>E32+E23</f>
        <v>1.0000000000000002</v>
      </c>
      <c r="F34" s="123">
        <v>4.0983796296296296E-2</v>
      </c>
      <c r="G34" s="127"/>
      <c r="H34" s="113">
        <v>1</v>
      </c>
      <c r="I34" s="123">
        <v>4.1041666666666664E-2</v>
      </c>
      <c r="J34" s="127"/>
      <c r="K34" s="113">
        <v>0.99999999999999989</v>
      </c>
      <c r="L34" s="142">
        <f>L32+L23</f>
        <v>0.40244212962962972</v>
      </c>
      <c r="M34" s="127"/>
      <c r="N34" s="128">
        <f>N32+N23</f>
        <v>1</v>
      </c>
    </row>
    <row r="35" spans="2:14" ht="66" customHeight="1" thickBot="1" x14ac:dyDescent="0.35">
      <c r="B35" s="214" t="s">
        <v>153</v>
      </c>
      <c r="C35" s="215"/>
      <c r="D35" s="215"/>
      <c r="E35" s="215"/>
      <c r="F35" s="215"/>
      <c r="G35" s="215"/>
      <c r="H35" s="216"/>
      <c r="I35" s="215"/>
      <c r="J35" s="215"/>
      <c r="K35" s="215"/>
      <c r="L35" s="215"/>
      <c r="M35" s="215"/>
      <c r="N35" s="216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88671875" style="148" customWidth="1"/>
    <col min="7" max="7" width="10.88671875" style="100" customWidth="1"/>
    <col min="8" max="8" width="10.88671875" style="148" customWidth="1"/>
    <col min="9" max="11" width="10.88671875" style="100" customWidth="1"/>
    <col min="12" max="16384" width="8.88671875" style="100"/>
  </cols>
  <sheetData>
    <row r="2" spans="2:11" ht="15" thickBot="1" x14ac:dyDescent="0.35"/>
    <row r="3" spans="2:11" x14ac:dyDescent="0.3">
      <c r="B3" s="217" t="s">
        <v>162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08" t="s">
        <v>67</v>
      </c>
      <c r="C7" s="52">
        <v>1.3333333333333326E-2</v>
      </c>
      <c r="D7" s="130">
        <v>0.57542457542457526</v>
      </c>
      <c r="E7" s="132">
        <v>0.11765907466040239</v>
      </c>
      <c r="F7" s="52">
        <v>1.4722222222222222E-2</v>
      </c>
      <c r="G7" s="130">
        <v>0.42329450915141431</v>
      </c>
      <c r="H7" s="132">
        <v>0.14991160872127288</v>
      </c>
      <c r="I7" s="52">
        <v>2.8055555555555559E-2</v>
      </c>
      <c r="J7" s="130">
        <v>0.48412222887956868</v>
      </c>
      <c r="K7" s="133">
        <v>0.13263296126066965</v>
      </c>
    </row>
    <row r="8" spans="2:11" x14ac:dyDescent="0.3">
      <c r="B8" s="108" t="s">
        <v>68</v>
      </c>
      <c r="C8" s="52">
        <v>0</v>
      </c>
      <c r="D8" s="130">
        <v>0</v>
      </c>
      <c r="E8" s="132">
        <v>0</v>
      </c>
      <c r="F8" s="52">
        <v>1.0648148148148149E-3</v>
      </c>
      <c r="G8" s="130">
        <v>3.0615640599001667E-2</v>
      </c>
      <c r="H8" s="132">
        <v>1.0842663523865649E-2</v>
      </c>
      <c r="I8" s="52">
        <v>1.0648148148148149E-3</v>
      </c>
      <c r="J8" s="130">
        <v>1.8374276013580989E-2</v>
      </c>
      <c r="K8" s="133">
        <v>5.0339242722696404E-3</v>
      </c>
    </row>
    <row r="9" spans="2:11" x14ac:dyDescent="0.3">
      <c r="B9" s="108" t="s">
        <v>69</v>
      </c>
      <c r="C9" s="52">
        <v>1.4467592592592592E-3</v>
      </c>
      <c r="D9" s="130">
        <v>6.2437562437562447E-2</v>
      </c>
      <c r="E9" s="132">
        <v>1.276682667756103E-2</v>
      </c>
      <c r="F9" s="52">
        <v>4.6412037037037038E-3</v>
      </c>
      <c r="G9" s="130">
        <v>0.1334442595673877</v>
      </c>
      <c r="H9" s="132">
        <v>4.7259870359457883E-2</v>
      </c>
      <c r="I9" s="52">
        <v>6.0879629629629626E-3</v>
      </c>
      <c r="J9" s="130">
        <v>0.10505292590373477</v>
      </c>
      <c r="K9" s="133">
        <v>2.8780914861019895E-2</v>
      </c>
    </row>
    <row r="10" spans="2:11" x14ac:dyDescent="0.3">
      <c r="B10" s="108" t="s">
        <v>70</v>
      </c>
      <c r="C10" s="52">
        <v>6.8287037037037036E-4</v>
      </c>
      <c r="D10" s="130">
        <v>2.9470529470529479E-2</v>
      </c>
      <c r="E10" s="132">
        <v>6.0259421918088061E-3</v>
      </c>
      <c r="F10" s="52">
        <v>8.7962962962962973E-4</v>
      </c>
      <c r="G10" s="130">
        <v>2.5291181364392682E-2</v>
      </c>
      <c r="H10" s="132">
        <v>8.9569829110194496E-3</v>
      </c>
      <c r="I10" s="52">
        <v>1.5625000000000001E-3</v>
      </c>
      <c r="J10" s="130">
        <v>2.696225284601558E-2</v>
      </c>
      <c r="K10" s="133">
        <v>7.3867367038739284E-3</v>
      </c>
    </row>
    <row r="11" spans="2:11" x14ac:dyDescent="0.3">
      <c r="B11" s="108" t="s">
        <v>71</v>
      </c>
      <c r="C11" s="52">
        <v>5.4166666666666669E-3</v>
      </c>
      <c r="D11" s="130">
        <v>0.23376623376623384</v>
      </c>
      <c r="E11" s="132">
        <v>4.7798999080788496E-2</v>
      </c>
      <c r="F11" s="52">
        <v>9.4444444444444445E-3</v>
      </c>
      <c r="G11" s="130">
        <v>0.27154742096505824</v>
      </c>
      <c r="H11" s="132">
        <v>9.6169711255156193E-2</v>
      </c>
      <c r="I11" s="52">
        <v>1.4861111111111111E-2</v>
      </c>
      <c r="J11" s="130">
        <v>0.25644098262432596</v>
      </c>
      <c r="K11" s="133">
        <v>7.0256073539067584E-2</v>
      </c>
    </row>
    <row r="12" spans="2:11" x14ac:dyDescent="0.3">
      <c r="B12" s="108" t="s">
        <v>72</v>
      </c>
      <c r="C12" s="52">
        <v>1.1458333333333333E-3</v>
      </c>
      <c r="D12" s="130">
        <v>4.9450549450549462E-2</v>
      </c>
      <c r="E12" s="132">
        <v>1.0111326728628335E-2</v>
      </c>
      <c r="F12" s="52">
        <v>2.5810185185185185E-3</v>
      </c>
      <c r="G12" s="130">
        <v>7.4209650582362729E-2</v>
      </c>
      <c r="H12" s="132">
        <v>2.6281673541543909E-2</v>
      </c>
      <c r="I12" s="52">
        <v>3.7268518518518519E-3</v>
      </c>
      <c r="J12" s="130">
        <v>6.4309966047533459E-2</v>
      </c>
      <c r="K12" s="133">
        <v>1.7618734952943738E-2</v>
      </c>
    </row>
    <row r="13" spans="2:1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08" t="s">
        <v>76</v>
      </c>
      <c r="C16" s="52">
        <v>2.0833333333333332E-4</v>
      </c>
      <c r="D16" s="130">
        <v>8.9910089910089919E-3</v>
      </c>
      <c r="E16" s="132">
        <v>1.8384230415687882E-3</v>
      </c>
      <c r="F16" s="52"/>
      <c r="G16" s="130"/>
      <c r="H16" s="132"/>
      <c r="I16" s="52">
        <v>2.0833333333333332E-4</v>
      </c>
      <c r="J16" s="130">
        <v>3.5949670461354103E-3</v>
      </c>
      <c r="K16" s="133">
        <v>9.8489822718319034E-4</v>
      </c>
    </row>
    <row r="17" spans="2:14" x14ac:dyDescent="0.3">
      <c r="B17" s="108" t="s">
        <v>77</v>
      </c>
      <c r="C17" s="52"/>
      <c r="D17" s="130"/>
      <c r="E17" s="132"/>
      <c r="F17" s="52">
        <v>4.2824074074074075E-4</v>
      </c>
      <c r="G17" s="130">
        <v>1.2312811980033278E-2</v>
      </c>
      <c r="H17" s="132">
        <v>4.360636417206837E-3</v>
      </c>
      <c r="I17" s="52">
        <v>4.2824074074074075E-4</v>
      </c>
      <c r="J17" s="130">
        <v>7.3896544837227891E-3</v>
      </c>
      <c r="K17" s="133">
        <v>2.0245130225432246E-3</v>
      </c>
    </row>
    <row r="18" spans="2:14" x14ac:dyDescent="0.3">
      <c r="B18" s="108" t="s">
        <v>78</v>
      </c>
      <c r="C18" s="52" t="s">
        <v>136</v>
      </c>
      <c r="D18" s="130"/>
      <c r="E18" s="132"/>
      <c r="F18" s="52" t="s">
        <v>136</v>
      </c>
      <c r="G18" s="130"/>
      <c r="H18" s="132"/>
      <c r="I18" s="52" t="s">
        <v>136</v>
      </c>
      <c r="J18" s="130"/>
      <c r="K18" s="133"/>
    </row>
    <row r="19" spans="2:14" x14ac:dyDescent="0.3">
      <c r="B19" s="108" t="s">
        <v>79</v>
      </c>
      <c r="C19" s="52" t="s">
        <v>136</v>
      </c>
      <c r="D19" s="130"/>
      <c r="E19" s="132"/>
      <c r="F19" s="52" t="s">
        <v>136</v>
      </c>
      <c r="G19" s="130"/>
      <c r="H19" s="132"/>
      <c r="I19" s="52" t="s">
        <v>136</v>
      </c>
      <c r="J19" s="130"/>
      <c r="K19" s="133"/>
    </row>
    <row r="20" spans="2:14" x14ac:dyDescent="0.3">
      <c r="B20" s="108" t="s">
        <v>80</v>
      </c>
      <c r="C20" s="52" t="s">
        <v>136</v>
      </c>
      <c r="D20" s="130"/>
      <c r="E20" s="132"/>
      <c r="F20" s="52" t="s">
        <v>136</v>
      </c>
      <c r="G20" s="130"/>
      <c r="H20" s="132"/>
      <c r="I20" s="52" t="s">
        <v>136</v>
      </c>
      <c r="J20" s="130"/>
      <c r="K20" s="133"/>
    </row>
    <row r="21" spans="2:14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08" t="s">
        <v>82</v>
      </c>
      <c r="C22" s="52">
        <v>9.3749999999999997E-4</v>
      </c>
      <c r="D22" s="130">
        <v>4.045954045954047E-2</v>
      </c>
      <c r="E22" s="132">
        <v>8.2729036870595463E-3</v>
      </c>
      <c r="F22" s="52">
        <v>1.0185185185185184E-3</v>
      </c>
      <c r="G22" s="130">
        <v>2.9284525790349417E-2</v>
      </c>
      <c r="H22" s="132">
        <v>1.0371243370654098E-2</v>
      </c>
      <c r="I22" s="52">
        <v>1.9560185185185184E-3</v>
      </c>
      <c r="J22" s="130">
        <v>3.3752746155382464E-2</v>
      </c>
      <c r="K22" s="133">
        <v>9.2471000218866204E-3</v>
      </c>
    </row>
    <row r="23" spans="2:14" x14ac:dyDescent="0.3">
      <c r="B23" s="111" t="s">
        <v>11</v>
      </c>
      <c r="C23" s="134">
        <v>2.3171296296296291E-2</v>
      </c>
      <c r="D23" s="135">
        <v>1</v>
      </c>
      <c r="E23" s="136">
        <v>0.20447349606781737</v>
      </c>
      <c r="F23" s="134">
        <v>3.4780092592592592E-2</v>
      </c>
      <c r="G23" s="135">
        <v>1</v>
      </c>
      <c r="H23" s="136">
        <v>0.35415439010017696</v>
      </c>
      <c r="I23" s="134">
        <v>5.7951388888888886E-2</v>
      </c>
      <c r="J23" s="135">
        <v>1</v>
      </c>
      <c r="K23" s="137">
        <v>0.27396585686145747</v>
      </c>
    </row>
    <row r="24" spans="2:14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53" t="s">
        <v>84</v>
      </c>
      <c r="C26" s="52">
        <v>3.5416666666666661E-3</v>
      </c>
      <c r="D26" s="130"/>
      <c r="E26" s="132">
        <v>3.1253191706669396E-2</v>
      </c>
      <c r="F26" s="52">
        <v>5.2662037037037035E-3</v>
      </c>
      <c r="G26" s="130"/>
      <c r="H26" s="132">
        <v>5.3624042427813809E-2</v>
      </c>
      <c r="I26" s="52">
        <v>8.8078703703703687E-3</v>
      </c>
      <c r="J26" s="130"/>
      <c r="K26" s="133">
        <v>4.1639308382578205E-2</v>
      </c>
    </row>
    <row r="27" spans="2:14" x14ac:dyDescent="0.3">
      <c r="B27" s="153" t="s">
        <v>85</v>
      </c>
      <c r="C27" s="52">
        <v>5.3240740740740713E-3</v>
      </c>
      <c r="D27" s="130"/>
      <c r="E27" s="132">
        <v>4.6981922173424569E-2</v>
      </c>
      <c r="F27" s="52">
        <v>2.8124999999999999E-3</v>
      </c>
      <c r="G27" s="130"/>
      <c r="H27" s="132">
        <v>2.8638774307601658E-2</v>
      </c>
      <c r="I27" s="52">
        <v>8.1365740740740686E-3</v>
      </c>
      <c r="J27" s="130"/>
      <c r="K27" s="133">
        <v>3.8465747428321241E-2</v>
      </c>
    </row>
    <row r="28" spans="2:14" x14ac:dyDescent="0.3">
      <c r="B28" s="153" t="s">
        <v>86</v>
      </c>
      <c r="C28" s="52"/>
      <c r="D28" s="130"/>
      <c r="E28" s="132"/>
      <c r="F28" s="52">
        <v>1.5046296296296296E-3</v>
      </c>
      <c r="G28" s="130"/>
      <c r="H28" s="132">
        <v>1.5321154979375374E-2</v>
      </c>
      <c r="I28" s="52">
        <v>1.5046296296296296E-3</v>
      </c>
      <c r="J28" s="130"/>
      <c r="K28" s="133">
        <v>7.113153862989708E-3</v>
      </c>
    </row>
    <row r="29" spans="2:14" x14ac:dyDescent="0.3">
      <c r="B29" s="153" t="s">
        <v>87</v>
      </c>
      <c r="C29" s="52">
        <v>2.8472222222222201E-2</v>
      </c>
      <c r="D29" s="130"/>
      <c r="E29" s="132">
        <v>0.25125114901440088</v>
      </c>
      <c r="F29" s="52">
        <v>2.282407407407407E-2</v>
      </c>
      <c r="G29" s="130"/>
      <c r="H29" s="132">
        <v>0.23241013553329409</v>
      </c>
      <c r="I29" s="52">
        <v>5.1296296296296381E-2</v>
      </c>
      <c r="J29" s="130"/>
      <c r="K29" s="133">
        <v>0.24250383015977262</v>
      </c>
    </row>
    <row r="30" spans="2:14" x14ac:dyDescent="0.3">
      <c r="B30" s="153" t="s">
        <v>88</v>
      </c>
      <c r="C30" s="52">
        <v>2.3506944444444434E-2</v>
      </c>
      <c r="D30" s="130"/>
      <c r="E30" s="132">
        <v>0.20743539985701154</v>
      </c>
      <c r="F30" s="52">
        <v>3.0694444444444427E-2</v>
      </c>
      <c r="G30" s="130"/>
      <c r="H30" s="132">
        <v>0.31255156157925745</v>
      </c>
      <c r="I30" s="52">
        <v>5.4201388888888938E-2</v>
      </c>
      <c r="J30" s="130"/>
      <c r="K30" s="133">
        <v>0.25623768877216024</v>
      </c>
    </row>
    <row r="31" spans="2:14" x14ac:dyDescent="0.3">
      <c r="B31" s="153" t="s">
        <v>89</v>
      </c>
      <c r="C31" s="52">
        <v>2.9305555555555564E-2</v>
      </c>
      <c r="D31" s="130"/>
      <c r="E31" s="132">
        <v>0.25860484118067628</v>
      </c>
      <c r="F31" s="52">
        <v>3.2407407407407406E-4</v>
      </c>
      <c r="G31" s="130"/>
      <c r="H31" s="132">
        <v>3.2999410724808497E-3</v>
      </c>
      <c r="I31" s="52">
        <v>2.9629629629629638E-2</v>
      </c>
      <c r="J31" s="130"/>
      <c r="K31" s="133">
        <v>0.14007441453272046</v>
      </c>
    </row>
    <row r="32" spans="2:14" x14ac:dyDescent="0.3">
      <c r="B32" s="154" t="s">
        <v>11</v>
      </c>
      <c r="C32" s="142">
        <v>9.0150462962962932E-2</v>
      </c>
      <c r="D32" s="135"/>
      <c r="E32" s="135">
        <v>0.7955265039321826</v>
      </c>
      <c r="F32" s="142">
        <v>6.34259259259259E-2</v>
      </c>
      <c r="G32" s="135"/>
      <c r="H32" s="135">
        <v>0.6458456098998232</v>
      </c>
      <c r="I32" s="142">
        <v>0.15357638888888903</v>
      </c>
      <c r="J32" s="135"/>
      <c r="K32" s="143">
        <v>0.72603414313854242</v>
      </c>
    </row>
    <row r="33" spans="2:14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x14ac:dyDescent="0.3">
      <c r="B34" s="111" t="s">
        <v>14</v>
      </c>
      <c r="C34" s="142">
        <v>0.11332175925925922</v>
      </c>
      <c r="D34" s="147"/>
      <c r="E34" s="135">
        <v>1</v>
      </c>
      <c r="F34" s="142">
        <v>9.8206018518518484E-2</v>
      </c>
      <c r="G34" s="147"/>
      <c r="H34" s="135">
        <v>1.0000000000000002</v>
      </c>
      <c r="I34" s="142">
        <v>0.21152777777777793</v>
      </c>
      <c r="J34" s="147"/>
      <c r="K34" s="143">
        <v>0.99999999999999989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88671875" style="148" customWidth="1"/>
    <col min="7" max="7" width="10.88671875" style="100" customWidth="1"/>
    <col min="8" max="8" width="10.88671875" style="148" customWidth="1"/>
    <col min="9" max="11" width="10.8867187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163</v>
      </c>
      <c r="C3" s="229"/>
      <c r="D3" s="229"/>
      <c r="E3" s="229"/>
      <c r="F3" s="229"/>
      <c r="G3" s="229"/>
      <c r="H3" s="230"/>
      <c r="I3" s="229"/>
      <c r="J3" s="229"/>
      <c r="K3" s="230"/>
    </row>
    <row r="4" spans="2:1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x14ac:dyDescent="0.3">
      <c r="B5" s="158"/>
      <c r="C5" s="234" t="s">
        <v>143</v>
      </c>
      <c r="D5" s="235"/>
      <c r="E5" s="236"/>
      <c r="F5" s="234" t="s">
        <v>144</v>
      </c>
      <c r="G5" s="235"/>
      <c r="H5" s="236"/>
      <c r="I5" s="235" t="s">
        <v>145</v>
      </c>
      <c r="J5" s="235"/>
      <c r="K5" s="237"/>
    </row>
    <row r="6" spans="2:11" x14ac:dyDescent="0.3">
      <c r="B6" s="102" t="s">
        <v>66</v>
      </c>
      <c r="C6" s="121" t="s">
        <v>12</v>
      </c>
      <c r="D6" s="119" t="s">
        <v>13</v>
      </c>
      <c r="E6" s="120" t="s">
        <v>13</v>
      </c>
      <c r="F6" s="121" t="s">
        <v>12</v>
      </c>
      <c r="G6" s="119" t="s">
        <v>13</v>
      </c>
      <c r="H6" s="120" t="s">
        <v>13</v>
      </c>
      <c r="I6" s="159" t="s">
        <v>12</v>
      </c>
      <c r="J6" s="119" t="s">
        <v>13</v>
      </c>
      <c r="K6" s="122" t="s">
        <v>13</v>
      </c>
    </row>
    <row r="7" spans="2:11" x14ac:dyDescent="0.3">
      <c r="B7" s="161" t="s">
        <v>67</v>
      </c>
      <c r="C7" s="52">
        <v>3.0208333333333328E-3</v>
      </c>
      <c r="D7" s="130">
        <v>0.3996937212863706</v>
      </c>
      <c r="E7" s="132">
        <v>6.4396743153219832E-2</v>
      </c>
      <c r="F7" s="52"/>
      <c r="G7" s="130"/>
      <c r="H7" s="132"/>
      <c r="I7" s="52">
        <v>3.0208333333333328E-3</v>
      </c>
      <c r="J7" s="130">
        <v>0.3996937212863706</v>
      </c>
      <c r="K7" s="133">
        <v>6.4396743153219832E-2</v>
      </c>
    </row>
    <row r="8" spans="2:11" x14ac:dyDescent="0.3">
      <c r="B8" s="161" t="s">
        <v>68</v>
      </c>
      <c r="C8" s="52"/>
      <c r="D8" s="130"/>
      <c r="E8" s="132"/>
      <c r="F8" s="52"/>
      <c r="G8" s="130"/>
      <c r="H8" s="132"/>
      <c r="I8" s="52"/>
      <c r="J8" s="130"/>
      <c r="K8" s="133"/>
    </row>
    <row r="9" spans="2:11" x14ac:dyDescent="0.3">
      <c r="B9" s="161" t="s">
        <v>69</v>
      </c>
      <c r="C9" s="52">
        <v>4.5138888888888887E-4</v>
      </c>
      <c r="D9" s="130">
        <v>5.9724349157733544E-2</v>
      </c>
      <c r="E9" s="132">
        <v>9.6225018504811268E-3</v>
      </c>
      <c r="F9" s="52"/>
      <c r="G9" s="130"/>
      <c r="H9" s="132"/>
      <c r="I9" s="52">
        <v>4.5138888888888887E-4</v>
      </c>
      <c r="J9" s="130">
        <v>5.9724349157733544E-2</v>
      </c>
      <c r="K9" s="133">
        <v>9.6225018504811268E-3</v>
      </c>
    </row>
    <row r="10" spans="2:11" x14ac:dyDescent="0.3">
      <c r="B10" s="161" t="s">
        <v>70</v>
      </c>
      <c r="C10" s="52">
        <v>1.9675925925925926E-4</v>
      </c>
      <c r="D10" s="130">
        <v>2.6033690658499239E-2</v>
      </c>
      <c r="E10" s="132">
        <v>4.1944238835430556E-3</v>
      </c>
      <c r="F10" s="52"/>
      <c r="G10" s="130"/>
      <c r="H10" s="132"/>
      <c r="I10" s="52">
        <v>1.9675925925925926E-4</v>
      </c>
      <c r="J10" s="130">
        <v>2.6033690658499239E-2</v>
      </c>
      <c r="K10" s="133">
        <v>4.1944238835430556E-3</v>
      </c>
    </row>
    <row r="11" spans="2:11" x14ac:dyDescent="0.3">
      <c r="B11" s="161" t="s">
        <v>71</v>
      </c>
      <c r="C11" s="52">
        <v>2.4884259259259252E-3</v>
      </c>
      <c r="D11" s="130">
        <v>0.32924961715160789</v>
      </c>
      <c r="E11" s="132">
        <v>5.3047125585985684E-2</v>
      </c>
      <c r="F11" s="52"/>
      <c r="G11" s="130"/>
      <c r="H11" s="132"/>
      <c r="I11" s="52">
        <v>2.4884259259259252E-3</v>
      </c>
      <c r="J11" s="130">
        <v>0.32924961715160789</v>
      </c>
      <c r="K11" s="133">
        <v>5.3047125585985684E-2</v>
      </c>
    </row>
    <row r="12" spans="2:11" x14ac:dyDescent="0.3">
      <c r="B12" s="161" t="s">
        <v>72</v>
      </c>
      <c r="C12" s="52">
        <v>5.9027777777777778E-4</v>
      </c>
      <c r="D12" s="130">
        <v>7.8101071975497718E-2</v>
      </c>
      <c r="E12" s="132">
        <v>1.2583271650629165E-2</v>
      </c>
      <c r="F12" s="52"/>
      <c r="G12" s="130"/>
      <c r="H12" s="132"/>
      <c r="I12" s="52">
        <v>5.9027777777777778E-4</v>
      </c>
      <c r="J12" s="130">
        <v>7.8101071975497718E-2</v>
      </c>
      <c r="K12" s="133">
        <v>1.2583271650629165E-2</v>
      </c>
    </row>
    <row r="13" spans="2:11" x14ac:dyDescent="0.3">
      <c r="B13" s="161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61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61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61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x14ac:dyDescent="0.3">
      <c r="B17" s="161" t="s">
        <v>77</v>
      </c>
      <c r="C17" s="52">
        <v>2.4305555555555552E-4</v>
      </c>
      <c r="D17" s="130">
        <v>3.2159264931087291E-2</v>
      </c>
      <c r="E17" s="132">
        <v>5.1813471502590676E-3</v>
      </c>
      <c r="F17" s="52"/>
      <c r="G17" s="130"/>
      <c r="H17" s="132"/>
      <c r="I17" s="52">
        <v>2.4305555555555552E-4</v>
      </c>
      <c r="J17" s="130">
        <v>3.2159264931087291E-2</v>
      </c>
      <c r="K17" s="133">
        <v>5.1813471502590676E-3</v>
      </c>
    </row>
    <row r="18" spans="2:14" x14ac:dyDescent="0.3">
      <c r="B18" s="161" t="s">
        <v>78</v>
      </c>
      <c r="C18" s="52" t="s">
        <v>136</v>
      </c>
      <c r="D18" s="130"/>
      <c r="E18" s="132"/>
      <c r="F18" s="52"/>
      <c r="G18" s="130"/>
      <c r="H18" s="132"/>
      <c r="I18" s="52"/>
      <c r="J18" s="130"/>
      <c r="K18" s="133"/>
    </row>
    <row r="19" spans="2:14" x14ac:dyDescent="0.3">
      <c r="B19" s="161" t="s">
        <v>79</v>
      </c>
      <c r="C19" s="52" t="s">
        <v>136</v>
      </c>
      <c r="D19" s="130"/>
      <c r="E19" s="132"/>
      <c r="F19" s="52"/>
      <c r="G19" s="130"/>
      <c r="H19" s="132"/>
      <c r="I19" s="52"/>
      <c r="J19" s="130"/>
      <c r="K19" s="133"/>
    </row>
    <row r="20" spans="2:14" x14ac:dyDescent="0.3">
      <c r="B20" s="161" t="s">
        <v>80</v>
      </c>
      <c r="C20" s="52" t="s">
        <v>136</v>
      </c>
      <c r="D20" s="130"/>
      <c r="E20" s="132"/>
      <c r="F20" s="52"/>
      <c r="G20" s="130"/>
      <c r="H20" s="132"/>
      <c r="I20" s="52"/>
      <c r="J20" s="130"/>
      <c r="K20" s="133"/>
    </row>
    <row r="21" spans="2:14" x14ac:dyDescent="0.3">
      <c r="B21" s="161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61" t="s">
        <v>82</v>
      </c>
      <c r="C22" s="52">
        <v>5.6712962962962967E-4</v>
      </c>
      <c r="D22" s="130">
        <v>7.5038284839203689E-2</v>
      </c>
      <c r="E22" s="132">
        <v>1.208981001727116E-2</v>
      </c>
      <c r="F22" s="52"/>
      <c r="G22" s="130"/>
      <c r="H22" s="132"/>
      <c r="I22" s="52">
        <v>5.6712962962962967E-4</v>
      </c>
      <c r="J22" s="130">
        <v>7.5038284839203689E-2</v>
      </c>
      <c r="K22" s="133">
        <v>1.208981001727116E-2</v>
      </c>
    </row>
    <row r="23" spans="2:14" x14ac:dyDescent="0.3">
      <c r="B23" s="162" t="s">
        <v>11</v>
      </c>
      <c r="C23" s="134">
        <v>7.5578703703703693E-3</v>
      </c>
      <c r="D23" s="135">
        <v>1</v>
      </c>
      <c r="E23" s="136">
        <v>0.16111522329138908</v>
      </c>
      <c r="F23" s="134"/>
      <c r="G23" s="135"/>
      <c r="H23" s="136"/>
      <c r="I23" s="134">
        <v>7.5578703703703693E-3</v>
      </c>
      <c r="J23" s="135">
        <v>1</v>
      </c>
      <c r="K23" s="137">
        <v>0.16111522329138908</v>
      </c>
    </row>
    <row r="24" spans="2:14" x14ac:dyDescent="0.3">
      <c r="B24" s="173"/>
      <c r="C24" s="166"/>
      <c r="D24" s="166"/>
      <c r="E24" s="166"/>
      <c r="F24" s="166"/>
      <c r="G24" s="166"/>
      <c r="H24" s="166"/>
      <c r="I24" s="166"/>
      <c r="J24" s="166"/>
      <c r="K24" s="174"/>
      <c r="L24" s="166"/>
      <c r="M24" s="166"/>
      <c r="N24" s="166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60" t="s">
        <v>84</v>
      </c>
      <c r="C26" s="52">
        <v>1.1458333333333333E-3</v>
      </c>
      <c r="D26" s="130"/>
      <c r="E26" s="132">
        <v>2.4426350851221322E-2</v>
      </c>
      <c r="F26" s="52"/>
      <c r="G26" s="130"/>
      <c r="H26" s="132"/>
      <c r="I26" s="52">
        <v>1.1458333333333333E-3</v>
      </c>
      <c r="J26" s="130"/>
      <c r="K26" s="133">
        <v>2.4426350851221322E-2</v>
      </c>
    </row>
    <row r="27" spans="2:14" x14ac:dyDescent="0.3">
      <c r="B27" s="160" t="s">
        <v>85</v>
      </c>
      <c r="C27" s="52">
        <v>1.5856481481481481E-3</v>
      </c>
      <c r="D27" s="130"/>
      <c r="E27" s="132">
        <v>3.3802121885023448E-2</v>
      </c>
      <c r="F27" s="52"/>
      <c r="G27" s="130"/>
      <c r="H27" s="132"/>
      <c r="I27" s="52">
        <v>1.5856481481481481E-3</v>
      </c>
      <c r="J27" s="130"/>
      <c r="K27" s="133">
        <v>3.3802121885023448E-2</v>
      </c>
    </row>
    <row r="28" spans="2:14" x14ac:dyDescent="0.3">
      <c r="B28" s="160" t="s">
        <v>86</v>
      </c>
      <c r="C28" s="52">
        <v>2.199074074074074E-4</v>
      </c>
      <c r="D28" s="130"/>
      <c r="E28" s="132">
        <v>4.687885516901062E-3</v>
      </c>
      <c r="F28" s="52"/>
      <c r="G28" s="130"/>
      <c r="H28" s="132"/>
      <c r="I28" s="52">
        <v>2.199074074074074E-4</v>
      </c>
      <c r="J28" s="130"/>
      <c r="K28" s="133">
        <v>4.687885516901062E-3</v>
      </c>
    </row>
    <row r="29" spans="2:14" x14ac:dyDescent="0.3">
      <c r="B29" s="160" t="s">
        <v>87</v>
      </c>
      <c r="C29" s="52">
        <v>1.3159722222222218E-2</v>
      </c>
      <c r="D29" s="130"/>
      <c r="E29" s="132">
        <v>0.28053293856402661</v>
      </c>
      <c r="F29" s="52"/>
      <c r="G29" s="130"/>
      <c r="H29" s="132"/>
      <c r="I29" s="52">
        <v>1.3159722222222218E-2</v>
      </c>
      <c r="J29" s="130"/>
      <c r="K29" s="133">
        <v>0.28053293856402661</v>
      </c>
    </row>
    <row r="30" spans="2:14" x14ac:dyDescent="0.3">
      <c r="B30" s="160" t="s">
        <v>88</v>
      </c>
      <c r="C30" s="52">
        <v>9.0162037037037051E-3</v>
      </c>
      <c r="D30" s="130"/>
      <c r="E30" s="132">
        <v>0.19220330619294357</v>
      </c>
      <c r="F30" s="52"/>
      <c r="G30" s="130"/>
      <c r="H30" s="132"/>
      <c r="I30" s="52">
        <v>9.0162037037037051E-3</v>
      </c>
      <c r="J30" s="130"/>
      <c r="K30" s="133">
        <v>0.19220330619294357</v>
      </c>
    </row>
    <row r="31" spans="2:14" x14ac:dyDescent="0.3">
      <c r="B31" s="160" t="s">
        <v>89</v>
      </c>
      <c r="C31" s="52">
        <v>1.4224537037037039E-2</v>
      </c>
      <c r="D31" s="130"/>
      <c r="E31" s="132">
        <v>0.30323217369849503</v>
      </c>
      <c r="F31" s="52"/>
      <c r="G31" s="130"/>
      <c r="H31" s="132"/>
      <c r="I31" s="52">
        <v>1.4224537037037039E-2</v>
      </c>
      <c r="J31" s="130"/>
      <c r="K31" s="133">
        <v>0.30323217369849503</v>
      </c>
    </row>
    <row r="32" spans="2:14" x14ac:dyDescent="0.3">
      <c r="B32" s="167" t="s">
        <v>11</v>
      </c>
      <c r="C32" s="142">
        <v>3.9351851851851846E-2</v>
      </c>
      <c r="D32" s="135"/>
      <c r="E32" s="135">
        <v>0.83888477670861117</v>
      </c>
      <c r="F32" s="142"/>
      <c r="G32" s="135"/>
      <c r="H32" s="135"/>
      <c r="I32" s="134">
        <v>3.9351851851851846E-2</v>
      </c>
      <c r="J32" s="135"/>
      <c r="K32" s="143">
        <v>0.83888477670861117</v>
      </c>
    </row>
    <row r="33" spans="2:14" x14ac:dyDescent="0.3">
      <c r="B33" s="175"/>
      <c r="C33" s="171"/>
      <c r="D33" s="171"/>
      <c r="E33" s="171"/>
      <c r="F33" s="171"/>
      <c r="G33" s="171"/>
      <c r="H33" s="171"/>
      <c r="I33" s="171"/>
      <c r="J33" s="171"/>
      <c r="K33" s="176"/>
      <c r="L33" s="171"/>
      <c r="M33" s="171"/>
      <c r="N33" s="171"/>
    </row>
    <row r="34" spans="2:14" x14ac:dyDescent="0.3">
      <c r="B34" s="162" t="s">
        <v>14</v>
      </c>
      <c r="C34" s="142">
        <v>4.6909722222222214E-2</v>
      </c>
      <c r="D34" s="147"/>
      <c r="E34" s="135">
        <v>1.0000000000000002</v>
      </c>
      <c r="F34" s="142"/>
      <c r="G34" s="147"/>
      <c r="H34" s="135"/>
      <c r="I34" s="142">
        <v>4.6909722222222214E-2</v>
      </c>
      <c r="J34" s="147"/>
      <c r="K34" s="143">
        <v>1.0000000000000002</v>
      </c>
    </row>
    <row r="35" spans="2:14" ht="66" customHeight="1" thickBot="1" x14ac:dyDescent="0.35">
      <c r="B35" s="231" t="s">
        <v>146</v>
      </c>
      <c r="C35" s="232"/>
      <c r="D35" s="232"/>
      <c r="E35" s="232"/>
      <c r="F35" s="232"/>
      <c r="G35" s="232"/>
      <c r="H35" s="233"/>
      <c r="I35" s="232"/>
      <c r="J35" s="232"/>
      <c r="K35" s="233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3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88671875" style="148" customWidth="1"/>
    <col min="7" max="7" width="10.88671875" style="100" customWidth="1"/>
    <col min="8" max="8" width="10.88671875" style="148" customWidth="1"/>
    <col min="9" max="11" width="10.88671875" style="100" customWidth="1"/>
    <col min="12" max="16384" width="8.88671875" style="100"/>
  </cols>
  <sheetData>
    <row r="2" spans="2:11" ht="15" thickBot="1" x14ac:dyDescent="0.35"/>
    <row r="3" spans="2:11" x14ac:dyDescent="0.3">
      <c r="B3" s="217" t="s">
        <v>164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53" t="s">
        <v>67</v>
      </c>
      <c r="C7" s="52">
        <v>5.9953703703703688E-3</v>
      </c>
      <c r="D7" s="130">
        <v>0.53678756476683931</v>
      </c>
      <c r="E7" s="132">
        <v>5.8590657165479017E-2</v>
      </c>
      <c r="F7" s="52">
        <v>1.0416666666666667E-3</v>
      </c>
      <c r="G7" s="130">
        <v>0.23560209424083764</v>
      </c>
      <c r="H7" s="132">
        <v>5.6746532156368212E-2</v>
      </c>
      <c r="I7" s="52">
        <v>7.0370370370370344E-3</v>
      </c>
      <c r="J7" s="130">
        <v>0.45137342242019296</v>
      </c>
      <c r="K7" s="133">
        <v>5.8310156324925665E-2</v>
      </c>
    </row>
    <row r="8" spans="2:11" x14ac:dyDescent="0.3">
      <c r="B8" s="153" t="s">
        <v>68</v>
      </c>
      <c r="C8" s="52">
        <v>3.3564814814814812E-4</v>
      </c>
      <c r="D8" s="130">
        <v>3.0051813471502591E-2</v>
      </c>
      <c r="E8" s="132">
        <v>3.2801719262526867E-3</v>
      </c>
      <c r="F8" s="52"/>
      <c r="G8" s="130"/>
      <c r="H8" s="132"/>
      <c r="I8" s="52">
        <v>3.3564814814814812E-4</v>
      </c>
      <c r="J8" s="130">
        <v>2.1529324424647368E-2</v>
      </c>
      <c r="K8" s="133">
        <v>2.7812410089191526E-3</v>
      </c>
    </row>
    <row r="9" spans="2:11" x14ac:dyDescent="0.3">
      <c r="B9" s="153" t="s">
        <v>69</v>
      </c>
      <c r="C9" s="52">
        <v>8.6805555555555551E-4</v>
      </c>
      <c r="D9" s="130">
        <v>7.7720207253886009E-2</v>
      </c>
      <c r="E9" s="132">
        <v>8.4832032575500524E-3</v>
      </c>
      <c r="F9" s="52">
        <v>5.3240740740740744E-4</v>
      </c>
      <c r="G9" s="130">
        <v>0.12041884816753924</v>
      </c>
      <c r="H9" s="132">
        <v>2.9003783102143757E-2</v>
      </c>
      <c r="I9" s="52">
        <v>1.4004629629629629E-3</v>
      </c>
      <c r="J9" s="130">
        <v>8.9829250185597648E-2</v>
      </c>
      <c r="K9" s="133">
        <v>1.1604488347559224E-2</v>
      </c>
    </row>
    <row r="10" spans="2:11" x14ac:dyDescent="0.3">
      <c r="B10" s="153" t="s">
        <v>70</v>
      </c>
      <c r="C10" s="52">
        <v>4.3981481481481481E-4</v>
      </c>
      <c r="D10" s="130">
        <v>3.9378238341968914E-2</v>
      </c>
      <c r="E10" s="132">
        <v>4.2981563171586934E-3</v>
      </c>
      <c r="F10" s="52">
        <v>3.7037037037037035E-4</v>
      </c>
      <c r="G10" s="130">
        <v>8.376963350785338E-2</v>
      </c>
      <c r="H10" s="132">
        <v>2.0176544766708698E-2</v>
      </c>
      <c r="I10" s="52">
        <v>8.1018518518518527E-4</v>
      </c>
      <c r="J10" s="130">
        <v>5.1967334818114344E-2</v>
      </c>
      <c r="K10" s="133">
        <v>6.7133403663565761E-3</v>
      </c>
    </row>
    <row r="11" spans="2:11" x14ac:dyDescent="0.3">
      <c r="B11" s="153" t="s">
        <v>71</v>
      </c>
      <c r="C11" s="52">
        <v>2.9745370370370368E-3</v>
      </c>
      <c r="D11" s="130">
        <v>0.26632124352331604</v>
      </c>
      <c r="E11" s="132">
        <v>2.9069109829204843E-2</v>
      </c>
      <c r="F11" s="52">
        <v>9.8379629629629642E-4</v>
      </c>
      <c r="G11" s="130">
        <v>0.22251308900523559</v>
      </c>
      <c r="H11" s="132">
        <v>5.3593947036569986E-2</v>
      </c>
      <c r="I11" s="52">
        <v>3.9583333333333328E-3</v>
      </c>
      <c r="J11" s="130">
        <v>0.25389755011135862</v>
      </c>
      <c r="K11" s="133">
        <v>3.2799462932770695E-2</v>
      </c>
    </row>
    <row r="12" spans="2:11" x14ac:dyDescent="0.3">
      <c r="B12" s="153" t="s">
        <v>72</v>
      </c>
      <c r="C12" s="52">
        <v>4.0509259259259258E-4</v>
      </c>
      <c r="D12" s="130">
        <v>3.6269430051813469E-2</v>
      </c>
      <c r="E12" s="132">
        <v>3.9588281868566909E-3</v>
      </c>
      <c r="F12" s="52"/>
      <c r="G12" s="130"/>
      <c r="H12" s="132"/>
      <c r="I12" s="52">
        <v>4.0509259259259258E-4</v>
      </c>
      <c r="J12" s="130">
        <v>2.5983667409057169E-2</v>
      </c>
      <c r="K12" s="133">
        <v>3.3566701831782876E-3</v>
      </c>
    </row>
    <row r="13" spans="2:11" x14ac:dyDescent="0.3">
      <c r="B13" s="153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53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53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53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x14ac:dyDescent="0.3">
      <c r="B17" s="153" t="s">
        <v>77</v>
      </c>
      <c r="C17" s="52"/>
      <c r="D17" s="130"/>
      <c r="E17" s="132"/>
      <c r="F17" s="52">
        <v>1.2037037037037038E-3</v>
      </c>
      <c r="G17" s="130">
        <v>0.27225130890052351</v>
      </c>
      <c r="H17" s="132">
        <v>6.5573770491803268E-2</v>
      </c>
      <c r="I17" s="52">
        <v>1.2037037037037038E-3</v>
      </c>
      <c r="J17" s="130">
        <v>7.720861172976988E-2</v>
      </c>
      <c r="K17" s="133">
        <v>9.9741056871583411E-3</v>
      </c>
    </row>
    <row r="18" spans="2:14" x14ac:dyDescent="0.3">
      <c r="B18" s="153" t="s">
        <v>78</v>
      </c>
      <c r="C18" s="52"/>
      <c r="D18" s="130"/>
      <c r="E18" s="132"/>
      <c r="F18" s="52" t="s">
        <v>136</v>
      </c>
      <c r="G18" s="130"/>
      <c r="H18" s="132"/>
      <c r="I18" s="52" t="s">
        <v>136</v>
      </c>
      <c r="J18" s="130"/>
      <c r="K18" s="133"/>
    </row>
    <row r="19" spans="2:14" x14ac:dyDescent="0.3">
      <c r="B19" s="153" t="s">
        <v>79</v>
      </c>
      <c r="C19" s="52"/>
      <c r="D19" s="130"/>
      <c r="E19" s="132"/>
      <c r="F19" s="52" t="s">
        <v>136</v>
      </c>
      <c r="G19" s="130"/>
      <c r="H19" s="132"/>
      <c r="I19" s="52" t="s">
        <v>136</v>
      </c>
      <c r="J19" s="130"/>
      <c r="K19" s="133"/>
    </row>
    <row r="20" spans="2:14" x14ac:dyDescent="0.3">
      <c r="B20" s="153" t="s">
        <v>80</v>
      </c>
      <c r="C20" s="52"/>
      <c r="D20" s="130"/>
      <c r="E20" s="132"/>
      <c r="F20" s="52" t="s">
        <v>136</v>
      </c>
      <c r="G20" s="130"/>
      <c r="H20" s="132"/>
      <c r="I20" s="52" t="s">
        <v>136</v>
      </c>
      <c r="J20" s="130"/>
      <c r="K20" s="133"/>
    </row>
    <row r="21" spans="2:14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08" t="s">
        <v>82</v>
      </c>
      <c r="C22" s="52">
        <v>1.5046296296296297E-4</v>
      </c>
      <c r="D22" s="130">
        <v>1.3471502590673576E-2</v>
      </c>
      <c r="E22" s="132">
        <v>1.4704218979753425E-3</v>
      </c>
      <c r="F22" s="52">
        <v>2.8935185185185189E-4</v>
      </c>
      <c r="G22" s="130">
        <v>6.5445026178010471E-2</v>
      </c>
      <c r="H22" s="132">
        <v>1.5762925598991173E-2</v>
      </c>
      <c r="I22" s="52">
        <v>4.3981481481481486E-4</v>
      </c>
      <c r="J22" s="130">
        <v>2.8210838901262074E-2</v>
      </c>
      <c r="K22" s="133">
        <v>3.6443847703078558E-3</v>
      </c>
    </row>
    <row r="23" spans="2:14" x14ac:dyDescent="0.3">
      <c r="B23" s="111" t="s">
        <v>11</v>
      </c>
      <c r="C23" s="134">
        <v>1.1168981481481481E-2</v>
      </c>
      <c r="D23" s="135">
        <v>0.99999999999999989</v>
      </c>
      <c r="E23" s="136">
        <v>0.10915054858047733</v>
      </c>
      <c r="F23" s="134">
        <v>4.4212962962962973E-3</v>
      </c>
      <c r="G23" s="135">
        <v>0.99999999999999989</v>
      </c>
      <c r="H23" s="136">
        <v>0.24085750315258511</v>
      </c>
      <c r="I23" s="134">
        <v>1.5590277777777774E-2</v>
      </c>
      <c r="J23" s="135">
        <v>1</v>
      </c>
      <c r="K23" s="137">
        <v>0.12918384962117579</v>
      </c>
    </row>
    <row r="24" spans="2:14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53" t="s">
        <v>84</v>
      </c>
      <c r="C26" s="52">
        <v>3.8541666666666668E-3</v>
      </c>
      <c r="D26" s="130"/>
      <c r="E26" s="132">
        <v>3.7665422463522231E-2</v>
      </c>
      <c r="F26" s="52">
        <v>4.3981481481481481E-4</v>
      </c>
      <c r="G26" s="130"/>
      <c r="H26" s="132">
        <v>2.3959646910466578E-2</v>
      </c>
      <c r="I26" s="52">
        <v>4.293981481481482E-3</v>
      </c>
      <c r="J26" s="130"/>
      <c r="K26" s="133">
        <v>3.5580703941689856E-2</v>
      </c>
    </row>
    <row r="27" spans="2:14" x14ac:dyDescent="0.3">
      <c r="B27" s="153" t="s">
        <v>85</v>
      </c>
      <c r="C27" s="52"/>
      <c r="D27" s="130"/>
      <c r="E27" s="132"/>
      <c r="F27" s="52">
        <v>8.7962962962962962E-4</v>
      </c>
      <c r="G27" s="130"/>
      <c r="H27" s="132">
        <v>4.7919293820933156E-2</v>
      </c>
      <c r="I27" s="52">
        <v>8.7962962962962962E-4</v>
      </c>
      <c r="J27" s="130"/>
      <c r="K27" s="133">
        <v>7.2887695406157107E-3</v>
      </c>
    </row>
    <row r="28" spans="2:14" x14ac:dyDescent="0.3">
      <c r="B28" s="153" t="s">
        <v>86</v>
      </c>
      <c r="C28" s="52">
        <v>3.7037037037037035E-4</v>
      </c>
      <c r="D28" s="130"/>
      <c r="E28" s="132">
        <v>3.6195000565546888E-3</v>
      </c>
      <c r="F28" s="52"/>
      <c r="G28" s="130"/>
      <c r="H28" s="132"/>
      <c r="I28" s="52">
        <v>3.7037037037037035E-4</v>
      </c>
      <c r="J28" s="130"/>
      <c r="K28" s="133">
        <v>3.0689555960487203E-3</v>
      </c>
    </row>
    <row r="29" spans="2:14" x14ac:dyDescent="0.3">
      <c r="B29" s="153" t="s">
        <v>87</v>
      </c>
      <c r="C29" s="52">
        <v>3.9814814814814803E-2</v>
      </c>
      <c r="D29" s="130"/>
      <c r="E29" s="132">
        <v>0.38909625607962894</v>
      </c>
      <c r="F29" s="52">
        <v>6.5162037037037029E-3</v>
      </c>
      <c r="G29" s="130"/>
      <c r="H29" s="132">
        <v>0.35498108448928112</v>
      </c>
      <c r="I29" s="52">
        <v>4.6331018518518514E-2</v>
      </c>
      <c r="J29" s="130"/>
      <c r="K29" s="133">
        <v>0.38390716409321957</v>
      </c>
    </row>
    <row r="30" spans="2:14" x14ac:dyDescent="0.3">
      <c r="B30" s="153" t="s">
        <v>88</v>
      </c>
      <c r="C30" s="52">
        <v>3.2222222222222215E-2</v>
      </c>
      <c r="D30" s="130"/>
      <c r="E30" s="132">
        <v>0.31489650492025789</v>
      </c>
      <c r="F30" s="52">
        <v>5.6712962962962975E-3</v>
      </c>
      <c r="G30" s="130"/>
      <c r="H30" s="132">
        <v>0.30895334174022704</v>
      </c>
      <c r="I30" s="52">
        <v>3.7893518518518507E-2</v>
      </c>
      <c r="J30" s="130"/>
      <c r="K30" s="133">
        <v>0.31399251942073458</v>
      </c>
    </row>
    <row r="31" spans="2:14" x14ac:dyDescent="0.3">
      <c r="B31" s="153" t="s">
        <v>89</v>
      </c>
      <c r="C31" s="52">
        <v>1.489583333333333E-2</v>
      </c>
      <c r="D31" s="130"/>
      <c r="E31" s="132">
        <v>0.14557176789955886</v>
      </c>
      <c r="F31" s="52">
        <v>4.2824074074074075E-4</v>
      </c>
      <c r="G31" s="130"/>
      <c r="H31" s="132">
        <v>2.3329129886506934E-2</v>
      </c>
      <c r="I31" s="52">
        <v>1.532407407407407E-2</v>
      </c>
      <c r="J31" s="130"/>
      <c r="K31" s="133">
        <v>0.12697803778651576</v>
      </c>
    </row>
    <row r="32" spans="2:14" x14ac:dyDescent="0.3">
      <c r="B32" s="154" t="s">
        <v>11</v>
      </c>
      <c r="C32" s="142">
        <v>9.1157407407407381E-2</v>
      </c>
      <c r="D32" s="135"/>
      <c r="E32" s="135">
        <v>0.89084945141952254</v>
      </c>
      <c r="F32" s="142">
        <v>1.3935185185185186E-2</v>
      </c>
      <c r="G32" s="135"/>
      <c r="H32" s="135">
        <v>0.75914249684741486</v>
      </c>
      <c r="I32" s="142">
        <v>0.10509259259259257</v>
      </c>
      <c r="J32" s="135"/>
      <c r="K32" s="143">
        <v>0.87081615037882409</v>
      </c>
    </row>
    <row r="33" spans="2:14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x14ac:dyDescent="0.3">
      <c r="B34" s="111" t="s">
        <v>14</v>
      </c>
      <c r="C34" s="142">
        <v>0.10232638888888887</v>
      </c>
      <c r="D34" s="147"/>
      <c r="E34" s="135">
        <v>0.99999999999999989</v>
      </c>
      <c r="F34" s="142">
        <v>1.8356481481481484E-2</v>
      </c>
      <c r="G34" s="147"/>
      <c r="H34" s="135">
        <v>1</v>
      </c>
      <c r="I34" s="142">
        <v>0.12068287037037034</v>
      </c>
      <c r="J34" s="147"/>
      <c r="K34" s="143">
        <v>0.99999999999999989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29" customWidth="1"/>
    <col min="2" max="2" width="42.44140625" style="129" customWidth="1"/>
    <col min="3" max="6" width="10.88671875" style="131" customWidth="1"/>
    <col min="7" max="7" width="10.88671875" style="129" customWidth="1"/>
    <col min="8" max="8" width="10.88671875" style="131" customWidth="1"/>
    <col min="9" max="11" width="10.88671875" style="129" customWidth="1"/>
    <col min="12" max="16384" width="8.88671875" style="129"/>
  </cols>
  <sheetData>
    <row r="2" spans="2:11" ht="15" thickBot="1" x14ac:dyDescent="0.35"/>
    <row r="3" spans="2:11" x14ac:dyDescent="0.3">
      <c r="B3" s="217" t="s">
        <v>165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08" t="s">
        <v>67</v>
      </c>
      <c r="C7" s="52">
        <v>2.0682870370370365E-2</v>
      </c>
      <c r="D7" s="130">
        <v>0.58957439788848554</v>
      </c>
      <c r="E7" s="132">
        <v>0.17275715390564572</v>
      </c>
      <c r="F7" s="52">
        <v>6.2847222222222219E-3</v>
      </c>
      <c r="G7" s="130">
        <v>0.53976143141153077</v>
      </c>
      <c r="H7" s="132">
        <v>0.17216233354470509</v>
      </c>
      <c r="I7" s="52">
        <v>2.6967592592592585E-2</v>
      </c>
      <c r="J7" s="130">
        <v>0.57716125836016841</v>
      </c>
      <c r="K7" s="133">
        <v>0.17261816565417093</v>
      </c>
    </row>
    <row r="8" spans="2:11" x14ac:dyDescent="0.3">
      <c r="B8" s="108" t="s">
        <v>68</v>
      </c>
      <c r="C8" s="52">
        <v>3.9351851851851847E-4</v>
      </c>
      <c r="D8" s="130">
        <v>1.1217419993401517E-2</v>
      </c>
      <c r="E8" s="132">
        <v>3.2869296210363491E-3</v>
      </c>
      <c r="F8" s="52"/>
      <c r="G8" s="130"/>
      <c r="H8" s="132"/>
      <c r="I8" s="52">
        <v>3.9351851851851847E-4</v>
      </c>
      <c r="J8" s="130">
        <v>8.4220956155561071E-3</v>
      </c>
      <c r="K8" s="133">
        <v>2.5188916876574302E-3</v>
      </c>
    </row>
    <row r="9" spans="2:11" x14ac:dyDescent="0.3">
      <c r="B9" s="108" t="s">
        <v>69</v>
      </c>
      <c r="C9" s="52">
        <v>1.4814814814814816E-3</v>
      </c>
      <c r="D9" s="130">
        <v>4.223028703398219E-2</v>
      </c>
      <c r="E9" s="132">
        <v>1.237432327919567E-2</v>
      </c>
      <c r="F9" s="52">
        <v>3.1250000000000001E-4</v>
      </c>
      <c r="G9" s="130">
        <v>2.6838966202783303E-2</v>
      </c>
      <c r="H9" s="132">
        <v>8.5605580215599216E-3</v>
      </c>
      <c r="I9" s="52">
        <v>1.7939814814814815E-3</v>
      </c>
      <c r="J9" s="130">
        <v>3.8394847659152839E-2</v>
      </c>
      <c r="K9" s="133">
        <v>1.1483182693732403E-2</v>
      </c>
    </row>
    <row r="10" spans="2:11" x14ac:dyDescent="0.3">
      <c r="B10" s="108" t="s">
        <v>70</v>
      </c>
      <c r="C10" s="52">
        <v>4.9768518518518521E-4</v>
      </c>
      <c r="D10" s="130">
        <v>1.418673705047839E-2</v>
      </c>
      <c r="E10" s="132">
        <v>4.1569992266047946E-3</v>
      </c>
      <c r="F10" s="52">
        <v>2.6620370370370372E-4</v>
      </c>
      <c r="G10" s="130">
        <v>2.2862823061630219E-2</v>
      </c>
      <c r="H10" s="132">
        <v>7.2923272035510453E-3</v>
      </c>
      <c r="I10" s="52">
        <v>7.6388888888888882E-4</v>
      </c>
      <c r="J10" s="130">
        <v>1.6348773841961855E-2</v>
      </c>
      <c r="K10" s="133">
        <v>4.8896132760408943E-3</v>
      </c>
    </row>
    <row r="11" spans="2:11" x14ac:dyDescent="0.3">
      <c r="B11" s="108" t="s">
        <v>71</v>
      </c>
      <c r="C11" s="52">
        <v>5.8217592592592592E-3</v>
      </c>
      <c r="D11" s="130">
        <v>0.16595183107885186</v>
      </c>
      <c r="E11" s="132">
        <v>4.8627223511214228E-2</v>
      </c>
      <c r="F11" s="52">
        <v>1.689814814814815E-3</v>
      </c>
      <c r="G11" s="130">
        <v>0.1451292246520875</v>
      </c>
      <c r="H11" s="132">
        <v>4.6290424857324028E-2</v>
      </c>
      <c r="I11" s="52">
        <v>7.5115740740740733E-3</v>
      </c>
      <c r="J11" s="130">
        <v>0.16076294277929157</v>
      </c>
      <c r="K11" s="133">
        <v>4.8081197214402127E-2</v>
      </c>
    </row>
    <row r="12" spans="2:11" x14ac:dyDescent="0.3">
      <c r="B12" s="108" t="s">
        <v>72</v>
      </c>
      <c r="C12" s="52">
        <v>3.7500000000000003E-3</v>
      </c>
      <c r="D12" s="130">
        <v>0.10689541405476741</v>
      </c>
      <c r="E12" s="132">
        <v>3.1322505800464036E-2</v>
      </c>
      <c r="F12" s="52">
        <v>2.7777777777777778E-4</v>
      </c>
      <c r="G12" s="130">
        <v>2.3856858846918488E-2</v>
      </c>
      <c r="H12" s="132">
        <v>7.6093849080532639E-3</v>
      </c>
      <c r="I12" s="52">
        <v>4.0277777777777777E-3</v>
      </c>
      <c r="J12" s="130">
        <v>8.6202625712162514E-2</v>
      </c>
      <c r="K12" s="133">
        <v>2.578159727367017E-2</v>
      </c>
    </row>
    <row r="13" spans="2:1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08" t="s">
        <v>76</v>
      </c>
      <c r="C16" s="52">
        <v>1.273148148148148E-4</v>
      </c>
      <c r="D16" s="130">
        <v>3.6291652919828435E-3</v>
      </c>
      <c r="E16" s="132">
        <v>1.0634184068058776E-3</v>
      </c>
      <c r="F16" s="52"/>
      <c r="G16" s="130"/>
      <c r="H16" s="132"/>
      <c r="I16" s="52">
        <v>1.273148148148148E-4</v>
      </c>
      <c r="J16" s="130">
        <v>2.7247956403269758E-3</v>
      </c>
      <c r="K16" s="133">
        <v>8.1493554600681564E-4</v>
      </c>
    </row>
    <row r="17" spans="2:14" x14ac:dyDescent="0.3">
      <c r="B17" s="108" t="s">
        <v>77</v>
      </c>
      <c r="C17" s="52">
        <v>4.3981481481481481E-4</v>
      </c>
      <c r="D17" s="130">
        <v>1.2537116463213462E-2</v>
      </c>
      <c r="E17" s="132">
        <v>3.6736272235112139E-3</v>
      </c>
      <c r="F17" s="52"/>
      <c r="G17" s="130"/>
      <c r="H17" s="132"/>
      <c r="I17" s="52">
        <v>4.3981481481481481E-4</v>
      </c>
      <c r="J17" s="130">
        <v>9.4129303938568255E-3</v>
      </c>
      <c r="K17" s="133">
        <v>2.8152318862053635E-3</v>
      </c>
    </row>
    <row r="18" spans="2:14" x14ac:dyDescent="0.3">
      <c r="B18" s="108" t="s">
        <v>78</v>
      </c>
      <c r="C18" s="52" t="s">
        <v>136</v>
      </c>
      <c r="D18" s="130"/>
      <c r="E18" s="132"/>
      <c r="F18" s="52"/>
      <c r="G18" s="130"/>
      <c r="H18" s="132"/>
      <c r="I18" s="52" t="s">
        <v>136</v>
      </c>
      <c r="J18" s="130"/>
      <c r="K18" s="133"/>
    </row>
    <row r="19" spans="2:14" x14ac:dyDescent="0.3">
      <c r="B19" s="108" t="s">
        <v>79</v>
      </c>
      <c r="C19" s="52" t="s">
        <v>136</v>
      </c>
      <c r="D19" s="130"/>
      <c r="E19" s="132"/>
      <c r="F19" s="52"/>
      <c r="G19" s="130"/>
      <c r="H19" s="132"/>
      <c r="I19" s="52" t="s">
        <v>136</v>
      </c>
      <c r="J19" s="130"/>
      <c r="K19" s="133"/>
    </row>
    <row r="20" spans="2:14" x14ac:dyDescent="0.3">
      <c r="B20" s="108" t="s">
        <v>80</v>
      </c>
      <c r="C20" s="52" t="s">
        <v>136</v>
      </c>
      <c r="D20" s="130"/>
      <c r="E20" s="132"/>
      <c r="F20" s="52"/>
      <c r="G20" s="130"/>
      <c r="H20" s="132"/>
      <c r="I20" s="52" t="s">
        <v>136</v>
      </c>
      <c r="J20" s="130"/>
      <c r="K20" s="133"/>
    </row>
    <row r="21" spans="2:14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08" t="s">
        <v>82</v>
      </c>
      <c r="C22" s="52">
        <v>1.8865740740740739E-3</v>
      </c>
      <c r="D22" s="130">
        <v>5.3777631144836684E-2</v>
      </c>
      <c r="E22" s="132">
        <v>1.5757927300850731E-2</v>
      </c>
      <c r="F22" s="52">
        <v>2.8124999999999999E-3</v>
      </c>
      <c r="G22" s="130">
        <v>0.2415506958250497</v>
      </c>
      <c r="H22" s="132">
        <v>7.7045022194039303E-2</v>
      </c>
      <c r="I22" s="52">
        <v>4.6990740740740734E-3</v>
      </c>
      <c r="J22" s="130">
        <v>0.10056972999752291</v>
      </c>
      <c r="K22" s="133">
        <v>3.0078530152615194E-2</v>
      </c>
    </row>
    <row r="23" spans="2:14" x14ac:dyDescent="0.3">
      <c r="B23" s="111" t="s">
        <v>11</v>
      </c>
      <c r="C23" s="134">
        <v>3.5081018518518518E-2</v>
      </c>
      <c r="D23" s="135">
        <v>0.99999999999999989</v>
      </c>
      <c r="E23" s="136">
        <v>0.29302010827532865</v>
      </c>
      <c r="F23" s="134">
        <v>1.1643518518518518E-2</v>
      </c>
      <c r="G23" s="135">
        <v>0.99999999999999989</v>
      </c>
      <c r="H23" s="136">
        <v>0.31896005072923261</v>
      </c>
      <c r="I23" s="134">
        <v>4.672453703703703E-2</v>
      </c>
      <c r="J23" s="135">
        <v>1</v>
      </c>
      <c r="K23" s="137">
        <v>0.29908134538450132</v>
      </c>
    </row>
    <row r="24" spans="2:14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53" t="s">
        <v>84</v>
      </c>
      <c r="C26" s="52">
        <v>3.0439814814814817E-3</v>
      </c>
      <c r="D26" s="130"/>
      <c r="E26" s="132">
        <v>2.5425367362722353E-2</v>
      </c>
      <c r="F26" s="52">
        <v>1.8634259259259259E-3</v>
      </c>
      <c r="G26" s="130"/>
      <c r="H26" s="132">
        <v>5.1046290424857317E-2</v>
      </c>
      <c r="I26" s="52">
        <v>4.9074074074074081E-3</v>
      </c>
      <c r="J26" s="130"/>
      <c r="K26" s="133">
        <v>3.1412061046080901E-2</v>
      </c>
    </row>
    <row r="27" spans="2:14" x14ac:dyDescent="0.3">
      <c r="B27" s="153" t="s">
        <v>85</v>
      </c>
      <c r="C27" s="52">
        <v>5.9953703703703688E-3</v>
      </c>
      <c r="D27" s="130"/>
      <c r="E27" s="132">
        <v>5.0077339520494958E-2</v>
      </c>
      <c r="F27" s="52">
        <v>1.5856481481481483E-3</v>
      </c>
      <c r="G27" s="130"/>
      <c r="H27" s="132">
        <v>4.3436905516804056E-2</v>
      </c>
      <c r="I27" s="52">
        <v>7.5810185185185156E-3</v>
      </c>
      <c r="J27" s="130"/>
      <c r="K27" s="133">
        <v>4.8525707512224008E-2</v>
      </c>
    </row>
    <row r="28" spans="2:14" x14ac:dyDescent="0.3">
      <c r="B28" s="153" t="s">
        <v>86</v>
      </c>
      <c r="C28" s="52">
        <v>1.0648148148148149E-3</v>
      </c>
      <c r="D28" s="130"/>
      <c r="E28" s="132">
        <v>8.8940448569218879E-3</v>
      </c>
      <c r="F28" s="52"/>
      <c r="G28" s="130"/>
      <c r="H28" s="132"/>
      <c r="I28" s="52">
        <v>1.0648148148148149E-3</v>
      </c>
      <c r="J28" s="130"/>
      <c r="K28" s="133">
        <v>6.8158245666024592E-3</v>
      </c>
    </row>
    <row r="29" spans="2:14" x14ac:dyDescent="0.3">
      <c r="B29" s="153" t="s">
        <v>87</v>
      </c>
      <c r="C29" s="52">
        <v>3.2789351851851847E-2</v>
      </c>
      <c r="D29" s="130"/>
      <c r="E29" s="132">
        <v>0.27387857695282286</v>
      </c>
      <c r="F29" s="52">
        <v>1.0312500000000002E-2</v>
      </c>
      <c r="G29" s="130"/>
      <c r="H29" s="132">
        <v>0.28249841471147752</v>
      </c>
      <c r="I29" s="52">
        <v>4.310185185185187E-2</v>
      </c>
      <c r="J29" s="130"/>
      <c r="K29" s="133">
        <v>0.27589272484812571</v>
      </c>
    </row>
    <row r="30" spans="2:14" x14ac:dyDescent="0.3">
      <c r="B30" s="153" t="s">
        <v>88</v>
      </c>
      <c r="C30" s="52">
        <v>3.4537037037037047E-2</v>
      </c>
      <c r="D30" s="130"/>
      <c r="E30" s="132">
        <v>0.28847641144624908</v>
      </c>
      <c r="F30" s="52">
        <v>1.1099537037037043E-2</v>
      </c>
      <c r="G30" s="130"/>
      <c r="H30" s="132">
        <v>0.30405833861762854</v>
      </c>
      <c r="I30" s="52">
        <v>4.5636574074074079E-2</v>
      </c>
      <c r="J30" s="130"/>
      <c r="K30" s="133">
        <v>0.29211735071862499</v>
      </c>
    </row>
    <row r="31" spans="2:14" x14ac:dyDescent="0.3">
      <c r="B31" s="153" t="s">
        <v>89</v>
      </c>
      <c r="C31" s="52">
        <v>7.2106481481481483E-3</v>
      </c>
      <c r="D31" s="130"/>
      <c r="E31" s="132">
        <v>6.0228151585460167E-2</v>
      </c>
      <c r="F31" s="52"/>
      <c r="G31" s="130"/>
      <c r="H31" s="132"/>
      <c r="I31" s="52">
        <v>7.2106481481481483E-3</v>
      </c>
      <c r="J31" s="130"/>
      <c r="K31" s="133">
        <v>4.6154985923840569E-2</v>
      </c>
    </row>
    <row r="32" spans="2:14" x14ac:dyDescent="0.3">
      <c r="B32" s="154" t="s">
        <v>11</v>
      </c>
      <c r="C32" s="142">
        <v>8.4641203703703705E-2</v>
      </c>
      <c r="D32" s="135"/>
      <c r="E32" s="135">
        <v>0.70697989172467124</v>
      </c>
      <c r="F32" s="142">
        <v>2.4861111111111119E-2</v>
      </c>
      <c r="G32" s="135"/>
      <c r="H32" s="135">
        <v>0.6810399492707675</v>
      </c>
      <c r="I32" s="142">
        <v>0.10950231481481484</v>
      </c>
      <c r="J32" s="135"/>
      <c r="K32" s="143">
        <v>0.70091865461549863</v>
      </c>
      <c r="M32" s="157"/>
    </row>
    <row r="33" spans="2:14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x14ac:dyDescent="0.3">
      <c r="B34" s="111" t="s">
        <v>14</v>
      </c>
      <c r="C34" s="142">
        <v>0.11972222222222223</v>
      </c>
      <c r="D34" s="147"/>
      <c r="E34" s="135">
        <v>0.99999999999999989</v>
      </c>
      <c r="F34" s="142">
        <v>3.6504629629629637E-2</v>
      </c>
      <c r="G34" s="147"/>
      <c r="H34" s="135">
        <v>1</v>
      </c>
      <c r="I34" s="142">
        <v>0.15622685185185187</v>
      </c>
      <c r="J34" s="147"/>
      <c r="K34" s="143">
        <v>1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88671875" style="148" customWidth="1"/>
    <col min="7" max="7" width="10.88671875" style="100" customWidth="1"/>
    <col min="8" max="8" width="10.88671875" style="148" customWidth="1"/>
    <col min="9" max="11" width="10.88671875" style="100" customWidth="1"/>
    <col min="12" max="16384" width="8.88671875" style="100"/>
  </cols>
  <sheetData>
    <row r="1" spans="2:11" s="129" customFormat="1" x14ac:dyDescent="0.3">
      <c r="C1" s="131"/>
      <c r="D1" s="131"/>
      <c r="E1" s="131"/>
      <c r="F1" s="131"/>
      <c r="H1" s="131"/>
    </row>
    <row r="2" spans="2:11" s="129" customFormat="1" ht="15" thickBot="1" x14ac:dyDescent="0.35">
      <c r="C2" s="131"/>
      <c r="D2" s="131"/>
      <c r="E2" s="131"/>
      <c r="F2" s="131"/>
      <c r="H2" s="131"/>
    </row>
    <row r="3" spans="2:11" s="129" customFormat="1" x14ac:dyDescent="0.3">
      <c r="B3" s="217" t="s">
        <v>166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s="129" customFormat="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s="129" customFormat="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s="129" customFormat="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s="129" customFormat="1" x14ac:dyDescent="0.3">
      <c r="B7" s="108" t="s">
        <v>67</v>
      </c>
      <c r="C7" s="52">
        <v>3.3564814814814811E-3</v>
      </c>
      <c r="D7" s="130">
        <v>0.51971326164874565</v>
      </c>
      <c r="E7" s="132">
        <v>0.11214230471771075</v>
      </c>
      <c r="F7" s="52"/>
      <c r="G7" s="130"/>
      <c r="H7" s="132"/>
      <c r="I7" s="52">
        <v>3.3564814814814811E-3</v>
      </c>
      <c r="J7" s="130">
        <v>0.51971326164874565</v>
      </c>
      <c r="K7" s="133">
        <v>0.10939268200678989</v>
      </c>
    </row>
    <row r="8" spans="2:11" s="129" customFormat="1" x14ac:dyDescent="0.3">
      <c r="B8" s="108" t="s">
        <v>68</v>
      </c>
      <c r="C8" s="52">
        <v>1.3888888888888889E-4</v>
      </c>
      <c r="D8" s="130">
        <v>2.1505376344086027E-2</v>
      </c>
      <c r="E8" s="132">
        <v>4.6403712296983765E-3</v>
      </c>
      <c r="F8" s="52"/>
      <c r="G8" s="130"/>
      <c r="H8" s="132"/>
      <c r="I8" s="52">
        <v>1.3888888888888889E-4</v>
      </c>
      <c r="J8" s="130">
        <v>2.1505376344086027E-2</v>
      </c>
      <c r="K8" s="133">
        <v>4.5265937382119956E-3</v>
      </c>
    </row>
    <row r="9" spans="2:11" s="129" customFormat="1" x14ac:dyDescent="0.3">
      <c r="B9" s="108" t="s">
        <v>69</v>
      </c>
      <c r="C9" s="52">
        <v>3.2407407407407406E-4</v>
      </c>
      <c r="D9" s="130">
        <v>5.0179211469534066E-2</v>
      </c>
      <c r="E9" s="132">
        <v>1.0827532869296212E-2</v>
      </c>
      <c r="F9" s="52"/>
      <c r="G9" s="130"/>
      <c r="H9" s="132"/>
      <c r="I9" s="52">
        <v>3.2407407407407406E-4</v>
      </c>
      <c r="J9" s="130">
        <v>5.0179211469534066E-2</v>
      </c>
      <c r="K9" s="133">
        <v>1.056205205582799E-2</v>
      </c>
    </row>
    <row r="10" spans="2:11" s="129" customFormat="1" x14ac:dyDescent="0.3">
      <c r="B10" s="108" t="s">
        <v>70</v>
      </c>
      <c r="C10" s="52">
        <v>3.0092592592592589E-4</v>
      </c>
      <c r="D10" s="130">
        <v>4.6594982078853056E-2</v>
      </c>
      <c r="E10" s="132">
        <v>1.0054137664346482E-2</v>
      </c>
      <c r="F10" s="52"/>
      <c r="G10" s="130"/>
      <c r="H10" s="132"/>
      <c r="I10" s="52">
        <v>3.0092592592592589E-4</v>
      </c>
      <c r="J10" s="130">
        <v>4.6594982078853056E-2</v>
      </c>
      <c r="K10" s="133">
        <v>9.8076197661259908E-3</v>
      </c>
    </row>
    <row r="11" spans="2:11" s="129" customFormat="1" x14ac:dyDescent="0.3">
      <c r="B11" s="108" t="s">
        <v>71</v>
      </c>
      <c r="C11" s="52">
        <v>1.0879629629629629E-3</v>
      </c>
      <c r="D11" s="130">
        <v>0.1684587813620072</v>
      </c>
      <c r="E11" s="132">
        <v>3.6349574632637278E-2</v>
      </c>
      <c r="F11" s="52"/>
      <c r="G11" s="130"/>
      <c r="H11" s="132"/>
      <c r="I11" s="52">
        <v>1.0879629629629629E-3</v>
      </c>
      <c r="J11" s="130">
        <v>0.1684587813620072</v>
      </c>
      <c r="K11" s="133">
        <v>3.5458317615993967E-2</v>
      </c>
    </row>
    <row r="12" spans="2:11" s="129" customFormat="1" x14ac:dyDescent="0.3">
      <c r="B12" s="108" t="s">
        <v>72</v>
      </c>
      <c r="C12" s="52">
        <v>9.0277777777777784E-4</v>
      </c>
      <c r="D12" s="130">
        <v>0.13978494623655918</v>
      </c>
      <c r="E12" s="132">
        <v>3.0162412993039449E-2</v>
      </c>
      <c r="F12" s="52"/>
      <c r="G12" s="130"/>
      <c r="H12" s="132"/>
      <c r="I12" s="52">
        <v>9.0277777777777784E-4</v>
      </c>
      <c r="J12" s="130">
        <v>0.13978494623655918</v>
      </c>
      <c r="K12" s="133">
        <v>2.9422859298377974E-2</v>
      </c>
    </row>
    <row r="13" spans="2:11" s="129" customFormat="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s="129" customFormat="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s="129" customFormat="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s="129" customFormat="1" x14ac:dyDescent="0.3">
      <c r="B16" s="108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s="129" customFormat="1" x14ac:dyDescent="0.3">
      <c r="B17" s="108" t="s">
        <v>77</v>
      </c>
      <c r="C17" s="52"/>
      <c r="D17" s="130"/>
      <c r="E17" s="132"/>
      <c r="F17" s="52"/>
      <c r="G17" s="130"/>
      <c r="H17" s="132"/>
      <c r="I17" s="52"/>
      <c r="J17" s="130"/>
      <c r="K17" s="133"/>
    </row>
    <row r="18" spans="2:14" s="129" customFormat="1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s="129" customFormat="1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s="129" customFormat="1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s="129" customFormat="1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s="129" customFormat="1" x14ac:dyDescent="0.3">
      <c r="B22" s="108" t="s">
        <v>82</v>
      </c>
      <c r="C22" s="52">
        <v>3.4722222222222218E-4</v>
      </c>
      <c r="D22" s="130">
        <v>5.3763440860215062E-2</v>
      </c>
      <c r="E22" s="132">
        <v>1.1600928074245941E-2</v>
      </c>
      <c r="F22" s="52"/>
      <c r="G22" s="130"/>
      <c r="H22" s="132"/>
      <c r="I22" s="52">
        <v>3.4722222222222218E-4</v>
      </c>
      <c r="J22" s="130">
        <v>5.3763440860215062E-2</v>
      </c>
      <c r="K22" s="133">
        <v>1.1316484345529988E-2</v>
      </c>
    </row>
    <row r="23" spans="2:14" s="129" customFormat="1" x14ac:dyDescent="0.3">
      <c r="B23" s="111" t="s">
        <v>11</v>
      </c>
      <c r="C23" s="134">
        <v>6.4583333333333316E-3</v>
      </c>
      <c r="D23" s="135">
        <v>1.0000000000000002</v>
      </c>
      <c r="E23" s="136">
        <v>0.21577726218097451</v>
      </c>
      <c r="F23" s="134"/>
      <c r="G23" s="135"/>
      <c r="H23" s="136"/>
      <c r="I23" s="134">
        <v>6.4583333333333316E-3</v>
      </c>
      <c r="J23" s="135">
        <v>1.0000000000000002</v>
      </c>
      <c r="K23" s="137">
        <v>0.2104866088268578</v>
      </c>
    </row>
    <row r="24" spans="2:14" s="129" customFormat="1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s="129" customFormat="1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s="129" customFormat="1" x14ac:dyDescent="0.3">
      <c r="B26" s="153" t="s">
        <v>84</v>
      </c>
      <c r="C26" s="52">
        <v>6.5972222222222224E-4</v>
      </c>
      <c r="D26" s="130"/>
      <c r="E26" s="132">
        <v>2.2041763341067291E-2</v>
      </c>
      <c r="F26" s="52"/>
      <c r="G26" s="130"/>
      <c r="H26" s="132"/>
      <c r="I26" s="52">
        <v>6.5972222222222224E-4</v>
      </c>
      <c r="J26" s="130"/>
      <c r="K26" s="133">
        <v>2.150132025650698E-2</v>
      </c>
    </row>
    <row r="27" spans="2:14" s="129" customFormat="1" x14ac:dyDescent="0.3">
      <c r="B27" s="153" t="s">
        <v>85</v>
      </c>
      <c r="C27" s="52">
        <v>7.7546296296296315E-4</v>
      </c>
      <c r="D27" s="130"/>
      <c r="E27" s="132">
        <v>2.5908739365815944E-2</v>
      </c>
      <c r="F27" s="52"/>
      <c r="G27" s="130"/>
      <c r="H27" s="132"/>
      <c r="I27" s="52">
        <v>7.7546296296296315E-4</v>
      </c>
      <c r="J27" s="130"/>
      <c r="K27" s="133">
        <v>2.5273481705016983E-2</v>
      </c>
    </row>
    <row r="28" spans="2:14" s="129" customFormat="1" x14ac:dyDescent="0.3">
      <c r="B28" s="153" t="s">
        <v>86</v>
      </c>
      <c r="C28" s="52"/>
      <c r="D28" s="130"/>
      <c r="E28" s="132"/>
      <c r="F28" s="52"/>
      <c r="G28" s="130"/>
      <c r="H28" s="132"/>
      <c r="I28" s="52"/>
      <c r="J28" s="130"/>
      <c r="K28" s="133"/>
    </row>
    <row r="29" spans="2:14" s="129" customFormat="1" x14ac:dyDescent="0.3">
      <c r="B29" s="153" t="s">
        <v>87</v>
      </c>
      <c r="C29" s="52">
        <v>1.2349537037037036E-2</v>
      </c>
      <c r="D29" s="130"/>
      <c r="E29" s="132">
        <v>0.41260634184068062</v>
      </c>
      <c r="F29" s="52">
        <v>3.9351851851851852E-4</v>
      </c>
      <c r="G29" s="130"/>
      <c r="H29" s="132">
        <v>0.52307692307692311</v>
      </c>
      <c r="I29" s="52">
        <v>1.2743055555555553E-2</v>
      </c>
      <c r="J29" s="130"/>
      <c r="K29" s="133">
        <v>0.41531497548095053</v>
      </c>
    </row>
    <row r="30" spans="2:14" s="129" customFormat="1" x14ac:dyDescent="0.3">
      <c r="B30" s="153" t="s">
        <v>88</v>
      </c>
      <c r="C30" s="52">
        <v>8.8310185185185158E-3</v>
      </c>
      <c r="D30" s="130"/>
      <c r="E30" s="132">
        <v>0.29505027068832168</v>
      </c>
      <c r="F30" s="52">
        <v>3.5879629629629635E-4</v>
      </c>
      <c r="G30" s="130"/>
      <c r="H30" s="132">
        <v>0.47692307692307701</v>
      </c>
      <c r="I30" s="52">
        <v>9.1898148148148121E-3</v>
      </c>
      <c r="J30" s="130"/>
      <c r="K30" s="133">
        <v>0.29950961901169365</v>
      </c>
    </row>
    <row r="31" spans="2:14" s="129" customFormat="1" x14ac:dyDescent="0.3">
      <c r="B31" s="153" t="s">
        <v>89</v>
      </c>
      <c r="C31" s="52">
        <v>8.564814814814815E-4</v>
      </c>
      <c r="D31" s="130"/>
      <c r="E31" s="132">
        <v>2.8615622583139991E-2</v>
      </c>
      <c r="F31" s="52"/>
      <c r="G31" s="130"/>
      <c r="H31" s="132"/>
      <c r="I31" s="52">
        <v>8.564814814814815E-4</v>
      </c>
      <c r="J31" s="130"/>
      <c r="K31" s="133">
        <v>2.7913994718973975E-2</v>
      </c>
    </row>
    <row r="32" spans="2:14" s="129" customFormat="1" x14ac:dyDescent="0.3">
      <c r="B32" s="154" t="s">
        <v>11</v>
      </c>
      <c r="C32" s="142">
        <v>2.3472222222222217E-2</v>
      </c>
      <c r="D32" s="135"/>
      <c r="E32" s="135">
        <v>0.78422273781902552</v>
      </c>
      <c r="F32" s="142">
        <v>7.5231481481481482E-4</v>
      </c>
      <c r="G32" s="135"/>
      <c r="H32" s="135">
        <v>1</v>
      </c>
      <c r="I32" s="142">
        <v>2.4224537037037034E-2</v>
      </c>
      <c r="J32" s="135"/>
      <c r="K32" s="143">
        <v>0.78951339117314201</v>
      </c>
      <c r="M32" s="157"/>
    </row>
    <row r="33" spans="2:14" s="129" customFormat="1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s="129" customFormat="1" x14ac:dyDescent="0.3">
      <c r="B34" s="111" t="s">
        <v>14</v>
      </c>
      <c r="C34" s="142">
        <v>2.9930555555555551E-2</v>
      </c>
      <c r="D34" s="147"/>
      <c r="E34" s="135">
        <v>1</v>
      </c>
      <c r="F34" s="142">
        <v>7.5231481481481482E-4</v>
      </c>
      <c r="G34" s="147"/>
      <c r="H34" s="135">
        <v>1</v>
      </c>
      <c r="I34" s="142">
        <v>3.0682870370370367E-2</v>
      </c>
      <c r="J34" s="147"/>
      <c r="K34" s="143">
        <v>0.99999999999999978</v>
      </c>
    </row>
    <row r="35" spans="2:14" s="129" customFormat="1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  <row r="36" spans="2:14" s="129" customFormat="1" x14ac:dyDescent="0.3">
      <c r="C36" s="131"/>
      <c r="D36" s="131"/>
      <c r="E36" s="131"/>
      <c r="F36" s="131"/>
      <c r="H36" s="131"/>
    </row>
    <row r="37" spans="2:14" s="129" customFormat="1" x14ac:dyDescent="0.3">
      <c r="C37" s="131"/>
      <c r="D37" s="131"/>
      <c r="E37" s="131"/>
      <c r="F37" s="131"/>
      <c r="H37" s="131"/>
    </row>
    <row r="38" spans="2:14" s="129" customFormat="1" x14ac:dyDescent="0.3">
      <c r="C38" s="131"/>
      <c r="D38" s="131"/>
      <c r="E38" s="131"/>
      <c r="F38" s="131"/>
      <c r="H38" s="131"/>
    </row>
    <row r="39" spans="2:14" s="129" customFormat="1" x14ac:dyDescent="0.3">
      <c r="C39" s="131"/>
      <c r="D39" s="131"/>
      <c r="E39" s="131"/>
      <c r="F39" s="131"/>
      <c r="H39" s="131"/>
    </row>
    <row r="40" spans="2:14" s="129" customFormat="1" x14ac:dyDescent="0.3">
      <c r="C40" s="131"/>
      <c r="D40" s="131"/>
      <c r="E40" s="131"/>
      <c r="F40" s="131"/>
      <c r="H40" s="131"/>
    </row>
    <row r="41" spans="2:14" s="129" customFormat="1" x14ac:dyDescent="0.3">
      <c r="C41" s="131"/>
      <c r="D41" s="131"/>
      <c r="E41" s="131"/>
      <c r="F41" s="131"/>
      <c r="H41" s="131"/>
    </row>
    <row r="42" spans="2:14" s="129" customFormat="1" x14ac:dyDescent="0.3">
      <c r="C42" s="131"/>
      <c r="D42" s="131"/>
      <c r="E42" s="131"/>
      <c r="F42" s="131"/>
      <c r="H42" s="131"/>
    </row>
    <row r="43" spans="2:14" s="129" customFormat="1" x14ac:dyDescent="0.3">
      <c r="C43" s="131"/>
      <c r="D43" s="131"/>
      <c r="E43" s="131"/>
      <c r="F43" s="131"/>
      <c r="H43" s="131"/>
    </row>
    <row r="44" spans="2:14" s="129" customFormat="1" x14ac:dyDescent="0.3">
      <c r="C44" s="131"/>
      <c r="D44" s="131"/>
      <c r="E44" s="131"/>
      <c r="F44" s="131"/>
      <c r="H44" s="131"/>
    </row>
    <row r="45" spans="2:14" s="129" customFormat="1" x14ac:dyDescent="0.3">
      <c r="C45" s="131"/>
      <c r="D45" s="131"/>
      <c r="E45" s="131"/>
      <c r="F45" s="131"/>
      <c r="H45" s="131"/>
    </row>
    <row r="46" spans="2:14" s="129" customFormat="1" x14ac:dyDescent="0.3">
      <c r="C46" s="131"/>
      <c r="D46" s="131"/>
      <c r="E46" s="131"/>
      <c r="F46" s="131"/>
      <c r="H46" s="131"/>
    </row>
    <row r="47" spans="2:14" s="129" customFormat="1" x14ac:dyDescent="0.3">
      <c r="C47" s="131"/>
      <c r="D47" s="131"/>
      <c r="E47" s="131"/>
      <c r="F47" s="131"/>
      <c r="H47" s="131"/>
    </row>
    <row r="48" spans="2:14" s="129" customFormat="1" x14ac:dyDescent="0.3">
      <c r="C48" s="131"/>
      <c r="D48" s="131"/>
      <c r="E48" s="131"/>
      <c r="F48" s="131"/>
      <c r="H48" s="131"/>
    </row>
    <row r="49" spans="3:8" s="129" customFormat="1" x14ac:dyDescent="0.3">
      <c r="C49" s="131"/>
      <c r="D49" s="131"/>
      <c r="E49" s="131"/>
      <c r="F49" s="131"/>
      <c r="H49" s="131"/>
    </row>
    <row r="50" spans="3:8" s="129" customFormat="1" x14ac:dyDescent="0.3">
      <c r="C50" s="131"/>
      <c r="D50" s="131"/>
      <c r="E50" s="131"/>
      <c r="F50" s="131"/>
      <c r="H50" s="131"/>
    </row>
    <row r="51" spans="3:8" s="129" customFormat="1" x14ac:dyDescent="0.3">
      <c r="C51" s="131"/>
      <c r="D51" s="131"/>
      <c r="E51" s="131"/>
      <c r="F51" s="131"/>
      <c r="H51" s="131"/>
    </row>
    <row r="52" spans="3:8" s="129" customFormat="1" x14ac:dyDescent="0.3">
      <c r="C52" s="131"/>
      <c r="D52" s="131"/>
      <c r="E52" s="131"/>
      <c r="F52" s="131"/>
      <c r="H52" s="131"/>
    </row>
    <row r="53" spans="3:8" s="129" customFormat="1" x14ac:dyDescent="0.3">
      <c r="C53" s="131"/>
      <c r="D53" s="131"/>
      <c r="E53" s="131"/>
      <c r="F53" s="131"/>
      <c r="H53" s="131"/>
    </row>
    <row r="54" spans="3:8" s="129" customFormat="1" x14ac:dyDescent="0.3">
      <c r="C54" s="131"/>
      <c r="D54" s="131"/>
      <c r="E54" s="131"/>
      <c r="F54" s="131"/>
      <c r="H54" s="131"/>
    </row>
    <row r="55" spans="3:8" s="129" customFormat="1" x14ac:dyDescent="0.3">
      <c r="C55" s="131"/>
      <c r="D55" s="131"/>
      <c r="E55" s="131"/>
      <c r="F55" s="131"/>
      <c r="H55" s="131"/>
    </row>
    <row r="56" spans="3:8" s="129" customFormat="1" x14ac:dyDescent="0.3">
      <c r="C56" s="131"/>
      <c r="D56" s="131"/>
      <c r="E56" s="131"/>
      <c r="F56" s="131"/>
      <c r="H56" s="131"/>
    </row>
    <row r="57" spans="3:8" s="129" customFormat="1" x14ac:dyDescent="0.3">
      <c r="C57" s="131"/>
      <c r="D57" s="131"/>
      <c r="E57" s="131"/>
      <c r="F57" s="131"/>
      <c r="H57" s="131"/>
    </row>
    <row r="58" spans="3:8" s="129" customFormat="1" x14ac:dyDescent="0.3">
      <c r="C58" s="131"/>
      <c r="D58" s="131"/>
      <c r="E58" s="131"/>
      <c r="F58" s="131"/>
      <c r="H58" s="131"/>
    </row>
    <row r="59" spans="3:8" s="129" customFormat="1" x14ac:dyDescent="0.3">
      <c r="C59" s="131"/>
      <c r="D59" s="131"/>
      <c r="E59" s="131"/>
      <c r="F59" s="131"/>
      <c r="H59" s="131"/>
    </row>
    <row r="60" spans="3:8" s="129" customFormat="1" x14ac:dyDescent="0.3">
      <c r="C60" s="131"/>
      <c r="D60" s="131"/>
      <c r="E60" s="131"/>
      <c r="F60" s="131"/>
      <c r="H60" s="131"/>
    </row>
    <row r="61" spans="3:8" s="129" customFormat="1" x14ac:dyDescent="0.3">
      <c r="C61" s="131"/>
      <c r="D61" s="131"/>
      <c r="E61" s="131"/>
      <c r="F61" s="131"/>
      <c r="H61" s="131"/>
    </row>
    <row r="62" spans="3:8" s="129" customFormat="1" x14ac:dyDescent="0.3">
      <c r="C62" s="131"/>
      <c r="D62" s="131"/>
      <c r="E62" s="131"/>
      <c r="F62" s="131"/>
      <c r="H62" s="131"/>
    </row>
    <row r="63" spans="3:8" s="129" customFormat="1" x14ac:dyDescent="0.3">
      <c r="C63" s="131"/>
      <c r="D63" s="131"/>
      <c r="E63" s="131"/>
      <c r="F63" s="131"/>
      <c r="H63" s="131"/>
    </row>
    <row r="64" spans="3:8" s="129" customFormat="1" x14ac:dyDescent="0.3">
      <c r="C64" s="131"/>
      <c r="D64" s="131"/>
      <c r="E64" s="131"/>
      <c r="F64" s="131"/>
      <c r="H64" s="131"/>
    </row>
    <row r="65" spans="3:8" s="129" customFormat="1" x14ac:dyDescent="0.3">
      <c r="C65" s="131"/>
      <c r="D65" s="131"/>
      <c r="E65" s="131"/>
      <c r="F65" s="131"/>
      <c r="H65" s="131"/>
    </row>
    <row r="66" spans="3:8" s="129" customFormat="1" x14ac:dyDescent="0.3">
      <c r="C66" s="131"/>
      <c r="D66" s="131"/>
      <c r="E66" s="131"/>
      <c r="F66" s="131"/>
      <c r="H66" s="131"/>
    </row>
    <row r="67" spans="3:8" s="129" customFormat="1" x14ac:dyDescent="0.3">
      <c r="C67" s="131"/>
      <c r="D67" s="131"/>
      <c r="E67" s="131"/>
      <c r="F67" s="131"/>
      <c r="H67" s="131"/>
    </row>
    <row r="68" spans="3:8" s="129" customFormat="1" x14ac:dyDescent="0.3">
      <c r="C68" s="131"/>
      <c r="D68" s="131"/>
      <c r="E68" s="131"/>
      <c r="F68" s="131"/>
      <c r="H68" s="131"/>
    </row>
    <row r="69" spans="3:8" s="129" customFormat="1" x14ac:dyDescent="0.3">
      <c r="C69" s="131"/>
      <c r="D69" s="131"/>
      <c r="E69" s="131"/>
      <c r="F69" s="131"/>
      <c r="H69" s="131"/>
    </row>
    <row r="70" spans="3:8" s="129" customFormat="1" x14ac:dyDescent="0.3">
      <c r="C70" s="131"/>
      <c r="D70" s="131"/>
      <c r="E70" s="131"/>
      <c r="F70" s="131"/>
      <c r="H70" s="131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88671875" style="148" customWidth="1"/>
    <col min="7" max="7" width="10.88671875" style="100" customWidth="1"/>
    <col min="8" max="8" width="10.88671875" style="148" customWidth="1"/>
    <col min="9" max="11" width="10.88671875" style="100" customWidth="1"/>
    <col min="12" max="16384" width="8.88671875" style="100"/>
  </cols>
  <sheetData>
    <row r="1" spans="2:11" s="129" customFormat="1" x14ac:dyDescent="0.3">
      <c r="C1" s="131"/>
      <c r="D1" s="131"/>
      <c r="E1" s="131"/>
      <c r="F1" s="131"/>
      <c r="H1" s="131"/>
    </row>
    <row r="2" spans="2:11" s="129" customFormat="1" ht="15" thickBot="1" x14ac:dyDescent="0.35">
      <c r="C2" s="131"/>
      <c r="D2" s="131"/>
      <c r="E2" s="131"/>
      <c r="F2" s="131"/>
      <c r="H2" s="131"/>
    </row>
    <row r="3" spans="2:11" s="129" customFormat="1" x14ac:dyDescent="0.3">
      <c r="B3" s="217" t="s">
        <v>167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s="129" customFormat="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s="129" customFormat="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s="129" customFormat="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s="129" customFormat="1" x14ac:dyDescent="0.3">
      <c r="B7" s="108" t="s">
        <v>67</v>
      </c>
      <c r="C7" s="52">
        <v>5.0115740740740763E-3</v>
      </c>
      <c r="D7" s="130">
        <v>0.66615384615384632</v>
      </c>
      <c r="E7" s="132">
        <v>0.12442528735632191</v>
      </c>
      <c r="F7" s="52"/>
      <c r="G7" s="130"/>
      <c r="H7" s="132"/>
      <c r="I7" s="52">
        <v>5.0115740740740763E-3</v>
      </c>
      <c r="J7" s="130">
        <v>0.66615384615384632</v>
      </c>
      <c r="K7" s="133">
        <v>0.12442528735632191</v>
      </c>
    </row>
    <row r="8" spans="2:11" s="129" customFormat="1" x14ac:dyDescent="0.3">
      <c r="B8" s="108" t="s">
        <v>68</v>
      </c>
      <c r="C8" s="52">
        <v>1.273148148148148E-4</v>
      </c>
      <c r="D8" s="130">
        <v>1.6923076923076919E-2</v>
      </c>
      <c r="E8" s="132">
        <v>3.160919540229885E-3</v>
      </c>
      <c r="F8" s="52"/>
      <c r="G8" s="130"/>
      <c r="H8" s="132"/>
      <c r="I8" s="52">
        <v>1.273148148148148E-4</v>
      </c>
      <c r="J8" s="130">
        <v>1.6923076923076919E-2</v>
      </c>
      <c r="K8" s="133">
        <v>3.160919540229885E-3</v>
      </c>
    </row>
    <row r="9" spans="2:11" s="129" customFormat="1" x14ac:dyDescent="0.3">
      <c r="B9" s="108" t="s">
        <v>69</v>
      </c>
      <c r="C9" s="52">
        <v>8.3333333333333328E-4</v>
      </c>
      <c r="D9" s="130">
        <v>0.11076923076923074</v>
      </c>
      <c r="E9" s="132">
        <v>2.0689655172413793E-2</v>
      </c>
      <c r="F9" s="52"/>
      <c r="G9" s="130"/>
      <c r="H9" s="132"/>
      <c r="I9" s="52">
        <v>8.3333333333333328E-4</v>
      </c>
      <c r="J9" s="130">
        <v>0.11076923076923074</v>
      </c>
      <c r="K9" s="133">
        <v>2.0689655172413793E-2</v>
      </c>
    </row>
    <row r="10" spans="2:11" s="129" customFormat="1" x14ac:dyDescent="0.3">
      <c r="B10" s="108" t="s">
        <v>70</v>
      </c>
      <c r="C10" s="52"/>
      <c r="D10" s="130"/>
      <c r="E10" s="132"/>
      <c r="F10" s="52"/>
      <c r="G10" s="130"/>
      <c r="H10" s="132"/>
      <c r="I10" s="52"/>
      <c r="J10" s="130"/>
      <c r="K10" s="133"/>
    </row>
    <row r="11" spans="2:11" s="129" customFormat="1" x14ac:dyDescent="0.3">
      <c r="B11" s="108" t="s">
        <v>71</v>
      </c>
      <c r="C11" s="52">
        <v>8.7962962962962973E-4</v>
      </c>
      <c r="D11" s="130">
        <v>0.11692307692307692</v>
      </c>
      <c r="E11" s="132">
        <v>2.1839080459770118E-2</v>
      </c>
      <c r="F11" s="52"/>
      <c r="G11" s="130"/>
      <c r="H11" s="132"/>
      <c r="I11" s="52">
        <v>8.7962962962962973E-4</v>
      </c>
      <c r="J11" s="130">
        <v>0.11692307692307692</v>
      </c>
      <c r="K11" s="133">
        <v>2.1839080459770118E-2</v>
      </c>
    </row>
    <row r="12" spans="2:11" s="129" customFormat="1" x14ac:dyDescent="0.3">
      <c r="B12" s="108" t="s">
        <v>72</v>
      </c>
      <c r="C12" s="52">
        <v>4.6296296296296294E-5</v>
      </c>
      <c r="D12" s="130">
        <v>6.1538461538461521E-3</v>
      </c>
      <c r="E12" s="132">
        <v>1.1494252873563218E-3</v>
      </c>
      <c r="F12" s="52"/>
      <c r="G12" s="130"/>
      <c r="H12" s="132"/>
      <c r="I12" s="52">
        <v>4.6296296296296294E-5</v>
      </c>
      <c r="J12" s="130">
        <v>6.1538461538461521E-3</v>
      </c>
      <c r="K12" s="133">
        <v>1.1494252873563218E-3</v>
      </c>
    </row>
    <row r="13" spans="2:11" s="129" customFormat="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s="129" customFormat="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s="129" customFormat="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s="129" customFormat="1" x14ac:dyDescent="0.3">
      <c r="B16" s="108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s="129" customFormat="1" x14ac:dyDescent="0.3">
      <c r="B17" s="108" t="s">
        <v>77</v>
      </c>
      <c r="C17" s="52"/>
      <c r="D17" s="130"/>
      <c r="E17" s="132"/>
      <c r="F17" s="52"/>
      <c r="G17" s="130"/>
      <c r="H17" s="132"/>
      <c r="I17" s="52"/>
      <c r="J17" s="130"/>
      <c r="K17" s="133"/>
    </row>
    <row r="18" spans="2:14" s="129" customFormat="1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s="129" customFormat="1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s="129" customFormat="1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s="129" customFormat="1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s="129" customFormat="1" x14ac:dyDescent="0.3">
      <c r="B22" s="108" t="s">
        <v>82</v>
      </c>
      <c r="C22" s="52">
        <v>6.249999999999999E-4</v>
      </c>
      <c r="D22" s="130">
        <v>8.3076923076923048E-2</v>
      </c>
      <c r="E22" s="132">
        <v>1.5517241379310345E-2</v>
      </c>
      <c r="F22" s="52"/>
      <c r="G22" s="130"/>
      <c r="H22" s="132"/>
      <c r="I22" s="52">
        <v>6.249999999999999E-4</v>
      </c>
      <c r="J22" s="130">
        <v>8.3076923076923048E-2</v>
      </c>
      <c r="K22" s="133">
        <v>1.5517241379310345E-2</v>
      </c>
    </row>
    <row r="23" spans="2:14" s="129" customFormat="1" x14ac:dyDescent="0.3">
      <c r="B23" s="111" t="s">
        <v>11</v>
      </c>
      <c r="C23" s="134">
        <v>7.5231481481481495E-3</v>
      </c>
      <c r="D23" s="135">
        <v>1</v>
      </c>
      <c r="E23" s="136">
        <v>0.18678160919540238</v>
      </c>
      <c r="F23" s="134"/>
      <c r="G23" s="135"/>
      <c r="H23" s="136"/>
      <c r="I23" s="134">
        <v>7.5231481481481495E-3</v>
      </c>
      <c r="J23" s="135">
        <v>1</v>
      </c>
      <c r="K23" s="137">
        <v>0.18678160919540238</v>
      </c>
    </row>
    <row r="24" spans="2:14" s="129" customFormat="1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s="129" customFormat="1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s="129" customFormat="1" x14ac:dyDescent="0.3">
      <c r="B26" s="153" t="s">
        <v>84</v>
      </c>
      <c r="C26" s="52">
        <v>2.5578703703703705E-3</v>
      </c>
      <c r="D26" s="130"/>
      <c r="E26" s="132">
        <v>6.3505747126436793E-2</v>
      </c>
      <c r="F26" s="52"/>
      <c r="G26" s="130"/>
      <c r="H26" s="132"/>
      <c r="I26" s="52">
        <v>2.5578703703703705E-3</v>
      </c>
      <c r="J26" s="130"/>
      <c r="K26" s="133">
        <v>6.3505747126436793E-2</v>
      </c>
    </row>
    <row r="27" spans="2:14" s="129" customFormat="1" x14ac:dyDescent="0.3">
      <c r="B27" s="153" t="s">
        <v>85</v>
      </c>
      <c r="C27" s="52">
        <v>2.0601851851851853E-3</v>
      </c>
      <c r="D27" s="130"/>
      <c r="E27" s="132">
        <v>5.1149425287356332E-2</v>
      </c>
      <c r="F27" s="52"/>
      <c r="G27" s="130"/>
      <c r="H27" s="132"/>
      <c r="I27" s="52">
        <v>2.0601851851851853E-3</v>
      </c>
      <c r="J27" s="130"/>
      <c r="K27" s="133">
        <v>5.1149425287356332E-2</v>
      </c>
    </row>
    <row r="28" spans="2:14" s="129" customFormat="1" x14ac:dyDescent="0.3">
      <c r="B28" s="153" t="s">
        <v>86</v>
      </c>
      <c r="C28" s="52">
        <v>1.1574074074074076E-3</v>
      </c>
      <c r="D28" s="130"/>
      <c r="E28" s="132">
        <v>2.8735632183908053E-2</v>
      </c>
      <c r="F28" s="52"/>
      <c r="G28" s="130"/>
      <c r="H28" s="132"/>
      <c r="I28" s="52">
        <v>1.1574074074074076E-3</v>
      </c>
      <c r="J28" s="130"/>
      <c r="K28" s="133">
        <v>2.8735632183908053E-2</v>
      </c>
    </row>
    <row r="29" spans="2:14" s="129" customFormat="1" x14ac:dyDescent="0.3">
      <c r="B29" s="153" t="s">
        <v>87</v>
      </c>
      <c r="C29" s="52">
        <v>1.136574074074074E-2</v>
      </c>
      <c r="D29" s="130"/>
      <c r="E29" s="132">
        <v>0.28218390804597704</v>
      </c>
      <c r="F29" s="52"/>
      <c r="G29" s="130"/>
      <c r="H29" s="132"/>
      <c r="I29" s="52">
        <v>1.136574074074074E-2</v>
      </c>
      <c r="J29" s="130"/>
      <c r="K29" s="133">
        <v>0.28218390804597704</v>
      </c>
    </row>
    <row r="30" spans="2:14" s="129" customFormat="1" x14ac:dyDescent="0.3">
      <c r="B30" s="153" t="s">
        <v>88</v>
      </c>
      <c r="C30" s="52">
        <v>1.0520833333333326E-2</v>
      </c>
      <c r="D30" s="130"/>
      <c r="E30" s="132">
        <v>0.26120689655172402</v>
      </c>
      <c r="F30" s="52"/>
      <c r="G30" s="130"/>
      <c r="H30" s="132"/>
      <c r="I30" s="52">
        <v>1.0520833333333326E-2</v>
      </c>
      <c r="J30" s="130"/>
      <c r="K30" s="133">
        <v>0.26120689655172402</v>
      </c>
    </row>
    <row r="31" spans="2:14" s="129" customFormat="1" x14ac:dyDescent="0.3">
      <c r="B31" s="153" t="s">
        <v>89</v>
      </c>
      <c r="C31" s="52">
        <v>5.0925925925925939E-3</v>
      </c>
      <c r="D31" s="130"/>
      <c r="E31" s="132">
        <v>0.12643678160919544</v>
      </c>
      <c r="F31" s="52"/>
      <c r="G31" s="130"/>
      <c r="H31" s="132"/>
      <c r="I31" s="52">
        <v>5.0925925925925939E-3</v>
      </c>
      <c r="J31" s="130"/>
      <c r="K31" s="133">
        <v>0.12643678160919544</v>
      </c>
    </row>
    <row r="32" spans="2:14" s="129" customFormat="1" x14ac:dyDescent="0.3">
      <c r="B32" s="154" t="s">
        <v>11</v>
      </c>
      <c r="C32" s="142">
        <v>3.2754629629629627E-2</v>
      </c>
      <c r="D32" s="135"/>
      <c r="E32" s="135">
        <v>0.81321839080459768</v>
      </c>
      <c r="F32" s="142"/>
      <c r="G32" s="135"/>
      <c r="H32" s="135"/>
      <c r="I32" s="142">
        <v>3.2754629629629627E-2</v>
      </c>
      <c r="J32" s="135"/>
      <c r="K32" s="143">
        <v>0.81321839080459768</v>
      </c>
      <c r="M32" s="157"/>
    </row>
    <row r="33" spans="2:14" s="129" customFormat="1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s="129" customFormat="1" x14ac:dyDescent="0.3">
      <c r="B34" s="111" t="s">
        <v>14</v>
      </c>
      <c r="C34" s="142">
        <v>4.0277777777777773E-2</v>
      </c>
      <c r="D34" s="147"/>
      <c r="E34" s="135">
        <v>1</v>
      </c>
      <c r="F34" s="142"/>
      <c r="G34" s="147"/>
      <c r="H34" s="135"/>
      <c r="I34" s="142">
        <v>4.0277777777777773E-2</v>
      </c>
      <c r="J34" s="147"/>
      <c r="K34" s="143">
        <v>1</v>
      </c>
    </row>
    <row r="35" spans="2:14" s="129" customFormat="1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  <row r="36" spans="2:14" s="129" customFormat="1" x14ac:dyDescent="0.3">
      <c r="C36" s="131"/>
      <c r="D36" s="131"/>
      <c r="E36" s="131"/>
      <c r="F36" s="131"/>
      <c r="H36" s="131"/>
    </row>
    <row r="37" spans="2:14" s="129" customFormat="1" x14ac:dyDescent="0.3">
      <c r="C37" s="131"/>
      <c r="D37" s="131"/>
      <c r="E37" s="131"/>
      <c r="F37" s="131"/>
      <c r="H37" s="131"/>
    </row>
    <row r="38" spans="2:14" s="129" customFormat="1" x14ac:dyDescent="0.3">
      <c r="C38" s="131"/>
      <c r="D38" s="131"/>
      <c r="E38" s="131"/>
      <c r="F38" s="131"/>
      <c r="H38" s="131"/>
    </row>
    <row r="39" spans="2:14" s="129" customFormat="1" x14ac:dyDescent="0.3">
      <c r="C39" s="131"/>
      <c r="D39" s="131"/>
      <c r="E39" s="131"/>
      <c r="F39" s="131"/>
      <c r="H39" s="131"/>
    </row>
    <row r="40" spans="2:14" s="129" customFormat="1" x14ac:dyDescent="0.3">
      <c r="C40" s="131"/>
      <c r="D40" s="131"/>
      <c r="E40" s="131"/>
      <c r="F40" s="131"/>
      <c r="H40" s="131"/>
    </row>
    <row r="41" spans="2:14" s="129" customFormat="1" x14ac:dyDescent="0.3">
      <c r="C41" s="131"/>
      <c r="D41" s="131"/>
      <c r="E41" s="131"/>
      <c r="F41" s="131"/>
      <c r="H41" s="131"/>
    </row>
    <row r="42" spans="2:14" s="129" customFormat="1" x14ac:dyDescent="0.3">
      <c r="C42" s="131"/>
      <c r="D42" s="131"/>
      <c r="E42" s="131"/>
      <c r="F42" s="131"/>
      <c r="H42" s="131"/>
    </row>
    <row r="43" spans="2:14" s="129" customFormat="1" x14ac:dyDescent="0.3">
      <c r="C43" s="131"/>
      <c r="D43" s="131"/>
      <c r="E43" s="131"/>
      <c r="F43" s="131"/>
      <c r="H43" s="131"/>
    </row>
    <row r="44" spans="2:14" s="129" customFormat="1" x14ac:dyDescent="0.3">
      <c r="C44" s="131"/>
      <c r="D44" s="131"/>
      <c r="E44" s="131"/>
      <c r="F44" s="131"/>
      <c r="H44" s="131"/>
    </row>
    <row r="45" spans="2:14" s="129" customFormat="1" x14ac:dyDescent="0.3">
      <c r="C45" s="131"/>
      <c r="D45" s="131"/>
      <c r="E45" s="131"/>
      <c r="F45" s="131"/>
      <c r="H45" s="131"/>
    </row>
    <row r="46" spans="2:14" s="129" customFormat="1" x14ac:dyDescent="0.3">
      <c r="C46" s="131"/>
      <c r="D46" s="131"/>
      <c r="E46" s="131"/>
      <c r="F46" s="131"/>
      <c r="H46" s="131"/>
    </row>
    <row r="47" spans="2:14" s="129" customFormat="1" x14ac:dyDescent="0.3">
      <c r="C47" s="131"/>
      <c r="D47" s="131"/>
      <c r="E47" s="131"/>
      <c r="F47" s="131"/>
      <c r="H47" s="131"/>
    </row>
    <row r="48" spans="2:14" s="129" customFormat="1" x14ac:dyDescent="0.3">
      <c r="C48" s="131"/>
      <c r="D48" s="131"/>
      <c r="E48" s="131"/>
      <c r="F48" s="131"/>
      <c r="H48" s="131"/>
    </row>
    <row r="49" spans="3:8" s="129" customFormat="1" x14ac:dyDescent="0.3">
      <c r="C49" s="131"/>
      <c r="D49" s="131"/>
      <c r="E49" s="131"/>
      <c r="F49" s="131"/>
      <c r="H49" s="131"/>
    </row>
    <row r="50" spans="3:8" s="129" customFormat="1" x14ac:dyDescent="0.3">
      <c r="C50" s="131"/>
      <c r="D50" s="131"/>
      <c r="E50" s="131"/>
      <c r="F50" s="131"/>
      <c r="H50" s="131"/>
    </row>
    <row r="51" spans="3:8" s="129" customFormat="1" x14ac:dyDescent="0.3">
      <c r="C51" s="131"/>
      <c r="D51" s="131"/>
      <c r="E51" s="131"/>
      <c r="F51" s="131"/>
      <c r="H51" s="131"/>
    </row>
    <row r="52" spans="3:8" s="129" customFormat="1" x14ac:dyDescent="0.3">
      <c r="C52" s="131"/>
      <c r="D52" s="131"/>
      <c r="E52" s="131"/>
      <c r="F52" s="131"/>
      <c r="H52" s="131"/>
    </row>
    <row r="53" spans="3:8" s="129" customFormat="1" x14ac:dyDescent="0.3">
      <c r="C53" s="131"/>
      <c r="D53" s="131"/>
      <c r="E53" s="131"/>
      <c r="F53" s="131"/>
      <c r="H53" s="131"/>
    </row>
    <row r="54" spans="3:8" s="129" customFormat="1" x14ac:dyDescent="0.3">
      <c r="C54" s="131"/>
      <c r="D54" s="131"/>
      <c r="E54" s="131"/>
      <c r="F54" s="131"/>
      <c r="H54" s="131"/>
    </row>
    <row r="55" spans="3:8" s="129" customFormat="1" x14ac:dyDescent="0.3">
      <c r="C55" s="131"/>
      <c r="D55" s="131"/>
      <c r="E55" s="131"/>
      <c r="F55" s="131"/>
      <c r="H55" s="131"/>
    </row>
    <row r="56" spans="3:8" s="129" customFormat="1" x14ac:dyDescent="0.3">
      <c r="C56" s="131"/>
      <c r="D56" s="131"/>
      <c r="E56" s="131"/>
      <c r="F56" s="131"/>
      <c r="H56" s="131"/>
    </row>
    <row r="57" spans="3:8" s="129" customFormat="1" x14ac:dyDescent="0.3">
      <c r="C57" s="131"/>
      <c r="D57" s="131"/>
      <c r="E57" s="131"/>
      <c r="F57" s="131"/>
      <c r="H57" s="131"/>
    </row>
    <row r="58" spans="3:8" s="129" customFormat="1" x14ac:dyDescent="0.3">
      <c r="C58" s="131"/>
      <c r="D58" s="131"/>
      <c r="E58" s="131"/>
      <c r="F58" s="131"/>
      <c r="H58" s="131"/>
    </row>
    <row r="59" spans="3:8" s="129" customFormat="1" x14ac:dyDescent="0.3">
      <c r="C59" s="131"/>
      <c r="D59" s="131"/>
      <c r="E59" s="131"/>
      <c r="F59" s="131"/>
      <c r="H59" s="131"/>
    </row>
    <row r="60" spans="3:8" s="129" customFormat="1" x14ac:dyDescent="0.3">
      <c r="C60" s="131"/>
      <c r="D60" s="131"/>
      <c r="E60" s="131"/>
      <c r="F60" s="131"/>
      <c r="H60" s="131"/>
    </row>
    <row r="61" spans="3:8" s="129" customFormat="1" x14ac:dyDescent="0.3">
      <c r="C61" s="131"/>
      <c r="D61" s="131"/>
      <c r="E61" s="131"/>
      <c r="F61" s="131"/>
      <c r="H61" s="131"/>
    </row>
    <row r="62" spans="3:8" s="129" customFormat="1" x14ac:dyDescent="0.3">
      <c r="C62" s="131"/>
      <c r="D62" s="131"/>
      <c r="E62" s="131"/>
      <c r="F62" s="131"/>
      <c r="H62" s="131"/>
    </row>
    <row r="63" spans="3:8" s="129" customFormat="1" x14ac:dyDescent="0.3">
      <c r="C63" s="131"/>
      <c r="D63" s="131"/>
      <c r="E63" s="131"/>
      <c r="F63" s="131"/>
      <c r="H63" s="131"/>
    </row>
    <row r="64" spans="3:8" s="129" customFormat="1" x14ac:dyDescent="0.3">
      <c r="C64" s="131"/>
      <c r="D64" s="131"/>
      <c r="E64" s="131"/>
      <c r="F64" s="131"/>
      <c r="H64" s="131"/>
    </row>
    <row r="65" spans="3:8" s="129" customFormat="1" x14ac:dyDescent="0.3">
      <c r="C65" s="131"/>
      <c r="D65" s="131"/>
      <c r="E65" s="131"/>
      <c r="F65" s="131"/>
      <c r="H65" s="131"/>
    </row>
    <row r="66" spans="3:8" s="129" customFormat="1" x14ac:dyDescent="0.3">
      <c r="C66" s="131"/>
      <c r="D66" s="131"/>
      <c r="E66" s="131"/>
      <c r="F66" s="131"/>
      <c r="H66" s="131"/>
    </row>
    <row r="67" spans="3:8" s="129" customFormat="1" x14ac:dyDescent="0.3">
      <c r="C67" s="131"/>
      <c r="D67" s="131"/>
      <c r="E67" s="131"/>
      <c r="F67" s="131"/>
      <c r="H67" s="131"/>
    </row>
    <row r="68" spans="3:8" s="129" customFormat="1" x14ac:dyDescent="0.3">
      <c r="C68" s="131"/>
      <c r="D68" s="131"/>
      <c r="E68" s="131"/>
      <c r="F68" s="131"/>
      <c r="H68" s="131"/>
    </row>
    <row r="69" spans="3:8" s="129" customFormat="1" x14ac:dyDescent="0.3">
      <c r="C69" s="131"/>
      <c r="D69" s="131"/>
      <c r="E69" s="131"/>
      <c r="F69" s="131"/>
      <c r="H69" s="131"/>
    </row>
    <row r="70" spans="3:8" s="129" customFormat="1" x14ac:dyDescent="0.3">
      <c r="C70" s="131"/>
      <c r="D70" s="131"/>
      <c r="E70" s="131"/>
      <c r="F70" s="131"/>
      <c r="H70" s="131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14" width="8" style="100" customWidth="1"/>
    <col min="15" max="16384" width="8.88671875" style="100"/>
  </cols>
  <sheetData>
    <row r="2" spans="2:14" ht="15" thickBot="1" x14ac:dyDescent="0.35"/>
    <row r="3" spans="2:14" x14ac:dyDescent="0.3">
      <c r="B3" s="217" t="s">
        <v>135</v>
      </c>
      <c r="C3" s="218"/>
      <c r="D3" s="218"/>
      <c r="E3" s="218"/>
      <c r="F3" s="218"/>
      <c r="G3" s="218"/>
      <c r="H3" s="219"/>
      <c r="I3" s="218"/>
      <c r="J3" s="218"/>
      <c r="K3" s="218"/>
      <c r="L3" s="218"/>
      <c r="M3" s="218"/>
      <c r="N3" s="219"/>
    </row>
    <row r="4" spans="2:14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1"/>
      <c r="L4" s="221"/>
      <c r="M4" s="221"/>
      <c r="N4" s="222"/>
    </row>
    <row r="5" spans="2:14" x14ac:dyDescent="0.3">
      <c r="B5" s="101"/>
      <c r="C5" s="223" t="s">
        <v>1</v>
      </c>
      <c r="D5" s="221"/>
      <c r="E5" s="224"/>
      <c r="F5" s="223" t="s">
        <v>9</v>
      </c>
      <c r="G5" s="221"/>
      <c r="H5" s="224"/>
      <c r="I5" s="221" t="s">
        <v>10</v>
      </c>
      <c r="J5" s="221"/>
      <c r="K5" s="224"/>
      <c r="L5" s="223" t="s">
        <v>11</v>
      </c>
      <c r="M5" s="221"/>
      <c r="N5" s="222"/>
    </row>
    <row r="6" spans="2:14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5" t="s">
        <v>13</v>
      </c>
      <c r="L6" s="103" t="s">
        <v>12</v>
      </c>
      <c r="M6" s="104" t="s">
        <v>13</v>
      </c>
      <c r="N6" s="107" t="s">
        <v>13</v>
      </c>
    </row>
    <row r="7" spans="2:14" x14ac:dyDescent="0.3">
      <c r="B7" s="108" t="s">
        <v>67</v>
      </c>
      <c r="C7" s="52">
        <v>1.6122685185185181E-2</v>
      </c>
      <c r="D7" s="109">
        <f>C7/C$23</f>
        <v>0.43846395971041857</v>
      </c>
      <c r="E7" s="109">
        <f>C7/C$34</f>
        <v>0.18159301264502667</v>
      </c>
      <c r="F7" s="52">
        <v>5.6134259259259236E-3</v>
      </c>
      <c r="G7" s="109">
        <v>0.52262931034482762</v>
      </c>
      <c r="H7" s="109">
        <v>0.17909896602658784</v>
      </c>
      <c r="I7" s="52">
        <v>6.5393518518518526E-3</v>
      </c>
      <c r="J7" s="109">
        <v>0.4512779552715655</v>
      </c>
      <c r="K7" s="109">
        <v>0.20099608680184991</v>
      </c>
      <c r="L7" s="110">
        <f>C7+F7+I7</f>
        <v>2.8275462962962957E-2</v>
      </c>
      <c r="M7" s="109">
        <f t="shared" ref="M7:M22" si="0">L7/L$23</f>
        <v>0.45603882770207205</v>
      </c>
      <c r="N7" s="213">
        <f>L7/L$34</f>
        <v>0.1852160727824109</v>
      </c>
    </row>
    <row r="8" spans="2:14" x14ac:dyDescent="0.3">
      <c r="B8" s="108" t="s">
        <v>68</v>
      </c>
      <c r="C8" s="52">
        <v>2.0023148148148148E-3</v>
      </c>
      <c r="D8" s="109">
        <f t="shared" ref="D8:D22" si="1">C8/C$23</f>
        <v>5.4453887315077124E-2</v>
      </c>
      <c r="E8" s="109">
        <f t="shared" ref="E8:E22" si="2">C8/C$34</f>
        <v>2.2552470342849695E-2</v>
      </c>
      <c r="F8" s="52">
        <v>3.8194444444444441E-4</v>
      </c>
      <c r="G8" s="109">
        <v>3.5560344827586222E-2</v>
      </c>
      <c r="H8" s="109">
        <v>1.2186115214180207E-2</v>
      </c>
      <c r="I8" s="52">
        <v>3.1250000000000001E-4</v>
      </c>
      <c r="J8" s="109">
        <v>2.1565495207667731E-2</v>
      </c>
      <c r="K8" s="109">
        <v>9.6051227321237997E-3</v>
      </c>
      <c r="L8" s="110">
        <f t="shared" ref="L8:L22" si="3">C8+F8+I8</f>
        <v>2.696759259259259E-3</v>
      </c>
      <c r="M8" s="109">
        <f t="shared" si="0"/>
        <v>4.3494493186484975E-2</v>
      </c>
      <c r="N8" s="213">
        <f t="shared" ref="N8:N22" si="4">L8/L$34</f>
        <v>1.7664897649734647E-2</v>
      </c>
    </row>
    <row r="9" spans="2:14" x14ac:dyDescent="0.3">
      <c r="B9" s="108" t="s">
        <v>69</v>
      </c>
      <c r="C9" s="52">
        <v>4.8495370370370376E-3</v>
      </c>
      <c r="D9" s="109">
        <f t="shared" si="1"/>
        <v>0.13188542650299026</v>
      </c>
      <c r="E9" s="109">
        <f t="shared" si="2"/>
        <v>5.462130100378048E-2</v>
      </c>
      <c r="F9" s="52">
        <v>1.724537037037037E-3</v>
      </c>
      <c r="G9" s="109">
        <v>0.1605603448275863</v>
      </c>
      <c r="H9" s="109">
        <v>5.5022156573116696E-2</v>
      </c>
      <c r="I9" s="52">
        <v>3.2986111111111111E-3</v>
      </c>
      <c r="J9" s="109">
        <v>0.22763578274760382</v>
      </c>
      <c r="K9" s="109">
        <v>0.10138740661686232</v>
      </c>
      <c r="L9" s="110">
        <f t="shared" si="3"/>
        <v>9.8726851851851857E-3</v>
      </c>
      <c r="M9" s="109">
        <f t="shared" si="0"/>
        <v>0.15923091282434201</v>
      </c>
      <c r="N9" s="213">
        <f t="shared" si="4"/>
        <v>6.4670204700530726E-2</v>
      </c>
    </row>
    <row r="10" spans="2:14" x14ac:dyDescent="0.3">
      <c r="B10" s="108" t="s">
        <v>70</v>
      </c>
      <c r="C10" s="52">
        <v>3.3217592592592587E-3</v>
      </c>
      <c r="D10" s="109">
        <f t="shared" si="1"/>
        <v>9.0336795719231977E-2</v>
      </c>
      <c r="E10" s="109">
        <f t="shared" si="2"/>
        <v>3.7413635771085904E-2</v>
      </c>
      <c r="F10" s="52">
        <v>6.9444444444444447E-4</v>
      </c>
      <c r="G10" s="109">
        <v>6.4655172413793136E-2</v>
      </c>
      <c r="H10" s="109">
        <v>2.2156573116691287E-2</v>
      </c>
      <c r="I10" s="52">
        <v>8.1018518518518516E-4</v>
      </c>
      <c r="J10" s="109">
        <v>5.5910543130990413E-2</v>
      </c>
      <c r="K10" s="109">
        <v>2.4902170046246886E-2</v>
      </c>
      <c r="L10" s="110">
        <f t="shared" si="3"/>
        <v>4.8263888888888887E-3</v>
      </c>
      <c r="M10" s="109">
        <f t="shared" si="0"/>
        <v>7.7842075788687709E-2</v>
      </c>
      <c r="N10" s="213">
        <f t="shared" si="4"/>
        <v>3.1614859742228968E-2</v>
      </c>
    </row>
    <row r="11" spans="2:14" x14ac:dyDescent="0.3">
      <c r="B11" s="108" t="s">
        <v>71</v>
      </c>
      <c r="C11" s="52">
        <v>2.6736111111111105E-3</v>
      </c>
      <c r="D11" s="109">
        <f t="shared" si="1"/>
        <v>7.2710103871576948E-2</v>
      </c>
      <c r="E11" s="109">
        <f t="shared" si="2"/>
        <v>3.0113414157215482E-2</v>
      </c>
      <c r="F11" s="52">
        <v>1.2500000000000002E-3</v>
      </c>
      <c r="G11" s="109">
        <v>0.11637931034482768</v>
      </c>
      <c r="H11" s="109">
        <v>3.9881831610044327E-2</v>
      </c>
      <c r="I11" s="52">
        <v>5.3240740740740744E-4</v>
      </c>
      <c r="J11" s="109">
        <v>3.6741214057507986E-2</v>
      </c>
      <c r="K11" s="109">
        <v>1.6364283173247954E-2</v>
      </c>
      <c r="L11" s="110">
        <f t="shared" si="3"/>
        <v>4.456018518518518E-3</v>
      </c>
      <c r="M11" s="109">
        <f t="shared" si="0"/>
        <v>7.186858316221767E-2</v>
      </c>
      <c r="N11" s="213">
        <f t="shared" si="4"/>
        <v>2.9188779378316907E-2</v>
      </c>
    </row>
    <row r="12" spans="2:14" x14ac:dyDescent="0.3">
      <c r="B12" s="108" t="s">
        <v>72</v>
      </c>
      <c r="C12" s="52">
        <v>2.3958333333333336E-3</v>
      </c>
      <c r="D12" s="109">
        <f t="shared" si="1"/>
        <v>6.5155807365439106E-2</v>
      </c>
      <c r="E12" s="109">
        <f t="shared" si="2"/>
        <v>2.6984747751271024E-2</v>
      </c>
      <c r="F12" s="52">
        <v>1.7361111111111109E-4</v>
      </c>
      <c r="G12" s="109">
        <v>1.6163793103448284E-2</v>
      </c>
      <c r="H12" s="109">
        <v>5.539143279172821E-3</v>
      </c>
      <c r="I12" s="52">
        <v>9.0277777777777774E-4</v>
      </c>
      <c r="J12" s="109">
        <v>6.2300319488817882E-2</v>
      </c>
      <c r="K12" s="109">
        <v>2.7748132337246531E-2</v>
      </c>
      <c r="L12" s="110">
        <f t="shared" si="3"/>
        <v>3.472222222222222E-3</v>
      </c>
      <c r="M12" s="109">
        <f t="shared" si="0"/>
        <v>5.6001493373156623E-2</v>
      </c>
      <c r="N12" s="213">
        <f t="shared" si="4"/>
        <v>2.2744503411675512E-2</v>
      </c>
    </row>
    <row r="13" spans="2:14" x14ac:dyDescent="0.3">
      <c r="B13" s="108" t="s">
        <v>73</v>
      </c>
      <c r="C13" s="52"/>
      <c r="D13" s="109"/>
      <c r="E13" s="109"/>
      <c r="F13" s="52"/>
      <c r="G13" s="109"/>
      <c r="H13" s="109"/>
      <c r="I13" s="52"/>
      <c r="J13" s="109"/>
      <c r="K13" s="109"/>
      <c r="L13" s="110"/>
      <c r="M13" s="109"/>
      <c r="N13" s="213"/>
    </row>
    <row r="14" spans="2:14" x14ac:dyDescent="0.3">
      <c r="B14" s="108" t="s">
        <v>74</v>
      </c>
      <c r="C14" s="52"/>
      <c r="D14" s="109"/>
      <c r="E14" s="109"/>
      <c r="F14" s="52"/>
      <c r="G14" s="109"/>
      <c r="H14" s="109"/>
      <c r="I14" s="52" t="s">
        <v>136</v>
      </c>
      <c r="J14" s="109"/>
      <c r="K14" s="109"/>
      <c r="L14" s="110"/>
      <c r="M14" s="109"/>
      <c r="N14" s="213"/>
    </row>
    <row r="15" spans="2:14" x14ac:dyDescent="0.3">
      <c r="B15" s="108" t="s">
        <v>75</v>
      </c>
      <c r="C15" s="52"/>
      <c r="D15" s="109"/>
      <c r="E15" s="109"/>
      <c r="F15" s="52"/>
      <c r="G15" s="109"/>
      <c r="H15" s="109"/>
      <c r="I15" s="52">
        <v>6.5972222222222213E-4</v>
      </c>
      <c r="J15" s="109">
        <v>4.5527156549520761E-2</v>
      </c>
      <c r="K15" s="109">
        <v>2.0277481323372464E-2</v>
      </c>
      <c r="L15" s="110">
        <f t="shared" si="3"/>
        <v>6.5972222222222213E-4</v>
      </c>
      <c r="M15" s="109">
        <f t="shared" si="0"/>
        <v>1.0640283740899759E-2</v>
      </c>
      <c r="N15" s="213">
        <f t="shared" si="4"/>
        <v>4.3214556482183471E-3</v>
      </c>
    </row>
    <row r="16" spans="2:14" x14ac:dyDescent="0.3">
      <c r="B16" s="108" t="s">
        <v>76</v>
      </c>
      <c r="C16" s="52">
        <v>8.3333333333333339E-4</v>
      </c>
      <c r="D16" s="109">
        <f t="shared" si="1"/>
        <v>2.2662889518413602E-2</v>
      </c>
      <c r="E16" s="109">
        <f t="shared" si="2"/>
        <v>9.3859992178333997E-3</v>
      </c>
      <c r="F16" s="52"/>
      <c r="G16" s="109"/>
      <c r="H16" s="109"/>
      <c r="I16" s="52"/>
      <c r="J16" s="109"/>
      <c r="K16" s="109"/>
      <c r="L16" s="110">
        <f t="shared" si="3"/>
        <v>8.3333333333333339E-4</v>
      </c>
      <c r="M16" s="109">
        <f t="shared" si="0"/>
        <v>1.3440358409557592E-2</v>
      </c>
      <c r="N16" s="213">
        <f t="shared" si="4"/>
        <v>5.4586808188021238E-3</v>
      </c>
    </row>
    <row r="17" spans="2:14" x14ac:dyDescent="0.3">
      <c r="B17" s="108" t="s">
        <v>77</v>
      </c>
      <c r="C17" s="52">
        <v>4.5138888888888887E-4</v>
      </c>
      <c r="D17" s="109">
        <f t="shared" si="1"/>
        <v>1.2275731822474033E-2</v>
      </c>
      <c r="E17" s="109">
        <f t="shared" si="2"/>
        <v>5.0840829096597574E-3</v>
      </c>
      <c r="F17" s="52">
        <v>2.8935185185185184E-4</v>
      </c>
      <c r="G17" s="109">
        <v>2.6939655172413805E-2</v>
      </c>
      <c r="H17" s="109">
        <v>9.2319054652880359E-3</v>
      </c>
      <c r="I17" s="52">
        <v>1.8518518518518518E-4</v>
      </c>
      <c r="J17" s="109">
        <v>1.2779552715654952E-2</v>
      </c>
      <c r="K17" s="109">
        <v>5.6919245819992883E-3</v>
      </c>
      <c r="L17" s="110">
        <f t="shared" si="3"/>
        <v>9.2592592592592585E-4</v>
      </c>
      <c r="M17" s="109">
        <f t="shared" si="0"/>
        <v>1.49337315661751E-2</v>
      </c>
      <c r="N17" s="213">
        <f t="shared" si="4"/>
        <v>6.0652009097801373E-3</v>
      </c>
    </row>
    <row r="18" spans="2:14" x14ac:dyDescent="0.3">
      <c r="B18" s="108" t="s">
        <v>78</v>
      </c>
      <c r="C18" s="52"/>
      <c r="D18" s="109"/>
      <c r="E18" s="109"/>
      <c r="F18" s="52"/>
      <c r="G18" s="109"/>
      <c r="H18" s="109"/>
      <c r="I18" s="52"/>
      <c r="J18" s="109"/>
      <c r="K18" s="109"/>
      <c r="L18" s="110"/>
      <c r="M18" s="109"/>
      <c r="N18" s="213"/>
    </row>
    <row r="19" spans="2:14" x14ac:dyDescent="0.3">
      <c r="B19" s="108" t="s">
        <v>79</v>
      </c>
      <c r="C19" s="52"/>
      <c r="D19" s="109"/>
      <c r="E19" s="109"/>
      <c r="F19" s="52"/>
      <c r="G19" s="109"/>
      <c r="H19" s="109"/>
      <c r="I19" s="52"/>
      <c r="J19" s="109"/>
      <c r="K19" s="109"/>
      <c r="L19" s="110"/>
      <c r="M19" s="109"/>
      <c r="N19" s="213"/>
    </row>
    <row r="20" spans="2:14" x14ac:dyDescent="0.3">
      <c r="B20" s="108" t="s">
        <v>80</v>
      </c>
      <c r="C20" s="52"/>
      <c r="D20" s="109"/>
      <c r="E20" s="109"/>
      <c r="F20" s="52"/>
      <c r="G20" s="109"/>
      <c r="H20" s="109"/>
      <c r="I20" s="52"/>
      <c r="J20" s="109"/>
      <c r="K20" s="109"/>
      <c r="L20" s="110"/>
      <c r="M20" s="109"/>
      <c r="N20" s="213"/>
    </row>
    <row r="21" spans="2:14" x14ac:dyDescent="0.3">
      <c r="B21" s="108" t="s">
        <v>81</v>
      </c>
      <c r="C21" s="52"/>
      <c r="D21" s="109"/>
      <c r="E21" s="109"/>
      <c r="F21" s="52"/>
      <c r="G21" s="109"/>
      <c r="H21" s="109"/>
      <c r="I21" s="52"/>
      <c r="J21" s="109"/>
      <c r="K21" s="109"/>
      <c r="L21" s="110"/>
      <c r="M21" s="109"/>
      <c r="N21" s="213"/>
    </row>
    <row r="22" spans="2:14" x14ac:dyDescent="0.3">
      <c r="B22" s="108" t="s">
        <v>82</v>
      </c>
      <c r="C22" s="52">
        <v>4.1203703703703697E-3</v>
      </c>
      <c r="D22" s="109">
        <f t="shared" si="1"/>
        <v>0.11205539817437835</v>
      </c>
      <c r="E22" s="109">
        <f t="shared" si="2"/>
        <v>4.6408551688176237E-2</v>
      </c>
      <c r="F22" s="52">
        <v>6.134259259259259E-4</v>
      </c>
      <c r="G22" s="109">
        <v>5.7112068965517272E-2</v>
      </c>
      <c r="H22" s="109">
        <v>1.9571639586410637E-2</v>
      </c>
      <c r="I22" s="52">
        <v>1.2500000000000002E-3</v>
      </c>
      <c r="J22" s="109">
        <v>8.6261980830670937E-2</v>
      </c>
      <c r="K22" s="109">
        <v>3.8420490928495206E-2</v>
      </c>
      <c r="L22" s="110">
        <f t="shared" si="3"/>
        <v>5.9837962962962961E-3</v>
      </c>
      <c r="M22" s="109">
        <f t="shared" si="0"/>
        <v>9.6509240246406586E-2</v>
      </c>
      <c r="N22" s="213">
        <f t="shared" si="4"/>
        <v>3.9196360879454134E-2</v>
      </c>
    </row>
    <row r="23" spans="2:14" x14ac:dyDescent="0.3">
      <c r="B23" s="111" t="s">
        <v>11</v>
      </c>
      <c r="C23" s="134">
        <f>SUM(C7:C22)</f>
        <v>3.6770833333333329E-2</v>
      </c>
      <c r="D23" s="113">
        <f>SUM(D7:D22)</f>
        <v>0.99999999999999989</v>
      </c>
      <c r="E23" s="114">
        <f>SUM(E7:E22)</f>
        <v>0.41415721548689866</v>
      </c>
      <c r="F23" s="112">
        <v>1.0740740740740735E-2</v>
      </c>
      <c r="G23" s="113">
        <v>1.0000000000000004</v>
      </c>
      <c r="H23" s="114">
        <v>0.34268833087149181</v>
      </c>
      <c r="I23" s="112">
        <v>1.4490740740740742E-2</v>
      </c>
      <c r="J23" s="113">
        <v>0.99999999999999989</v>
      </c>
      <c r="K23" s="114">
        <v>0.44539309854144443</v>
      </c>
      <c r="L23" s="112">
        <f>SUM(L7:L22)</f>
        <v>6.2002314814814802E-2</v>
      </c>
      <c r="M23" s="113">
        <f>SUM(M7:M22)</f>
        <v>1</v>
      </c>
      <c r="N23" s="115">
        <f>SUM(N7:N22)</f>
        <v>0.40614101592115237</v>
      </c>
    </row>
    <row r="24" spans="2:14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</row>
    <row r="25" spans="2:14" x14ac:dyDescent="0.3">
      <c r="B25" s="102" t="s">
        <v>83</v>
      </c>
      <c r="C25" s="119" t="s">
        <v>12</v>
      </c>
      <c r="D25" s="119" t="s">
        <v>13</v>
      </c>
      <c r="E25" s="119" t="s">
        <v>13</v>
      </c>
      <c r="F25" s="104" t="s">
        <v>12</v>
      </c>
      <c r="G25" s="120" t="s">
        <v>13</v>
      </c>
      <c r="H25" s="120" t="s">
        <v>13</v>
      </c>
      <c r="I25" s="104" t="s">
        <v>12</v>
      </c>
      <c r="J25" s="120" t="s">
        <v>13</v>
      </c>
      <c r="K25" s="120" t="s">
        <v>13</v>
      </c>
      <c r="L25" s="121" t="s">
        <v>12</v>
      </c>
      <c r="M25" s="119" t="s">
        <v>13</v>
      </c>
      <c r="N25" s="122" t="s">
        <v>13</v>
      </c>
    </row>
    <row r="26" spans="2:14" x14ac:dyDescent="0.3">
      <c r="B26" s="108" t="s">
        <v>84</v>
      </c>
      <c r="C26" s="52">
        <v>8.4027777777777781E-3</v>
      </c>
      <c r="D26" s="110"/>
      <c r="E26" s="109">
        <f t="shared" ref="E26:E31" si="5">C26/C$34</f>
        <v>9.4642158779820101E-2</v>
      </c>
      <c r="F26" s="52">
        <v>4.2592592592592586E-3</v>
      </c>
      <c r="G26" s="110"/>
      <c r="H26" s="109">
        <v>0.13589364844903987</v>
      </c>
      <c r="I26" s="52">
        <v>2.9050925925925924E-3</v>
      </c>
      <c r="J26" s="110"/>
      <c r="K26" s="109">
        <v>8.9292066880113832E-2</v>
      </c>
      <c r="L26" s="110">
        <f t="shared" ref="L26:L31" si="6">C26+F26+I26</f>
        <v>1.556712962962963E-2</v>
      </c>
      <c r="M26" s="110"/>
      <c r="N26" s="213">
        <f t="shared" ref="N26:N31" si="7">L26/L$34</f>
        <v>0.10197119029567857</v>
      </c>
    </row>
    <row r="27" spans="2:14" x14ac:dyDescent="0.3">
      <c r="B27" s="108" t="s">
        <v>85</v>
      </c>
      <c r="C27" s="52">
        <v>3.4259259259259251E-3</v>
      </c>
      <c r="D27" s="110"/>
      <c r="E27" s="109">
        <f t="shared" si="5"/>
        <v>3.8586885673315072E-2</v>
      </c>
      <c r="F27" s="52">
        <v>9.837962962962962E-4</v>
      </c>
      <c r="G27" s="110"/>
      <c r="H27" s="109">
        <v>3.1388478581979323E-2</v>
      </c>
      <c r="I27" s="52">
        <v>1.8865740740740742E-3</v>
      </c>
      <c r="J27" s="110"/>
      <c r="K27" s="109">
        <v>5.7986481679117755E-2</v>
      </c>
      <c r="L27" s="110">
        <f t="shared" si="6"/>
        <v>6.2962962962962955E-3</v>
      </c>
      <c r="M27" s="110"/>
      <c r="N27" s="213">
        <f t="shared" si="7"/>
        <v>4.1243366186504926E-2</v>
      </c>
    </row>
    <row r="28" spans="2:14" x14ac:dyDescent="0.3">
      <c r="B28" s="108" t="s">
        <v>86</v>
      </c>
      <c r="C28" s="52">
        <v>2.708333333333333E-3</v>
      </c>
      <c r="D28" s="110"/>
      <c r="E28" s="109">
        <f t="shared" si="5"/>
        <v>3.0504497457958541E-2</v>
      </c>
      <c r="F28" s="52">
        <v>6.018518518518519E-4</v>
      </c>
      <c r="G28" s="110"/>
      <c r="H28" s="109">
        <v>1.9202363367799118E-2</v>
      </c>
      <c r="I28" s="52">
        <v>6.9444444444444444E-5</v>
      </c>
      <c r="J28" s="110"/>
      <c r="K28" s="109">
        <v>2.1344717182497333E-3</v>
      </c>
      <c r="L28" s="110">
        <f t="shared" si="6"/>
        <v>3.3796296296296296E-3</v>
      </c>
      <c r="M28" s="110"/>
      <c r="N28" s="213">
        <f t="shared" si="7"/>
        <v>2.21379833206975E-2</v>
      </c>
    </row>
    <row r="29" spans="2:14" x14ac:dyDescent="0.3">
      <c r="B29" s="108" t="s">
        <v>87</v>
      </c>
      <c r="C29" s="52">
        <v>1.3993055555555554E-2</v>
      </c>
      <c r="D29" s="110"/>
      <c r="E29" s="109">
        <f t="shared" si="5"/>
        <v>0.15760657019945246</v>
      </c>
      <c r="F29" s="52">
        <v>5.6249999999999981E-3</v>
      </c>
      <c r="G29" s="110"/>
      <c r="H29" s="109">
        <v>0.17946824224519936</v>
      </c>
      <c r="I29" s="52">
        <v>6.5277777777777782E-3</v>
      </c>
      <c r="J29" s="110"/>
      <c r="K29" s="109">
        <v>0.20064034151547494</v>
      </c>
      <c r="L29" s="110">
        <f t="shared" si="6"/>
        <v>2.614583333333333E-2</v>
      </c>
      <c r="M29" s="110"/>
      <c r="N29" s="213">
        <f t="shared" si="7"/>
        <v>0.1712661106899166</v>
      </c>
    </row>
    <row r="30" spans="2:14" x14ac:dyDescent="0.3">
      <c r="B30" s="108" t="s">
        <v>88</v>
      </c>
      <c r="C30" s="52">
        <v>2.2939814814814816E-2</v>
      </c>
      <c r="D30" s="110"/>
      <c r="E30" s="109">
        <f t="shared" si="5"/>
        <v>0.25837570069091381</v>
      </c>
      <c r="F30" s="52">
        <v>9.1319444444444443E-3</v>
      </c>
      <c r="G30" s="110"/>
      <c r="H30" s="109">
        <v>0.29135893648449041</v>
      </c>
      <c r="I30" s="52">
        <v>6.6550925925925918E-3</v>
      </c>
      <c r="J30" s="110"/>
      <c r="K30" s="109">
        <v>0.20455353966559942</v>
      </c>
      <c r="L30" s="110">
        <f t="shared" si="6"/>
        <v>3.8726851851851853E-2</v>
      </c>
      <c r="M30" s="110"/>
      <c r="N30" s="213">
        <f t="shared" si="7"/>
        <v>0.25367702805155423</v>
      </c>
    </row>
    <row r="31" spans="2:14" x14ac:dyDescent="0.3">
      <c r="B31" s="108" t="s">
        <v>89</v>
      </c>
      <c r="C31" s="52">
        <v>5.4398148148148144E-4</v>
      </c>
      <c r="D31" s="110"/>
      <c r="E31" s="109">
        <f t="shared" si="5"/>
        <v>6.1269717116412461E-3</v>
      </c>
      <c r="F31" s="52"/>
      <c r="G31" s="110"/>
      <c r="H31" s="109"/>
      <c r="I31" s="52"/>
      <c r="J31" s="110"/>
      <c r="K31" s="109"/>
      <c r="L31" s="110">
        <f t="shared" si="6"/>
        <v>5.4398148148148144E-4</v>
      </c>
      <c r="M31" s="110"/>
      <c r="N31" s="213">
        <f t="shared" si="7"/>
        <v>3.5633055344958305E-3</v>
      </c>
    </row>
    <row r="32" spans="2:14" x14ac:dyDescent="0.3">
      <c r="B32" s="111" t="s">
        <v>11</v>
      </c>
      <c r="C32" s="142">
        <f>SUM(C26:C31)</f>
        <v>5.2013888888888887E-2</v>
      </c>
      <c r="D32" s="123"/>
      <c r="E32" s="113">
        <f>SUM(E26:E31)</f>
        <v>0.58584278451310112</v>
      </c>
      <c r="F32" s="123">
        <v>2.060185185185185E-2</v>
      </c>
      <c r="G32" s="123"/>
      <c r="H32" s="113">
        <v>0.65731166912850814</v>
      </c>
      <c r="I32" s="123">
        <v>1.804398148148148E-2</v>
      </c>
      <c r="J32" s="123"/>
      <c r="K32" s="113">
        <v>0.55460690145855573</v>
      </c>
      <c r="L32" s="123">
        <f>SUM(L26:L31)</f>
        <v>9.0659722222222225E-2</v>
      </c>
      <c r="M32" s="123"/>
      <c r="N32" s="115">
        <f>SUM(N26:N31)</f>
        <v>0.59385898407884763</v>
      </c>
    </row>
    <row r="33" spans="2:14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6"/>
    </row>
    <row r="34" spans="2:14" x14ac:dyDescent="0.3">
      <c r="B34" s="111" t="s">
        <v>14</v>
      </c>
      <c r="C34" s="142">
        <f>C32+C23</f>
        <v>8.8784722222222223E-2</v>
      </c>
      <c r="D34" s="127"/>
      <c r="E34" s="113">
        <f>E32+E23</f>
        <v>0.99999999999999978</v>
      </c>
      <c r="F34" s="123">
        <v>3.1342592592592589E-2</v>
      </c>
      <c r="G34" s="127"/>
      <c r="H34" s="113">
        <v>1</v>
      </c>
      <c r="I34" s="123">
        <v>3.2534722222222222E-2</v>
      </c>
      <c r="J34" s="127"/>
      <c r="K34" s="113">
        <v>1.0000000000000002</v>
      </c>
      <c r="L34" s="142">
        <f>L32+L23</f>
        <v>0.15266203703703701</v>
      </c>
      <c r="M34" s="127"/>
      <c r="N34" s="128">
        <f>N32+N23</f>
        <v>1</v>
      </c>
    </row>
    <row r="35" spans="2:14" ht="66" customHeight="1" thickBot="1" x14ac:dyDescent="0.35">
      <c r="B35" s="238" t="s">
        <v>137</v>
      </c>
      <c r="C35" s="239"/>
      <c r="D35" s="239"/>
      <c r="E35" s="239"/>
      <c r="F35" s="239"/>
      <c r="G35" s="239"/>
      <c r="H35" s="240"/>
      <c r="I35" s="239"/>
      <c r="J35" s="239"/>
      <c r="K35" s="239"/>
      <c r="L35" s="239"/>
      <c r="M35" s="239"/>
      <c r="N35" s="240"/>
    </row>
    <row r="60" s="149" customFormat="1" x14ac:dyDescent="0.3"/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14" width="8.33203125" style="100" customWidth="1"/>
    <col min="15" max="16384" width="8.88671875" style="100"/>
  </cols>
  <sheetData>
    <row r="1" spans="2:14" s="129" customFormat="1" x14ac:dyDescent="0.3"/>
    <row r="2" spans="2:14" s="129" customFormat="1" ht="15" thickBot="1" x14ac:dyDescent="0.35"/>
    <row r="3" spans="2:14" s="129" customFormat="1" x14ac:dyDescent="0.3">
      <c r="B3" s="217" t="s">
        <v>138</v>
      </c>
      <c r="C3" s="218"/>
      <c r="D3" s="218"/>
      <c r="E3" s="218"/>
      <c r="F3" s="218"/>
      <c r="G3" s="218"/>
      <c r="H3" s="219"/>
      <c r="I3" s="218"/>
      <c r="J3" s="218"/>
      <c r="K3" s="218"/>
      <c r="L3" s="218"/>
      <c r="M3" s="218"/>
      <c r="N3" s="219"/>
    </row>
    <row r="4" spans="2:14" s="129" customFormat="1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1"/>
      <c r="L4" s="221"/>
      <c r="M4" s="221"/>
      <c r="N4" s="222"/>
    </row>
    <row r="5" spans="2:14" s="129" customFormat="1" x14ac:dyDescent="0.3">
      <c r="B5" s="101"/>
      <c r="C5" s="223" t="s">
        <v>1</v>
      </c>
      <c r="D5" s="221"/>
      <c r="E5" s="224"/>
      <c r="F5" s="223" t="s">
        <v>9</v>
      </c>
      <c r="G5" s="221"/>
      <c r="H5" s="224"/>
      <c r="I5" s="221" t="s">
        <v>10</v>
      </c>
      <c r="J5" s="221"/>
      <c r="K5" s="224"/>
      <c r="L5" s="223" t="s">
        <v>11</v>
      </c>
      <c r="M5" s="221"/>
      <c r="N5" s="222"/>
    </row>
    <row r="6" spans="2:14" s="129" customFormat="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5" t="s">
        <v>13</v>
      </c>
      <c r="L6" s="103" t="s">
        <v>12</v>
      </c>
      <c r="M6" s="104" t="s">
        <v>13</v>
      </c>
      <c r="N6" s="107" t="s">
        <v>13</v>
      </c>
    </row>
    <row r="7" spans="2:14" s="129" customFormat="1" x14ac:dyDescent="0.3">
      <c r="B7" s="108" t="s">
        <v>67</v>
      </c>
      <c r="C7" s="52">
        <v>2.0115740740740736E-2</v>
      </c>
      <c r="D7" s="109">
        <f t="shared" ref="D7:D12" si="0">C7/C$23</f>
        <v>0.44257703081232491</v>
      </c>
      <c r="E7" s="109">
        <f t="shared" ref="E7:E12" si="1">C7/C$34</f>
        <v>9.8733170482304136E-2</v>
      </c>
      <c r="F7" s="52">
        <v>8.3217592592592596E-3</v>
      </c>
      <c r="G7" s="109">
        <v>0.57751004016064245</v>
      </c>
      <c r="H7" s="109">
        <v>9.0759909113860143E-2</v>
      </c>
      <c r="I7" s="52">
        <v>1.7013888888888891E-2</v>
      </c>
      <c r="J7" s="109">
        <v>0.48339362051956597</v>
      </c>
      <c r="K7" s="109">
        <v>0.13101604278074869</v>
      </c>
      <c r="L7" s="110">
        <f>C7+F7+I7</f>
        <v>4.5451388888888888E-2</v>
      </c>
      <c r="M7" s="109">
        <f t="shared" ref="M7:M22" si="2">L7/L$23</f>
        <v>0.47814440521125057</v>
      </c>
      <c r="N7" s="213">
        <f>L7/L$34</f>
        <v>0.10687168322220712</v>
      </c>
    </row>
    <row r="8" spans="2:14" s="129" customFormat="1" x14ac:dyDescent="0.3">
      <c r="B8" s="108" t="s">
        <v>68</v>
      </c>
      <c r="C8" s="52">
        <v>5.0925925925925921E-4</v>
      </c>
      <c r="D8" s="109">
        <f t="shared" si="0"/>
        <v>1.1204481792717087E-2</v>
      </c>
      <c r="E8" s="109">
        <f t="shared" si="1"/>
        <v>2.4995739362608646E-3</v>
      </c>
      <c r="F8" s="52">
        <v>1.1574074074074073E-4</v>
      </c>
      <c r="G8" s="109">
        <v>8.0321285140562224E-3</v>
      </c>
      <c r="H8" s="109">
        <v>1.2623074981065387E-3</v>
      </c>
      <c r="I8" s="52">
        <v>1.1226851851851853E-3</v>
      </c>
      <c r="J8" s="109">
        <v>3.1897402170338707E-2</v>
      </c>
      <c r="K8" s="109">
        <v>8.6452762923351183E-3</v>
      </c>
      <c r="L8" s="110">
        <f t="shared" ref="L8:L22" si="3">C8+F8+I8</f>
        <v>1.7476851851851852E-3</v>
      </c>
      <c r="M8" s="109">
        <f t="shared" si="2"/>
        <v>1.8385486423962018E-2</v>
      </c>
      <c r="N8" s="213">
        <f t="shared" ref="N8:N22" si="4">L8/L$34</f>
        <v>4.1094026398149413E-3</v>
      </c>
    </row>
    <row r="9" spans="2:14" s="129" customFormat="1" x14ac:dyDescent="0.3">
      <c r="B9" s="108" t="s">
        <v>69</v>
      </c>
      <c r="C9" s="52">
        <v>7.1064814814814801E-3</v>
      </c>
      <c r="D9" s="109">
        <f t="shared" si="0"/>
        <v>0.15635345047109753</v>
      </c>
      <c r="E9" s="109">
        <f t="shared" si="1"/>
        <v>3.488041811054933E-2</v>
      </c>
      <c r="F9" s="52">
        <v>2.1296296296296298E-3</v>
      </c>
      <c r="G9" s="109">
        <v>0.14779116465863451</v>
      </c>
      <c r="H9" s="109">
        <v>2.3226457965160315E-2</v>
      </c>
      <c r="I9" s="52">
        <v>3.7847222222222232E-3</v>
      </c>
      <c r="J9" s="109">
        <v>0.10753041762578101</v>
      </c>
      <c r="K9" s="109">
        <v>2.9144385026737978E-2</v>
      </c>
      <c r="L9" s="110">
        <f t="shared" si="3"/>
        <v>1.3020833333333332E-2</v>
      </c>
      <c r="M9" s="109">
        <f t="shared" si="2"/>
        <v>0.13697796176792892</v>
      </c>
      <c r="N9" s="213">
        <f t="shared" si="4"/>
        <v>3.0616410395972241E-2</v>
      </c>
    </row>
    <row r="10" spans="2:14" s="129" customFormat="1" x14ac:dyDescent="0.3">
      <c r="B10" s="108" t="s">
        <v>70</v>
      </c>
      <c r="C10" s="52">
        <v>1.3078703703703703E-3</v>
      </c>
      <c r="D10" s="109">
        <f t="shared" si="0"/>
        <v>2.8775146422205248E-2</v>
      </c>
      <c r="E10" s="109">
        <f t="shared" si="1"/>
        <v>6.4193603363063107E-3</v>
      </c>
      <c r="F10" s="52">
        <v>3.5879629629629635E-4</v>
      </c>
      <c r="G10" s="109">
        <v>2.4899598393574297E-2</v>
      </c>
      <c r="H10" s="109">
        <v>3.9131532441302706E-3</v>
      </c>
      <c r="I10" s="52">
        <v>2.0601851851851853E-3</v>
      </c>
      <c r="J10" s="109">
        <v>5.8533377178559685E-2</v>
      </c>
      <c r="K10" s="109">
        <v>1.5864527629233516E-2</v>
      </c>
      <c r="L10" s="110">
        <f t="shared" si="3"/>
        <v>3.7268518518518519E-3</v>
      </c>
      <c r="M10" s="109">
        <f t="shared" si="2"/>
        <v>3.9206136612687209E-2</v>
      </c>
      <c r="N10" s="213">
        <f t="shared" si="4"/>
        <v>8.7630970200027226E-3</v>
      </c>
    </row>
    <row r="11" spans="2:14" s="129" customFormat="1" x14ac:dyDescent="0.3">
      <c r="B11" s="108" t="s">
        <v>71</v>
      </c>
      <c r="C11" s="52">
        <v>6.562499999999998E-3</v>
      </c>
      <c r="D11" s="109">
        <f t="shared" si="0"/>
        <v>0.14438502673796788</v>
      </c>
      <c r="E11" s="109">
        <f t="shared" si="1"/>
        <v>3.2210418678634313E-2</v>
      </c>
      <c r="F11" s="52">
        <v>1.1805555555555556E-3</v>
      </c>
      <c r="G11" s="109">
        <v>8.1927710843373483E-2</v>
      </c>
      <c r="H11" s="109">
        <v>1.2875536480686697E-2</v>
      </c>
      <c r="I11" s="52">
        <v>4.8495370370370359E-3</v>
      </c>
      <c r="J11" s="109">
        <v>0.13778362380795786</v>
      </c>
      <c r="K11" s="109">
        <v>3.7344028520499103E-2</v>
      </c>
      <c r="L11" s="110">
        <f t="shared" si="3"/>
        <v>1.2592592592592589E-2</v>
      </c>
      <c r="M11" s="109">
        <f t="shared" si="2"/>
        <v>0.13247290880311702</v>
      </c>
      <c r="N11" s="213">
        <f t="shared" si="4"/>
        <v>2.9609470676282484E-2</v>
      </c>
    </row>
    <row r="12" spans="2:14" s="129" customFormat="1" x14ac:dyDescent="0.3">
      <c r="B12" s="108" t="s">
        <v>72</v>
      </c>
      <c r="C12" s="52">
        <v>4.7916666666666672E-3</v>
      </c>
      <c r="D12" s="109">
        <f t="shared" si="0"/>
        <v>0.10542398777692898</v>
      </c>
      <c r="E12" s="109">
        <f t="shared" si="1"/>
        <v>2.3518718400272684E-2</v>
      </c>
      <c r="F12" s="52">
        <v>1.5046296296296297E-4</v>
      </c>
      <c r="G12" s="109">
        <v>1.0441767068273091E-2</v>
      </c>
      <c r="H12" s="109">
        <v>1.6409997475385007E-3</v>
      </c>
      <c r="I12" s="52">
        <v>3.1944444444444446E-3</v>
      </c>
      <c r="J12" s="109">
        <v>9.0759618546530751E-2</v>
      </c>
      <c r="K12" s="109">
        <v>2.4598930481283428E-2</v>
      </c>
      <c r="L12" s="110">
        <f t="shared" si="3"/>
        <v>8.1365740740740756E-3</v>
      </c>
      <c r="M12" s="109">
        <f t="shared" si="2"/>
        <v>8.559600633142582E-2</v>
      </c>
      <c r="N12" s="213">
        <f t="shared" si="4"/>
        <v>1.9131854674105327E-2</v>
      </c>
    </row>
    <row r="13" spans="2:14" s="129" customFormat="1" x14ac:dyDescent="0.3">
      <c r="B13" s="108" t="s">
        <v>73</v>
      </c>
      <c r="C13" s="52"/>
      <c r="D13" s="109"/>
      <c r="E13" s="109"/>
      <c r="F13" s="52"/>
      <c r="G13" s="109"/>
      <c r="H13" s="109"/>
      <c r="I13" s="52"/>
      <c r="J13" s="109"/>
      <c r="K13" s="109"/>
      <c r="L13" s="110"/>
      <c r="M13" s="109"/>
      <c r="N13" s="213"/>
    </row>
    <row r="14" spans="2:14" s="129" customFormat="1" x14ac:dyDescent="0.3">
      <c r="B14" s="108" t="s">
        <v>74</v>
      </c>
      <c r="C14" s="52"/>
      <c r="D14" s="109"/>
      <c r="E14" s="109"/>
      <c r="F14" s="52"/>
      <c r="G14" s="109"/>
      <c r="H14" s="109"/>
      <c r="I14" s="52"/>
      <c r="J14" s="109"/>
      <c r="K14" s="109"/>
      <c r="L14" s="110"/>
      <c r="M14" s="109"/>
      <c r="N14" s="213"/>
    </row>
    <row r="15" spans="2:14" s="129" customFormat="1" x14ac:dyDescent="0.3">
      <c r="B15" s="108" t="s">
        <v>75</v>
      </c>
      <c r="C15" s="52"/>
      <c r="D15" s="109"/>
      <c r="E15" s="109"/>
      <c r="F15" s="52"/>
      <c r="G15" s="109"/>
      <c r="H15" s="109"/>
      <c r="I15" s="52"/>
      <c r="J15" s="109"/>
      <c r="K15" s="109"/>
      <c r="L15" s="110"/>
      <c r="M15" s="109"/>
      <c r="N15" s="213"/>
    </row>
    <row r="16" spans="2:14" s="129" customFormat="1" x14ac:dyDescent="0.3">
      <c r="B16" s="108" t="s">
        <v>76</v>
      </c>
      <c r="C16" s="52">
        <v>6.4814814814814813E-4</v>
      </c>
      <c r="D16" s="109">
        <f>C16/C$23</f>
        <v>1.4260249554367204E-2</v>
      </c>
      <c r="E16" s="109">
        <f>C16/C$34</f>
        <v>3.181275918877464E-3</v>
      </c>
      <c r="F16" s="52"/>
      <c r="G16" s="109"/>
      <c r="H16" s="109"/>
      <c r="I16" s="52">
        <v>4.6296296296296298E-4</v>
      </c>
      <c r="J16" s="109">
        <v>1.3153567905294311E-2</v>
      </c>
      <c r="K16" s="109">
        <v>3.565062388591801E-3</v>
      </c>
      <c r="L16" s="110">
        <f t="shared" si="3"/>
        <v>1.1111111111111111E-3</v>
      </c>
      <c r="M16" s="109">
        <f t="shared" si="2"/>
        <v>1.1688786070863268E-2</v>
      </c>
      <c r="N16" s="213">
        <f t="shared" si="4"/>
        <v>2.6126003537896318E-3</v>
      </c>
    </row>
    <row r="17" spans="2:14" s="129" customFormat="1" x14ac:dyDescent="0.3">
      <c r="B17" s="108" t="s">
        <v>77</v>
      </c>
      <c r="C17" s="52"/>
      <c r="D17" s="109"/>
      <c r="E17" s="109"/>
      <c r="F17" s="52"/>
      <c r="G17" s="109"/>
      <c r="H17" s="109"/>
      <c r="I17" s="52">
        <v>1.2152777777777778E-3</v>
      </c>
      <c r="J17" s="109">
        <v>3.4528115751397567E-2</v>
      </c>
      <c r="K17" s="109">
        <v>9.3582887700534769E-3</v>
      </c>
      <c r="L17" s="110">
        <f t="shared" si="3"/>
        <v>1.2152777777777778E-3</v>
      </c>
      <c r="M17" s="109">
        <f t="shared" si="2"/>
        <v>1.2784609765006699E-2</v>
      </c>
      <c r="N17" s="213">
        <f t="shared" si="4"/>
        <v>2.8575316369574095E-3</v>
      </c>
    </row>
    <row r="18" spans="2:14" s="129" customFormat="1" x14ac:dyDescent="0.3">
      <c r="B18" s="108" t="s">
        <v>78</v>
      </c>
      <c r="C18" s="52"/>
      <c r="D18" s="109"/>
      <c r="E18" s="109"/>
      <c r="F18" s="52"/>
      <c r="G18" s="109"/>
      <c r="H18" s="109"/>
      <c r="I18" s="52"/>
      <c r="J18" s="109"/>
      <c r="K18" s="109"/>
      <c r="L18" s="110"/>
      <c r="M18" s="109"/>
      <c r="N18" s="213"/>
    </row>
    <row r="19" spans="2:14" s="129" customFormat="1" x14ac:dyDescent="0.3">
      <c r="B19" s="108" t="s">
        <v>79</v>
      </c>
      <c r="C19" s="52"/>
      <c r="D19" s="109"/>
      <c r="E19" s="109"/>
      <c r="F19" s="52"/>
      <c r="G19" s="109"/>
      <c r="H19" s="109"/>
      <c r="I19" s="52"/>
      <c r="J19" s="109"/>
      <c r="K19" s="109"/>
      <c r="L19" s="110"/>
      <c r="M19" s="109"/>
      <c r="N19" s="213"/>
    </row>
    <row r="20" spans="2:14" s="129" customFormat="1" x14ac:dyDescent="0.3">
      <c r="B20" s="108" t="s">
        <v>80</v>
      </c>
      <c r="C20" s="52"/>
      <c r="D20" s="109"/>
      <c r="E20" s="109"/>
      <c r="F20" s="52"/>
      <c r="G20" s="109"/>
      <c r="H20" s="109"/>
      <c r="I20" s="52"/>
      <c r="J20" s="109"/>
      <c r="K20" s="109"/>
      <c r="L20" s="110"/>
      <c r="M20" s="109"/>
      <c r="N20" s="213"/>
    </row>
    <row r="21" spans="2:14" s="129" customFormat="1" x14ac:dyDescent="0.3">
      <c r="B21" s="108" t="s">
        <v>81</v>
      </c>
      <c r="C21" s="52"/>
      <c r="D21" s="109"/>
      <c r="E21" s="109"/>
      <c r="F21" s="52"/>
      <c r="G21" s="109"/>
      <c r="H21" s="109"/>
      <c r="I21" s="52">
        <v>1.5046296296296297E-4</v>
      </c>
      <c r="J21" s="109">
        <v>4.274909569220651E-3</v>
      </c>
      <c r="K21" s="109">
        <v>1.1586452762923354E-3</v>
      </c>
      <c r="L21" s="110">
        <f t="shared" ref="L21" si="5">C21+F21+I21</f>
        <v>1.5046296296296297E-4</v>
      </c>
      <c r="M21" s="109">
        <f t="shared" si="2"/>
        <v>1.5828564470960677E-3</v>
      </c>
      <c r="N21" s="213">
        <f t="shared" ref="N21" si="6">L21/L$34</f>
        <v>3.5378963124234596E-4</v>
      </c>
    </row>
    <row r="22" spans="2:14" s="129" customFormat="1" x14ac:dyDescent="0.3">
      <c r="B22" s="108" t="s">
        <v>82</v>
      </c>
      <c r="C22" s="52">
        <v>4.4097222222222229E-3</v>
      </c>
      <c r="D22" s="109">
        <f>C22/C$23</f>
        <v>9.7020626432391163E-2</v>
      </c>
      <c r="E22" s="109">
        <f>C22/C$34</f>
        <v>2.1644037948077035E-2</v>
      </c>
      <c r="F22" s="52">
        <v>2.1527777777777778E-3</v>
      </c>
      <c r="G22" s="109">
        <v>0.14939759036144576</v>
      </c>
      <c r="H22" s="109">
        <v>2.3478919464781624E-2</v>
      </c>
      <c r="I22" s="52">
        <v>1.3425925925925925E-3</v>
      </c>
      <c r="J22" s="109">
        <v>3.8145346925353499E-2</v>
      </c>
      <c r="K22" s="109">
        <v>1.0338680926916222E-2</v>
      </c>
      <c r="L22" s="110">
        <f t="shared" si="3"/>
        <v>7.9050925925925938E-3</v>
      </c>
      <c r="M22" s="109">
        <f t="shared" si="2"/>
        <v>8.3160842566662646E-2</v>
      </c>
      <c r="N22" s="213">
        <f t="shared" si="4"/>
        <v>1.8587562933732486E-2</v>
      </c>
    </row>
    <row r="23" spans="2:14" s="129" customFormat="1" x14ac:dyDescent="0.3">
      <c r="B23" s="111" t="s">
        <v>11</v>
      </c>
      <c r="C23" s="134">
        <f>SUM(C7:C22)</f>
        <v>4.5451388888888881E-2</v>
      </c>
      <c r="D23" s="113">
        <f>SUM(D7:D22)</f>
        <v>1</v>
      </c>
      <c r="E23" s="114">
        <f>SUM(E7:E22)</f>
        <v>0.22308697381128209</v>
      </c>
      <c r="F23" s="112">
        <v>1.4409722222222225E-2</v>
      </c>
      <c r="G23" s="113">
        <v>0.99999999999999967</v>
      </c>
      <c r="H23" s="114">
        <v>0.15715728351426408</v>
      </c>
      <c r="I23" s="112">
        <v>3.5196759259259261E-2</v>
      </c>
      <c r="J23" s="113">
        <v>0.99999999999999989</v>
      </c>
      <c r="K23" s="114">
        <v>0.27103386809269159</v>
      </c>
      <c r="L23" s="112">
        <f>SUM(L7:L22)</f>
        <v>9.5057870370370348E-2</v>
      </c>
      <c r="M23" s="113">
        <f>SUM(M7:M22)</f>
        <v>1.0000000000000004</v>
      </c>
      <c r="N23" s="115">
        <f>SUM(N7:N22)</f>
        <v>0.2235134031841067</v>
      </c>
    </row>
    <row r="24" spans="2:14" s="129" customFormat="1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</row>
    <row r="25" spans="2:14" s="129" customFormat="1" x14ac:dyDescent="0.3">
      <c r="B25" s="102" t="s">
        <v>83</v>
      </c>
      <c r="C25" s="119" t="s">
        <v>12</v>
      </c>
      <c r="D25" s="119" t="s">
        <v>13</v>
      </c>
      <c r="E25" s="119" t="s">
        <v>13</v>
      </c>
      <c r="F25" s="104" t="s">
        <v>12</v>
      </c>
      <c r="G25" s="120" t="s">
        <v>13</v>
      </c>
      <c r="H25" s="120" t="s">
        <v>13</v>
      </c>
      <c r="I25" s="104" t="s">
        <v>12</v>
      </c>
      <c r="J25" s="120" t="s">
        <v>13</v>
      </c>
      <c r="K25" s="120" t="s">
        <v>13</v>
      </c>
      <c r="L25" s="121" t="s">
        <v>12</v>
      </c>
      <c r="M25" s="119" t="s">
        <v>13</v>
      </c>
      <c r="N25" s="122" t="s">
        <v>13</v>
      </c>
    </row>
    <row r="26" spans="2:14" s="129" customFormat="1" x14ac:dyDescent="0.3">
      <c r="B26" s="108" t="s">
        <v>84</v>
      </c>
      <c r="C26" s="52">
        <v>7.3148148148148157E-3</v>
      </c>
      <c r="D26" s="110"/>
      <c r="E26" s="109">
        <f t="shared" ref="E26:E31" si="7">C26/C$34</f>
        <v>3.5902971084474246E-2</v>
      </c>
      <c r="F26" s="52">
        <v>7.8819444444444432E-3</v>
      </c>
      <c r="G26" s="110"/>
      <c r="H26" s="109">
        <v>8.5963140621055284E-2</v>
      </c>
      <c r="I26" s="52">
        <v>6.527777777777779E-3</v>
      </c>
      <c r="J26" s="110"/>
      <c r="K26" s="109">
        <v>5.0267379679144401E-2</v>
      </c>
      <c r="L26" s="110">
        <f t="shared" ref="L26:L31" si="8">C26+F26+I26</f>
        <v>2.1724537037037039E-2</v>
      </c>
      <c r="M26" s="110"/>
      <c r="N26" s="213">
        <f t="shared" ref="N26:N31" si="9">L26/L$34</f>
        <v>5.108177983399103E-2</v>
      </c>
    </row>
    <row r="27" spans="2:14" s="129" customFormat="1" x14ac:dyDescent="0.3">
      <c r="B27" s="108" t="s">
        <v>85</v>
      </c>
      <c r="C27" s="52">
        <v>5.2083333333333339E-3</v>
      </c>
      <c r="D27" s="110"/>
      <c r="E27" s="109">
        <f t="shared" si="7"/>
        <v>2.5563824348122481E-2</v>
      </c>
      <c r="F27" s="52">
        <v>2.199074074074074E-4</v>
      </c>
      <c r="G27" s="110"/>
      <c r="H27" s="109">
        <v>2.398384246402424E-3</v>
      </c>
      <c r="I27" s="52">
        <v>6.3773148148148157E-3</v>
      </c>
      <c r="J27" s="110"/>
      <c r="K27" s="109">
        <v>4.9108734402852065E-2</v>
      </c>
      <c r="L27" s="110">
        <f t="shared" si="8"/>
        <v>1.1805555555555557E-2</v>
      </c>
      <c r="M27" s="110"/>
      <c r="N27" s="213">
        <f t="shared" si="9"/>
        <v>2.7758878759014838E-2</v>
      </c>
    </row>
    <row r="28" spans="2:14" s="129" customFormat="1" x14ac:dyDescent="0.3">
      <c r="B28" s="108" t="s">
        <v>86</v>
      </c>
      <c r="C28" s="52">
        <v>3.2291666666666666E-3</v>
      </c>
      <c r="D28" s="110"/>
      <c r="E28" s="109">
        <f t="shared" si="7"/>
        <v>1.5849571095835936E-2</v>
      </c>
      <c r="F28" s="52"/>
      <c r="G28" s="110"/>
      <c r="H28" s="109"/>
      <c r="I28" s="52">
        <v>9.4907407407407408E-4</v>
      </c>
      <c r="J28" s="110"/>
      <c r="K28" s="109">
        <v>7.3083778966131921E-3</v>
      </c>
      <c r="L28" s="110">
        <f t="shared" si="8"/>
        <v>4.178240740740741E-3</v>
      </c>
      <c r="M28" s="110"/>
      <c r="N28" s="213">
        <f t="shared" si="9"/>
        <v>9.8244659137297612E-3</v>
      </c>
    </row>
    <row r="29" spans="2:14" s="129" customFormat="1" x14ac:dyDescent="0.3">
      <c r="B29" s="108" t="s">
        <v>87</v>
      </c>
      <c r="C29" s="52">
        <v>3.2083333333333325E-2</v>
      </c>
      <c r="D29" s="110"/>
      <c r="E29" s="109">
        <f t="shared" si="7"/>
        <v>0.15747315798443443</v>
      </c>
      <c r="F29" s="52">
        <v>1.9351851851851853E-2</v>
      </c>
      <c r="G29" s="110"/>
      <c r="H29" s="109">
        <v>0.21105781368341331</v>
      </c>
      <c r="I29" s="52">
        <v>3.4039351851851855E-2</v>
      </c>
      <c r="J29" s="110"/>
      <c r="K29" s="109">
        <v>0.2621212121212122</v>
      </c>
      <c r="L29" s="110">
        <f t="shared" si="8"/>
        <v>8.5474537037037029E-2</v>
      </c>
      <c r="M29" s="110"/>
      <c r="N29" s="213">
        <f t="shared" si="9"/>
        <v>0.20097972513267112</v>
      </c>
    </row>
    <row r="30" spans="2:14" s="129" customFormat="1" x14ac:dyDescent="0.3">
      <c r="B30" s="108" t="s">
        <v>88</v>
      </c>
      <c r="C30" s="52">
        <v>7.0138888888888876E-2</v>
      </c>
      <c r="D30" s="110"/>
      <c r="E30" s="109">
        <f t="shared" si="7"/>
        <v>0.34425950122138266</v>
      </c>
      <c r="F30" s="52">
        <v>4.4247685185185182E-2</v>
      </c>
      <c r="G30" s="110"/>
      <c r="H30" s="109">
        <v>0.48258015652612979</v>
      </c>
      <c r="I30" s="52">
        <v>3.5856481481481468E-2</v>
      </c>
      <c r="J30" s="110"/>
      <c r="K30" s="109">
        <v>0.27611408199643489</v>
      </c>
      <c r="L30" s="110">
        <f t="shared" si="8"/>
        <v>0.15024305555555553</v>
      </c>
      <c r="M30" s="110"/>
      <c r="N30" s="213">
        <f t="shared" si="9"/>
        <v>0.35327255408899172</v>
      </c>
    </row>
    <row r="31" spans="2:14" s="129" customFormat="1" x14ac:dyDescent="0.3">
      <c r="B31" s="108" t="s">
        <v>89</v>
      </c>
      <c r="C31" s="52">
        <v>4.0312500000000008E-2</v>
      </c>
      <c r="D31" s="110"/>
      <c r="E31" s="109">
        <f t="shared" si="7"/>
        <v>0.19786400045446803</v>
      </c>
      <c r="F31" s="52">
        <v>5.5787037037037038E-3</v>
      </c>
      <c r="G31" s="110"/>
      <c r="H31" s="109">
        <v>6.0843221408735174E-2</v>
      </c>
      <c r="I31" s="52">
        <v>1.091435185185185E-2</v>
      </c>
      <c r="J31" s="110"/>
      <c r="K31" s="109">
        <v>8.4046345811051693E-2</v>
      </c>
      <c r="L31" s="110">
        <f t="shared" si="8"/>
        <v>5.6805555555555561E-2</v>
      </c>
      <c r="M31" s="110"/>
      <c r="N31" s="213">
        <f t="shared" si="9"/>
        <v>0.13356919308749493</v>
      </c>
    </row>
    <row r="32" spans="2:14" s="129" customFormat="1" x14ac:dyDescent="0.3">
      <c r="B32" s="111" t="s">
        <v>11</v>
      </c>
      <c r="C32" s="142">
        <f>SUM(C26:C31)</f>
        <v>0.15828703703703703</v>
      </c>
      <c r="D32" s="123"/>
      <c r="E32" s="113">
        <f>SUM(E26:E31)</f>
        <v>0.77691302618871783</v>
      </c>
      <c r="F32" s="123">
        <v>7.7280092592592581E-2</v>
      </c>
      <c r="G32" s="123"/>
      <c r="H32" s="113">
        <v>0.84284271648573605</v>
      </c>
      <c r="I32" s="123">
        <v>9.4664351851851847E-2</v>
      </c>
      <c r="J32" s="123"/>
      <c r="K32" s="113">
        <v>0.72896613190730841</v>
      </c>
      <c r="L32" s="123">
        <f>SUM(L26:L31)</f>
        <v>0.33023148148148146</v>
      </c>
      <c r="M32" s="123"/>
      <c r="N32" s="115">
        <f>SUM(N26:N31)</f>
        <v>0.77648659681589338</v>
      </c>
    </row>
    <row r="33" spans="2:14" s="129" customFormat="1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6"/>
    </row>
    <row r="34" spans="2:14" s="129" customFormat="1" x14ac:dyDescent="0.3">
      <c r="B34" s="111" t="s">
        <v>14</v>
      </c>
      <c r="C34" s="142">
        <f>C32+C23</f>
        <v>0.20373842592592592</v>
      </c>
      <c r="D34" s="127"/>
      <c r="E34" s="113">
        <f>E32+E23</f>
        <v>0.99999999999999989</v>
      </c>
      <c r="F34" s="123">
        <v>9.1689814814814807E-2</v>
      </c>
      <c r="G34" s="127"/>
      <c r="H34" s="113">
        <v>1.0000000000000002</v>
      </c>
      <c r="I34" s="123">
        <v>0.12986111111111109</v>
      </c>
      <c r="J34" s="127"/>
      <c r="K34" s="113">
        <v>1</v>
      </c>
      <c r="L34" s="142">
        <f>L32+L23</f>
        <v>0.42528935185185179</v>
      </c>
      <c r="M34" s="127"/>
      <c r="N34" s="128">
        <f>N32+N23</f>
        <v>1</v>
      </c>
    </row>
    <row r="35" spans="2:14" s="129" customFormat="1" ht="66" customHeight="1" thickBot="1" x14ac:dyDescent="0.35">
      <c r="B35" s="238" t="s">
        <v>139</v>
      </c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40"/>
    </row>
    <row r="36" spans="2:14" s="129" customFormat="1" x14ac:dyDescent="0.3"/>
    <row r="37" spans="2:14" s="129" customFormat="1" x14ac:dyDescent="0.3"/>
    <row r="38" spans="2:14" s="129" customFormat="1" x14ac:dyDescent="0.3"/>
    <row r="39" spans="2:14" s="129" customFormat="1" x14ac:dyDescent="0.3">
      <c r="K39" s="157"/>
    </row>
    <row r="40" spans="2:14" s="129" customFormat="1" x14ac:dyDescent="0.3">
      <c r="F40" s="100"/>
    </row>
    <row r="41" spans="2:14" s="129" customFormat="1" x14ac:dyDescent="0.3">
      <c r="F41" s="100"/>
    </row>
    <row r="42" spans="2:14" s="129" customFormat="1" x14ac:dyDescent="0.3">
      <c r="F42" s="100"/>
    </row>
    <row r="43" spans="2:14" s="129" customFormat="1" x14ac:dyDescent="0.3">
      <c r="F43" s="100"/>
    </row>
    <row r="44" spans="2:14" s="129" customFormat="1" x14ac:dyDescent="0.3">
      <c r="F44" s="100"/>
    </row>
    <row r="45" spans="2:14" s="129" customFormat="1" x14ac:dyDescent="0.3">
      <c r="F45" s="100"/>
    </row>
    <row r="46" spans="2:14" s="129" customFormat="1" x14ac:dyDescent="0.3">
      <c r="F46" s="100"/>
    </row>
    <row r="47" spans="2:14" s="129" customFormat="1" x14ac:dyDescent="0.3">
      <c r="F47" s="100"/>
    </row>
    <row r="48" spans="2:14" s="129" customFormat="1" x14ac:dyDescent="0.3">
      <c r="F48" s="100"/>
    </row>
    <row r="49" spans="6:6" s="129" customFormat="1" x14ac:dyDescent="0.3">
      <c r="F49" s="100"/>
    </row>
    <row r="50" spans="6:6" s="129" customFormat="1" x14ac:dyDescent="0.3">
      <c r="F50" s="100"/>
    </row>
    <row r="51" spans="6:6" s="129" customFormat="1" x14ac:dyDescent="0.3">
      <c r="F51" s="100"/>
    </row>
    <row r="52" spans="6:6" s="129" customFormat="1" x14ac:dyDescent="0.3">
      <c r="F52" s="100"/>
    </row>
    <row r="53" spans="6:6" s="129" customFormat="1" x14ac:dyDescent="0.3">
      <c r="F53" s="100"/>
    </row>
    <row r="54" spans="6:6" s="129" customFormat="1" x14ac:dyDescent="0.3">
      <c r="F54" s="100"/>
    </row>
    <row r="55" spans="6:6" s="129" customFormat="1" x14ac:dyDescent="0.3">
      <c r="F55" s="100"/>
    </row>
    <row r="56" spans="6:6" s="129" customFormat="1" x14ac:dyDescent="0.3">
      <c r="F56" s="100"/>
    </row>
    <row r="57" spans="6:6" s="129" customFormat="1" x14ac:dyDescent="0.3">
      <c r="F57" s="100"/>
    </row>
    <row r="58" spans="6:6" s="129" customFormat="1" x14ac:dyDescent="0.3">
      <c r="F58" s="100"/>
    </row>
    <row r="59" spans="6:6" s="129" customFormat="1" x14ac:dyDescent="0.3">
      <c r="F59" s="100"/>
    </row>
    <row r="60" spans="6:6" s="129" customFormat="1" x14ac:dyDescent="0.3">
      <c r="F60" s="100"/>
    </row>
    <row r="61" spans="6:6" s="129" customFormat="1" x14ac:dyDescent="0.3">
      <c r="F61" s="100"/>
    </row>
    <row r="62" spans="6:6" s="129" customFormat="1" x14ac:dyDescent="0.3">
      <c r="F62" s="149"/>
    </row>
    <row r="63" spans="6:6" s="129" customFormat="1" x14ac:dyDescent="0.3">
      <c r="F63" s="100"/>
    </row>
    <row r="64" spans="6:6" s="129" customFormat="1" x14ac:dyDescent="0.3">
      <c r="F64" s="100"/>
    </row>
    <row r="65" spans="6:6" s="129" customFormat="1" x14ac:dyDescent="0.3">
      <c r="F65" s="100"/>
    </row>
    <row r="66" spans="6:6" s="129" customFormat="1" x14ac:dyDescent="0.3"/>
    <row r="67" spans="6:6" s="129" customFormat="1" x14ac:dyDescent="0.3"/>
    <row r="68" spans="6:6" s="129" customFormat="1" x14ac:dyDescent="0.3"/>
    <row r="69" spans="6:6" s="129" customFormat="1" x14ac:dyDescent="0.3"/>
    <row r="70" spans="6:6" s="129" customFormat="1" x14ac:dyDescent="0.3"/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14" width="8.6640625" style="100" customWidth="1"/>
    <col min="15" max="16384" width="8.88671875" style="100"/>
  </cols>
  <sheetData>
    <row r="2" spans="2:14" ht="15" thickBot="1" x14ac:dyDescent="0.35"/>
    <row r="3" spans="2:14" x14ac:dyDescent="0.3">
      <c r="B3" s="217" t="s">
        <v>140</v>
      </c>
      <c r="C3" s="218"/>
      <c r="D3" s="218"/>
      <c r="E3" s="218"/>
      <c r="F3" s="218"/>
      <c r="G3" s="218"/>
      <c r="H3" s="219"/>
      <c r="I3" s="218"/>
      <c r="J3" s="218"/>
      <c r="K3" s="218"/>
      <c r="L3" s="218"/>
      <c r="M3" s="218"/>
      <c r="N3" s="219"/>
    </row>
    <row r="4" spans="2:14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1"/>
      <c r="L4" s="221"/>
      <c r="M4" s="221"/>
      <c r="N4" s="222"/>
    </row>
    <row r="5" spans="2:14" x14ac:dyDescent="0.3">
      <c r="B5" s="101"/>
      <c r="C5" s="223" t="s">
        <v>1</v>
      </c>
      <c r="D5" s="221"/>
      <c r="E5" s="224"/>
      <c r="F5" s="223" t="s">
        <v>9</v>
      </c>
      <c r="G5" s="221"/>
      <c r="H5" s="224"/>
      <c r="I5" s="221" t="s">
        <v>10</v>
      </c>
      <c r="J5" s="221"/>
      <c r="K5" s="224"/>
      <c r="L5" s="223" t="s">
        <v>11</v>
      </c>
      <c r="M5" s="221"/>
      <c r="N5" s="222"/>
    </row>
    <row r="6" spans="2:14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5" t="s">
        <v>13</v>
      </c>
      <c r="L6" s="103" t="s">
        <v>12</v>
      </c>
      <c r="M6" s="104" t="s">
        <v>13</v>
      </c>
      <c r="N6" s="107" t="s">
        <v>13</v>
      </c>
    </row>
    <row r="7" spans="2:14" x14ac:dyDescent="0.3">
      <c r="B7" s="108" t="s">
        <v>67</v>
      </c>
      <c r="C7" s="52">
        <v>3.623842592592591E-2</v>
      </c>
      <c r="D7" s="109">
        <f t="shared" ref="D7:D12" si="0">C7/C$23</f>
        <v>0.44073761261261246</v>
      </c>
      <c r="E7" s="109">
        <f t="shared" ref="E7:E12" si="1">C7/C$34</f>
        <v>0.12388225053414567</v>
      </c>
      <c r="F7" s="52">
        <v>1.3935185185185189E-2</v>
      </c>
      <c r="G7" s="109">
        <v>0.55407271053842622</v>
      </c>
      <c r="H7" s="109">
        <v>0.11326434619002827</v>
      </c>
      <c r="I7" s="52">
        <v>2.3553240740740736E-2</v>
      </c>
      <c r="J7" s="109">
        <v>0.47402748660610289</v>
      </c>
      <c r="K7" s="109">
        <v>0.1450359917325921</v>
      </c>
      <c r="L7" s="110">
        <f>C7+F7+I7</f>
        <v>7.3726851851851835E-2</v>
      </c>
      <c r="M7" s="109">
        <f t="shared" ref="M7:M22" si="2">L7/L$23</f>
        <v>0.46941783345615323</v>
      </c>
      <c r="N7" s="213">
        <f>L7/L$34</f>
        <v>0.12756583558626211</v>
      </c>
    </row>
    <row r="8" spans="2:14" x14ac:dyDescent="0.3">
      <c r="B8" s="108" t="s">
        <v>68</v>
      </c>
      <c r="C8" s="52">
        <v>2.5115740740740741E-3</v>
      </c>
      <c r="D8" s="109">
        <f t="shared" si="0"/>
        <v>3.0546171171171175E-2</v>
      </c>
      <c r="E8" s="109">
        <f t="shared" si="1"/>
        <v>8.5858985518714858E-3</v>
      </c>
      <c r="F8" s="52">
        <v>4.976851851851851E-4</v>
      </c>
      <c r="G8" s="130">
        <v>1.9788311090658071E-2</v>
      </c>
      <c r="H8" s="109">
        <v>4.0451552210724363E-3</v>
      </c>
      <c r="I8" s="52">
        <v>1.4351851851851854E-3</v>
      </c>
      <c r="J8" s="109">
        <v>2.8884230142091783E-2</v>
      </c>
      <c r="K8" s="109">
        <v>8.8375739434110208E-3</v>
      </c>
      <c r="L8" s="110">
        <f t="shared" ref="L8:L22" si="3">C8+F8+I8</f>
        <v>4.4444444444444444E-3</v>
      </c>
      <c r="M8" s="109">
        <f t="shared" si="2"/>
        <v>2.8297715549005162E-2</v>
      </c>
      <c r="N8" s="213">
        <f t="shared" ref="N8:N22" si="4">L8/L$34</f>
        <v>7.6899969960949237E-3</v>
      </c>
    </row>
    <row r="9" spans="2:14" x14ac:dyDescent="0.3">
      <c r="B9" s="108" t="s">
        <v>69</v>
      </c>
      <c r="C9" s="52">
        <v>1.1956018518518517E-2</v>
      </c>
      <c r="D9" s="109">
        <f t="shared" si="0"/>
        <v>0.14541103603603603</v>
      </c>
      <c r="E9" s="109">
        <f t="shared" si="1"/>
        <v>4.0872042415130157E-2</v>
      </c>
      <c r="F9" s="52">
        <v>3.8541666666666668E-3</v>
      </c>
      <c r="G9" s="130">
        <v>0.15324436263230556</v>
      </c>
      <c r="H9" s="109">
        <v>3.1326434619002828E-2</v>
      </c>
      <c r="I9" s="52">
        <v>7.0833333333333295E-3</v>
      </c>
      <c r="J9" s="109">
        <v>0.14255765199161419</v>
      </c>
      <c r="K9" s="109">
        <v>4.3617703656189846E-2</v>
      </c>
      <c r="L9" s="110">
        <f t="shared" si="3"/>
        <v>2.2893518518518514E-2</v>
      </c>
      <c r="M9" s="109">
        <f t="shared" si="2"/>
        <v>0.14576271186440679</v>
      </c>
      <c r="N9" s="213">
        <f t="shared" si="4"/>
        <v>3.9611494943426452E-2</v>
      </c>
    </row>
    <row r="10" spans="2:14" x14ac:dyDescent="0.3">
      <c r="B10" s="108" t="s">
        <v>70</v>
      </c>
      <c r="C10" s="52">
        <v>4.6296296296296294E-3</v>
      </c>
      <c r="D10" s="109">
        <f t="shared" si="0"/>
        <v>5.6306306306306314E-2</v>
      </c>
      <c r="E10" s="109">
        <f t="shared" si="1"/>
        <v>1.5826541109440526E-2</v>
      </c>
      <c r="F10" s="52">
        <v>1.0532407407407407E-3</v>
      </c>
      <c r="G10" s="130">
        <v>4.1877588587206624E-2</v>
      </c>
      <c r="H10" s="109">
        <v>8.560677328316087E-3</v>
      </c>
      <c r="I10" s="52">
        <v>2.8703703703703708E-3</v>
      </c>
      <c r="J10" s="109">
        <v>5.7768460284183566E-2</v>
      </c>
      <c r="K10" s="109">
        <v>1.7675147886822042E-2</v>
      </c>
      <c r="L10" s="110">
        <f t="shared" si="3"/>
        <v>8.5532407407407415E-3</v>
      </c>
      <c r="M10" s="109">
        <f t="shared" si="2"/>
        <v>5.4458364038319836E-2</v>
      </c>
      <c r="N10" s="213">
        <f t="shared" si="4"/>
        <v>1.479923901071393E-2</v>
      </c>
    </row>
    <row r="11" spans="2:14" x14ac:dyDescent="0.3">
      <c r="B11" s="108" t="s">
        <v>71</v>
      </c>
      <c r="C11" s="52">
        <v>9.2361111111111081E-3</v>
      </c>
      <c r="D11" s="109">
        <f t="shared" si="0"/>
        <v>0.11233108108108106</v>
      </c>
      <c r="E11" s="109">
        <f t="shared" si="1"/>
        <v>3.1573949513333845E-2</v>
      </c>
      <c r="F11" s="52">
        <v>2.4305555555555552E-3</v>
      </c>
      <c r="G11" s="130">
        <v>9.6640589047399889E-2</v>
      </c>
      <c r="H11" s="109">
        <v>1.9755409219190969E-2</v>
      </c>
      <c r="I11" s="52">
        <v>5.3819444444444444E-3</v>
      </c>
      <c r="J11" s="109">
        <v>0.10831586303284417</v>
      </c>
      <c r="K11" s="109">
        <v>3.3140902287791318E-2</v>
      </c>
      <c r="L11" s="110">
        <f t="shared" si="3"/>
        <v>1.7048611111111108E-2</v>
      </c>
      <c r="M11" s="109">
        <f t="shared" si="2"/>
        <v>0.10854826823876197</v>
      </c>
      <c r="N11" s="213">
        <f t="shared" si="4"/>
        <v>2.9498347852207868E-2</v>
      </c>
    </row>
    <row r="12" spans="2:14" x14ac:dyDescent="0.3">
      <c r="B12" s="108" t="s">
        <v>72</v>
      </c>
      <c r="C12" s="52">
        <v>7.1875000000000012E-3</v>
      </c>
      <c r="D12" s="109">
        <f t="shared" si="0"/>
        <v>8.7415540540540571E-2</v>
      </c>
      <c r="E12" s="109">
        <f t="shared" si="1"/>
        <v>2.4570705072406423E-2</v>
      </c>
      <c r="F12" s="52">
        <v>3.2407407407407406E-4</v>
      </c>
      <c r="G12" s="130">
        <v>1.2885411872986653E-2</v>
      </c>
      <c r="H12" s="109">
        <v>2.6340545625587962E-3</v>
      </c>
      <c r="I12" s="52">
        <v>4.0972222222222217E-3</v>
      </c>
      <c r="J12" s="109">
        <v>8.2459818308874916E-2</v>
      </c>
      <c r="K12" s="109">
        <v>2.5229848193286292E-2</v>
      </c>
      <c r="L12" s="110">
        <f t="shared" si="3"/>
        <v>1.1608796296296298E-2</v>
      </c>
      <c r="M12" s="109">
        <f t="shared" si="2"/>
        <v>7.3913043478260887E-2</v>
      </c>
      <c r="N12" s="213">
        <f t="shared" si="4"/>
        <v>2.008611194552919E-2</v>
      </c>
    </row>
    <row r="13" spans="2:14" x14ac:dyDescent="0.3">
      <c r="B13" s="108" t="s">
        <v>73</v>
      </c>
      <c r="C13" s="52"/>
      <c r="D13" s="109"/>
      <c r="E13" s="109"/>
      <c r="F13" s="52"/>
      <c r="G13" s="130"/>
      <c r="H13" s="109"/>
      <c r="I13" s="52"/>
      <c r="J13" s="109"/>
      <c r="K13" s="109"/>
      <c r="L13" s="110"/>
      <c r="M13" s="109"/>
      <c r="N13" s="213"/>
    </row>
    <row r="14" spans="2:14" x14ac:dyDescent="0.3">
      <c r="B14" s="108" t="s">
        <v>74</v>
      </c>
      <c r="C14" s="52"/>
      <c r="D14" s="109"/>
      <c r="E14" s="109"/>
      <c r="F14" s="52"/>
      <c r="G14" s="130"/>
      <c r="H14" s="109"/>
      <c r="I14" s="52" t="s">
        <v>136</v>
      </c>
      <c r="J14" s="109"/>
      <c r="K14" s="109"/>
      <c r="L14" s="110"/>
      <c r="M14" s="109"/>
      <c r="N14" s="213"/>
    </row>
    <row r="15" spans="2:14" x14ac:dyDescent="0.3">
      <c r="B15" s="108" t="s">
        <v>75</v>
      </c>
      <c r="C15" s="52"/>
      <c r="D15" s="109"/>
      <c r="E15" s="109"/>
      <c r="F15" s="52"/>
      <c r="G15" s="109"/>
      <c r="H15" s="109"/>
      <c r="I15" s="52">
        <v>6.5972222222222213E-4</v>
      </c>
      <c r="J15" s="109">
        <v>1.3277428371767994E-2</v>
      </c>
      <c r="K15" s="109">
        <v>4.0624331836647421E-3</v>
      </c>
      <c r="L15" s="110">
        <f t="shared" ref="L15" si="5">C15+F15+I15</f>
        <v>6.5972222222222213E-4</v>
      </c>
      <c r="M15" s="109">
        <f t="shared" si="2"/>
        <v>4.2004421518054532E-3</v>
      </c>
      <c r="N15" s="213">
        <f t="shared" ref="N15" si="6">L15/L$34</f>
        <v>1.1414839291078401E-3</v>
      </c>
    </row>
    <row r="16" spans="2:14" x14ac:dyDescent="0.3">
      <c r="B16" s="108" t="s">
        <v>76</v>
      </c>
      <c r="C16" s="52">
        <v>1.4814814814814814E-3</v>
      </c>
      <c r="D16" s="109">
        <f>C16/C$23</f>
        <v>1.8018018018018021E-2</v>
      </c>
      <c r="E16" s="109">
        <f>C16/C$34</f>
        <v>5.0644931550209689E-3</v>
      </c>
      <c r="F16" s="52"/>
      <c r="G16" s="109"/>
      <c r="H16" s="109"/>
      <c r="I16" s="52">
        <v>4.6296296296296298E-4</v>
      </c>
      <c r="J16" s="109">
        <v>9.3174935942231547E-3</v>
      </c>
      <c r="K16" s="109">
        <v>2.8508303043261354E-3</v>
      </c>
      <c r="L16" s="110">
        <f t="shared" si="3"/>
        <v>1.9444444444444444E-3</v>
      </c>
      <c r="M16" s="109">
        <f t="shared" si="2"/>
        <v>1.2380250552689757E-2</v>
      </c>
      <c r="N16" s="213">
        <f t="shared" si="4"/>
        <v>3.364373685791529E-3</v>
      </c>
    </row>
    <row r="17" spans="2:14" x14ac:dyDescent="0.3">
      <c r="B17" s="108" t="s">
        <v>77</v>
      </c>
      <c r="C17" s="52">
        <v>4.5138888888888887E-4</v>
      </c>
      <c r="D17" s="109">
        <f>C17/C$23</f>
        <v>5.4898648648648652E-3</v>
      </c>
      <c r="E17" s="109">
        <f>C17/C$34</f>
        <v>1.5430877581704514E-3</v>
      </c>
      <c r="F17" s="52">
        <v>2.8935185185185184E-4</v>
      </c>
      <c r="G17" s="109">
        <v>1.1504832029452369E-2</v>
      </c>
      <c r="H17" s="109">
        <v>2.351834430856068E-3</v>
      </c>
      <c r="I17" s="52">
        <v>1.4004629629629629E-3</v>
      </c>
      <c r="J17" s="109">
        <v>2.8185418122525042E-2</v>
      </c>
      <c r="K17" s="109">
        <v>8.6237616705865591E-3</v>
      </c>
      <c r="L17" s="110">
        <f t="shared" si="3"/>
        <v>2.1412037037037038E-3</v>
      </c>
      <c r="M17" s="109">
        <f t="shared" si="2"/>
        <v>1.3633014001473841E-2</v>
      </c>
      <c r="N17" s="213">
        <f t="shared" si="4"/>
        <v>3.7048162611394817E-3</v>
      </c>
    </row>
    <row r="18" spans="2:14" x14ac:dyDescent="0.3">
      <c r="B18" s="108" t="s">
        <v>78</v>
      </c>
      <c r="C18" s="52"/>
      <c r="D18" s="109"/>
      <c r="E18" s="109"/>
      <c r="F18" s="52"/>
      <c r="G18" s="109"/>
      <c r="H18" s="109"/>
      <c r="I18" s="52"/>
      <c r="J18" s="109"/>
      <c r="K18" s="109"/>
      <c r="L18" s="110"/>
      <c r="M18" s="109"/>
      <c r="N18" s="213"/>
    </row>
    <row r="19" spans="2:14" x14ac:dyDescent="0.3">
      <c r="B19" s="108" t="s">
        <v>79</v>
      </c>
      <c r="C19" s="52"/>
      <c r="D19" s="109"/>
      <c r="E19" s="109"/>
      <c r="F19" s="52"/>
      <c r="G19" s="109"/>
      <c r="H19" s="109"/>
      <c r="I19" s="52"/>
      <c r="J19" s="109"/>
      <c r="K19" s="109"/>
      <c r="L19" s="110"/>
      <c r="M19" s="109"/>
      <c r="N19" s="213"/>
    </row>
    <row r="20" spans="2:14" x14ac:dyDescent="0.3">
      <c r="B20" s="108" t="s">
        <v>80</v>
      </c>
      <c r="C20" s="52"/>
      <c r="D20" s="109"/>
      <c r="E20" s="109"/>
      <c r="F20" s="52"/>
      <c r="G20" s="109"/>
      <c r="H20" s="109"/>
      <c r="I20" s="52"/>
      <c r="J20" s="109"/>
      <c r="K20" s="109"/>
      <c r="L20" s="110"/>
      <c r="M20" s="109"/>
      <c r="N20" s="213"/>
    </row>
    <row r="21" spans="2:14" x14ac:dyDescent="0.3">
      <c r="B21" s="108" t="s">
        <v>81</v>
      </c>
      <c r="C21" s="52"/>
      <c r="D21" s="109"/>
      <c r="E21" s="109"/>
      <c r="F21" s="52"/>
      <c r="G21" s="109"/>
      <c r="H21" s="109"/>
      <c r="I21" s="52">
        <v>1.5046296296296297E-4</v>
      </c>
      <c r="J21" s="109">
        <v>3.0281854181225254E-3</v>
      </c>
      <c r="K21" s="109">
        <v>9.26519848905994E-4</v>
      </c>
      <c r="L21" s="110">
        <f t="shared" ref="L21" si="7">C21+F21+I21</f>
        <v>1.5046296296296297E-4</v>
      </c>
      <c r="M21" s="109">
        <f t="shared" si="2"/>
        <v>9.5799557848194562E-4</v>
      </c>
      <c r="N21" s="213">
        <f t="shared" ref="N21" si="8">L21/L$34</f>
        <v>2.6033843997196358E-4</v>
      </c>
    </row>
    <row r="22" spans="2:14" x14ac:dyDescent="0.3">
      <c r="B22" s="108" t="s">
        <v>82</v>
      </c>
      <c r="C22" s="52">
        <v>8.5300925925925926E-3</v>
      </c>
      <c r="D22" s="109">
        <f>C22/C$23</f>
        <v>0.10374436936936939</v>
      </c>
      <c r="E22" s="109">
        <f>C22/C$34</f>
        <v>2.9160401994144172E-2</v>
      </c>
      <c r="F22" s="52">
        <v>2.7662037037037034E-3</v>
      </c>
      <c r="G22" s="109">
        <v>0.10998619420156464</v>
      </c>
      <c r="H22" s="109">
        <v>2.2483537158984008E-2</v>
      </c>
      <c r="I22" s="52">
        <v>2.592592592592593E-3</v>
      </c>
      <c r="J22" s="109">
        <v>5.2177964127649676E-2</v>
      </c>
      <c r="K22" s="109">
        <v>1.5964649704226359E-2</v>
      </c>
      <c r="L22" s="110">
        <f t="shared" si="3"/>
        <v>1.3888888888888888E-2</v>
      </c>
      <c r="M22" s="109">
        <f t="shared" si="2"/>
        <v>8.8430361090641132E-2</v>
      </c>
      <c r="N22" s="213">
        <f t="shared" si="4"/>
        <v>2.4031240612796635E-2</v>
      </c>
    </row>
    <row r="23" spans="2:14" x14ac:dyDescent="0.3">
      <c r="B23" s="111" t="s">
        <v>11</v>
      </c>
      <c r="C23" s="134">
        <f>SUM(C7:C22)</f>
        <v>8.222222222222221E-2</v>
      </c>
      <c r="D23" s="113">
        <f>SUM(D7:D22)</f>
        <v>0.99999999999999989</v>
      </c>
      <c r="E23" s="114">
        <f>SUM(E7:E22)</f>
        <v>0.28107937010366363</v>
      </c>
      <c r="F23" s="112">
        <v>2.5150462962962965E-2</v>
      </c>
      <c r="G23" s="113">
        <v>1</v>
      </c>
      <c r="H23" s="114">
        <v>0.20442144873000948</v>
      </c>
      <c r="I23" s="112">
        <v>4.9687499999999996E-2</v>
      </c>
      <c r="J23" s="113">
        <v>1</v>
      </c>
      <c r="K23" s="114">
        <v>0.30596536241180239</v>
      </c>
      <c r="L23" s="112">
        <f>SUM(L7:L22)</f>
        <v>0.15706018518518516</v>
      </c>
      <c r="M23" s="113">
        <f>SUM(M7:M22)</f>
        <v>1</v>
      </c>
      <c r="N23" s="115">
        <f>SUM(N7:N22)</f>
        <v>0.27175327926304194</v>
      </c>
    </row>
    <row r="24" spans="2:14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</row>
    <row r="25" spans="2:14" x14ac:dyDescent="0.3">
      <c r="B25" s="102" t="s">
        <v>83</v>
      </c>
      <c r="C25" s="119" t="s">
        <v>12</v>
      </c>
      <c r="D25" s="119" t="s">
        <v>13</v>
      </c>
      <c r="E25" s="119" t="s">
        <v>13</v>
      </c>
      <c r="F25" s="104" t="s">
        <v>12</v>
      </c>
      <c r="G25" s="120" t="s">
        <v>13</v>
      </c>
      <c r="H25" s="120" t="s">
        <v>13</v>
      </c>
      <c r="I25" s="104" t="s">
        <v>12</v>
      </c>
      <c r="J25" s="120" t="s">
        <v>13</v>
      </c>
      <c r="K25" s="120" t="s">
        <v>13</v>
      </c>
      <c r="L25" s="210" t="s">
        <v>12</v>
      </c>
      <c r="M25" s="119" t="s">
        <v>13</v>
      </c>
      <c r="N25" s="212" t="s">
        <v>13</v>
      </c>
    </row>
    <row r="26" spans="2:14" x14ac:dyDescent="0.3">
      <c r="B26" s="108" t="s">
        <v>84</v>
      </c>
      <c r="C26" s="52">
        <v>1.5717592592592589E-2</v>
      </c>
      <c r="D26" s="110"/>
      <c r="E26" s="109">
        <f t="shared" ref="E26:E31" si="9">C26/C$34</f>
        <v>5.3731107066550578E-2</v>
      </c>
      <c r="F26" s="52">
        <v>1.2141203703703699E-2</v>
      </c>
      <c r="G26" s="110"/>
      <c r="H26" s="109">
        <v>9.8682972718720577E-2</v>
      </c>
      <c r="I26" s="52">
        <v>9.432870370370371E-3</v>
      </c>
      <c r="J26" s="110"/>
      <c r="K26" s="109">
        <v>5.8085667450645008E-2</v>
      </c>
      <c r="L26" s="110">
        <f t="shared" ref="L26:L31" si="10">C26+F26+I26</f>
        <v>3.729166666666666E-2</v>
      </c>
      <c r="M26" s="110"/>
      <c r="N26" s="213">
        <f t="shared" ref="N26:N31" si="11">L26/L$34</f>
        <v>6.4523881045358958E-2</v>
      </c>
    </row>
    <row r="27" spans="2:14" x14ac:dyDescent="0.3">
      <c r="B27" s="108" t="s">
        <v>85</v>
      </c>
      <c r="C27" s="52">
        <v>8.6342592592592599E-3</v>
      </c>
      <c r="D27" s="110"/>
      <c r="E27" s="109">
        <f t="shared" si="9"/>
        <v>2.9516499169106584E-2</v>
      </c>
      <c r="F27" s="52">
        <v>1.2037037037037036E-3</v>
      </c>
      <c r="G27" s="110"/>
      <c r="H27" s="109">
        <v>9.7836312323612423E-3</v>
      </c>
      <c r="I27" s="52">
        <v>8.2638888888888901E-3</v>
      </c>
      <c r="J27" s="110"/>
      <c r="K27" s="109">
        <v>5.0887320932221522E-2</v>
      </c>
      <c r="L27" s="110">
        <f t="shared" si="10"/>
        <v>1.8101851851851855E-2</v>
      </c>
      <c r="M27" s="110"/>
      <c r="N27" s="213">
        <f t="shared" si="11"/>
        <v>3.1320716932011619E-2</v>
      </c>
    </row>
    <row r="28" spans="2:14" x14ac:dyDescent="0.3">
      <c r="B28" s="108" t="s">
        <v>86</v>
      </c>
      <c r="C28" s="52">
        <v>5.9375000000000001E-3</v>
      </c>
      <c r="D28" s="110"/>
      <c r="E28" s="109">
        <f t="shared" si="9"/>
        <v>2.0297538972857476E-2</v>
      </c>
      <c r="F28" s="52">
        <v>6.018518518518519E-4</v>
      </c>
      <c r="G28" s="110"/>
      <c r="H28" s="109">
        <v>4.891815616180622E-3</v>
      </c>
      <c r="I28" s="52">
        <v>1.0185185185185186E-3</v>
      </c>
      <c r="J28" s="110"/>
      <c r="K28" s="109">
        <v>6.2718266695174982E-3</v>
      </c>
      <c r="L28" s="110">
        <f t="shared" si="10"/>
        <v>7.5578703703703702E-3</v>
      </c>
      <c r="M28" s="110"/>
      <c r="N28" s="213">
        <f t="shared" si="11"/>
        <v>1.307700010013017E-2</v>
      </c>
    </row>
    <row r="29" spans="2:14" x14ac:dyDescent="0.3">
      <c r="B29" s="108" t="s">
        <v>87</v>
      </c>
      <c r="C29" s="52">
        <v>4.6076388888888854E-2</v>
      </c>
      <c r="D29" s="110"/>
      <c r="E29" s="109">
        <f t="shared" si="9"/>
        <v>0.15751365039170673</v>
      </c>
      <c r="F29" s="52">
        <v>2.4976851851851844E-2</v>
      </c>
      <c r="G29" s="110"/>
      <c r="H29" s="109">
        <v>0.20301034807149573</v>
      </c>
      <c r="I29" s="52">
        <v>4.056712962962964E-2</v>
      </c>
      <c r="J29" s="110"/>
      <c r="K29" s="109">
        <v>0.24980400541657766</v>
      </c>
      <c r="L29" s="110">
        <f t="shared" si="10"/>
        <v>0.11162037037037034</v>
      </c>
      <c r="M29" s="110"/>
      <c r="N29" s="213">
        <f t="shared" si="11"/>
        <v>0.19313107039150892</v>
      </c>
    </row>
    <row r="30" spans="2:14" x14ac:dyDescent="0.3">
      <c r="B30" s="108" t="s">
        <v>88</v>
      </c>
      <c r="C30" s="52">
        <v>9.3078703703703788E-2</v>
      </c>
      <c r="D30" s="110"/>
      <c r="E30" s="109">
        <f t="shared" si="9"/>
        <v>0.31819260900530211</v>
      </c>
      <c r="F30" s="52">
        <v>5.3379629629629617E-2</v>
      </c>
      <c r="G30" s="110"/>
      <c r="H30" s="109">
        <v>0.43386641580432733</v>
      </c>
      <c r="I30" s="52">
        <v>4.2511574074074049E-2</v>
      </c>
      <c r="J30" s="110"/>
      <c r="K30" s="109">
        <v>0.2617774926947472</v>
      </c>
      <c r="L30" s="110">
        <f t="shared" si="10"/>
        <v>0.18896990740740746</v>
      </c>
      <c r="M30" s="110"/>
      <c r="N30" s="213">
        <f t="shared" si="11"/>
        <v>0.32696505457094233</v>
      </c>
    </row>
    <row r="31" spans="2:14" x14ac:dyDescent="0.3">
      <c r="B31" s="108" t="s">
        <v>89</v>
      </c>
      <c r="C31" s="52">
        <v>4.0856481481481487E-2</v>
      </c>
      <c r="D31" s="110"/>
      <c r="E31" s="109">
        <f t="shared" si="9"/>
        <v>0.13966922529081266</v>
      </c>
      <c r="F31" s="52">
        <v>5.5787037037037038E-3</v>
      </c>
      <c r="G31" s="110"/>
      <c r="H31" s="109">
        <v>4.5343367826904991E-2</v>
      </c>
      <c r="I31" s="52">
        <v>1.091435185185185E-2</v>
      </c>
      <c r="J31" s="110"/>
      <c r="K31" s="109">
        <v>6.7208324424488625E-2</v>
      </c>
      <c r="L31" s="110">
        <f t="shared" si="10"/>
        <v>5.7349537037037039E-2</v>
      </c>
      <c r="M31" s="110"/>
      <c r="N31" s="213">
        <f t="shared" si="11"/>
        <v>9.9228997697006119E-2</v>
      </c>
    </row>
    <row r="32" spans="2:14" x14ac:dyDescent="0.3">
      <c r="B32" s="111" t="s">
        <v>11</v>
      </c>
      <c r="C32" s="142">
        <f>SUM(C26:C31)</f>
        <v>0.210300925925926</v>
      </c>
      <c r="D32" s="123"/>
      <c r="E32" s="113">
        <f>SUM(E26:E31)</f>
        <v>0.71892062989633621</v>
      </c>
      <c r="F32" s="123">
        <v>9.7881944444444424E-2</v>
      </c>
      <c r="G32" s="123"/>
      <c r="H32" s="113">
        <v>0.79557855126999055</v>
      </c>
      <c r="I32" s="123">
        <v>0.11270833333333333</v>
      </c>
      <c r="J32" s="123"/>
      <c r="K32" s="113">
        <v>0.6940346375881975</v>
      </c>
      <c r="L32" s="123">
        <f>SUM(L26:L31)</f>
        <v>0.4208912037037037</v>
      </c>
      <c r="M32" s="123"/>
      <c r="N32" s="115">
        <f>SUM(N26:N31)</f>
        <v>0.72824672073695818</v>
      </c>
    </row>
    <row r="33" spans="2:14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6"/>
    </row>
    <row r="34" spans="2:14" x14ac:dyDescent="0.3">
      <c r="B34" s="111" t="s">
        <v>14</v>
      </c>
      <c r="C34" s="142">
        <f>C32+C23</f>
        <v>0.29252314814814823</v>
      </c>
      <c r="D34" s="127"/>
      <c r="E34" s="113">
        <f>E32+E23</f>
        <v>0.99999999999999978</v>
      </c>
      <c r="F34" s="123">
        <v>0.1230324074074074</v>
      </c>
      <c r="G34" s="127"/>
      <c r="H34" s="113">
        <v>1</v>
      </c>
      <c r="I34" s="123">
        <v>0.16239583333333332</v>
      </c>
      <c r="J34" s="127"/>
      <c r="K34" s="113">
        <v>0.99999999999999989</v>
      </c>
      <c r="L34" s="142">
        <f>L32+L23</f>
        <v>0.57795138888888886</v>
      </c>
      <c r="M34" s="127"/>
      <c r="N34" s="128">
        <f>N32+N23</f>
        <v>1</v>
      </c>
    </row>
    <row r="35" spans="2:14" ht="66" customHeight="1" thickBot="1" x14ac:dyDescent="0.35">
      <c r="B35" s="225" t="s">
        <v>141</v>
      </c>
      <c r="C35" s="226"/>
      <c r="D35" s="226"/>
      <c r="E35" s="226"/>
      <c r="F35" s="226"/>
      <c r="G35" s="226"/>
      <c r="H35" s="227"/>
      <c r="I35" s="226"/>
      <c r="J35" s="226"/>
      <c r="K35" s="226"/>
      <c r="L35" s="226"/>
      <c r="M35" s="226"/>
      <c r="N35" s="227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33203125" style="148" customWidth="1"/>
    <col min="7" max="7" width="10.33203125" style="100" customWidth="1"/>
    <col min="8" max="8" width="10.33203125" style="148" customWidth="1"/>
    <col min="9" max="11" width="10.33203125" style="100" customWidth="1"/>
    <col min="12" max="16384" width="8.88671875" style="100"/>
  </cols>
  <sheetData>
    <row r="1" spans="2:11" s="129" customFormat="1" x14ac:dyDescent="0.3">
      <c r="C1" s="131"/>
      <c r="D1" s="131"/>
      <c r="E1" s="131"/>
      <c r="F1" s="131"/>
      <c r="H1" s="131"/>
    </row>
    <row r="2" spans="2:11" s="129" customFormat="1" ht="15" thickBot="1" x14ac:dyDescent="0.35">
      <c r="C2" s="131"/>
      <c r="D2" s="131"/>
      <c r="E2" s="131"/>
      <c r="F2" s="131"/>
      <c r="H2" s="131"/>
    </row>
    <row r="3" spans="2:11" s="129" customFormat="1" x14ac:dyDescent="0.3">
      <c r="B3" s="217" t="s">
        <v>142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s="129" customFormat="1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2"/>
    </row>
    <row r="5" spans="2:11" s="129" customFormat="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s="129" customFormat="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s="129" customFormat="1" x14ac:dyDescent="0.3">
      <c r="B7" s="108" t="s">
        <v>67</v>
      </c>
      <c r="C7" s="52">
        <v>2.3043981481481478E-2</v>
      </c>
      <c r="D7" s="130">
        <v>0.57097791798107256</v>
      </c>
      <c r="E7" s="132">
        <v>0.2085253456221198</v>
      </c>
      <c r="F7" s="52">
        <v>8.4837962962962966E-3</v>
      </c>
      <c r="G7" s="130">
        <v>0.53077480086893536</v>
      </c>
      <c r="H7" s="132">
        <v>0.19588455371459113</v>
      </c>
      <c r="I7" s="52">
        <v>3.1527777777777773E-2</v>
      </c>
      <c r="J7" s="130">
        <v>0.55957271980279377</v>
      </c>
      <c r="K7" s="133">
        <v>0.20496613995485322</v>
      </c>
    </row>
    <row r="8" spans="2:11" s="129" customFormat="1" x14ac:dyDescent="0.3">
      <c r="B8" s="108" t="s">
        <v>68</v>
      </c>
      <c r="C8" s="52">
        <v>2.0833333333333332E-4</v>
      </c>
      <c r="D8" s="130">
        <v>5.1620303986234595E-3</v>
      </c>
      <c r="E8" s="132">
        <v>1.8852115626309175E-3</v>
      </c>
      <c r="F8" s="52"/>
      <c r="G8" s="130"/>
      <c r="H8" s="132"/>
      <c r="I8" s="52">
        <v>2.0833333333333332E-4</v>
      </c>
      <c r="J8" s="130">
        <v>3.6976170912078887E-3</v>
      </c>
      <c r="K8" s="133">
        <v>1.3544018058690742E-3</v>
      </c>
    </row>
    <row r="9" spans="2:11" s="129" customFormat="1" x14ac:dyDescent="0.3">
      <c r="B9" s="108" t="s">
        <v>69</v>
      </c>
      <c r="C9" s="52">
        <v>6.2847222222222219E-3</v>
      </c>
      <c r="D9" s="130">
        <v>0.15572125035847437</v>
      </c>
      <c r="E9" s="132">
        <v>5.6870548806032678E-2</v>
      </c>
      <c r="F9" s="52">
        <v>1.1458333333333333E-3</v>
      </c>
      <c r="G9" s="130">
        <v>7.1687183200579263E-2</v>
      </c>
      <c r="H9" s="132">
        <v>2.6456440406199891E-2</v>
      </c>
      <c r="I9" s="52">
        <v>7.4305555555555557E-3</v>
      </c>
      <c r="J9" s="130">
        <v>0.13188167625308136</v>
      </c>
      <c r="K9" s="133">
        <v>4.8306997742663657E-2</v>
      </c>
    </row>
    <row r="10" spans="2:11" s="129" customFormat="1" x14ac:dyDescent="0.3">
      <c r="B10" s="108" t="s">
        <v>70</v>
      </c>
      <c r="C10" s="52">
        <v>4.1666666666666664E-4</v>
      </c>
      <c r="D10" s="130">
        <v>1.0324060797246919E-2</v>
      </c>
      <c r="E10" s="132">
        <v>3.7704231252618349E-3</v>
      </c>
      <c r="F10" s="52">
        <v>1.0185185185185184E-3</v>
      </c>
      <c r="G10" s="130">
        <v>6.3721940622737117E-2</v>
      </c>
      <c r="H10" s="132">
        <v>2.3516835916622125E-2</v>
      </c>
      <c r="I10" s="52">
        <v>1.4351851851851852E-3</v>
      </c>
      <c r="J10" s="130">
        <v>2.5472473294987679E-2</v>
      </c>
      <c r="K10" s="133">
        <v>9.3303235515425128E-3</v>
      </c>
    </row>
    <row r="11" spans="2:11" s="129" customFormat="1" x14ac:dyDescent="0.3">
      <c r="B11" s="108" t="s">
        <v>71</v>
      </c>
      <c r="C11" s="52">
        <v>6.5972222222222231E-3</v>
      </c>
      <c r="D11" s="130">
        <v>0.16346429595640957</v>
      </c>
      <c r="E11" s="132">
        <v>5.9698366149979067E-2</v>
      </c>
      <c r="F11" s="52">
        <v>2.8472222222222223E-3</v>
      </c>
      <c r="G11" s="130">
        <v>0.17813178855901515</v>
      </c>
      <c r="H11" s="132">
        <v>6.5740245857830032E-2</v>
      </c>
      <c r="I11" s="52">
        <v>9.4444444444444428E-3</v>
      </c>
      <c r="J11" s="130">
        <v>0.16762530813475759</v>
      </c>
      <c r="K11" s="133">
        <v>6.1399548532731364E-2</v>
      </c>
    </row>
    <row r="12" spans="2:11" s="129" customFormat="1" x14ac:dyDescent="0.3">
      <c r="B12" s="108" t="s">
        <v>72</v>
      </c>
      <c r="C12" s="52">
        <v>2.627314814814815E-3</v>
      </c>
      <c r="D12" s="130">
        <v>6.5098938915973639E-2</v>
      </c>
      <c r="E12" s="132">
        <v>2.3774612484289907E-2</v>
      </c>
      <c r="F12" s="52">
        <v>7.4074074074074081E-4</v>
      </c>
      <c r="G12" s="130">
        <v>4.6343229543808824E-2</v>
      </c>
      <c r="H12" s="132">
        <v>1.7103153393907004E-2</v>
      </c>
      <c r="I12" s="52">
        <v>3.368055555555556E-3</v>
      </c>
      <c r="J12" s="130">
        <v>5.9778142974527541E-2</v>
      </c>
      <c r="K12" s="133">
        <v>2.1896162528216707E-2</v>
      </c>
    </row>
    <row r="13" spans="2:11" s="129" customFormat="1" x14ac:dyDescent="0.3">
      <c r="B13" s="108" t="s">
        <v>73</v>
      </c>
      <c r="C13" s="52">
        <v>1.7361111111111112E-4</v>
      </c>
      <c r="D13" s="130">
        <v>4.3016919988528831E-3</v>
      </c>
      <c r="E13" s="132">
        <v>1.5710096355257648E-3</v>
      </c>
      <c r="F13" s="52"/>
      <c r="G13" s="130"/>
      <c r="H13" s="132"/>
      <c r="I13" s="52">
        <v>1.7361111111111112E-4</v>
      </c>
      <c r="J13" s="130">
        <v>3.0813475760065744E-3</v>
      </c>
      <c r="K13" s="133">
        <v>1.128668171557562E-3</v>
      </c>
    </row>
    <row r="14" spans="2:11" s="129" customFormat="1" x14ac:dyDescent="0.3">
      <c r="B14" s="108" t="s">
        <v>74</v>
      </c>
      <c r="C14" s="52" t="s">
        <v>136</v>
      </c>
      <c r="D14" s="130"/>
      <c r="E14" s="132"/>
      <c r="F14" s="52" t="s">
        <v>136</v>
      </c>
      <c r="G14" s="130"/>
      <c r="H14" s="132"/>
      <c r="I14" s="52" t="s">
        <v>136</v>
      </c>
      <c r="J14" s="130"/>
      <c r="K14" s="133"/>
    </row>
    <row r="15" spans="2:11" s="129" customFormat="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s="129" customFormat="1" x14ac:dyDescent="0.3">
      <c r="B16" s="108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s="129" customFormat="1" x14ac:dyDescent="0.3">
      <c r="B17" s="108" t="s">
        <v>77</v>
      </c>
      <c r="C17" s="52"/>
      <c r="D17" s="130"/>
      <c r="E17" s="132"/>
      <c r="F17" s="52">
        <v>3.0092592592592595E-4</v>
      </c>
      <c r="G17" s="130">
        <v>1.8826937002172334E-2</v>
      </c>
      <c r="H17" s="132">
        <v>6.9481560662747197E-3</v>
      </c>
      <c r="I17" s="52">
        <v>3.0092592592592595E-4</v>
      </c>
      <c r="J17" s="130">
        <v>5.3410024650780621E-3</v>
      </c>
      <c r="K17" s="133">
        <v>1.9563581640331075E-3</v>
      </c>
    </row>
    <row r="18" spans="2:14" s="129" customFormat="1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s="129" customFormat="1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s="129" customFormat="1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s="129" customFormat="1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s="129" customFormat="1" x14ac:dyDescent="0.3">
      <c r="B22" s="108" t="s">
        <v>82</v>
      </c>
      <c r="C22" s="52">
        <v>1.0069444444444444E-3</v>
      </c>
      <c r="D22" s="130">
        <v>2.494981359334672E-2</v>
      </c>
      <c r="E22" s="132">
        <v>9.1118558860494355E-3</v>
      </c>
      <c r="F22" s="52">
        <v>1.4467592592592592E-3</v>
      </c>
      <c r="G22" s="130">
        <v>9.0514120202751597E-2</v>
      </c>
      <c r="H22" s="132">
        <v>3.340459647247461E-2</v>
      </c>
      <c r="I22" s="52">
        <v>2.4537037037037036E-3</v>
      </c>
      <c r="J22" s="130">
        <v>4.3549712407559581E-2</v>
      </c>
      <c r="K22" s="133">
        <v>1.5951843491346877E-2</v>
      </c>
    </row>
    <row r="23" spans="2:14" s="129" customFormat="1" x14ac:dyDescent="0.3">
      <c r="B23" s="111" t="s">
        <v>11</v>
      </c>
      <c r="C23" s="134">
        <v>4.0358796296296288E-2</v>
      </c>
      <c r="D23" s="135">
        <v>1.0000000000000002</v>
      </c>
      <c r="E23" s="136">
        <v>0.3652073732718894</v>
      </c>
      <c r="F23" s="134">
        <v>1.5983796296296301E-2</v>
      </c>
      <c r="G23" s="135">
        <v>0.99999999999999978</v>
      </c>
      <c r="H23" s="136">
        <v>0.3690539818278995</v>
      </c>
      <c r="I23" s="134">
        <v>5.6342592592592583E-2</v>
      </c>
      <c r="J23" s="135">
        <v>1</v>
      </c>
      <c r="K23" s="137">
        <v>0.36629044394281407</v>
      </c>
    </row>
    <row r="24" spans="2:14" s="129" customFormat="1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s="129" customFormat="1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s="129" customFormat="1" x14ac:dyDescent="0.3">
      <c r="B26" s="108" t="s">
        <v>84</v>
      </c>
      <c r="C26" s="52">
        <v>1.2152777777777778E-3</v>
      </c>
      <c r="D26" s="130"/>
      <c r="E26" s="132">
        <v>1.0997067448680353E-2</v>
      </c>
      <c r="F26" s="52">
        <v>1.7476851851851852E-3</v>
      </c>
      <c r="G26" s="130"/>
      <c r="H26" s="132">
        <v>4.0352752538749329E-2</v>
      </c>
      <c r="I26" s="52">
        <v>2.9629629629629624E-3</v>
      </c>
      <c r="J26" s="130"/>
      <c r="K26" s="133">
        <v>1.9262603461249056E-2</v>
      </c>
    </row>
    <row r="27" spans="2:14" s="129" customFormat="1" x14ac:dyDescent="0.3">
      <c r="B27" s="108" t="s">
        <v>85</v>
      </c>
      <c r="C27" s="52">
        <v>2.5000000000000001E-3</v>
      </c>
      <c r="D27" s="130"/>
      <c r="E27" s="132">
        <v>2.2622538751571011E-2</v>
      </c>
      <c r="F27" s="52">
        <v>1.4699074074074076E-3</v>
      </c>
      <c r="G27" s="130"/>
      <c r="H27" s="132">
        <v>3.393907001603421E-2</v>
      </c>
      <c r="I27" s="52">
        <v>3.9699074074074064E-3</v>
      </c>
      <c r="J27" s="130"/>
      <c r="K27" s="133">
        <v>2.5808878856282913E-2</v>
      </c>
    </row>
    <row r="28" spans="2:14" s="129" customFormat="1" x14ac:dyDescent="0.3">
      <c r="B28" s="108" t="s">
        <v>86</v>
      </c>
      <c r="C28" s="52"/>
      <c r="D28" s="130"/>
      <c r="E28" s="132"/>
      <c r="F28" s="52">
        <v>2.4305555555555555E-4</v>
      </c>
      <c r="G28" s="130"/>
      <c r="H28" s="132">
        <v>5.6119722073757344E-3</v>
      </c>
      <c r="I28" s="52">
        <v>2.4305555555555555E-4</v>
      </c>
      <c r="J28" s="130"/>
      <c r="K28" s="133">
        <v>1.5801354401805867E-3</v>
      </c>
    </row>
    <row r="29" spans="2:14" s="129" customFormat="1" x14ac:dyDescent="0.3">
      <c r="B29" s="108" t="s">
        <v>87</v>
      </c>
      <c r="C29" s="52">
        <v>3.6620370370370373E-2</v>
      </c>
      <c r="D29" s="130"/>
      <c r="E29" s="132">
        <v>0.33137829912023464</v>
      </c>
      <c r="F29" s="52">
        <v>1.0057870370370372E-2</v>
      </c>
      <c r="G29" s="130"/>
      <c r="H29" s="132">
        <v>0.23222875467664353</v>
      </c>
      <c r="I29" s="52">
        <v>4.6678240740740749E-2</v>
      </c>
      <c r="J29" s="130"/>
      <c r="K29" s="133">
        <v>0.30346124905944322</v>
      </c>
    </row>
    <row r="30" spans="2:14" s="129" customFormat="1" x14ac:dyDescent="0.3">
      <c r="B30" s="108" t="s">
        <v>88</v>
      </c>
      <c r="C30" s="52">
        <v>2.5219907407407406E-2</v>
      </c>
      <c r="D30" s="130"/>
      <c r="E30" s="132">
        <v>0.22821533305404273</v>
      </c>
      <c r="F30" s="52">
        <v>1.3807870370370366E-2</v>
      </c>
      <c r="G30" s="130"/>
      <c r="H30" s="132">
        <v>0.31881346873329758</v>
      </c>
      <c r="I30" s="52">
        <v>3.9027777777777772E-2</v>
      </c>
      <c r="J30" s="130"/>
      <c r="K30" s="133">
        <v>0.25372460496613991</v>
      </c>
    </row>
    <row r="31" spans="2:14" s="129" customFormat="1" x14ac:dyDescent="0.3">
      <c r="B31" s="108" t="s">
        <v>89</v>
      </c>
      <c r="C31" s="52">
        <v>4.5949074074074069E-3</v>
      </c>
      <c r="D31" s="130"/>
      <c r="E31" s="132">
        <v>4.1579388353581902E-2</v>
      </c>
      <c r="F31" s="52"/>
      <c r="G31" s="130"/>
      <c r="H31" s="132"/>
      <c r="I31" s="52">
        <v>4.5949074074074069E-3</v>
      </c>
      <c r="J31" s="130"/>
      <c r="K31" s="133">
        <v>2.987208427389014E-2</v>
      </c>
    </row>
    <row r="32" spans="2:14" s="129" customFormat="1" x14ac:dyDescent="0.3">
      <c r="B32" s="111" t="s">
        <v>11</v>
      </c>
      <c r="C32" s="142">
        <v>7.015046296296297E-2</v>
      </c>
      <c r="D32" s="135"/>
      <c r="E32" s="135">
        <v>0.63479262672811065</v>
      </c>
      <c r="F32" s="142">
        <v>2.7326388888888886E-2</v>
      </c>
      <c r="G32" s="135"/>
      <c r="H32" s="135">
        <v>0.63094601817210039</v>
      </c>
      <c r="I32" s="142">
        <v>9.7476851851851856E-2</v>
      </c>
      <c r="J32" s="135"/>
      <c r="K32" s="143">
        <v>0.63370955605718582</v>
      </c>
    </row>
    <row r="33" spans="2:14" s="129" customFormat="1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s="129" customFormat="1" x14ac:dyDescent="0.3">
      <c r="B34" s="111" t="s">
        <v>14</v>
      </c>
      <c r="C34" s="142">
        <v>0.11050925925925925</v>
      </c>
      <c r="D34" s="147"/>
      <c r="E34" s="135">
        <v>1</v>
      </c>
      <c r="F34" s="142">
        <v>4.3310185185185188E-2</v>
      </c>
      <c r="G34" s="147"/>
      <c r="H34" s="135">
        <v>0.99999999999999989</v>
      </c>
      <c r="I34" s="142">
        <v>0.15381944444444445</v>
      </c>
      <c r="J34" s="147"/>
      <c r="K34" s="143">
        <v>0.99999999999999989</v>
      </c>
    </row>
    <row r="35" spans="2:14" s="129" customFormat="1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  <row r="36" spans="2:14" s="129" customFormat="1" x14ac:dyDescent="0.3">
      <c r="C36" s="131"/>
      <c r="D36" s="131"/>
      <c r="E36" s="131"/>
      <c r="F36" s="131"/>
      <c r="H36" s="131"/>
    </row>
    <row r="37" spans="2:14" s="129" customFormat="1" x14ac:dyDescent="0.3">
      <c r="C37" s="131"/>
      <c r="D37" s="131"/>
      <c r="E37" s="131"/>
      <c r="F37" s="131"/>
      <c r="H37" s="131"/>
    </row>
    <row r="38" spans="2:14" s="129" customFormat="1" x14ac:dyDescent="0.3">
      <c r="C38" s="131"/>
      <c r="D38" s="131"/>
      <c r="E38" s="131"/>
      <c r="F38" s="131"/>
      <c r="H38" s="131"/>
    </row>
    <row r="39" spans="2:14" s="129" customFormat="1" x14ac:dyDescent="0.3">
      <c r="C39" s="131"/>
      <c r="D39" s="131"/>
      <c r="E39" s="131"/>
      <c r="F39" s="131"/>
      <c r="H39" s="131"/>
    </row>
    <row r="40" spans="2:14" s="129" customFormat="1" x14ac:dyDescent="0.3">
      <c r="C40" s="131"/>
      <c r="D40" s="131"/>
      <c r="E40" s="131"/>
      <c r="F40" s="131"/>
      <c r="H40" s="131"/>
    </row>
    <row r="41" spans="2:14" s="129" customFormat="1" x14ac:dyDescent="0.3">
      <c r="C41" s="131"/>
      <c r="D41" s="131"/>
      <c r="E41" s="131"/>
      <c r="F41" s="131"/>
      <c r="H41" s="131"/>
    </row>
    <row r="42" spans="2:14" s="129" customFormat="1" x14ac:dyDescent="0.3">
      <c r="C42" s="131"/>
      <c r="D42" s="131"/>
      <c r="E42" s="131"/>
      <c r="F42" s="131"/>
      <c r="H42" s="131"/>
    </row>
    <row r="43" spans="2:14" s="129" customFormat="1" x14ac:dyDescent="0.3">
      <c r="C43" s="131"/>
      <c r="D43" s="131"/>
      <c r="E43" s="131"/>
      <c r="F43" s="131"/>
      <c r="H43" s="131"/>
    </row>
    <row r="44" spans="2:14" s="129" customFormat="1" x14ac:dyDescent="0.3">
      <c r="C44" s="131"/>
      <c r="D44" s="131"/>
      <c r="E44" s="131"/>
      <c r="F44" s="131"/>
      <c r="H44" s="131"/>
    </row>
    <row r="45" spans="2:14" s="129" customFormat="1" x14ac:dyDescent="0.3">
      <c r="C45" s="131"/>
      <c r="D45" s="131"/>
      <c r="E45" s="131"/>
      <c r="F45" s="131"/>
      <c r="H45" s="131"/>
    </row>
    <row r="46" spans="2:14" s="129" customFormat="1" x14ac:dyDescent="0.3">
      <c r="C46" s="131"/>
      <c r="D46" s="131"/>
      <c r="E46" s="131"/>
      <c r="F46" s="131"/>
      <c r="H46" s="131"/>
    </row>
    <row r="47" spans="2:14" s="129" customFormat="1" x14ac:dyDescent="0.3">
      <c r="C47" s="131"/>
      <c r="D47" s="131"/>
      <c r="E47" s="131"/>
      <c r="F47" s="131"/>
      <c r="H47" s="131"/>
    </row>
    <row r="48" spans="2:14" s="129" customFormat="1" x14ac:dyDescent="0.3">
      <c r="C48" s="131"/>
      <c r="D48" s="131"/>
      <c r="E48" s="131"/>
      <c r="F48" s="131"/>
      <c r="H48" s="131"/>
    </row>
    <row r="49" spans="3:8" s="129" customFormat="1" x14ac:dyDescent="0.3">
      <c r="C49" s="131"/>
      <c r="D49" s="131"/>
      <c r="E49" s="131"/>
      <c r="F49" s="131"/>
      <c r="H49" s="131"/>
    </row>
    <row r="50" spans="3:8" s="129" customFormat="1" x14ac:dyDescent="0.3">
      <c r="C50" s="131"/>
      <c r="D50" s="131"/>
      <c r="E50" s="131"/>
      <c r="F50" s="131"/>
      <c r="H50" s="131"/>
    </row>
    <row r="51" spans="3:8" s="129" customFormat="1" x14ac:dyDescent="0.3">
      <c r="C51" s="131"/>
      <c r="D51" s="131"/>
      <c r="E51" s="131"/>
      <c r="F51" s="131"/>
      <c r="H51" s="131"/>
    </row>
    <row r="52" spans="3:8" s="129" customFormat="1" x14ac:dyDescent="0.3">
      <c r="C52" s="131"/>
      <c r="D52" s="131"/>
      <c r="E52" s="131"/>
      <c r="F52" s="131"/>
      <c r="H52" s="131"/>
    </row>
    <row r="53" spans="3:8" s="129" customFormat="1" x14ac:dyDescent="0.3">
      <c r="C53" s="131"/>
      <c r="D53" s="131"/>
      <c r="E53" s="131"/>
      <c r="F53" s="131"/>
      <c r="H53" s="131"/>
    </row>
    <row r="54" spans="3:8" s="129" customFormat="1" x14ac:dyDescent="0.3">
      <c r="C54" s="131"/>
      <c r="D54" s="131"/>
      <c r="E54" s="131"/>
      <c r="F54" s="131"/>
      <c r="H54" s="131"/>
    </row>
    <row r="55" spans="3:8" s="129" customFormat="1" x14ac:dyDescent="0.3">
      <c r="C55" s="131"/>
      <c r="D55" s="131"/>
      <c r="E55" s="131"/>
      <c r="F55" s="131"/>
      <c r="H55" s="131"/>
    </row>
    <row r="56" spans="3:8" s="129" customFormat="1" x14ac:dyDescent="0.3">
      <c r="C56" s="131"/>
      <c r="D56" s="131"/>
      <c r="E56" s="131"/>
      <c r="F56" s="131"/>
      <c r="H56" s="131"/>
    </row>
    <row r="57" spans="3:8" s="129" customFormat="1" x14ac:dyDescent="0.3">
      <c r="C57" s="131"/>
      <c r="D57" s="131"/>
      <c r="E57" s="131"/>
      <c r="F57" s="131"/>
      <c r="H57" s="131"/>
    </row>
    <row r="58" spans="3:8" s="129" customFormat="1" x14ac:dyDescent="0.3">
      <c r="C58" s="131"/>
      <c r="D58" s="131"/>
      <c r="E58" s="131"/>
      <c r="F58" s="131"/>
      <c r="H58" s="131"/>
    </row>
    <row r="59" spans="3:8" s="129" customFormat="1" x14ac:dyDescent="0.3">
      <c r="C59" s="131"/>
      <c r="D59" s="131"/>
      <c r="E59" s="131"/>
      <c r="F59" s="131"/>
      <c r="H59" s="131"/>
    </row>
    <row r="60" spans="3:8" s="129" customFormat="1" x14ac:dyDescent="0.3">
      <c r="C60" s="131"/>
      <c r="D60" s="131"/>
      <c r="E60" s="131"/>
      <c r="F60" s="131"/>
      <c r="H60" s="131"/>
    </row>
    <row r="61" spans="3:8" s="129" customFormat="1" x14ac:dyDescent="0.3">
      <c r="C61" s="131"/>
      <c r="D61" s="131"/>
      <c r="E61" s="131"/>
      <c r="F61" s="131"/>
      <c r="H61" s="131"/>
    </row>
    <row r="62" spans="3:8" s="129" customFormat="1" x14ac:dyDescent="0.3">
      <c r="C62" s="131"/>
      <c r="D62" s="131"/>
      <c r="E62" s="131"/>
      <c r="F62" s="131"/>
      <c r="H62" s="131"/>
    </row>
    <row r="63" spans="3:8" s="129" customFormat="1" x14ac:dyDescent="0.3">
      <c r="C63" s="131"/>
      <c r="D63" s="131"/>
      <c r="E63" s="131"/>
      <c r="F63" s="131"/>
      <c r="H63" s="131"/>
    </row>
    <row r="64" spans="3:8" s="129" customFormat="1" x14ac:dyDescent="0.3">
      <c r="C64" s="131"/>
      <c r="D64" s="131"/>
      <c r="E64" s="131"/>
      <c r="F64" s="131"/>
      <c r="H64" s="131"/>
    </row>
    <row r="65" spans="3:8" s="129" customFormat="1" x14ac:dyDescent="0.3">
      <c r="C65" s="131"/>
      <c r="D65" s="131"/>
      <c r="E65" s="131"/>
      <c r="F65" s="131"/>
      <c r="H65" s="131"/>
    </row>
    <row r="66" spans="3:8" s="129" customFormat="1" x14ac:dyDescent="0.3">
      <c r="C66" s="131"/>
      <c r="D66" s="131"/>
      <c r="E66" s="131"/>
      <c r="F66" s="131"/>
      <c r="H66" s="131"/>
    </row>
    <row r="67" spans="3:8" s="129" customFormat="1" x14ac:dyDescent="0.3">
      <c r="C67" s="131"/>
      <c r="D67" s="131"/>
      <c r="E67" s="131"/>
      <c r="F67" s="131"/>
      <c r="H67" s="131"/>
    </row>
    <row r="68" spans="3:8" s="129" customFormat="1" x14ac:dyDescent="0.3">
      <c r="C68" s="131"/>
      <c r="D68" s="131"/>
      <c r="E68" s="131"/>
      <c r="F68" s="131"/>
      <c r="H68" s="131"/>
    </row>
    <row r="69" spans="3:8" s="129" customFormat="1" x14ac:dyDescent="0.3">
      <c r="C69" s="131"/>
      <c r="D69" s="131"/>
      <c r="E69" s="131"/>
      <c r="F69" s="131"/>
      <c r="H69" s="131"/>
    </row>
    <row r="70" spans="3:8" s="129" customFormat="1" x14ac:dyDescent="0.3">
      <c r="C70" s="131"/>
      <c r="D70" s="131"/>
      <c r="E70" s="131"/>
      <c r="F70" s="131"/>
      <c r="H70" s="131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23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14" width="8.44140625" style="100" customWidth="1"/>
    <col min="15" max="16384" width="8.88671875" style="100"/>
  </cols>
  <sheetData>
    <row r="2" spans="2:14" ht="15" thickBot="1" x14ac:dyDescent="0.35"/>
    <row r="3" spans="2:14" x14ac:dyDescent="0.3">
      <c r="B3" s="217" t="s">
        <v>154</v>
      </c>
      <c r="C3" s="218"/>
      <c r="D3" s="218"/>
      <c r="E3" s="218"/>
      <c r="F3" s="218"/>
      <c r="G3" s="218"/>
      <c r="H3" s="219"/>
      <c r="I3" s="218"/>
      <c r="J3" s="218"/>
      <c r="K3" s="218"/>
      <c r="L3" s="218"/>
      <c r="M3" s="218"/>
      <c r="N3" s="219"/>
    </row>
    <row r="4" spans="2:14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1"/>
      <c r="L4" s="221"/>
      <c r="M4" s="221"/>
      <c r="N4" s="222"/>
    </row>
    <row r="5" spans="2:14" x14ac:dyDescent="0.3">
      <c r="B5" s="101"/>
      <c r="C5" s="223" t="s">
        <v>1</v>
      </c>
      <c r="D5" s="221"/>
      <c r="E5" s="224"/>
      <c r="F5" s="223" t="s">
        <v>9</v>
      </c>
      <c r="G5" s="221"/>
      <c r="H5" s="224"/>
      <c r="I5" s="221" t="s">
        <v>10</v>
      </c>
      <c r="J5" s="221"/>
      <c r="K5" s="224"/>
      <c r="L5" s="223" t="s">
        <v>11</v>
      </c>
      <c r="M5" s="221"/>
      <c r="N5" s="222"/>
    </row>
    <row r="6" spans="2:14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5" t="s">
        <v>13</v>
      </c>
      <c r="L6" s="103" t="s">
        <v>12</v>
      </c>
      <c r="M6" s="104" t="s">
        <v>13</v>
      </c>
      <c r="N6" s="107" t="s">
        <v>13</v>
      </c>
    </row>
    <row r="7" spans="2:14" x14ac:dyDescent="0.3">
      <c r="B7" s="108" t="s">
        <v>67</v>
      </c>
      <c r="C7" s="52">
        <v>6.1331018518518514E-2</v>
      </c>
      <c r="D7" s="109">
        <f>C7/C$23</f>
        <v>0.48080936394156609</v>
      </c>
      <c r="E7" s="109">
        <f>C7/C$34</f>
        <v>0.10670989568649561</v>
      </c>
      <c r="F7" s="52">
        <v>1.4606481481481484E-2</v>
      </c>
      <c r="G7" s="109">
        <v>0.6165119687347338</v>
      </c>
      <c r="H7" s="109">
        <v>0.10357846355876564</v>
      </c>
      <c r="I7" s="52">
        <v>2.4108796296296291E-2</v>
      </c>
      <c r="J7" s="109">
        <v>0.50460271317829453</v>
      </c>
      <c r="K7" s="109">
        <v>0.13770990347745599</v>
      </c>
      <c r="L7" s="110">
        <f>C7+F7+I7</f>
        <v>0.10004629629629629</v>
      </c>
      <c r="M7" s="109">
        <f t="shared" ref="M7:M22" si="0">L7/L$23</f>
        <v>0.50267504070714131</v>
      </c>
      <c r="N7" s="213">
        <f>L7/L$34</f>
        <v>0.112306413054776</v>
      </c>
    </row>
    <row r="8" spans="2:14" x14ac:dyDescent="0.3">
      <c r="B8" s="108" t="s">
        <v>68</v>
      </c>
      <c r="C8" s="52">
        <v>2.1296296296296298E-3</v>
      </c>
      <c r="D8" s="109">
        <f t="shared" ref="D8:D22" si="1">C8/C$23</f>
        <v>1.6695399691498049E-2</v>
      </c>
      <c r="E8" s="109">
        <f t="shared" ref="E8:E22" si="2">C8/C$34</f>
        <v>3.7053445567682948E-3</v>
      </c>
      <c r="F8" s="52">
        <v>1.1574074074074073E-4</v>
      </c>
      <c r="G8" s="109">
        <v>4.8851978505129448E-3</v>
      </c>
      <c r="H8" s="109">
        <v>8.2074852265265937E-4</v>
      </c>
      <c r="I8" s="52">
        <v>1.5625000000000001E-3</v>
      </c>
      <c r="J8" s="109">
        <v>3.2703488372093026E-2</v>
      </c>
      <c r="K8" s="109">
        <v>8.9250297500991661E-3</v>
      </c>
      <c r="L8" s="110">
        <f t="shared" ref="L8:L22" si="3">C8+F8+I8</f>
        <v>3.8078703703703707E-3</v>
      </c>
      <c r="M8" s="109">
        <f t="shared" si="0"/>
        <v>1.9132356361944644E-2</v>
      </c>
      <c r="N8" s="213">
        <f t="shared" ref="N8:N22" si="4">L8/L$34</f>
        <v>4.2745036898451305E-3</v>
      </c>
    </row>
    <row r="9" spans="2:14" x14ac:dyDescent="0.3">
      <c r="B9" s="108" t="s">
        <v>69</v>
      </c>
      <c r="C9" s="52">
        <v>1.9340277777777776E-2</v>
      </c>
      <c r="D9" s="109">
        <f t="shared" si="1"/>
        <v>0.15161963524181107</v>
      </c>
      <c r="E9" s="109">
        <f t="shared" si="2"/>
        <v>3.3650167143259892E-2</v>
      </c>
      <c r="F9" s="52">
        <v>3.0092592592592593E-3</v>
      </c>
      <c r="G9" s="109">
        <v>0.12701514411333659</v>
      </c>
      <c r="H9" s="109">
        <v>2.1339461588969145E-2</v>
      </c>
      <c r="I9" s="52">
        <v>5.2314814814814819E-3</v>
      </c>
      <c r="J9" s="109">
        <v>0.10949612403100777</v>
      </c>
      <c r="K9" s="109">
        <v>2.9882321829961655E-2</v>
      </c>
      <c r="L9" s="110">
        <f t="shared" si="3"/>
        <v>2.7581018518518519E-2</v>
      </c>
      <c r="M9" s="109">
        <f t="shared" si="0"/>
        <v>0.13857873924168415</v>
      </c>
      <c r="N9" s="213">
        <f t="shared" si="4"/>
        <v>3.0960918823407128E-2</v>
      </c>
    </row>
    <row r="10" spans="2:14" x14ac:dyDescent="0.3">
      <c r="B10" s="108" t="s">
        <v>70</v>
      </c>
      <c r="C10" s="52">
        <v>2.7546296296296294E-3</v>
      </c>
      <c r="D10" s="109">
        <f t="shared" si="1"/>
        <v>2.1595136557481173E-2</v>
      </c>
      <c r="E10" s="109">
        <f t="shared" si="2"/>
        <v>4.7927826332111638E-3</v>
      </c>
      <c r="F10" s="52">
        <v>3.5879629629629635E-4</v>
      </c>
      <c r="G10" s="109">
        <v>1.5144113336590131E-2</v>
      </c>
      <c r="H10" s="109">
        <v>2.5443204202232443E-3</v>
      </c>
      <c r="I10" s="52">
        <v>2.708333333333333E-3</v>
      </c>
      <c r="J10" s="109">
        <v>5.6686046511627904E-2</v>
      </c>
      <c r="K10" s="109">
        <v>1.5470051566838552E-2</v>
      </c>
      <c r="L10" s="110">
        <f t="shared" si="3"/>
        <v>5.8217592592592592E-3</v>
      </c>
      <c r="M10" s="109">
        <f t="shared" si="0"/>
        <v>2.9250988602000472E-2</v>
      </c>
      <c r="N10" s="213">
        <f t="shared" si="4"/>
        <v>6.535183452863527E-3</v>
      </c>
    </row>
    <row r="11" spans="2:14" x14ac:dyDescent="0.3">
      <c r="B11" s="108" t="s">
        <v>71</v>
      </c>
      <c r="C11" s="52">
        <v>2.2233796296296286E-2</v>
      </c>
      <c r="D11" s="109">
        <f t="shared" si="1"/>
        <v>0.17430360221395511</v>
      </c>
      <c r="E11" s="109">
        <f t="shared" si="2"/>
        <v>3.8684602682347233E-2</v>
      </c>
      <c r="F11" s="52">
        <v>2.4884259259259256E-3</v>
      </c>
      <c r="G11" s="109">
        <v>0.1050317537860283</v>
      </c>
      <c r="H11" s="109">
        <v>1.7646093237032177E-2</v>
      </c>
      <c r="I11" s="52">
        <v>6.7245370370370367E-3</v>
      </c>
      <c r="J11" s="109">
        <v>0.14074612403100775</v>
      </c>
      <c r="K11" s="109">
        <v>3.8410683591167519E-2</v>
      </c>
      <c r="L11" s="110">
        <f t="shared" si="3"/>
        <v>3.1446759259259251E-2</v>
      </c>
      <c r="M11" s="109">
        <f t="shared" si="0"/>
        <v>0.15800186089788323</v>
      </c>
      <c r="N11" s="213">
        <f t="shared" si="4"/>
        <v>3.5300384575407948E-2</v>
      </c>
    </row>
    <row r="12" spans="2:14" x14ac:dyDescent="0.3">
      <c r="B12" s="108" t="s">
        <v>72</v>
      </c>
      <c r="C12" s="52">
        <v>9.0277777777777787E-3</v>
      </c>
      <c r="D12" s="109">
        <f t="shared" si="1"/>
        <v>7.0773976953089568E-2</v>
      </c>
      <c r="E12" s="109">
        <f t="shared" si="2"/>
        <v>1.5707438881952557E-2</v>
      </c>
      <c r="F12" s="52">
        <v>1.5046296296296297E-4</v>
      </c>
      <c r="G12" s="109">
        <v>6.3507572056668293E-3</v>
      </c>
      <c r="H12" s="109">
        <v>1.0669730794484573E-3</v>
      </c>
      <c r="I12" s="52">
        <v>3.6111111111111114E-3</v>
      </c>
      <c r="J12" s="109">
        <v>7.5581395348837219E-2</v>
      </c>
      <c r="K12" s="109">
        <v>2.0626735422451407E-2</v>
      </c>
      <c r="L12" s="110">
        <f t="shared" si="3"/>
        <v>1.2789351851851854E-2</v>
      </c>
      <c r="M12" s="109">
        <f t="shared" si="0"/>
        <v>6.4259130030239614E-2</v>
      </c>
      <c r="N12" s="213">
        <f t="shared" si="4"/>
        <v>1.4356615736409938E-2</v>
      </c>
    </row>
    <row r="13" spans="2:14" x14ac:dyDescent="0.3">
      <c r="B13" s="108" t="s">
        <v>73</v>
      </c>
      <c r="C13" s="52">
        <v>5.7870370370370366E-5</v>
      </c>
      <c r="D13" s="109">
        <f t="shared" si="1"/>
        <v>4.5367933944288175E-4</v>
      </c>
      <c r="E13" s="109">
        <f t="shared" si="2"/>
        <v>1.0068871078174714E-4</v>
      </c>
      <c r="F13" s="52"/>
      <c r="G13" s="109"/>
      <c r="H13" s="109"/>
      <c r="I13" s="52"/>
      <c r="J13" s="109"/>
      <c r="K13" s="109"/>
      <c r="L13" s="110">
        <f t="shared" si="3"/>
        <v>5.7870370370370366E-5</v>
      </c>
      <c r="M13" s="109">
        <f t="shared" si="0"/>
        <v>2.9076529425447784E-4</v>
      </c>
      <c r="N13" s="213">
        <f t="shared" si="4"/>
        <v>6.4962062155701056E-5</v>
      </c>
    </row>
    <row r="14" spans="2:14" x14ac:dyDescent="0.3">
      <c r="B14" s="108" t="s">
        <v>74</v>
      </c>
      <c r="C14" s="52"/>
      <c r="D14" s="109"/>
      <c r="E14" s="109"/>
      <c r="F14" s="52"/>
      <c r="G14" s="109"/>
      <c r="H14" s="109"/>
      <c r="I14" s="52"/>
      <c r="J14" s="109"/>
      <c r="K14" s="109"/>
      <c r="L14" s="110"/>
      <c r="M14" s="109"/>
      <c r="N14" s="213"/>
    </row>
    <row r="15" spans="2:14" x14ac:dyDescent="0.3">
      <c r="B15" s="108" t="s">
        <v>75</v>
      </c>
      <c r="C15" s="52">
        <v>2.5462962962962961E-4</v>
      </c>
      <c r="D15" s="109">
        <f t="shared" si="1"/>
        <v>1.9961890935486799E-3</v>
      </c>
      <c r="E15" s="109">
        <f t="shared" si="2"/>
        <v>4.4303032743968736E-4</v>
      </c>
      <c r="F15" s="52"/>
      <c r="G15" s="109"/>
      <c r="H15" s="109"/>
      <c r="I15" s="52"/>
      <c r="J15" s="109"/>
      <c r="K15" s="109"/>
      <c r="L15" s="110">
        <f t="shared" si="3"/>
        <v>2.5462962962962961E-4</v>
      </c>
      <c r="M15" s="109">
        <f t="shared" si="0"/>
        <v>1.2793672947197024E-3</v>
      </c>
      <c r="N15" s="213">
        <f t="shared" si="4"/>
        <v>2.8583307348508465E-4</v>
      </c>
    </row>
    <row r="16" spans="2:14" x14ac:dyDescent="0.3">
      <c r="B16" s="108" t="s">
        <v>76</v>
      </c>
      <c r="C16" s="52">
        <v>3.0439814814814808E-3</v>
      </c>
      <c r="D16" s="109">
        <f t="shared" si="1"/>
        <v>2.3863533254695576E-2</v>
      </c>
      <c r="E16" s="109">
        <f t="shared" si="2"/>
        <v>5.2962261871198988E-3</v>
      </c>
      <c r="F16" s="52"/>
      <c r="G16" s="109"/>
      <c r="H16" s="109"/>
      <c r="I16" s="52">
        <v>6.3657407407407402E-4</v>
      </c>
      <c r="J16" s="109">
        <v>1.3323643410852713E-2</v>
      </c>
      <c r="K16" s="109">
        <v>3.6361232315218817E-3</v>
      </c>
      <c r="L16" s="110">
        <f t="shared" si="3"/>
        <v>3.680555555555555E-3</v>
      </c>
      <c r="M16" s="109">
        <f t="shared" si="0"/>
        <v>1.8492672714584789E-2</v>
      </c>
      <c r="N16" s="213">
        <f t="shared" si="4"/>
        <v>4.131587153102587E-3</v>
      </c>
    </row>
    <row r="17" spans="2:14" x14ac:dyDescent="0.3">
      <c r="B17" s="108" t="s">
        <v>77</v>
      </c>
      <c r="C17" s="52"/>
      <c r="D17" s="109"/>
      <c r="E17" s="109"/>
      <c r="F17" s="52"/>
      <c r="G17" s="109"/>
      <c r="H17" s="109"/>
      <c r="I17" s="52">
        <v>1.4699074074074072E-3</v>
      </c>
      <c r="J17" s="109">
        <v>3.0765503875968991E-2</v>
      </c>
      <c r="K17" s="109">
        <v>8.3961390982414362E-3</v>
      </c>
      <c r="L17" s="110">
        <f t="shared" si="3"/>
        <v>1.4699074074074072E-3</v>
      </c>
      <c r="M17" s="109">
        <f t="shared" si="0"/>
        <v>7.3854384740637364E-3</v>
      </c>
      <c r="N17" s="213">
        <f t="shared" si="4"/>
        <v>1.6500363787548069E-3</v>
      </c>
    </row>
    <row r="18" spans="2:14" x14ac:dyDescent="0.3">
      <c r="B18" s="108" t="s">
        <v>78</v>
      </c>
      <c r="C18" s="52"/>
      <c r="D18" s="109"/>
      <c r="E18" s="109"/>
      <c r="F18" s="52"/>
      <c r="G18" s="109"/>
      <c r="H18" s="109"/>
      <c r="I18" s="52" t="s">
        <v>136</v>
      </c>
      <c r="J18" s="109"/>
      <c r="K18" s="109"/>
      <c r="L18" s="110"/>
      <c r="M18" s="109"/>
      <c r="N18" s="213"/>
    </row>
    <row r="19" spans="2:14" x14ac:dyDescent="0.3">
      <c r="B19" s="108" t="s">
        <v>79</v>
      </c>
      <c r="C19" s="52"/>
      <c r="D19" s="109"/>
      <c r="E19" s="109"/>
      <c r="F19" s="52"/>
      <c r="G19" s="109"/>
      <c r="H19" s="109"/>
      <c r="I19" s="52" t="s">
        <v>136</v>
      </c>
      <c r="J19" s="109"/>
      <c r="K19" s="109"/>
      <c r="L19" s="110"/>
      <c r="M19" s="109"/>
      <c r="N19" s="213"/>
    </row>
    <row r="20" spans="2:14" x14ac:dyDescent="0.3">
      <c r="B20" s="108" t="s">
        <v>80</v>
      </c>
      <c r="C20" s="52"/>
      <c r="D20" s="109"/>
      <c r="E20" s="109"/>
      <c r="F20" s="52"/>
      <c r="G20" s="109"/>
      <c r="H20" s="109"/>
      <c r="I20" s="52" t="s">
        <v>136</v>
      </c>
      <c r="J20" s="109"/>
      <c r="K20" s="109"/>
      <c r="L20" s="110"/>
      <c r="M20" s="109"/>
      <c r="N20" s="213"/>
    </row>
    <row r="21" spans="2:14" x14ac:dyDescent="0.3">
      <c r="B21" s="108" t="s">
        <v>81</v>
      </c>
      <c r="C21" s="52"/>
      <c r="D21" s="109"/>
      <c r="E21" s="109"/>
      <c r="F21" s="52"/>
      <c r="G21" s="109"/>
      <c r="H21" s="109"/>
      <c r="I21" s="52">
        <v>1.5046296296296297E-4</v>
      </c>
      <c r="J21" s="109">
        <v>3.1492248062015508E-3</v>
      </c>
      <c r="K21" s="109">
        <v>8.5944730926880864E-4</v>
      </c>
      <c r="L21" s="110">
        <f t="shared" si="3"/>
        <v>1.5046296296296297E-4</v>
      </c>
      <c r="M21" s="109">
        <f t="shared" si="0"/>
        <v>7.559897650616425E-4</v>
      </c>
      <c r="N21" s="213">
        <f t="shared" si="4"/>
        <v>1.689013616048228E-4</v>
      </c>
    </row>
    <row r="22" spans="2:14" x14ac:dyDescent="0.3">
      <c r="B22" s="108" t="s">
        <v>82</v>
      </c>
      <c r="C22" s="52">
        <v>7.3842592592592605E-3</v>
      </c>
      <c r="D22" s="109">
        <f t="shared" si="1"/>
        <v>5.7889483712911728E-2</v>
      </c>
      <c r="E22" s="109">
        <f t="shared" si="2"/>
        <v>1.2847879495750936E-2</v>
      </c>
      <c r="F22" s="52">
        <v>2.9629629629629628E-3</v>
      </c>
      <c r="G22" s="109">
        <v>0.12506106497313138</v>
      </c>
      <c r="H22" s="109">
        <v>2.1011162179908081E-2</v>
      </c>
      <c r="I22" s="52">
        <v>1.5740740740740741E-3</v>
      </c>
      <c r="J22" s="109">
        <v>3.294573643410853E-2</v>
      </c>
      <c r="K22" s="109">
        <v>8.9911410815813816E-3</v>
      </c>
      <c r="L22" s="110">
        <f t="shared" si="3"/>
        <v>1.1921296296296298E-2</v>
      </c>
      <c r="M22" s="109">
        <f t="shared" si="0"/>
        <v>5.9897650616422451E-2</v>
      </c>
      <c r="N22" s="213">
        <f t="shared" si="4"/>
        <v>1.3382184804074422E-2</v>
      </c>
    </row>
    <row r="23" spans="2:14" s="149" customFormat="1" x14ac:dyDescent="0.3">
      <c r="B23" s="111" t="s">
        <v>11</v>
      </c>
      <c r="C23" s="134">
        <f>SUM(C7:C22)</f>
        <v>0.12755787037037036</v>
      </c>
      <c r="D23" s="113">
        <f>SUM(D7:D22)</f>
        <v>0.99999999999999989</v>
      </c>
      <c r="E23" s="114">
        <f>SUM(E7:E22)</f>
        <v>0.22193805630512703</v>
      </c>
      <c r="F23" s="112">
        <v>2.3692129629629632E-2</v>
      </c>
      <c r="G23" s="113">
        <v>0.99999999999999989</v>
      </c>
      <c r="H23" s="114">
        <v>0.16800722258699938</v>
      </c>
      <c r="I23" s="112">
        <v>4.7777777777777773E-2</v>
      </c>
      <c r="J23" s="113">
        <v>0.99999999999999978</v>
      </c>
      <c r="K23" s="114">
        <v>0.27290757635858781</v>
      </c>
      <c r="L23" s="112">
        <v>0.19902777777777772</v>
      </c>
      <c r="M23" s="113">
        <v>1.0000000000000002</v>
      </c>
      <c r="N23" s="115">
        <v>0.22341752416588717</v>
      </c>
    </row>
    <row r="24" spans="2:14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</row>
    <row r="25" spans="2:14" x14ac:dyDescent="0.3">
      <c r="B25" s="102" t="s">
        <v>83</v>
      </c>
      <c r="C25" s="119" t="s">
        <v>12</v>
      </c>
      <c r="D25" s="119" t="s">
        <v>13</v>
      </c>
      <c r="E25" s="119" t="s">
        <v>13</v>
      </c>
      <c r="F25" s="104" t="s">
        <v>12</v>
      </c>
      <c r="G25" s="120" t="s">
        <v>13</v>
      </c>
      <c r="H25" s="120" t="s">
        <v>13</v>
      </c>
      <c r="I25" s="104" t="s">
        <v>12</v>
      </c>
      <c r="J25" s="120" t="s">
        <v>13</v>
      </c>
      <c r="K25" s="120" t="s">
        <v>13</v>
      </c>
      <c r="L25" s="121" t="s">
        <v>12</v>
      </c>
      <c r="M25" s="119" t="s">
        <v>13</v>
      </c>
      <c r="N25" s="122" t="s">
        <v>13</v>
      </c>
    </row>
    <row r="26" spans="2:14" x14ac:dyDescent="0.3">
      <c r="B26" s="108" t="s">
        <v>84</v>
      </c>
      <c r="C26" s="52">
        <v>2.5983796296296286E-2</v>
      </c>
      <c r="D26" s="110"/>
      <c r="E26" s="109">
        <f t="shared" ref="E26:E31" si="5">C26/C$34</f>
        <v>4.5209231141004447E-2</v>
      </c>
      <c r="F26" s="52">
        <v>1.0949074074074071E-2</v>
      </c>
      <c r="G26" s="110"/>
      <c r="H26" s="109">
        <v>7.7642810242941562E-2</v>
      </c>
      <c r="I26" s="52">
        <v>9.131944444444446E-3</v>
      </c>
      <c r="J26" s="110"/>
      <c r="K26" s="109">
        <v>5.2161840539468464E-2</v>
      </c>
      <c r="L26" s="110">
        <f t="shared" ref="L26:L31" si="6">C26+F26+I26</f>
        <v>4.6064814814814808E-2</v>
      </c>
      <c r="M26" s="110"/>
      <c r="N26" s="213">
        <f t="shared" ref="N26:N31" si="7">L26/L$34</f>
        <v>5.1709801475938046E-2</v>
      </c>
    </row>
    <row r="27" spans="2:14" x14ac:dyDescent="0.3">
      <c r="B27" s="108" t="s">
        <v>85</v>
      </c>
      <c r="C27" s="52">
        <v>1.5393518518518522E-2</v>
      </c>
      <c r="D27" s="110"/>
      <c r="E27" s="109">
        <f t="shared" si="5"/>
        <v>2.6783197067944745E-2</v>
      </c>
      <c r="F27" s="52">
        <v>9.9537037037037042E-4</v>
      </c>
      <c r="G27" s="110"/>
      <c r="H27" s="109">
        <v>7.058437294812871E-3</v>
      </c>
      <c r="I27" s="52">
        <v>7.6967592592592591E-3</v>
      </c>
      <c r="J27" s="110"/>
      <c r="K27" s="109">
        <v>4.3964035435673669E-2</v>
      </c>
      <c r="L27" s="110">
        <f t="shared" si="6"/>
        <v>2.4085648148148148E-2</v>
      </c>
      <c r="M27" s="110"/>
      <c r="N27" s="213">
        <f t="shared" si="7"/>
        <v>2.7037210269202784E-2</v>
      </c>
    </row>
    <row r="28" spans="2:14" x14ac:dyDescent="0.3">
      <c r="B28" s="108" t="s">
        <v>86</v>
      </c>
      <c r="C28" s="52">
        <v>4.2013888888888882E-3</v>
      </c>
      <c r="D28" s="110"/>
      <c r="E28" s="109">
        <f t="shared" si="5"/>
        <v>7.3100004027548413E-3</v>
      </c>
      <c r="F28" s="52"/>
      <c r="G28" s="110"/>
      <c r="H28" s="109"/>
      <c r="I28" s="52">
        <v>9.4907407407407408E-4</v>
      </c>
      <c r="J28" s="110"/>
      <c r="K28" s="109">
        <v>5.421129181541715E-3</v>
      </c>
      <c r="L28" s="110">
        <f t="shared" si="6"/>
        <v>5.1504629629629626E-3</v>
      </c>
      <c r="M28" s="110"/>
      <c r="N28" s="213">
        <f t="shared" si="7"/>
        <v>5.7816235318573946E-3</v>
      </c>
    </row>
    <row r="29" spans="2:14" x14ac:dyDescent="0.3">
      <c r="B29" s="108" t="s">
        <v>87</v>
      </c>
      <c r="C29" s="52">
        <v>0.10775462962962969</v>
      </c>
      <c r="D29" s="110"/>
      <c r="E29" s="109">
        <f t="shared" si="5"/>
        <v>0.18748237947561328</v>
      </c>
      <c r="F29" s="52">
        <v>3.1122685185185184E-2</v>
      </c>
      <c r="G29" s="110"/>
      <c r="H29" s="109">
        <v>0.2206992777413001</v>
      </c>
      <c r="I29" s="52">
        <v>4.6574074074074101E-2</v>
      </c>
      <c r="J29" s="110"/>
      <c r="K29" s="109">
        <v>0.26603199788443749</v>
      </c>
      <c r="L29" s="110">
        <f t="shared" si="6"/>
        <v>0.18545138888888896</v>
      </c>
      <c r="M29" s="110"/>
      <c r="N29" s="213">
        <f t="shared" si="7"/>
        <v>0.20817742438415973</v>
      </c>
    </row>
    <row r="30" spans="2:14" x14ac:dyDescent="0.3">
      <c r="B30" s="108" t="s">
        <v>88</v>
      </c>
      <c r="C30" s="52">
        <v>0.19598379629629625</v>
      </c>
      <c r="D30" s="110"/>
      <c r="E30" s="109">
        <f t="shared" si="5"/>
        <v>0.34099238793346481</v>
      </c>
      <c r="F30" s="52">
        <v>6.4756944444444436E-2</v>
      </c>
      <c r="G30" s="110"/>
      <c r="H30" s="109">
        <v>0.4592087984241629</v>
      </c>
      <c r="I30" s="52">
        <v>4.8946759259259259E-2</v>
      </c>
      <c r="J30" s="110"/>
      <c r="K30" s="109">
        <v>0.27958482083829161</v>
      </c>
      <c r="L30" s="110">
        <f t="shared" si="6"/>
        <v>0.3096875</v>
      </c>
      <c r="M30" s="110"/>
      <c r="N30" s="213">
        <f t="shared" si="7"/>
        <v>0.34763797942001873</v>
      </c>
    </row>
    <row r="31" spans="2:14" x14ac:dyDescent="0.3">
      <c r="B31" s="108" t="s">
        <v>89</v>
      </c>
      <c r="C31" s="52">
        <v>9.7870370370370413E-2</v>
      </c>
      <c r="D31" s="110"/>
      <c r="E31" s="109">
        <f t="shared" si="5"/>
        <v>0.17028474767409083</v>
      </c>
      <c r="F31" s="52">
        <v>9.5023148148148141E-3</v>
      </c>
      <c r="G31" s="110"/>
      <c r="H31" s="109">
        <v>6.7383453709783339E-2</v>
      </c>
      <c r="I31" s="52">
        <v>1.3993055555555554E-2</v>
      </c>
      <c r="J31" s="110"/>
      <c r="K31" s="109">
        <v>7.9928599761999189E-2</v>
      </c>
      <c r="L31" s="110">
        <f t="shared" si="6"/>
        <v>0.12136574074074077</v>
      </c>
      <c r="M31" s="110"/>
      <c r="N31" s="213">
        <f t="shared" si="7"/>
        <v>0.13623843675293631</v>
      </c>
    </row>
    <row r="32" spans="2:14" s="149" customFormat="1" x14ac:dyDescent="0.3">
      <c r="B32" s="111" t="s">
        <v>11</v>
      </c>
      <c r="C32" s="142">
        <f>SUM(C26:C31)</f>
        <v>0.44718750000000007</v>
      </c>
      <c r="D32" s="123"/>
      <c r="E32" s="113">
        <f>SUM(E26:E31)</f>
        <v>0.77806194369487292</v>
      </c>
      <c r="F32" s="123">
        <v>0.11732638888888887</v>
      </c>
      <c r="G32" s="123"/>
      <c r="H32" s="113">
        <v>0.83199277741300082</v>
      </c>
      <c r="I32" s="123">
        <v>0.12729166666666669</v>
      </c>
      <c r="J32" s="123"/>
      <c r="K32" s="113">
        <v>0.72709242364141213</v>
      </c>
      <c r="L32" s="123">
        <f>SUM(L26:L31)</f>
        <v>0.69180555555555567</v>
      </c>
      <c r="M32" s="123"/>
      <c r="N32" s="115">
        <f>SUM(N26:N31)</f>
        <v>0.776582475834113</v>
      </c>
    </row>
    <row r="33" spans="2:14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6"/>
    </row>
    <row r="34" spans="2:14" x14ac:dyDescent="0.3">
      <c r="B34" s="111" t="s">
        <v>14</v>
      </c>
      <c r="C34" s="142">
        <f>C32+C23</f>
        <v>0.57474537037037043</v>
      </c>
      <c r="D34" s="127"/>
      <c r="E34" s="113">
        <f>E32+E23</f>
        <v>1</v>
      </c>
      <c r="F34" s="123">
        <v>0.14101851851851849</v>
      </c>
      <c r="G34" s="127"/>
      <c r="H34" s="113">
        <v>1.0000000000000002</v>
      </c>
      <c r="I34" s="123">
        <v>0.17506944444444447</v>
      </c>
      <c r="J34" s="127"/>
      <c r="K34" s="113">
        <v>1</v>
      </c>
      <c r="L34" s="142">
        <f>L32+L23</f>
        <v>0.89083333333333337</v>
      </c>
      <c r="M34" s="127"/>
      <c r="N34" s="128">
        <f>N32+N23</f>
        <v>1.0000000000000002</v>
      </c>
    </row>
    <row r="35" spans="2:14" ht="66" customHeight="1" thickBot="1" x14ac:dyDescent="0.35">
      <c r="B35" s="225" t="s">
        <v>139</v>
      </c>
      <c r="C35" s="226"/>
      <c r="D35" s="226"/>
      <c r="E35" s="226"/>
      <c r="F35" s="226"/>
      <c r="G35" s="226"/>
      <c r="H35" s="227"/>
      <c r="I35" s="226"/>
      <c r="J35" s="226"/>
      <c r="K35" s="226"/>
      <c r="L35" s="226"/>
      <c r="M35" s="226"/>
      <c r="N35" s="227"/>
    </row>
    <row r="37" spans="2:14" x14ac:dyDescent="0.3">
      <c r="L37" s="155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33203125" style="148" customWidth="1"/>
    <col min="7" max="7" width="10.33203125" style="100" customWidth="1"/>
    <col min="8" max="8" width="10.33203125" style="148" customWidth="1"/>
    <col min="9" max="11" width="10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147</v>
      </c>
      <c r="C3" s="229"/>
      <c r="D3" s="229"/>
      <c r="E3" s="229"/>
      <c r="F3" s="229"/>
      <c r="G3" s="229"/>
      <c r="H3" s="230"/>
      <c r="I3" s="229"/>
      <c r="J3" s="229"/>
      <c r="K3" s="230"/>
    </row>
    <row r="4" spans="2:11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08" t="s">
        <v>67</v>
      </c>
      <c r="C7" s="52">
        <v>4.2476851851851859E-3</v>
      </c>
      <c r="D7" s="130">
        <v>0.71679687500000011</v>
      </c>
      <c r="E7" s="132">
        <v>0.25808720112517586</v>
      </c>
      <c r="F7" s="52"/>
      <c r="G7" s="130"/>
      <c r="H7" s="132"/>
      <c r="I7" s="52">
        <v>4.2476851851851859E-3</v>
      </c>
      <c r="J7" s="130">
        <v>0.71679687500000011</v>
      </c>
      <c r="K7" s="133">
        <v>0.25808720112517586</v>
      </c>
    </row>
    <row r="8" spans="2:11" x14ac:dyDescent="0.3">
      <c r="B8" s="108" t="s">
        <v>68</v>
      </c>
      <c r="C8" s="52"/>
      <c r="D8" s="130"/>
      <c r="E8" s="132"/>
      <c r="F8" s="52"/>
      <c r="G8" s="130"/>
      <c r="H8" s="132"/>
      <c r="I8" s="52"/>
      <c r="J8" s="130"/>
      <c r="K8" s="133"/>
    </row>
    <row r="9" spans="2:11" x14ac:dyDescent="0.3">
      <c r="B9" s="108" t="s">
        <v>69</v>
      </c>
      <c r="C9" s="52">
        <v>1.8518518518518518E-4</v>
      </c>
      <c r="D9" s="130">
        <v>3.125E-2</v>
      </c>
      <c r="E9" s="132">
        <v>1.1251758087201125E-2</v>
      </c>
      <c r="F9" s="52"/>
      <c r="G9" s="130"/>
      <c r="H9" s="132"/>
      <c r="I9" s="52">
        <v>1.8518518518518518E-4</v>
      </c>
      <c r="J9" s="130">
        <v>3.125E-2</v>
      </c>
      <c r="K9" s="133">
        <v>1.1251758087201125E-2</v>
      </c>
    </row>
    <row r="10" spans="2:11" x14ac:dyDescent="0.3">
      <c r="B10" s="108" t="s">
        <v>70</v>
      </c>
      <c r="C10" s="52"/>
      <c r="D10" s="130"/>
      <c r="E10" s="132"/>
      <c r="F10" s="52"/>
      <c r="G10" s="130"/>
      <c r="H10" s="132"/>
      <c r="I10" s="52"/>
      <c r="J10" s="130"/>
      <c r="K10" s="133"/>
    </row>
    <row r="11" spans="2:11" x14ac:dyDescent="0.3">
      <c r="B11" s="108" t="s">
        <v>71</v>
      </c>
      <c r="C11" s="52">
        <v>9.837962962962962E-4</v>
      </c>
      <c r="D11" s="130">
        <v>0.166015625</v>
      </c>
      <c r="E11" s="132">
        <v>5.9774964838255978E-2</v>
      </c>
      <c r="F11" s="52"/>
      <c r="G11" s="130"/>
      <c r="H11" s="132"/>
      <c r="I11" s="52">
        <v>9.837962962962962E-4</v>
      </c>
      <c r="J11" s="130">
        <v>0.166015625</v>
      </c>
      <c r="K11" s="133">
        <v>5.9774964838255978E-2</v>
      </c>
    </row>
    <row r="12" spans="2:11" x14ac:dyDescent="0.3">
      <c r="B12" s="108" t="s">
        <v>72</v>
      </c>
      <c r="C12" s="52">
        <v>3.8194444444444441E-4</v>
      </c>
      <c r="D12" s="130">
        <v>6.4453125E-2</v>
      </c>
      <c r="E12" s="132">
        <v>2.3206751054852322E-2</v>
      </c>
      <c r="F12" s="52"/>
      <c r="G12" s="130"/>
      <c r="H12" s="132"/>
      <c r="I12" s="52">
        <v>3.8194444444444441E-4</v>
      </c>
      <c r="J12" s="130">
        <v>6.4453125E-2</v>
      </c>
      <c r="K12" s="133">
        <v>2.3206751054852322E-2</v>
      </c>
    </row>
    <row r="13" spans="2:1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08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x14ac:dyDescent="0.3">
      <c r="B17" s="108" t="s">
        <v>77</v>
      </c>
      <c r="C17" s="52"/>
      <c r="D17" s="130"/>
      <c r="E17" s="132"/>
      <c r="F17" s="52"/>
      <c r="G17" s="130"/>
      <c r="H17" s="132"/>
      <c r="I17" s="52"/>
      <c r="J17" s="130"/>
      <c r="K17" s="133"/>
    </row>
    <row r="18" spans="2:14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08" t="s">
        <v>82</v>
      </c>
      <c r="C22" s="52">
        <v>1.273148148148148E-4</v>
      </c>
      <c r="D22" s="130">
        <v>2.1484375E-2</v>
      </c>
      <c r="E22" s="132">
        <v>7.7355836849507739E-3</v>
      </c>
      <c r="F22" s="52"/>
      <c r="G22" s="130"/>
      <c r="H22" s="132"/>
      <c r="I22" s="52">
        <v>1.273148148148148E-4</v>
      </c>
      <c r="J22" s="130">
        <v>2.1484375E-2</v>
      </c>
      <c r="K22" s="133">
        <v>7.7355836849507739E-3</v>
      </c>
    </row>
    <row r="23" spans="2:14" s="149" customFormat="1" x14ac:dyDescent="0.3">
      <c r="B23" s="111" t="s">
        <v>11</v>
      </c>
      <c r="C23" s="134">
        <v>5.9259259259259256E-3</v>
      </c>
      <c r="D23" s="135">
        <v>1</v>
      </c>
      <c r="E23" s="136">
        <v>0.36005625879043607</v>
      </c>
      <c r="F23" s="134"/>
      <c r="G23" s="135"/>
      <c r="H23" s="136"/>
      <c r="I23" s="134">
        <v>5.9259259259259256E-3</v>
      </c>
      <c r="J23" s="135">
        <v>1</v>
      </c>
      <c r="K23" s="137">
        <v>0.36005625879043607</v>
      </c>
    </row>
    <row r="24" spans="2:14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8"/>
      <c r="L24" s="139"/>
      <c r="M24" s="139"/>
      <c r="N24" s="139"/>
    </row>
    <row r="25" spans="2:14" s="150" customFormat="1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08" t="s">
        <v>84</v>
      </c>
      <c r="C26" s="52"/>
      <c r="D26" s="130"/>
      <c r="E26" s="132"/>
      <c r="F26" s="52"/>
      <c r="G26" s="130"/>
      <c r="H26" s="132"/>
      <c r="I26" s="52"/>
      <c r="J26" s="130"/>
      <c r="K26" s="133"/>
    </row>
    <row r="27" spans="2:14" x14ac:dyDescent="0.3">
      <c r="B27" s="108" t="s">
        <v>85</v>
      </c>
      <c r="C27" s="52">
        <v>5.2083333333333333E-4</v>
      </c>
      <c r="D27" s="130"/>
      <c r="E27" s="132">
        <v>3.1645569620253167E-2</v>
      </c>
      <c r="F27" s="52"/>
      <c r="G27" s="130"/>
      <c r="H27" s="132"/>
      <c r="I27" s="52">
        <v>5.2083333333333333E-4</v>
      </c>
      <c r="J27" s="130"/>
      <c r="K27" s="133">
        <v>3.1645569620253167E-2</v>
      </c>
    </row>
    <row r="28" spans="2:14" x14ac:dyDescent="0.3">
      <c r="B28" s="108" t="s">
        <v>86</v>
      </c>
      <c r="C28" s="52"/>
      <c r="D28" s="130"/>
      <c r="E28" s="132"/>
      <c r="F28" s="52"/>
      <c r="G28" s="130"/>
      <c r="H28" s="132"/>
      <c r="I28" s="52"/>
      <c r="J28" s="130"/>
      <c r="K28" s="133"/>
    </row>
    <row r="29" spans="2:14" x14ac:dyDescent="0.3">
      <c r="B29" s="108" t="s">
        <v>87</v>
      </c>
      <c r="C29" s="52">
        <v>5.717592592592591E-3</v>
      </c>
      <c r="D29" s="130"/>
      <c r="E29" s="132">
        <v>0.34739803094233468</v>
      </c>
      <c r="F29" s="52"/>
      <c r="G29" s="130"/>
      <c r="H29" s="132"/>
      <c r="I29" s="52">
        <v>5.717592592592591E-3</v>
      </c>
      <c r="J29" s="130"/>
      <c r="K29" s="133">
        <v>0.34739803094233468</v>
      </c>
    </row>
    <row r="30" spans="2:14" x14ac:dyDescent="0.3">
      <c r="B30" s="108" t="s">
        <v>88</v>
      </c>
      <c r="C30" s="52">
        <v>3.2870370370370371E-3</v>
      </c>
      <c r="D30" s="130"/>
      <c r="E30" s="132">
        <v>0.19971870604781999</v>
      </c>
      <c r="F30" s="52"/>
      <c r="G30" s="130"/>
      <c r="H30" s="132"/>
      <c r="I30" s="52">
        <v>3.2870370370370371E-3</v>
      </c>
      <c r="J30" s="130"/>
      <c r="K30" s="133">
        <v>0.19971870604781999</v>
      </c>
    </row>
    <row r="31" spans="2:14" x14ac:dyDescent="0.3">
      <c r="B31" s="108" t="s">
        <v>89</v>
      </c>
      <c r="C31" s="52">
        <v>1.0069444444444444E-3</v>
      </c>
      <c r="D31" s="130"/>
      <c r="E31" s="132">
        <v>6.118143459915612E-2</v>
      </c>
      <c r="F31" s="52"/>
      <c r="G31" s="130"/>
      <c r="H31" s="132"/>
      <c r="I31" s="52">
        <v>1.0069444444444444E-3</v>
      </c>
      <c r="J31" s="130"/>
      <c r="K31" s="133">
        <v>6.118143459915612E-2</v>
      </c>
    </row>
    <row r="32" spans="2:14" s="149" customFormat="1" x14ac:dyDescent="0.3">
      <c r="B32" s="111" t="s">
        <v>11</v>
      </c>
      <c r="C32" s="151">
        <v>1.0532407407407405E-2</v>
      </c>
      <c r="D32" s="135"/>
      <c r="E32" s="135">
        <v>0.63994374120956399</v>
      </c>
      <c r="F32" s="142"/>
      <c r="G32" s="135"/>
      <c r="H32" s="135"/>
      <c r="I32" s="142">
        <v>1.0532407407407405E-2</v>
      </c>
      <c r="J32" s="135"/>
      <c r="K32" s="143">
        <v>0.63994374120956399</v>
      </c>
    </row>
    <row r="33" spans="2:14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6"/>
      <c r="L33" s="145"/>
      <c r="M33" s="145"/>
      <c r="N33" s="145"/>
    </row>
    <row r="34" spans="2:14" s="152" customFormat="1" x14ac:dyDescent="0.3">
      <c r="B34" s="111" t="s">
        <v>14</v>
      </c>
      <c r="C34" s="142">
        <v>1.6458333333333332E-2</v>
      </c>
      <c r="D34" s="147"/>
      <c r="E34" s="135">
        <v>1</v>
      </c>
      <c r="F34" s="142"/>
      <c r="G34" s="147"/>
      <c r="H34" s="135"/>
      <c r="I34" s="142">
        <v>1.6458333333333332E-2</v>
      </c>
      <c r="J34" s="147"/>
      <c r="K34" s="143">
        <v>1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topLeftCell="A3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" style="148" customWidth="1"/>
    <col min="7" max="7" width="10" style="100" customWidth="1"/>
    <col min="8" max="8" width="10" style="148" customWidth="1"/>
    <col min="9" max="11" width="10" style="100" customWidth="1"/>
    <col min="12" max="16384" width="8.88671875" style="100"/>
  </cols>
  <sheetData>
    <row r="1" spans="2:11" s="129" customFormat="1" x14ac:dyDescent="0.3">
      <c r="C1" s="131"/>
      <c r="D1" s="131"/>
      <c r="E1" s="131"/>
      <c r="F1" s="131"/>
      <c r="H1" s="131"/>
    </row>
    <row r="2" spans="2:11" s="129" customFormat="1" ht="15" thickBot="1" x14ac:dyDescent="0.35">
      <c r="C2" s="131"/>
      <c r="D2" s="131"/>
      <c r="E2" s="131"/>
      <c r="F2" s="131"/>
      <c r="H2" s="131"/>
    </row>
    <row r="3" spans="2:11" s="129" customFormat="1" x14ac:dyDescent="0.3">
      <c r="B3" s="217" t="s">
        <v>148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s="129" customFormat="1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2"/>
    </row>
    <row r="5" spans="2:11" s="129" customFormat="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s="129" customFormat="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s="129" customFormat="1" x14ac:dyDescent="0.3">
      <c r="B7" s="108" t="s">
        <v>67</v>
      </c>
      <c r="C7" s="52">
        <v>8.8657407407407417E-3</v>
      </c>
      <c r="D7" s="130">
        <v>0.57121551081282629</v>
      </c>
      <c r="E7" s="132">
        <v>0.15222575516693165</v>
      </c>
      <c r="F7" s="52">
        <v>1.8055555555555555E-3</v>
      </c>
      <c r="G7" s="130">
        <v>0.28676470588235287</v>
      </c>
      <c r="H7" s="132">
        <v>0.11287988422575976</v>
      </c>
      <c r="I7" s="52">
        <v>1.0671296296296297E-2</v>
      </c>
      <c r="J7" s="130">
        <v>0.48912466843501334</v>
      </c>
      <c r="K7" s="133">
        <v>0.14374805113813535</v>
      </c>
    </row>
    <row r="8" spans="2:11" s="129" customFormat="1" x14ac:dyDescent="0.3">
      <c r="B8" s="108" t="s">
        <v>68</v>
      </c>
      <c r="C8" s="52"/>
      <c r="D8" s="130"/>
      <c r="E8" s="132"/>
      <c r="F8" s="52">
        <v>2.3148148148148146E-4</v>
      </c>
      <c r="G8" s="130">
        <v>3.6764705882352935E-2</v>
      </c>
      <c r="H8" s="132">
        <v>1.4471780028943558E-2</v>
      </c>
      <c r="I8" s="52">
        <v>2.3148148148148146E-4</v>
      </c>
      <c r="J8" s="130">
        <v>1.0610079575596816E-2</v>
      </c>
      <c r="K8" s="133">
        <v>3.1181789834736516E-3</v>
      </c>
    </row>
    <row r="9" spans="2:11" s="129" customFormat="1" x14ac:dyDescent="0.3">
      <c r="B9" s="108" t="s">
        <v>69</v>
      </c>
      <c r="C9" s="52">
        <v>5.0925925925925921E-4</v>
      </c>
      <c r="D9" s="130">
        <v>3.2811334824757642E-2</v>
      </c>
      <c r="E9" s="132">
        <v>8.744038155802861E-3</v>
      </c>
      <c r="F9" s="52">
        <v>2.5462962962962961E-4</v>
      </c>
      <c r="G9" s="130">
        <v>4.0441176470588223E-2</v>
      </c>
      <c r="H9" s="132">
        <v>1.5918958031837915E-2</v>
      </c>
      <c r="I9" s="52">
        <v>7.6388888888888882E-4</v>
      </c>
      <c r="J9" s="130">
        <v>3.5013262599469498E-2</v>
      </c>
      <c r="K9" s="133">
        <v>1.028999064546305E-2</v>
      </c>
    </row>
    <row r="10" spans="2:11" s="129" customFormat="1" x14ac:dyDescent="0.3">
      <c r="B10" s="108" t="s">
        <v>70</v>
      </c>
      <c r="C10" s="52">
        <v>9.7222222222222219E-4</v>
      </c>
      <c r="D10" s="130">
        <v>6.2639821029082776E-2</v>
      </c>
      <c r="E10" s="132">
        <v>1.6693163751987282E-2</v>
      </c>
      <c r="F10" s="52">
        <v>9.8379629629629642E-4</v>
      </c>
      <c r="G10" s="130">
        <v>0.15625</v>
      </c>
      <c r="H10" s="132">
        <v>6.1505065123010134E-2</v>
      </c>
      <c r="I10" s="52">
        <v>1.9560185185185184E-3</v>
      </c>
      <c r="J10" s="130">
        <v>8.9655172413793102E-2</v>
      </c>
      <c r="K10" s="133">
        <v>2.6348612410352357E-2</v>
      </c>
    </row>
    <row r="11" spans="2:11" s="129" customFormat="1" x14ac:dyDescent="0.3">
      <c r="B11" s="108" t="s">
        <v>71</v>
      </c>
      <c r="C11" s="52">
        <v>3.7384259259259263E-3</v>
      </c>
      <c r="D11" s="130">
        <v>0.24086502609992547</v>
      </c>
      <c r="E11" s="132">
        <v>6.41891891891892E-2</v>
      </c>
      <c r="F11" s="52">
        <v>2.5115740740740741E-3</v>
      </c>
      <c r="G11" s="130">
        <v>0.39889705882352933</v>
      </c>
      <c r="H11" s="132">
        <v>0.15701881331403761</v>
      </c>
      <c r="I11" s="52">
        <v>6.2499999999999995E-3</v>
      </c>
      <c r="J11" s="130">
        <v>0.28647214854111408</v>
      </c>
      <c r="K11" s="133">
        <v>8.4190832553788592E-2</v>
      </c>
    </row>
    <row r="12" spans="2:11" s="129" customFormat="1" x14ac:dyDescent="0.3">
      <c r="B12" s="108" t="s">
        <v>72</v>
      </c>
      <c r="C12" s="52">
        <v>1.2962962962962963E-3</v>
      </c>
      <c r="D12" s="130">
        <v>8.3519761372110368E-2</v>
      </c>
      <c r="E12" s="132">
        <v>2.2257551669316377E-2</v>
      </c>
      <c r="F12" s="52">
        <v>1.5046296296296297E-4</v>
      </c>
      <c r="G12" s="130">
        <v>2.389705882352941E-2</v>
      </c>
      <c r="H12" s="132">
        <v>9.4066570188133143E-3</v>
      </c>
      <c r="I12" s="52">
        <v>1.4467592592592592E-3</v>
      </c>
      <c r="J12" s="130">
        <v>6.6312997347480113E-2</v>
      </c>
      <c r="K12" s="133">
        <v>1.9488618646710323E-2</v>
      </c>
    </row>
    <row r="13" spans="2:11" s="129" customFormat="1" x14ac:dyDescent="0.3">
      <c r="B13" s="108" t="s">
        <v>73</v>
      </c>
      <c r="C13" s="52"/>
      <c r="D13" s="130"/>
      <c r="E13" s="132"/>
      <c r="F13" s="52">
        <v>1.1574074074074073E-4</v>
      </c>
      <c r="G13" s="130">
        <v>1.8382352941176468E-2</v>
      </c>
      <c r="H13" s="132">
        <v>7.2358900144717788E-3</v>
      </c>
      <c r="I13" s="52">
        <v>1.1574074074074073E-4</v>
      </c>
      <c r="J13" s="130">
        <v>5.3050397877984082E-3</v>
      </c>
      <c r="K13" s="133">
        <v>1.5590894917368258E-3</v>
      </c>
    </row>
    <row r="14" spans="2:11" s="129" customFormat="1" x14ac:dyDescent="0.3">
      <c r="B14" s="108" t="s">
        <v>74</v>
      </c>
      <c r="C14" s="52"/>
      <c r="D14" s="130"/>
      <c r="E14" s="132"/>
      <c r="F14" s="52" t="s">
        <v>136</v>
      </c>
      <c r="G14" s="130"/>
      <c r="H14" s="132"/>
      <c r="I14" s="52"/>
      <c r="J14" s="130"/>
      <c r="K14" s="133"/>
    </row>
    <row r="15" spans="2:11" s="129" customFormat="1" x14ac:dyDescent="0.3">
      <c r="B15" s="108" t="s">
        <v>75</v>
      </c>
      <c r="C15" s="52"/>
      <c r="D15" s="130"/>
      <c r="E15" s="132"/>
      <c r="F15" s="52">
        <v>9.2592592592592588E-5</v>
      </c>
      <c r="G15" s="130">
        <v>1.4705882352941173E-2</v>
      </c>
      <c r="H15" s="132">
        <v>5.7887120115774236E-3</v>
      </c>
      <c r="I15" s="52">
        <v>9.2592592592592588E-5</v>
      </c>
      <c r="J15" s="130">
        <v>4.2440318302387273E-3</v>
      </c>
      <c r="K15" s="133">
        <v>1.2472715933894607E-3</v>
      </c>
    </row>
    <row r="16" spans="2:11" s="129" customFormat="1" x14ac:dyDescent="0.3">
      <c r="B16" s="108" t="s">
        <v>76</v>
      </c>
      <c r="C16" s="52">
        <v>1.3888888888888889E-4</v>
      </c>
      <c r="D16" s="130">
        <v>8.948545861297539E-3</v>
      </c>
      <c r="E16" s="132">
        <v>2.3847376788553262E-3</v>
      </c>
      <c r="F16" s="52"/>
      <c r="G16" s="130"/>
      <c r="H16" s="132"/>
      <c r="I16" s="52">
        <v>1.3888888888888889E-4</v>
      </c>
      <c r="J16" s="130">
        <v>6.3660477453580909E-3</v>
      </c>
      <c r="K16" s="133">
        <v>1.8709073900841911E-3</v>
      </c>
    </row>
    <row r="17" spans="2:14" s="129" customFormat="1" x14ac:dyDescent="0.3">
      <c r="B17" s="108" t="s">
        <v>77</v>
      </c>
      <c r="C17" s="52"/>
      <c r="D17" s="130"/>
      <c r="E17" s="132"/>
      <c r="F17" s="52"/>
      <c r="G17" s="130"/>
      <c r="H17" s="132"/>
      <c r="I17" s="52"/>
      <c r="J17" s="130"/>
      <c r="K17" s="133"/>
    </row>
    <row r="18" spans="2:14" s="129" customFormat="1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s="129" customFormat="1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s="129" customFormat="1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s="129" customFormat="1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s="129" customFormat="1" x14ac:dyDescent="0.3">
      <c r="B22" s="108" t="s">
        <v>82</v>
      </c>
      <c r="C22" s="52"/>
      <c r="D22" s="130"/>
      <c r="E22" s="132"/>
      <c r="F22" s="52">
        <v>1.5046296296296297E-4</v>
      </c>
      <c r="G22" s="130">
        <v>2.389705882352941E-2</v>
      </c>
      <c r="H22" s="132">
        <v>9.4066570188133143E-3</v>
      </c>
      <c r="I22" s="52">
        <v>1.5046296296296297E-4</v>
      </c>
      <c r="J22" s="130">
        <v>6.8965517241379327E-3</v>
      </c>
      <c r="K22" s="133">
        <v>2.0268163392578738E-3</v>
      </c>
    </row>
    <row r="23" spans="2:14" s="129" customFormat="1" x14ac:dyDescent="0.3">
      <c r="B23" s="111" t="s">
        <v>11</v>
      </c>
      <c r="C23" s="134">
        <v>1.5520833333333333E-2</v>
      </c>
      <c r="D23" s="135">
        <v>1</v>
      </c>
      <c r="E23" s="136">
        <v>0.26649443561208269</v>
      </c>
      <c r="F23" s="134">
        <v>6.2962962962962972E-3</v>
      </c>
      <c r="G23" s="135">
        <v>0.99999999999999978</v>
      </c>
      <c r="H23" s="136">
        <v>0.39363241678726485</v>
      </c>
      <c r="I23" s="134">
        <v>2.1817129629629627E-2</v>
      </c>
      <c r="J23" s="135">
        <v>1</v>
      </c>
      <c r="K23" s="137">
        <v>0.29388836919239164</v>
      </c>
    </row>
    <row r="24" spans="2:14" s="129" customFormat="1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s="129" customFormat="1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s="129" customFormat="1" x14ac:dyDescent="0.3">
      <c r="B26" s="108" t="s">
        <v>84</v>
      </c>
      <c r="C26" s="52">
        <v>1.4930555555555556E-3</v>
      </c>
      <c r="D26" s="130"/>
      <c r="E26" s="132">
        <v>2.5635930047694756E-2</v>
      </c>
      <c r="F26" s="52">
        <v>7.5231481481481482E-4</v>
      </c>
      <c r="G26" s="130"/>
      <c r="H26" s="132">
        <v>4.7033285094066568E-2</v>
      </c>
      <c r="I26" s="52">
        <v>2.2453703703703702E-3</v>
      </c>
      <c r="J26" s="130"/>
      <c r="K26" s="133">
        <v>3.0246336139694421E-2</v>
      </c>
    </row>
    <row r="27" spans="2:14" s="129" customFormat="1" x14ac:dyDescent="0.3">
      <c r="B27" s="108" t="s">
        <v>85</v>
      </c>
      <c r="C27" s="52">
        <v>1.8055555555555559E-3</v>
      </c>
      <c r="D27" s="130"/>
      <c r="E27" s="132">
        <v>3.1001589825119243E-2</v>
      </c>
      <c r="F27" s="52">
        <v>5.9027777777777768E-4</v>
      </c>
      <c r="G27" s="130"/>
      <c r="H27" s="132">
        <v>3.6903039073806071E-2</v>
      </c>
      <c r="I27" s="52">
        <v>2.3958333333333327E-3</v>
      </c>
      <c r="J27" s="130"/>
      <c r="K27" s="133">
        <v>3.2273152478952287E-2</v>
      </c>
    </row>
    <row r="28" spans="2:14" s="129" customFormat="1" x14ac:dyDescent="0.3">
      <c r="B28" s="108" t="s">
        <v>86</v>
      </c>
      <c r="C28" s="52">
        <v>3.2407407407407406E-4</v>
      </c>
      <c r="D28" s="130"/>
      <c r="E28" s="132">
        <v>5.5643879173290943E-3</v>
      </c>
      <c r="F28" s="52"/>
      <c r="G28" s="130"/>
      <c r="H28" s="132"/>
      <c r="I28" s="52">
        <v>3.2407407407407406E-4</v>
      </c>
      <c r="J28" s="130"/>
      <c r="K28" s="133">
        <v>4.3654505768631127E-3</v>
      </c>
    </row>
    <row r="29" spans="2:14" s="129" customFormat="1" x14ac:dyDescent="0.3">
      <c r="B29" s="108" t="s">
        <v>87</v>
      </c>
      <c r="C29" s="52">
        <v>2.7349537037037037E-2</v>
      </c>
      <c r="D29" s="130"/>
      <c r="E29" s="132">
        <v>0.46959459459459463</v>
      </c>
      <c r="F29" s="52">
        <v>5.3240740740740757E-3</v>
      </c>
      <c r="G29" s="130"/>
      <c r="H29" s="132">
        <v>0.33285094066570198</v>
      </c>
      <c r="I29" s="52">
        <v>3.2673611111111112E-2</v>
      </c>
      <c r="J29" s="130"/>
      <c r="K29" s="133">
        <v>0.44013096351730596</v>
      </c>
    </row>
    <row r="30" spans="2:14" s="129" customFormat="1" x14ac:dyDescent="0.3">
      <c r="B30" s="108" t="s">
        <v>88</v>
      </c>
      <c r="C30" s="52">
        <v>8.8888888888888889E-3</v>
      </c>
      <c r="D30" s="130"/>
      <c r="E30" s="132">
        <v>0.15262321144674088</v>
      </c>
      <c r="F30" s="52">
        <v>3.0324074074074073E-3</v>
      </c>
      <c r="G30" s="130"/>
      <c r="H30" s="132">
        <v>0.18958031837916062</v>
      </c>
      <c r="I30" s="52">
        <v>1.1921296296296294E-2</v>
      </c>
      <c r="J30" s="130"/>
      <c r="K30" s="133">
        <v>0.16058621764889305</v>
      </c>
    </row>
    <row r="31" spans="2:14" s="129" customFormat="1" x14ac:dyDescent="0.3">
      <c r="B31" s="108" t="s">
        <v>89</v>
      </c>
      <c r="C31" s="52">
        <v>2.8587962962962959E-3</v>
      </c>
      <c r="D31" s="130"/>
      <c r="E31" s="132">
        <v>4.9085850556438784E-2</v>
      </c>
      <c r="F31" s="52"/>
      <c r="G31" s="130"/>
      <c r="H31" s="132"/>
      <c r="I31" s="52">
        <v>2.8587962962962959E-3</v>
      </c>
      <c r="J31" s="130"/>
      <c r="K31" s="133">
        <v>3.8509510445899592E-2</v>
      </c>
    </row>
    <row r="32" spans="2:14" s="129" customFormat="1" x14ac:dyDescent="0.3">
      <c r="B32" s="111" t="s">
        <v>11</v>
      </c>
      <c r="C32" s="142">
        <v>4.2719907407407408E-2</v>
      </c>
      <c r="D32" s="135"/>
      <c r="E32" s="135">
        <v>0.73350556438791736</v>
      </c>
      <c r="F32" s="142">
        <v>9.6990740740740752E-3</v>
      </c>
      <c r="G32" s="135"/>
      <c r="H32" s="135">
        <v>0.60636758321273532</v>
      </c>
      <c r="I32" s="142">
        <v>5.2418981481481476E-2</v>
      </c>
      <c r="J32" s="135"/>
      <c r="K32" s="143">
        <v>0.70611163080760841</v>
      </c>
    </row>
    <row r="33" spans="2:14" s="129" customFormat="1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s="129" customFormat="1" x14ac:dyDescent="0.3">
      <c r="B34" s="111" t="s">
        <v>14</v>
      </c>
      <c r="C34" s="142">
        <v>5.8240740740740739E-2</v>
      </c>
      <c r="D34" s="147"/>
      <c r="E34" s="135">
        <v>1</v>
      </c>
      <c r="F34" s="142">
        <v>1.5995370370370372E-2</v>
      </c>
      <c r="G34" s="147"/>
      <c r="H34" s="135">
        <v>1.0000000000000002</v>
      </c>
      <c r="I34" s="142">
        <v>7.42361111111111E-2</v>
      </c>
      <c r="J34" s="147"/>
      <c r="K34" s="143">
        <v>1</v>
      </c>
    </row>
    <row r="35" spans="2:14" s="129" customFormat="1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  <row r="36" spans="2:14" s="129" customFormat="1" x14ac:dyDescent="0.3">
      <c r="C36" s="131"/>
      <c r="D36" s="131"/>
      <c r="E36" s="131"/>
      <c r="F36" s="131"/>
      <c r="H36" s="131"/>
    </row>
    <row r="37" spans="2:14" s="129" customFormat="1" x14ac:dyDescent="0.3">
      <c r="C37" s="131"/>
      <c r="D37" s="131"/>
      <c r="E37" s="131"/>
      <c r="F37" s="131"/>
      <c r="H37" s="131"/>
    </row>
    <row r="38" spans="2:14" s="129" customFormat="1" x14ac:dyDescent="0.3">
      <c r="C38" s="131"/>
      <c r="D38" s="131"/>
      <c r="E38" s="131"/>
      <c r="F38" s="131"/>
      <c r="H38" s="131"/>
    </row>
    <row r="39" spans="2:14" s="129" customFormat="1" x14ac:dyDescent="0.3">
      <c r="C39" s="131"/>
      <c r="D39" s="131"/>
      <c r="E39" s="131"/>
      <c r="F39" s="131"/>
      <c r="H39" s="131"/>
    </row>
    <row r="40" spans="2:14" s="129" customFormat="1" x14ac:dyDescent="0.3">
      <c r="C40" s="131"/>
      <c r="D40" s="131"/>
      <c r="E40" s="131"/>
      <c r="F40" s="131"/>
      <c r="H40" s="131"/>
    </row>
    <row r="41" spans="2:14" s="129" customFormat="1" x14ac:dyDescent="0.3">
      <c r="C41" s="131"/>
      <c r="D41" s="131"/>
      <c r="E41" s="131"/>
      <c r="F41" s="131"/>
      <c r="H41" s="131"/>
    </row>
    <row r="42" spans="2:14" s="129" customFormat="1" x14ac:dyDescent="0.3">
      <c r="C42" s="131"/>
      <c r="D42" s="131"/>
      <c r="E42" s="131"/>
      <c r="F42" s="131"/>
      <c r="H42" s="131"/>
    </row>
    <row r="43" spans="2:14" s="129" customFormat="1" x14ac:dyDescent="0.3">
      <c r="C43" s="131"/>
      <c r="D43" s="131"/>
      <c r="E43" s="131"/>
      <c r="F43" s="131"/>
      <c r="H43" s="131"/>
    </row>
    <row r="44" spans="2:14" s="129" customFormat="1" x14ac:dyDescent="0.3">
      <c r="C44" s="131"/>
      <c r="D44" s="131"/>
      <c r="E44" s="131"/>
      <c r="F44" s="131"/>
      <c r="H44" s="131"/>
    </row>
    <row r="45" spans="2:14" s="129" customFormat="1" x14ac:dyDescent="0.3">
      <c r="C45" s="131"/>
      <c r="D45" s="131"/>
      <c r="E45" s="131"/>
      <c r="F45" s="131"/>
      <c r="H45" s="131"/>
    </row>
    <row r="46" spans="2:14" s="129" customFormat="1" x14ac:dyDescent="0.3">
      <c r="C46" s="131"/>
      <c r="D46" s="131"/>
      <c r="E46" s="131"/>
      <c r="F46" s="131"/>
      <c r="H46" s="131"/>
    </row>
    <row r="47" spans="2:14" s="129" customFormat="1" x14ac:dyDescent="0.3">
      <c r="C47" s="131"/>
      <c r="D47" s="131"/>
      <c r="E47" s="131"/>
      <c r="F47" s="131"/>
      <c r="H47" s="131"/>
    </row>
    <row r="48" spans="2:14" s="129" customFormat="1" x14ac:dyDescent="0.3">
      <c r="C48" s="131"/>
      <c r="D48" s="131"/>
      <c r="E48" s="131"/>
      <c r="F48" s="131"/>
      <c r="H48" s="131"/>
    </row>
    <row r="49" spans="3:8" s="129" customFormat="1" x14ac:dyDescent="0.3">
      <c r="C49" s="131"/>
      <c r="D49" s="131"/>
      <c r="E49" s="131"/>
      <c r="F49" s="131"/>
      <c r="H49" s="131"/>
    </row>
    <row r="50" spans="3:8" s="129" customFormat="1" x14ac:dyDescent="0.3">
      <c r="C50" s="131"/>
      <c r="D50" s="131"/>
      <c r="E50" s="131"/>
      <c r="F50" s="131"/>
      <c r="H50" s="131"/>
    </row>
    <row r="51" spans="3:8" s="129" customFormat="1" x14ac:dyDescent="0.3">
      <c r="C51" s="131"/>
      <c r="D51" s="131"/>
      <c r="E51" s="131"/>
      <c r="F51" s="131"/>
      <c r="H51" s="131"/>
    </row>
    <row r="52" spans="3:8" s="129" customFormat="1" x14ac:dyDescent="0.3">
      <c r="C52" s="131"/>
      <c r="D52" s="131"/>
      <c r="E52" s="131"/>
      <c r="F52" s="131"/>
      <c r="H52" s="131"/>
    </row>
    <row r="53" spans="3:8" s="129" customFormat="1" x14ac:dyDescent="0.3">
      <c r="C53" s="131"/>
      <c r="D53" s="131"/>
      <c r="E53" s="131"/>
      <c r="F53" s="131"/>
      <c r="H53" s="131"/>
    </row>
    <row r="54" spans="3:8" s="129" customFormat="1" x14ac:dyDescent="0.3">
      <c r="C54" s="131"/>
      <c r="D54" s="131"/>
      <c r="E54" s="131"/>
      <c r="F54" s="131"/>
      <c r="H54" s="131"/>
    </row>
    <row r="55" spans="3:8" s="129" customFormat="1" x14ac:dyDescent="0.3">
      <c r="C55" s="131"/>
      <c r="D55" s="131"/>
      <c r="E55" s="131"/>
      <c r="F55" s="131"/>
      <c r="H55" s="131"/>
    </row>
    <row r="56" spans="3:8" s="129" customFormat="1" x14ac:dyDescent="0.3">
      <c r="C56" s="131"/>
      <c r="D56" s="131"/>
      <c r="E56" s="131"/>
      <c r="F56" s="131"/>
      <c r="H56" s="131"/>
    </row>
    <row r="57" spans="3:8" s="129" customFormat="1" x14ac:dyDescent="0.3">
      <c r="C57" s="131"/>
      <c r="D57" s="131"/>
      <c r="E57" s="131"/>
      <c r="F57" s="131"/>
      <c r="H57" s="131"/>
    </row>
    <row r="58" spans="3:8" s="129" customFormat="1" x14ac:dyDescent="0.3">
      <c r="C58" s="131"/>
      <c r="D58" s="131"/>
      <c r="E58" s="131"/>
      <c r="F58" s="131"/>
      <c r="H58" s="131"/>
    </row>
    <row r="59" spans="3:8" s="129" customFormat="1" x14ac:dyDescent="0.3">
      <c r="C59" s="131"/>
      <c r="D59" s="131"/>
      <c r="E59" s="131"/>
      <c r="F59" s="131"/>
      <c r="H59" s="131"/>
    </row>
    <row r="60" spans="3:8" s="129" customFormat="1" x14ac:dyDescent="0.3">
      <c r="C60" s="131"/>
      <c r="D60" s="131"/>
      <c r="E60" s="131"/>
      <c r="F60" s="131"/>
      <c r="H60" s="131"/>
    </row>
    <row r="61" spans="3:8" s="129" customFormat="1" x14ac:dyDescent="0.3">
      <c r="C61" s="131"/>
      <c r="D61" s="131"/>
      <c r="E61" s="131"/>
      <c r="F61" s="131"/>
      <c r="H61" s="131"/>
    </row>
    <row r="62" spans="3:8" s="129" customFormat="1" x14ac:dyDescent="0.3">
      <c r="C62" s="131"/>
      <c r="D62" s="131"/>
      <c r="E62" s="131"/>
      <c r="F62" s="131"/>
      <c r="H62" s="131"/>
    </row>
    <row r="63" spans="3:8" s="129" customFormat="1" x14ac:dyDescent="0.3">
      <c r="C63" s="131"/>
      <c r="D63" s="131"/>
      <c r="E63" s="131"/>
      <c r="F63" s="131"/>
      <c r="H63" s="131"/>
    </row>
    <row r="64" spans="3:8" s="129" customFormat="1" x14ac:dyDescent="0.3">
      <c r="C64" s="131"/>
      <c r="D64" s="131"/>
      <c r="E64" s="131"/>
      <c r="F64" s="131"/>
      <c r="H64" s="131"/>
    </row>
    <row r="65" spans="3:8" s="129" customFormat="1" x14ac:dyDescent="0.3">
      <c r="C65" s="131"/>
      <c r="D65" s="131"/>
      <c r="E65" s="131"/>
      <c r="F65" s="131"/>
      <c r="H65" s="131"/>
    </row>
    <row r="66" spans="3:8" s="129" customFormat="1" x14ac:dyDescent="0.3">
      <c r="C66" s="131"/>
      <c r="D66" s="131"/>
      <c r="E66" s="131"/>
      <c r="F66" s="131"/>
      <c r="H66" s="131"/>
    </row>
    <row r="67" spans="3:8" s="129" customFormat="1" x14ac:dyDescent="0.3">
      <c r="C67" s="131"/>
      <c r="D67" s="131"/>
      <c r="E67" s="131"/>
      <c r="F67" s="131"/>
      <c r="H67" s="131"/>
    </row>
    <row r="68" spans="3:8" s="129" customFormat="1" x14ac:dyDescent="0.3">
      <c r="C68" s="131"/>
      <c r="D68" s="131"/>
      <c r="E68" s="131"/>
      <c r="F68" s="131"/>
      <c r="H68" s="131"/>
    </row>
    <row r="69" spans="3:8" s="129" customFormat="1" x14ac:dyDescent="0.3">
      <c r="C69" s="131"/>
      <c r="D69" s="131"/>
      <c r="E69" s="131"/>
      <c r="F69" s="131"/>
      <c r="H69" s="131"/>
    </row>
    <row r="70" spans="3:8" s="129" customFormat="1" x14ac:dyDescent="0.3">
      <c r="C70" s="131"/>
      <c r="D70" s="131"/>
      <c r="E70" s="131"/>
      <c r="F70" s="131"/>
      <c r="H70" s="131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29" customWidth="1"/>
    <col min="2" max="2" width="42.44140625" style="129" customWidth="1"/>
    <col min="3" max="6" width="10.6640625" style="131" customWidth="1"/>
    <col min="7" max="7" width="10.6640625" style="129" customWidth="1"/>
    <col min="8" max="8" width="10.6640625" style="131" customWidth="1"/>
    <col min="9" max="11" width="10.6640625" style="129" customWidth="1"/>
    <col min="12" max="16384" width="8.88671875" style="129"/>
  </cols>
  <sheetData>
    <row r="2" spans="2:11" ht="15" thickBot="1" x14ac:dyDescent="0.35"/>
    <row r="3" spans="2:11" x14ac:dyDescent="0.3">
      <c r="B3" s="217" t="s">
        <v>149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08" t="s">
        <v>67</v>
      </c>
      <c r="C7" s="52">
        <v>5.1620370370370362E-3</v>
      </c>
      <c r="D7" s="130">
        <v>0.72520325203252023</v>
      </c>
      <c r="E7" s="132">
        <v>9.6162138852953868E-2</v>
      </c>
      <c r="F7" s="52">
        <v>8.3333333333333339E-4</v>
      </c>
      <c r="G7" s="130">
        <v>0.21238938053097345</v>
      </c>
      <c r="H7" s="132">
        <v>5.5641421947449768E-2</v>
      </c>
      <c r="I7" s="52">
        <v>5.9953703703703688E-3</v>
      </c>
      <c r="J7" s="130">
        <v>0.54297693920335421</v>
      </c>
      <c r="K7" s="133">
        <v>8.7322993931220505E-2</v>
      </c>
    </row>
    <row r="8" spans="2:11" x14ac:dyDescent="0.3">
      <c r="B8" s="108" t="s">
        <v>68</v>
      </c>
      <c r="C8" s="52">
        <v>3.3564814814814812E-4</v>
      </c>
      <c r="D8" s="130">
        <v>4.7154471544715443E-2</v>
      </c>
      <c r="E8" s="132">
        <v>6.2526951272100055E-3</v>
      </c>
      <c r="F8" s="52"/>
      <c r="G8" s="130"/>
      <c r="H8" s="132"/>
      <c r="I8" s="52">
        <v>3.3564814814814812E-4</v>
      </c>
      <c r="J8" s="130">
        <v>3.0398322851153042E-2</v>
      </c>
      <c r="K8" s="133">
        <v>4.8887390424814572E-3</v>
      </c>
    </row>
    <row r="9" spans="2:11" x14ac:dyDescent="0.3">
      <c r="B9" s="108" t="s">
        <v>69</v>
      </c>
      <c r="C9" s="52">
        <v>1.1574074074074073E-4</v>
      </c>
      <c r="D9" s="130">
        <v>1.6260162601626015E-2</v>
      </c>
      <c r="E9" s="132">
        <v>2.15610176800345E-3</v>
      </c>
      <c r="F9" s="52">
        <v>5.3240740740740744E-4</v>
      </c>
      <c r="G9" s="130">
        <v>0.13569321533923304</v>
      </c>
      <c r="H9" s="132">
        <v>3.5548686244204021E-2</v>
      </c>
      <c r="I9" s="52">
        <v>6.4814814814814813E-4</v>
      </c>
      <c r="J9" s="130">
        <v>5.870020964360588E-2</v>
      </c>
      <c r="K9" s="133">
        <v>9.4403236682400558E-3</v>
      </c>
    </row>
    <row r="10" spans="2:11" x14ac:dyDescent="0.3">
      <c r="B10" s="108" t="s">
        <v>70</v>
      </c>
      <c r="C10" s="52">
        <v>1.6203703703703703E-4</v>
      </c>
      <c r="D10" s="130">
        <v>2.2764227642276421E-2</v>
      </c>
      <c r="E10" s="132">
        <v>3.0185424752048303E-3</v>
      </c>
      <c r="F10" s="52">
        <v>3.7037037037037035E-4</v>
      </c>
      <c r="G10" s="130">
        <v>9.4395280235988199E-2</v>
      </c>
      <c r="H10" s="132">
        <v>2.472952086553323E-2</v>
      </c>
      <c r="I10" s="52">
        <v>5.3240740740740744E-4</v>
      </c>
      <c r="J10" s="130">
        <v>4.821802935010483E-2</v>
      </c>
      <c r="K10" s="133">
        <v>7.7545515846257611E-3</v>
      </c>
    </row>
    <row r="11" spans="2:11" x14ac:dyDescent="0.3">
      <c r="B11" s="108" t="s">
        <v>71</v>
      </c>
      <c r="C11" s="52">
        <v>1.1921296296296296E-3</v>
      </c>
      <c r="D11" s="130">
        <v>0.16747967479674797</v>
      </c>
      <c r="E11" s="132">
        <v>2.2207848210435536E-2</v>
      </c>
      <c r="F11" s="52">
        <v>9.8379629629629642E-4</v>
      </c>
      <c r="G11" s="130">
        <v>0.2507374631268437</v>
      </c>
      <c r="H11" s="132">
        <v>6.5687789799072652E-2</v>
      </c>
      <c r="I11" s="52">
        <v>2.1759259259259262E-3</v>
      </c>
      <c r="J11" s="130">
        <v>0.19706498951781976</v>
      </c>
      <c r="K11" s="133">
        <v>3.1692515171948765E-2</v>
      </c>
    </row>
    <row r="12" spans="2:11" x14ac:dyDescent="0.3">
      <c r="B12" s="108" t="s">
        <v>72</v>
      </c>
      <c r="C12" s="52"/>
      <c r="D12" s="130"/>
      <c r="E12" s="132"/>
      <c r="F12" s="52"/>
      <c r="G12" s="130"/>
      <c r="H12" s="132"/>
      <c r="I12" s="52"/>
      <c r="J12" s="130"/>
      <c r="K12" s="133"/>
    </row>
    <row r="13" spans="2:1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08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x14ac:dyDescent="0.3">
      <c r="B17" s="108" t="s">
        <v>77</v>
      </c>
      <c r="C17" s="52"/>
      <c r="D17" s="130"/>
      <c r="E17" s="132"/>
      <c r="F17" s="52">
        <v>1.2037037037037038E-3</v>
      </c>
      <c r="G17" s="130">
        <v>0.30678466076696165</v>
      </c>
      <c r="H17" s="132">
        <v>8.0370942812983001E-2</v>
      </c>
      <c r="I17" s="52">
        <v>1.2037037037037038E-3</v>
      </c>
      <c r="J17" s="130">
        <v>0.10901467505241093</v>
      </c>
      <c r="K17" s="133">
        <v>1.7532029669588677E-2</v>
      </c>
    </row>
    <row r="18" spans="2:14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08" t="s">
        <v>82</v>
      </c>
      <c r="C22" s="52">
        <v>1.5046296296296297E-4</v>
      </c>
      <c r="D22" s="130">
        <v>2.1138211382113824E-2</v>
      </c>
      <c r="E22" s="132">
        <v>2.8029322984044853E-3</v>
      </c>
      <c r="F22" s="52"/>
      <c r="G22" s="130"/>
      <c r="H22" s="132"/>
      <c r="I22" s="52">
        <v>1.5046296296296297E-4</v>
      </c>
      <c r="J22" s="130">
        <v>1.3626834381551366E-2</v>
      </c>
      <c r="K22" s="133">
        <v>2.1915037086985847E-3</v>
      </c>
    </row>
    <row r="23" spans="2:14" x14ac:dyDescent="0.3">
      <c r="B23" s="111" t="s">
        <v>11</v>
      </c>
      <c r="C23" s="134">
        <v>7.1180555555555554E-3</v>
      </c>
      <c r="D23" s="135">
        <v>0.99999999999999978</v>
      </c>
      <c r="E23" s="136">
        <v>0.13260025873221218</v>
      </c>
      <c r="F23" s="134">
        <v>3.9236111111111112E-3</v>
      </c>
      <c r="G23" s="135">
        <v>1</v>
      </c>
      <c r="H23" s="136">
        <v>0.26197836166924271</v>
      </c>
      <c r="I23" s="134">
        <v>1.1041666666666665E-2</v>
      </c>
      <c r="J23" s="135">
        <v>1.0000000000000002</v>
      </c>
      <c r="K23" s="137">
        <v>0.1608226567768038</v>
      </c>
    </row>
    <row r="24" spans="2:14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8"/>
      <c r="L24" s="139"/>
      <c r="M24" s="139"/>
      <c r="N24" s="139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08" t="s">
        <v>84</v>
      </c>
      <c r="C26" s="52">
        <v>8.2175925925925917E-4</v>
      </c>
      <c r="D26" s="130"/>
      <c r="E26" s="132">
        <v>1.5308322552824495E-2</v>
      </c>
      <c r="F26" s="52">
        <v>2.199074074074074E-4</v>
      </c>
      <c r="G26" s="130"/>
      <c r="H26" s="132">
        <v>1.4683153013910355E-2</v>
      </c>
      <c r="I26" s="52">
        <v>1.0416666666666667E-3</v>
      </c>
      <c r="J26" s="130"/>
      <c r="K26" s="133">
        <v>1.5171948752528662E-2</v>
      </c>
    </row>
    <row r="27" spans="2:14" x14ac:dyDescent="0.3">
      <c r="B27" s="108" t="s">
        <v>85</v>
      </c>
      <c r="C27" s="52"/>
      <c r="D27" s="130"/>
      <c r="E27" s="132"/>
      <c r="F27" s="52">
        <v>6.5972222222222224E-4</v>
      </c>
      <c r="G27" s="130"/>
      <c r="H27" s="132">
        <v>4.4049459041731069E-2</v>
      </c>
      <c r="I27" s="52">
        <v>6.5972222222222224E-4</v>
      </c>
      <c r="J27" s="130"/>
      <c r="K27" s="133">
        <v>9.6089008766014859E-3</v>
      </c>
    </row>
    <row r="28" spans="2:14" x14ac:dyDescent="0.3">
      <c r="B28" s="108" t="s">
        <v>86</v>
      </c>
      <c r="C28" s="52">
        <v>3.7037037037037035E-4</v>
      </c>
      <c r="D28" s="130"/>
      <c r="E28" s="132">
        <v>6.8995256576110404E-3</v>
      </c>
      <c r="F28" s="52"/>
      <c r="G28" s="130"/>
      <c r="H28" s="132"/>
      <c r="I28" s="52">
        <v>3.7037037037037035E-4</v>
      </c>
      <c r="J28" s="130"/>
      <c r="K28" s="133">
        <v>5.3944706675657459E-3</v>
      </c>
    </row>
    <row r="29" spans="2:14" x14ac:dyDescent="0.3">
      <c r="B29" s="108" t="s">
        <v>87</v>
      </c>
      <c r="C29" s="52">
        <v>2.4270833333333318E-2</v>
      </c>
      <c r="D29" s="130"/>
      <c r="E29" s="132">
        <v>0.45213454075032322</v>
      </c>
      <c r="F29" s="52">
        <v>5.0694444444444441E-3</v>
      </c>
      <c r="G29" s="130"/>
      <c r="H29" s="132">
        <v>0.33848531684698607</v>
      </c>
      <c r="I29" s="52">
        <v>2.9340277777777771E-2</v>
      </c>
      <c r="J29" s="130"/>
      <c r="K29" s="133">
        <v>0.42734322319622386</v>
      </c>
    </row>
    <row r="30" spans="2:14" x14ac:dyDescent="0.3">
      <c r="B30" s="108" t="s">
        <v>88</v>
      </c>
      <c r="C30" s="52">
        <v>1.3159722222222222E-2</v>
      </c>
      <c r="D30" s="130"/>
      <c r="E30" s="132">
        <v>0.24514877102199228</v>
      </c>
      <c r="F30" s="52">
        <v>4.6759259259259263E-3</v>
      </c>
      <c r="G30" s="130"/>
      <c r="H30" s="132">
        <v>0.31221020092735702</v>
      </c>
      <c r="I30" s="52">
        <v>1.7835648148148146E-2</v>
      </c>
      <c r="J30" s="130"/>
      <c r="K30" s="133">
        <v>0.25977747808496293</v>
      </c>
    </row>
    <row r="31" spans="2:14" x14ac:dyDescent="0.3">
      <c r="B31" s="108" t="s">
        <v>89</v>
      </c>
      <c r="C31" s="52">
        <v>7.9398148148148145E-3</v>
      </c>
      <c r="D31" s="130"/>
      <c r="E31" s="132">
        <v>0.14790858128503667</v>
      </c>
      <c r="F31" s="52">
        <v>4.2824074074074075E-4</v>
      </c>
      <c r="G31" s="130"/>
      <c r="H31" s="132">
        <v>2.8593508500772798E-2</v>
      </c>
      <c r="I31" s="52">
        <v>8.3680555555555539E-3</v>
      </c>
      <c r="J31" s="130"/>
      <c r="K31" s="133">
        <v>0.12188132164531357</v>
      </c>
    </row>
    <row r="32" spans="2:14" x14ac:dyDescent="0.3">
      <c r="B32" s="111" t="s">
        <v>11</v>
      </c>
      <c r="C32" s="142">
        <v>4.6562499999999986E-2</v>
      </c>
      <c r="D32" s="135"/>
      <c r="E32" s="135">
        <v>0.86739974126778774</v>
      </c>
      <c r="F32" s="142">
        <v>1.105324074074074E-2</v>
      </c>
      <c r="G32" s="135"/>
      <c r="H32" s="135">
        <v>0.73802163833075729</v>
      </c>
      <c r="I32" s="142">
        <v>5.7615740740740724E-2</v>
      </c>
      <c r="J32" s="135"/>
      <c r="K32" s="143">
        <v>0.83917734322319637</v>
      </c>
    </row>
    <row r="33" spans="2:14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6"/>
      <c r="L33" s="145"/>
      <c r="M33" s="145"/>
      <c r="N33" s="145"/>
    </row>
    <row r="34" spans="2:14" x14ac:dyDescent="0.3">
      <c r="B34" s="111" t="s">
        <v>14</v>
      </c>
      <c r="C34" s="142">
        <v>5.3680555555555544E-2</v>
      </c>
      <c r="D34" s="147"/>
      <c r="E34" s="135">
        <v>0.99999999999999989</v>
      </c>
      <c r="F34" s="142">
        <v>1.4976851851851852E-2</v>
      </c>
      <c r="G34" s="147"/>
      <c r="H34" s="135">
        <v>1</v>
      </c>
      <c r="I34" s="142">
        <v>6.8657407407407389E-2</v>
      </c>
      <c r="J34" s="147"/>
      <c r="K34" s="143">
        <v>1.0000000000000002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1.33203125" style="148" customWidth="1"/>
    <col min="7" max="7" width="11.33203125" style="100" customWidth="1"/>
    <col min="8" max="8" width="11.33203125" style="148" customWidth="1"/>
    <col min="9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17" t="s">
        <v>150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08" t="s">
        <v>67</v>
      </c>
      <c r="C7" s="52">
        <v>1.2627314814814813E-2</v>
      </c>
      <c r="D7" s="130">
        <v>0.6668704156479216</v>
      </c>
      <c r="E7" s="132">
        <v>0.20095781911954319</v>
      </c>
      <c r="F7" s="52">
        <v>2.9745370370370373E-3</v>
      </c>
      <c r="G7" s="130">
        <v>0.51606425702811254</v>
      </c>
      <c r="H7" s="132">
        <v>0.18596237337192476</v>
      </c>
      <c r="I7" s="52">
        <v>1.5601851851851851E-2</v>
      </c>
      <c r="J7" s="130">
        <v>0.63167760074976564</v>
      </c>
      <c r="K7" s="133">
        <v>0.19791513727793278</v>
      </c>
    </row>
    <row r="8" spans="2:11" x14ac:dyDescent="0.3">
      <c r="B8" s="108" t="s">
        <v>68</v>
      </c>
      <c r="C8" s="52">
        <v>1.5046296296296297E-4</v>
      </c>
      <c r="D8" s="130">
        <v>7.9462102689486554E-3</v>
      </c>
      <c r="E8" s="132">
        <v>2.3945477988579853E-3</v>
      </c>
      <c r="F8" s="52"/>
      <c r="G8" s="130"/>
      <c r="H8" s="132"/>
      <c r="I8" s="52">
        <v>1.5046296296296297E-4</v>
      </c>
      <c r="J8" s="130">
        <v>6.0918462980318654E-3</v>
      </c>
      <c r="K8" s="133">
        <v>1.9086771399207168E-3</v>
      </c>
    </row>
    <row r="9" spans="2:11" x14ac:dyDescent="0.3">
      <c r="B9" s="108" t="s">
        <v>69</v>
      </c>
      <c r="C9" s="52">
        <v>5.6712962962962967E-4</v>
      </c>
      <c r="D9" s="130">
        <v>2.9951100244498777E-2</v>
      </c>
      <c r="E9" s="132">
        <v>9.0256032418493289E-3</v>
      </c>
      <c r="F9" s="52">
        <v>3.1250000000000001E-4</v>
      </c>
      <c r="G9" s="130">
        <v>5.4216867469879519E-2</v>
      </c>
      <c r="H9" s="132">
        <v>1.9536903039073805E-2</v>
      </c>
      <c r="I9" s="52">
        <v>8.7962962962962962E-4</v>
      </c>
      <c r="J9" s="130">
        <v>3.5613870665417054E-2</v>
      </c>
      <c r="K9" s="133">
        <v>1.1158420202613421E-2</v>
      </c>
    </row>
    <row r="10" spans="2:11" x14ac:dyDescent="0.3">
      <c r="B10" s="108" t="s">
        <v>70</v>
      </c>
      <c r="C10" s="52">
        <v>4.6296296296296298E-4</v>
      </c>
      <c r="D10" s="130">
        <v>2.4449877750611245E-2</v>
      </c>
      <c r="E10" s="132">
        <v>7.3678393811014934E-3</v>
      </c>
      <c r="F10" s="52"/>
      <c r="G10" s="130"/>
      <c r="H10" s="132"/>
      <c r="I10" s="52">
        <v>4.6296296296296298E-4</v>
      </c>
      <c r="J10" s="130">
        <v>1.874414245548266E-2</v>
      </c>
      <c r="K10" s="133">
        <v>5.8728527382175899E-3</v>
      </c>
    </row>
    <row r="11" spans="2:11" x14ac:dyDescent="0.3">
      <c r="B11" s="108" t="s">
        <v>71</v>
      </c>
      <c r="C11" s="52">
        <v>2.5347222222222225E-3</v>
      </c>
      <c r="D11" s="130">
        <v>0.13386308068459657</v>
      </c>
      <c r="E11" s="132">
        <v>4.0338920611530681E-2</v>
      </c>
      <c r="F11" s="52">
        <v>7.407407407407406E-4</v>
      </c>
      <c r="G11" s="130">
        <v>0.12851405622489959</v>
      </c>
      <c r="H11" s="132">
        <v>4.6309696092619382E-2</v>
      </c>
      <c r="I11" s="52">
        <v>3.2754629629629631E-3</v>
      </c>
      <c r="J11" s="130">
        <v>0.13261480787253985</v>
      </c>
      <c r="K11" s="133">
        <v>4.1550433122889453E-2</v>
      </c>
    </row>
    <row r="12" spans="2:11" x14ac:dyDescent="0.3">
      <c r="B12" s="108" t="s">
        <v>72</v>
      </c>
      <c r="C12" s="52">
        <v>2.1527777777777778E-3</v>
      </c>
      <c r="D12" s="130">
        <v>0.11369193154034228</v>
      </c>
      <c r="E12" s="132">
        <v>3.4260453122121941E-2</v>
      </c>
      <c r="F12" s="52"/>
      <c r="G12" s="130"/>
      <c r="H12" s="132"/>
      <c r="I12" s="52">
        <v>2.1527777777777778E-3</v>
      </c>
      <c r="J12" s="130">
        <v>8.7160262417994377E-2</v>
      </c>
      <c r="K12" s="133">
        <v>2.7308765232711793E-2</v>
      </c>
    </row>
    <row r="13" spans="2:1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08" t="s">
        <v>76</v>
      </c>
      <c r="C16" s="52">
        <v>1.273148148148148E-4</v>
      </c>
      <c r="D16" s="130">
        <v>6.7237163814180918E-3</v>
      </c>
      <c r="E16" s="132">
        <v>2.0261558298029104E-3</v>
      </c>
      <c r="F16" s="52"/>
      <c r="G16" s="130"/>
      <c r="H16" s="132"/>
      <c r="I16" s="52">
        <v>1.273148148148148E-4</v>
      </c>
      <c r="J16" s="130">
        <v>5.154639175257731E-3</v>
      </c>
      <c r="K16" s="133">
        <v>1.6150345030098371E-3</v>
      </c>
    </row>
    <row r="17" spans="2:14" x14ac:dyDescent="0.3">
      <c r="B17" s="108" t="s">
        <v>77</v>
      </c>
      <c r="C17" s="52"/>
      <c r="D17" s="130"/>
      <c r="E17" s="132"/>
      <c r="F17" s="52"/>
      <c r="G17" s="130"/>
      <c r="H17" s="132"/>
      <c r="I17" s="52"/>
      <c r="J17" s="130"/>
      <c r="K17" s="133"/>
    </row>
    <row r="18" spans="2:14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08" t="s">
        <v>82</v>
      </c>
      <c r="C22" s="52">
        <v>3.1249999999999995E-4</v>
      </c>
      <c r="D22" s="130">
        <v>1.6503667481662588E-2</v>
      </c>
      <c r="E22" s="132">
        <v>4.9732915822435072E-3</v>
      </c>
      <c r="F22" s="52">
        <v>1.736111111111111E-3</v>
      </c>
      <c r="G22" s="130">
        <v>0.3012048192771084</v>
      </c>
      <c r="H22" s="132">
        <v>0.10853835021707668</v>
      </c>
      <c r="I22" s="52">
        <v>2.0486111111111113E-3</v>
      </c>
      <c r="J22" s="130">
        <v>8.2942830365510783E-2</v>
      </c>
      <c r="K22" s="133">
        <v>2.5987373366612838E-2</v>
      </c>
    </row>
    <row r="23" spans="2:14" x14ac:dyDescent="0.3">
      <c r="B23" s="111" t="s">
        <v>11</v>
      </c>
      <c r="C23" s="134">
        <v>1.8935185185185187E-2</v>
      </c>
      <c r="D23" s="135">
        <v>0.99999999999999978</v>
      </c>
      <c r="E23" s="136">
        <v>0.30134463068705108</v>
      </c>
      <c r="F23" s="134">
        <v>5.7638888888888887E-3</v>
      </c>
      <c r="G23" s="135">
        <v>1</v>
      </c>
      <c r="H23" s="136">
        <v>0.36034732272069464</v>
      </c>
      <c r="I23" s="134">
        <v>2.4699074074074075E-2</v>
      </c>
      <c r="J23" s="135">
        <v>0.99999999999999989</v>
      </c>
      <c r="K23" s="137">
        <v>0.3133166935839084</v>
      </c>
    </row>
    <row r="24" spans="2:14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8"/>
      <c r="L24" s="139"/>
      <c r="M24" s="139"/>
      <c r="N24" s="139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08" t="s">
        <v>84</v>
      </c>
      <c r="C26" s="52">
        <v>1.9444444444444444E-3</v>
      </c>
      <c r="D26" s="130"/>
      <c r="E26" s="132">
        <v>3.094492540062627E-2</v>
      </c>
      <c r="F26" s="52">
        <v>7.9861111111111105E-4</v>
      </c>
      <c r="G26" s="130"/>
      <c r="H26" s="132">
        <v>4.9927641099855272E-2</v>
      </c>
      <c r="I26" s="52">
        <v>2.7430555555555559E-3</v>
      </c>
      <c r="J26" s="130"/>
      <c r="K26" s="133">
        <v>3.4796652473939226E-2</v>
      </c>
    </row>
    <row r="27" spans="2:14" x14ac:dyDescent="0.3">
      <c r="B27" s="108" t="s">
        <v>85</v>
      </c>
      <c r="C27" s="52">
        <v>3.9467592592592592E-3</v>
      </c>
      <c r="D27" s="130"/>
      <c r="E27" s="132">
        <v>6.2810830723890224E-2</v>
      </c>
      <c r="F27" s="52">
        <v>9.837962962962962E-4</v>
      </c>
      <c r="G27" s="130"/>
      <c r="H27" s="132">
        <v>6.1505065123010121E-2</v>
      </c>
      <c r="I27" s="52">
        <v>4.9305555555555543E-3</v>
      </c>
      <c r="J27" s="130"/>
      <c r="K27" s="133">
        <v>6.2545881662017314E-2</v>
      </c>
    </row>
    <row r="28" spans="2:14" x14ac:dyDescent="0.3">
      <c r="B28" s="108" t="s">
        <v>86</v>
      </c>
      <c r="C28" s="52"/>
      <c r="D28" s="130"/>
      <c r="E28" s="132"/>
      <c r="F28" s="52"/>
      <c r="G28" s="130"/>
      <c r="H28" s="132"/>
      <c r="I28" s="52"/>
      <c r="J28" s="130"/>
      <c r="K28" s="133"/>
    </row>
    <row r="29" spans="2:14" x14ac:dyDescent="0.3">
      <c r="B29" s="108" t="s">
        <v>87</v>
      </c>
      <c r="C29" s="52">
        <v>1.9050925925925923E-2</v>
      </c>
      <c r="D29" s="130"/>
      <c r="E29" s="132">
        <v>0.30318659053232638</v>
      </c>
      <c r="F29" s="52">
        <v>4.0740740740740746E-3</v>
      </c>
      <c r="G29" s="130"/>
      <c r="H29" s="132">
        <v>0.25470332850940669</v>
      </c>
      <c r="I29" s="52">
        <v>2.3125000000000003E-2</v>
      </c>
      <c r="J29" s="130"/>
      <c r="K29" s="133">
        <v>0.29334899427396866</v>
      </c>
    </row>
    <row r="30" spans="2:14" x14ac:dyDescent="0.3">
      <c r="B30" s="108" t="s">
        <v>88</v>
      </c>
      <c r="C30" s="52">
        <v>1.564814814814814E-2</v>
      </c>
      <c r="D30" s="130"/>
      <c r="E30" s="132">
        <v>0.24903297108123032</v>
      </c>
      <c r="F30" s="52">
        <v>4.3750000000000004E-3</v>
      </c>
      <c r="G30" s="130"/>
      <c r="H30" s="132">
        <v>0.27351664254703328</v>
      </c>
      <c r="I30" s="52">
        <v>2.0023148148148141E-2</v>
      </c>
      <c r="J30" s="130"/>
      <c r="K30" s="133">
        <v>0.25400088092791068</v>
      </c>
    </row>
    <row r="31" spans="2:14" x14ac:dyDescent="0.3">
      <c r="B31" s="108" t="s">
        <v>89</v>
      </c>
      <c r="C31" s="52">
        <v>3.3101851851851855E-3</v>
      </c>
      <c r="D31" s="130"/>
      <c r="E31" s="132">
        <v>5.268005157487568E-2</v>
      </c>
      <c r="F31" s="52"/>
      <c r="G31" s="130"/>
      <c r="H31" s="132"/>
      <c r="I31" s="52">
        <v>3.3101851851851855E-3</v>
      </c>
      <c r="J31" s="130"/>
      <c r="K31" s="133">
        <v>4.1990897078255769E-2</v>
      </c>
    </row>
    <row r="32" spans="2:14" x14ac:dyDescent="0.3">
      <c r="B32" s="111" t="s">
        <v>11</v>
      </c>
      <c r="C32" s="142">
        <v>4.3900462962962954E-2</v>
      </c>
      <c r="D32" s="135"/>
      <c r="E32" s="135">
        <v>0.6986553693129488</v>
      </c>
      <c r="F32" s="142">
        <v>1.0231481481481482E-2</v>
      </c>
      <c r="G32" s="135"/>
      <c r="H32" s="135">
        <v>0.63965267727930541</v>
      </c>
      <c r="I32" s="142">
        <v>5.4131944444444441E-2</v>
      </c>
      <c r="J32" s="135"/>
      <c r="K32" s="143">
        <v>0.68668330641609165</v>
      </c>
    </row>
    <row r="33" spans="2:14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6"/>
      <c r="L33" s="145"/>
      <c r="M33" s="145"/>
      <c r="N33" s="145"/>
    </row>
    <row r="34" spans="2:14" x14ac:dyDescent="0.3">
      <c r="B34" s="111" t="s">
        <v>14</v>
      </c>
      <c r="C34" s="142">
        <v>6.283564814814814E-2</v>
      </c>
      <c r="D34" s="147"/>
      <c r="E34" s="135">
        <v>0.99999999999999989</v>
      </c>
      <c r="F34" s="142">
        <v>1.5995370370370372E-2</v>
      </c>
      <c r="G34" s="147"/>
      <c r="H34" s="135">
        <v>1</v>
      </c>
      <c r="I34" s="142">
        <v>7.8831018518518509E-2</v>
      </c>
      <c r="J34" s="147"/>
      <c r="K34" s="143">
        <v>1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4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29" customWidth="1"/>
    <col min="2" max="2" width="42.44140625" style="129" customWidth="1"/>
    <col min="3" max="6" width="10.88671875" style="131" customWidth="1"/>
    <col min="7" max="7" width="10.88671875" style="129" customWidth="1"/>
    <col min="8" max="8" width="10.88671875" style="131" customWidth="1"/>
    <col min="9" max="11" width="10.88671875" style="129" customWidth="1"/>
    <col min="12" max="16384" width="8.88671875" style="129"/>
  </cols>
  <sheetData>
    <row r="2" spans="2:11" ht="15" thickBot="1" x14ac:dyDescent="0.35"/>
    <row r="3" spans="2:11" x14ac:dyDescent="0.3">
      <c r="B3" s="217" t="s">
        <v>151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08" t="s">
        <v>67</v>
      </c>
      <c r="C7" s="52">
        <v>5.0115740740740763E-3</v>
      </c>
      <c r="D7" s="130">
        <v>0.66615384615384632</v>
      </c>
      <c r="E7" s="132">
        <v>0.12460431654676267</v>
      </c>
      <c r="F7" s="52"/>
      <c r="G7" s="130"/>
      <c r="H7" s="132"/>
      <c r="I7" s="52">
        <v>5.0115740740740763E-3</v>
      </c>
      <c r="J7" s="130">
        <v>0.66615384615384632</v>
      </c>
      <c r="K7" s="133">
        <v>0.12460431654676267</v>
      </c>
    </row>
    <row r="8" spans="2:11" x14ac:dyDescent="0.3">
      <c r="B8" s="108" t="s">
        <v>68</v>
      </c>
      <c r="C8" s="52">
        <v>1.273148148148148E-4</v>
      </c>
      <c r="D8" s="130">
        <v>1.6923076923076919E-2</v>
      </c>
      <c r="E8" s="132">
        <v>3.1654676258992811E-3</v>
      </c>
      <c r="F8" s="52"/>
      <c r="G8" s="130"/>
      <c r="H8" s="132"/>
      <c r="I8" s="52">
        <v>1.273148148148148E-4</v>
      </c>
      <c r="J8" s="130">
        <v>1.6923076923076919E-2</v>
      </c>
      <c r="K8" s="133">
        <v>3.1654676258992811E-3</v>
      </c>
    </row>
    <row r="9" spans="2:11" x14ac:dyDescent="0.3">
      <c r="B9" s="108" t="s">
        <v>69</v>
      </c>
      <c r="C9" s="52">
        <v>8.3333333333333328E-4</v>
      </c>
      <c r="D9" s="130">
        <v>0.11076923076923074</v>
      </c>
      <c r="E9" s="132">
        <v>2.0719424460431658E-2</v>
      </c>
      <c r="F9" s="52"/>
      <c r="G9" s="130"/>
      <c r="H9" s="132"/>
      <c r="I9" s="52">
        <v>8.3333333333333328E-4</v>
      </c>
      <c r="J9" s="130">
        <v>0.11076923076923074</v>
      </c>
      <c r="K9" s="133">
        <v>2.0719424460431658E-2</v>
      </c>
    </row>
    <row r="10" spans="2:11" x14ac:dyDescent="0.3">
      <c r="B10" s="108" t="s">
        <v>70</v>
      </c>
      <c r="C10" s="52"/>
      <c r="D10" s="130"/>
      <c r="E10" s="132"/>
      <c r="F10" s="52"/>
      <c r="G10" s="130"/>
      <c r="H10" s="132"/>
      <c r="I10" s="52"/>
      <c r="J10" s="130"/>
      <c r="K10" s="133"/>
    </row>
    <row r="11" spans="2:11" x14ac:dyDescent="0.3">
      <c r="B11" s="108" t="s">
        <v>71</v>
      </c>
      <c r="C11" s="52">
        <v>8.7962962962962973E-4</v>
      </c>
      <c r="D11" s="130">
        <v>0.11692307692307692</v>
      </c>
      <c r="E11" s="132">
        <v>2.1870503597122309E-2</v>
      </c>
      <c r="F11" s="52"/>
      <c r="G11" s="130"/>
      <c r="H11" s="132"/>
      <c r="I11" s="52">
        <v>8.7962962962962973E-4</v>
      </c>
      <c r="J11" s="130">
        <v>0.11692307692307692</v>
      </c>
      <c r="K11" s="133">
        <v>2.1870503597122309E-2</v>
      </c>
    </row>
    <row r="12" spans="2:11" x14ac:dyDescent="0.3">
      <c r="B12" s="108" t="s">
        <v>72</v>
      </c>
      <c r="C12" s="52">
        <v>4.6296296296296294E-5</v>
      </c>
      <c r="D12" s="130">
        <v>6.1538461538461521E-3</v>
      </c>
      <c r="E12" s="132">
        <v>1.1510791366906477E-3</v>
      </c>
      <c r="F12" s="52"/>
      <c r="G12" s="130"/>
      <c r="H12" s="132"/>
      <c r="I12" s="52">
        <v>4.6296296296296294E-5</v>
      </c>
      <c r="J12" s="130">
        <v>6.1538461538461521E-3</v>
      </c>
      <c r="K12" s="133">
        <v>1.1510791366906477E-3</v>
      </c>
    </row>
    <row r="13" spans="2:1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08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x14ac:dyDescent="0.3">
      <c r="B17" s="108" t="s">
        <v>77</v>
      </c>
      <c r="C17" s="52"/>
      <c r="D17" s="130"/>
      <c r="E17" s="132"/>
      <c r="F17" s="52"/>
      <c r="G17" s="130"/>
      <c r="H17" s="132"/>
      <c r="I17" s="52"/>
      <c r="J17" s="130"/>
      <c r="K17" s="133"/>
    </row>
    <row r="18" spans="2:14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08" t="s">
        <v>82</v>
      </c>
      <c r="C22" s="52">
        <v>6.249999999999999E-4</v>
      </c>
      <c r="D22" s="130">
        <v>8.3076923076923048E-2</v>
      </c>
      <c r="E22" s="132">
        <v>1.5539568345323742E-2</v>
      </c>
      <c r="F22" s="52"/>
      <c r="G22" s="130"/>
      <c r="H22" s="132"/>
      <c r="I22" s="52">
        <v>6.249999999999999E-4</v>
      </c>
      <c r="J22" s="130">
        <v>8.3076923076923048E-2</v>
      </c>
      <c r="K22" s="133">
        <v>1.5539568345323742E-2</v>
      </c>
    </row>
    <row r="23" spans="2:14" x14ac:dyDescent="0.3">
      <c r="B23" s="111" t="s">
        <v>11</v>
      </c>
      <c r="C23" s="134">
        <v>7.5231481481481495E-3</v>
      </c>
      <c r="D23" s="135">
        <v>1</v>
      </c>
      <c r="E23" s="136">
        <v>0.1870503597122303</v>
      </c>
      <c r="F23" s="134"/>
      <c r="G23" s="135"/>
      <c r="H23" s="136"/>
      <c r="I23" s="134">
        <v>7.5231481481481495E-3</v>
      </c>
      <c r="J23" s="135">
        <v>1</v>
      </c>
      <c r="K23" s="137">
        <v>0.1870503597122303</v>
      </c>
    </row>
    <row r="24" spans="2:14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8"/>
      <c r="L24" s="139"/>
      <c r="M24" s="139"/>
      <c r="N24" s="139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53" t="s">
        <v>84</v>
      </c>
      <c r="C26" s="52">
        <v>2.5578703703703705E-3</v>
      </c>
      <c r="D26" s="130"/>
      <c r="E26" s="132">
        <v>6.359712230215829E-2</v>
      </c>
      <c r="F26" s="52"/>
      <c r="G26" s="130"/>
      <c r="H26" s="132"/>
      <c r="I26" s="52">
        <v>2.5578703703703705E-3</v>
      </c>
      <c r="J26" s="130"/>
      <c r="K26" s="133">
        <v>6.359712230215829E-2</v>
      </c>
    </row>
    <row r="27" spans="2:14" x14ac:dyDescent="0.3">
      <c r="B27" s="153" t="s">
        <v>85</v>
      </c>
      <c r="C27" s="52">
        <v>2.0601851851851853E-3</v>
      </c>
      <c r="D27" s="130"/>
      <c r="E27" s="132">
        <v>5.1223021582733827E-2</v>
      </c>
      <c r="F27" s="52"/>
      <c r="G27" s="130"/>
      <c r="H27" s="132"/>
      <c r="I27" s="52">
        <v>2.0601851851851853E-3</v>
      </c>
      <c r="J27" s="130"/>
      <c r="K27" s="133">
        <v>5.1223021582733827E-2</v>
      </c>
    </row>
    <row r="28" spans="2:14" x14ac:dyDescent="0.3">
      <c r="B28" s="153" t="s">
        <v>86</v>
      </c>
      <c r="C28" s="52">
        <v>1.1574074074074076E-3</v>
      </c>
      <c r="D28" s="130"/>
      <c r="E28" s="132">
        <v>2.8776978417266195E-2</v>
      </c>
      <c r="F28" s="52"/>
      <c r="G28" s="130"/>
      <c r="H28" s="132"/>
      <c r="I28" s="52">
        <v>1.1574074074074076E-3</v>
      </c>
      <c r="J28" s="130"/>
      <c r="K28" s="133">
        <v>2.8776978417266195E-2</v>
      </c>
    </row>
    <row r="29" spans="2:14" x14ac:dyDescent="0.3">
      <c r="B29" s="153" t="s">
        <v>87</v>
      </c>
      <c r="C29" s="52">
        <v>1.1307870370370371E-2</v>
      </c>
      <c r="D29" s="130"/>
      <c r="E29" s="132">
        <v>0.28115107913669074</v>
      </c>
      <c r="F29" s="52"/>
      <c r="G29" s="130"/>
      <c r="H29" s="132"/>
      <c r="I29" s="52">
        <v>1.1307870370370371E-2</v>
      </c>
      <c r="J29" s="130"/>
      <c r="K29" s="133">
        <v>0.28115107913669074</v>
      </c>
    </row>
    <row r="30" spans="2:14" x14ac:dyDescent="0.3">
      <c r="B30" s="153" t="s">
        <v>88</v>
      </c>
      <c r="C30" s="52">
        <v>1.0520833333333326E-2</v>
      </c>
      <c r="D30" s="130"/>
      <c r="E30" s="132">
        <v>0.26158273381294955</v>
      </c>
      <c r="F30" s="52"/>
      <c r="G30" s="130"/>
      <c r="H30" s="132"/>
      <c r="I30" s="52">
        <v>1.0520833333333326E-2</v>
      </c>
      <c r="J30" s="130"/>
      <c r="K30" s="133">
        <v>0.26158273381294955</v>
      </c>
    </row>
    <row r="31" spans="2:14" x14ac:dyDescent="0.3">
      <c r="B31" s="153" t="s">
        <v>89</v>
      </c>
      <c r="C31" s="52">
        <v>5.0925925925925939E-3</v>
      </c>
      <c r="D31" s="130"/>
      <c r="E31" s="132">
        <v>0.12661870503597128</v>
      </c>
      <c r="F31" s="52"/>
      <c r="G31" s="130"/>
      <c r="H31" s="132"/>
      <c r="I31" s="52">
        <v>5.0925925925925939E-3</v>
      </c>
      <c r="J31" s="130"/>
      <c r="K31" s="133">
        <v>0.12661870503597128</v>
      </c>
    </row>
    <row r="32" spans="2:14" x14ac:dyDescent="0.3">
      <c r="B32" s="154" t="s">
        <v>11</v>
      </c>
      <c r="C32" s="142">
        <v>3.2696759259259252E-2</v>
      </c>
      <c r="D32" s="135"/>
      <c r="E32" s="135">
        <v>0.81294964028776984</v>
      </c>
      <c r="F32" s="142"/>
      <c r="G32" s="135"/>
      <c r="H32" s="135"/>
      <c r="I32" s="142">
        <v>3.2696759259259252E-2</v>
      </c>
      <c r="J32" s="135"/>
      <c r="K32" s="143">
        <v>0.81294964028776984</v>
      </c>
    </row>
    <row r="33" spans="2:14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6"/>
      <c r="L33" s="145"/>
      <c r="M33" s="145"/>
      <c r="N33" s="145"/>
    </row>
    <row r="34" spans="2:14" x14ac:dyDescent="0.3">
      <c r="B34" s="111" t="s">
        <v>14</v>
      </c>
      <c r="C34" s="142">
        <v>4.0219907407407399E-2</v>
      </c>
      <c r="D34" s="147"/>
      <c r="E34" s="135">
        <v>1.0000000000000002</v>
      </c>
      <c r="F34" s="142"/>
      <c r="G34" s="147"/>
      <c r="H34" s="135"/>
      <c r="I34" s="142">
        <v>4.0219907407407399E-2</v>
      </c>
      <c r="J34" s="147"/>
      <c r="K34" s="143">
        <v>1.0000000000000002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5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4" width="8.33203125" style="9" customWidth="1"/>
    <col min="15" max="16384" width="8.88671875" style="9"/>
  </cols>
  <sheetData>
    <row r="2" spans="2:14" ht="15" thickBot="1" x14ac:dyDescent="0.35"/>
    <row r="3" spans="2:14" x14ac:dyDescent="0.3">
      <c r="B3" s="244" t="s">
        <v>62</v>
      </c>
      <c r="C3" s="245"/>
      <c r="D3" s="245"/>
      <c r="E3" s="245"/>
      <c r="F3" s="245"/>
      <c r="G3" s="245"/>
      <c r="H3" s="246"/>
      <c r="I3" s="245"/>
      <c r="J3" s="245"/>
      <c r="K3" s="245"/>
      <c r="L3" s="245"/>
      <c r="M3" s="245"/>
      <c r="N3" s="246"/>
    </row>
    <row r="4" spans="2:14" x14ac:dyDescent="0.3">
      <c r="B4" s="247" t="s">
        <v>61</v>
      </c>
      <c r="C4" s="248"/>
      <c r="D4" s="248"/>
      <c r="E4" s="248"/>
      <c r="F4" s="248"/>
      <c r="G4" s="248"/>
      <c r="H4" s="249"/>
      <c r="I4" s="248"/>
      <c r="J4" s="248"/>
      <c r="K4" s="248"/>
      <c r="L4" s="248"/>
      <c r="M4" s="248"/>
      <c r="N4" s="249"/>
    </row>
    <row r="5" spans="2:14" x14ac:dyDescent="0.3">
      <c r="B5" s="47"/>
      <c r="C5" s="250" t="s">
        <v>63</v>
      </c>
      <c r="D5" s="251"/>
      <c r="E5" s="252"/>
      <c r="F5" s="253" t="s">
        <v>64</v>
      </c>
      <c r="G5" s="248"/>
      <c r="H5" s="254"/>
      <c r="I5" s="248" t="s">
        <v>65</v>
      </c>
      <c r="J5" s="248"/>
      <c r="K5" s="254"/>
      <c r="L5" s="253" t="s">
        <v>11</v>
      </c>
      <c r="M5" s="248"/>
      <c r="N5" s="249"/>
    </row>
    <row r="6" spans="2:14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16" t="s">
        <v>12</v>
      </c>
      <c r="J6" s="48" t="s">
        <v>13</v>
      </c>
      <c r="K6" s="49" t="s">
        <v>13</v>
      </c>
      <c r="L6" s="45" t="s">
        <v>12</v>
      </c>
      <c r="M6" s="48" t="s">
        <v>13</v>
      </c>
      <c r="N6" s="50" t="s">
        <v>13</v>
      </c>
    </row>
    <row r="7" spans="2:14" x14ac:dyDescent="0.3">
      <c r="B7" s="51" t="s">
        <v>67</v>
      </c>
      <c r="C7" s="52"/>
      <c r="D7" s="109"/>
      <c r="E7" s="109"/>
      <c r="F7" s="52">
        <v>4.1053240740740737E-2</v>
      </c>
      <c r="G7" s="53">
        <v>0.30135938827527609</v>
      </c>
      <c r="H7" s="53">
        <v>0.30123142250530788</v>
      </c>
      <c r="I7" s="52">
        <v>7.6504629629629631E-3</v>
      </c>
      <c r="J7" s="53">
        <v>1</v>
      </c>
      <c r="K7" s="53">
        <v>0.4065190651906519</v>
      </c>
      <c r="L7" s="110">
        <f>C7+F7+I7</f>
        <v>4.87037037037037E-2</v>
      </c>
      <c r="M7" s="109">
        <f t="shared" ref="M7:M12" si="0">L7/L$23</f>
        <v>0.33850856729144879</v>
      </c>
      <c r="N7" s="213">
        <f>L7/L$34</f>
        <v>0.31400641743153496</v>
      </c>
    </row>
    <row r="8" spans="2:14" x14ac:dyDescent="0.3">
      <c r="B8" s="51" t="s">
        <v>68</v>
      </c>
      <c r="C8" s="52"/>
      <c r="D8" s="109"/>
      <c r="E8" s="109"/>
      <c r="F8" s="52"/>
      <c r="G8" s="53"/>
      <c r="H8" s="53"/>
      <c r="I8" s="52"/>
      <c r="J8" s="53"/>
      <c r="K8" s="53"/>
      <c r="L8" s="110"/>
      <c r="M8" s="109"/>
      <c r="N8" s="213"/>
    </row>
    <row r="9" spans="2:14" x14ac:dyDescent="0.3">
      <c r="B9" s="51" t="s">
        <v>69</v>
      </c>
      <c r="C9" s="52"/>
      <c r="D9" s="109"/>
      <c r="E9" s="109"/>
      <c r="F9" s="52">
        <v>2.6956018518518525E-2</v>
      </c>
      <c r="G9" s="53">
        <v>0.1978759558198811</v>
      </c>
      <c r="H9" s="53">
        <v>0.19779193205944806</v>
      </c>
      <c r="I9" s="52"/>
      <c r="J9" s="53"/>
      <c r="K9" s="53"/>
      <c r="L9" s="110">
        <f t="shared" ref="L9:L22" si="1">C9+F9+I9</f>
        <v>2.6956018518518525E-2</v>
      </c>
      <c r="M9" s="109">
        <f t="shared" si="0"/>
        <v>0.18735419515726817</v>
      </c>
      <c r="N9" s="213">
        <f t="shared" ref="N9:N22" si="2">L9/L$34</f>
        <v>0.17379300052234914</v>
      </c>
    </row>
    <row r="10" spans="2:14" x14ac:dyDescent="0.3">
      <c r="B10" s="51" t="s">
        <v>70</v>
      </c>
      <c r="C10" s="52"/>
      <c r="D10" s="109"/>
      <c r="E10" s="109"/>
      <c r="F10" s="52">
        <v>1.8368055555555554E-2</v>
      </c>
      <c r="G10" s="53">
        <v>0.13483432455395072</v>
      </c>
      <c r="H10" s="53">
        <v>0.13477707006369427</v>
      </c>
      <c r="I10" s="52"/>
      <c r="J10" s="53"/>
      <c r="K10" s="53"/>
      <c r="L10" s="110">
        <f t="shared" si="1"/>
        <v>1.8368055555555554E-2</v>
      </c>
      <c r="M10" s="109">
        <f t="shared" si="0"/>
        <v>0.12766470919475503</v>
      </c>
      <c r="N10" s="213">
        <f t="shared" si="2"/>
        <v>0.11842399820908887</v>
      </c>
    </row>
    <row r="11" spans="2:14" x14ac:dyDescent="0.3">
      <c r="B11" s="51" t="s">
        <v>71</v>
      </c>
      <c r="C11" s="52"/>
      <c r="D11" s="109"/>
      <c r="E11" s="109"/>
      <c r="F11" s="52">
        <v>2.4189814814814812E-3</v>
      </c>
      <c r="G11" s="53">
        <v>1.775700934579439E-2</v>
      </c>
      <c r="H11" s="53">
        <v>1.7749469214437368E-2</v>
      </c>
      <c r="I11" s="52"/>
      <c r="J11" s="53"/>
      <c r="K11" s="53"/>
      <c r="L11" s="110">
        <f t="shared" si="1"/>
        <v>2.4189814814814812E-3</v>
      </c>
      <c r="M11" s="109">
        <f t="shared" si="0"/>
        <v>1.6812806692945055E-2</v>
      </c>
      <c r="N11" s="213">
        <f t="shared" si="2"/>
        <v>1.5595851055891351E-2</v>
      </c>
    </row>
    <row r="12" spans="2:14" x14ac:dyDescent="0.3">
      <c r="B12" s="51" t="s">
        <v>72</v>
      </c>
      <c r="C12" s="52"/>
      <c r="D12" s="109"/>
      <c r="E12" s="109"/>
      <c r="F12" s="52">
        <v>8.1018518518518516E-5</v>
      </c>
      <c r="G12" s="53">
        <v>5.9473237043330496E-4</v>
      </c>
      <c r="H12" s="53">
        <v>5.9447983014861996E-4</v>
      </c>
      <c r="I12" s="52"/>
      <c r="J12" s="53"/>
      <c r="K12" s="53"/>
      <c r="L12" s="110">
        <f t="shared" si="1"/>
        <v>8.1018518518518516E-5</v>
      </c>
      <c r="M12" s="109">
        <f t="shared" si="0"/>
        <v>5.6310835813691584E-4</v>
      </c>
      <c r="N12" s="213">
        <f t="shared" si="2"/>
        <v>5.2234907842698308E-4</v>
      </c>
    </row>
    <row r="13" spans="2:14" x14ac:dyDescent="0.3">
      <c r="B13" s="51" t="s">
        <v>73</v>
      </c>
      <c r="C13" s="52"/>
      <c r="D13" s="109"/>
      <c r="E13" s="109"/>
      <c r="F13" s="52"/>
      <c r="G13" s="53"/>
      <c r="H13" s="53"/>
      <c r="I13" s="52"/>
      <c r="J13" s="53"/>
      <c r="K13" s="53"/>
      <c r="L13" s="110"/>
      <c r="M13" s="109"/>
      <c r="N13" s="213"/>
    </row>
    <row r="14" spans="2:14" x14ac:dyDescent="0.3">
      <c r="B14" s="51" t="s">
        <v>74</v>
      </c>
      <c r="C14" s="52"/>
      <c r="D14" s="109"/>
      <c r="E14" s="109"/>
      <c r="F14" s="52"/>
      <c r="G14" s="53"/>
      <c r="H14" s="53"/>
      <c r="I14" s="52"/>
      <c r="J14" s="53"/>
      <c r="K14" s="53"/>
      <c r="L14" s="110"/>
      <c r="M14" s="109"/>
      <c r="N14" s="213"/>
    </row>
    <row r="15" spans="2:14" x14ac:dyDescent="0.3">
      <c r="B15" s="51" t="s">
        <v>75</v>
      </c>
      <c r="C15" s="52"/>
      <c r="D15" s="109"/>
      <c r="E15" s="109"/>
      <c r="F15" s="52"/>
      <c r="G15" s="53"/>
      <c r="H15" s="53"/>
      <c r="I15" s="52"/>
      <c r="J15" s="53"/>
      <c r="K15" s="53"/>
      <c r="L15" s="110"/>
      <c r="M15" s="109"/>
      <c r="N15" s="213"/>
    </row>
    <row r="16" spans="2:14" x14ac:dyDescent="0.3">
      <c r="B16" s="51" t="s">
        <v>76</v>
      </c>
      <c r="C16" s="52"/>
      <c r="D16" s="109"/>
      <c r="E16" s="109"/>
      <c r="F16" s="52">
        <v>7.9745370370370369E-3</v>
      </c>
      <c r="G16" s="53">
        <v>5.8538657604078163E-2</v>
      </c>
      <c r="H16" s="53">
        <v>5.8513800424628455E-2</v>
      </c>
      <c r="I16" s="52"/>
      <c r="J16" s="53"/>
      <c r="K16" s="53"/>
      <c r="L16" s="110">
        <f t="shared" si="1"/>
        <v>7.9745370370370369E-3</v>
      </c>
      <c r="M16" s="109">
        <f t="shared" ref="M16:M21" si="3">L16/L$23</f>
        <v>5.5425951250904999E-2</v>
      </c>
      <c r="N16" s="213">
        <f t="shared" si="2"/>
        <v>5.1414073576598766E-2</v>
      </c>
    </row>
    <row r="17" spans="2:14" x14ac:dyDescent="0.3">
      <c r="B17" s="51" t="s">
        <v>77</v>
      </c>
      <c r="C17" s="52"/>
      <c r="D17" s="109"/>
      <c r="E17" s="109"/>
      <c r="F17" s="52"/>
      <c r="G17" s="53"/>
      <c r="H17" s="53"/>
      <c r="I17" s="52"/>
      <c r="J17" s="53"/>
      <c r="K17" s="53"/>
      <c r="L17" s="110"/>
      <c r="M17" s="109"/>
      <c r="N17" s="213"/>
    </row>
    <row r="18" spans="2:14" x14ac:dyDescent="0.3">
      <c r="B18" s="51" t="s">
        <v>78</v>
      </c>
      <c r="C18" s="52"/>
      <c r="D18" s="109"/>
      <c r="E18" s="109"/>
      <c r="F18" s="52">
        <v>1.0416666666666667E-4</v>
      </c>
      <c r="G18" s="53">
        <v>7.6465590484282083E-4</v>
      </c>
      <c r="H18" s="53">
        <v>7.6433121019108289E-4</v>
      </c>
      <c r="I18" s="52"/>
      <c r="J18" s="53"/>
      <c r="K18" s="53"/>
      <c r="L18" s="110">
        <f t="shared" ref="L18:L21" si="4">C18+F18+I18</f>
        <v>1.0416666666666667E-4</v>
      </c>
      <c r="M18" s="109">
        <f t="shared" si="3"/>
        <v>7.23996460461749E-4</v>
      </c>
      <c r="N18" s="213">
        <f t="shared" ref="N18:N21" si="5">L18/L$34</f>
        <v>6.7159167226326407E-4</v>
      </c>
    </row>
    <row r="19" spans="2:14" x14ac:dyDescent="0.3">
      <c r="B19" s="51" t="s">
        <v>79</v>
      </c>
      <c r="C19" s="52"/>
      <c r="D19" s="109"/>
      <c r="E19" s="109"/>
      <c r="F19" s="52"/>
      <c r="G19" s="53"/>
      <c r="H19" s="53"/>
      <c r="I19" s="52"/>
      <c r="J19" s="53"/>
      <c r="K19" s="53"/>
      <c r="L19" s="110"/>
      <c r="M19" s="109"/>
      <c r="N19" s="213"/>
    </row>
    <row r="20" spans="2:14" x14ac:dyDescent="0.3">
      <c r="B20" s="51" t="s">
        <v>80</v>
      </c>
      <c r="C20" s="52"/>
      <c r="D20" s="109"/>
      <c r="E20" s="109"/>
      <c r="F20" s="52"/>
      <c r="G20" s="53"/>
      <c r="H20" s="53"/>
      <c r="I20" s="52"/>
      <c r="J20" s="53"/>
      <c r="K20" s="53"/>
      <c r="L20" s="110"/>
      <c r="M20" s="109"/>
      <c r="N20" s="213"/>
    </row>
    <row r="21" spans="2:14" x14ac:dyDescent="0.3">
      <c r="B21" s="51" t="s">
        <v>81</v>
      </c>
      <c r="C21" s="52"/>
      <c r="D21" s="109"/>
      <c r="E21" s="109"/>
      <c r="F21" s="52">
        <v>1.4999999999999999E-2</v>
      </c>
      <c r="G21" s="53">
        <v>0.11011045029736619</v>
      </c>
      <c r="H21" s="53">
        <v>0.11006369426751593</v>
      </c>
      <c r="I21" s="52"/>
      <c r="J21" s="53"/>
      <c r="K21" s="53"/>
      <c r="L21" s="110">
        <f t="shared" si="4"/>
        <v>1.4999999999999999E-2</v>
      </c>
      <c r="M21" s="109">
        <f t="shared" si="3"/>
        <v>0.10425549030649184</v>
      </c>
      <c r="N21" s="213">
        <f t="shared" si="5"/>
        <v>9.6709200805910014E-2</v>
      </c>
    </row>
    <row r="22" spans="2:14" x14ac:dyDescent="0.3">
      <c r="B22" s="51" t="s">
        <v>82</v>
      </c>
      <c r="C22" s="52"/>
      <c r="D22" s="109"/>
      <c r="E22" s="109"/>
      <c r="F22" s="52">
        <v>2.4270833333333335E-2</v>
      </c>
      <c r="G22" s="53">
        <v>0.17816482582837725</v>
      </c>
      <c r="H22" s="53">
        <v>0.17808917197452231</v>
      </c>
      <c r="I22" s="52"/>
      <c r="J22" s="53"/>
      <c r="K22" s="53"/>
      <c r="L22" s="110">
        <f t="shared" si="1"/>
        <v>2.4270833333333335E-2</v>
      </c>
      <c r="M22" s="109">
        <f>L22/L$23</f>
        <v>0.16869117528758751</v>
      </c>
      <c r="N22" s="213">
        <f t="shared" si="2"/>
        <v>0.15648085963734051</v>
      </c>
    </row>
    <row r="23" spans="2:14" s="61" customFormat="1" x14ac:dyDescent="0.3">
      <c r="B23" s="56" t="s">
        <v>11</v>
      </c>
      <c r="C23" s="134"/>
      <c r="D23" s="113"/>
      <c r="E23" s="114"/>
      <c r="F23" s="57">
        <v>0.13622685185185185</v>
      </c>
      <c r="G23" s="58">
        <v>1</v>
      </c>
      <c r="H23" s="59">
        <v>0.99957537154989395</v>
      </c>
      <c r="I23" s="57">
        <v>7.6504629629629631E-3</v>
      </c>
      <c r="J23" s="58">
        <v>1</v>
      </c>
      <c r="K23" s="59">
        <v>0.4065190651906519</v>
      </c>
      <c r="L23" s="112">
        <f>SUM(L7:L22)</f>
        <v>0.14387731481481481</v>
      </c>
      <c r="M23" s="113">
        <f>SUM(M7:M22)</f>
        <v>1</v>
      </c>
      <c r="N23" s="115">
        <f>SUM(N7:N22)</f>
        <v>0.92761734198940382</v>
      </c>
    </row>
    <row r="24" spans="2:14" x14ac:dyDescent="0.3">
      <c r="B24" s="62"/>
      <c r="C24" s="117"/>
      <c r="D24" s="117"/>
      <c r="E24" s="117"/>
      <c r="F24" s="63"/>
      <c r="G24" s="63"/>
      <c r="H24" s="63"/>
      <c r="I24" s="63"/>
      <c r="J24" s="63"/>
      <c r="K24" s="63"/>
      <c r="L24" s="117"/>
      <c r="M24" s="117"/>
      <c r="N24" s="118"/>
    </row>
    <row r="25" spans="2:14" s="65" customFormat="1" x14ac:dyDescent="0.3">
      <c r="B25" s="1" t="s">
        <v>83</v>
      </c>
      <c r="C25" s="104" t="s">
        <v>12</v>
      </c>
      <c r="D25" s="119" t="s">
        <v>13</v>
      </c>
      <c r="E25" s="119" t="s">
        <v>13</v>
      </c>
      <c r="F25" s="64" t="s">
        <v>12</v>
      </c>
      <c r="G25" s="49" t="s">
        <v>13</v>
      </c>
      <c r="H25" s="49" t="s">
        <v>13</v>
      </c>
      <c r="I25" s="16" t="s">
        <v>12</v>
      </c>
      <c r="J25" s="48" t="s">
        <v>13</v>
      </c>
      <c r="K25" s="49" t="s">
        <v>13</v>
      </c>
      <c r="L25" s="210" t="s">
        <v>12</v>
      </c>
      <c r="M25" s="119" t="s">
        <v>13</v>
      </c>
      <c r="N25" s="212" t="s">
        <v>13</v>
      </c>
    </row>
    <row r="26" spans="2:14" x14ac:dyDescent="0.3">
      <c r="B26" s="51" t="s">
        <v>84</v>
      </c>
      <c r="C26" s="52"/>
      <c r="D26" s="110"/>
      <c r="E26" s="109"/>
      <c r="F26" s="52"/>
      <c r="G26" s="54"/>
      <c r="H26" s="53"/>
      <c r="I26" s="52"/>
      <c r="J26" s="54"/>
      <c r="K26" s="53"/>
      <c r="L26" s="110"/>
      <c r="M26" s="110"/>
      <c r="N26" s="213"/>
    </row>
    <row r="27" spans="2:14" x14ac:dyDescent="0.3">
      <c r="B27" s="51" t="s">
        <v>85</v>
      </c>
      <c r="C27" s="52"/>
      <c r="D27" s="110"/>
      <c r="E27" s="109"/>
      <c r="F27" s="52"/>
      <c r="G27" s="54"/>
      <c r="H27" s="53"/>
      <c r="I27" s="52"/>
      <c r="J27" s="54"/>
      <c r="K27" s="53"/>
      <c r="L27" s="110"/>
      <c r="M27" s="110"/>
      <c r="N27" s="213"/>
    </row>
    <row r="28" spans="2:14" x14ac:dyDescent="0.3">
      <c r="B28" s="51" t="s">
        <v>86</v>
      </c>
      <c r="C28" s="52"/>
      <c r="D28" s="110"/>
      <c r="E28" s="109"/>
      <c r="F28" s="52"/>
      <c r="G28" s="54"/>
      <c r="H28" s="53"/>
      <c r="I28" s="52">
        <v>5.8217592592592592E-3</v>
      </c>
      <c r="J28" s="54"/>
      <c r="K28" s="53">
        <v>0.30934809348093478</v>
      </c>
      <c r="L28" s="110">
        <f t="shared" ref="L28:L31" si="6">C28+F28+I28</f>
        <v>5.8217592592592592E-3</v>
      </c>
      <c r="M28" s="110"/>
      <c r="N28" s="213">
        <f t="shared" ref="N28:N31" si="7">L28/L$34</f>
        <v>3.7534512349824641E-2</v>
      </c>
    </row>
    <row r="29" spans="2:14" x14ac:dyDescent="0.3">
      <c r="B29" s="51" t="s">
        <v>87</v>
      </c>
      <c r="C29" s="52"/>
      <c r="D29" s="110"/>
      <c r="E29" s="109"/>
      <c r="F29" s="52">
        <v>5.7870370370370366E-5</v>
      </c>
      <c r="G29" s="54"/>
      <c r="H29" s="53">
        <v>4.2462845010615713E-4</v>
      </c>
      <c r="I29" s="52"/>
      <c r="J29" s="54"/>
      <c r="K29" s="53"/>
      <c r="L29" s="110">
        <f t="shared" si="6"/>
        <v>5.7870370370370366E-5</v>
      </c>
      <c r="M29" s="110"/>
      <c r="N29" s="213">
        <f t="shared" si="7"/>
        <v>3.731064845907022E-4</v>
      </c>
    </row>
    <row r="30" spans="2:14" x14ac:dyDescent="0.3">
      <c r="B30" s="51" t="s">
        <v>88</v>
      </c>
      <c r="C30" s="52"/>
      <c r="D30" s="110"/>
      <c r="E30" s="109"/>
      <c r="F30" s="52"/>
      <c r="G30" s="54"/>
      <c r="H30" s="53"/>
      <c r="I30" s="52">
        <v>5.347222222222222E-3</v>
      </c>
      <c r="J30" s="54"/>
      <c r="K30" s="53">
        <v>0.28413284132841327</v>
      </c>
      <c r="L30" s="110">
        <f t="shared" si="6"/>
        <v>5.347222222222222E-3</v>
      </c>
      <c r="M30" s="110"/>
      <c r="N30" s="213">
        <f t="shared" si="7"/>
        <v>3.4475039176180881E-2</v>
      </c>
    </row>
    <row r="31" spans="2:14" x14ac:dyDescent="0.3">
      <c r="B31" s="51" t="s">
        <v>89</v>
      </c>
      <c r="C31" s="52"/>
      <c r="D31" s="110"/>
      <c r="E31" s="109"/>
      <c r="F31" s="52"/>
      <c r="G31" s="54"/>
      <c r="H31" s="53"/>
      <c r="I31" s="52"/>
      <c r="J31" s="54"/>
      <c r="K31" s="53"/>
      <c r="L31" s="110">
        <f t="shared" si="6"/>
        <v>0</v>
      </c>
      <c r="M31" s="110"/>
      <c r="N31" s="213">
        <f t="shared" si="7"/>
        <v>0</v>
      </c>
    </row>
    <row r="32" spans="2:14" s="61" customFormat="1" x14ac:dyDescent="0.3">
      <c r="B32" s="56" t="s">
        <v>11</v>
      </c>
      <c r="C32" s="142"/>
      <c r="D32" s="123"/>
      <c r="E32" s="113"/>
      <c r="F32" s="57">
        <v>5.7870370370370366E-5</v>
      </c>
      <c r="G32" s="58"/>
      <c r="H32" s="59">
        <v>4.2462845010615713E-4</v>
      </c>
      <c r="I32" s="57">
        <v>1.1168981481481481E-2</v>
      </c>
      <c r="J32" s="58"/>
      <c r="K32" s="59">
        <v>0.59348093480934805</v>
      </c>
      <c r="L32" s="123">
        <f>SUM(L26:L31)</f>
        <v>1.1226851851851852E-2</v>
      </c>
      <c r="M32" s="123"/>
      <c r="N32" s="115">
        <f>SUM(N26:N31)</f>
        <v>7.2382658010596221E-2</v>
      </c>
    </row>
    <row r="33" spans="2:14" x14ac:dyDescent="0.3">
      <c r="B33" s="62"/>
      <c r="C33" s="125"/>
      <c r="D33" s="125"/>
      <c r="E33" s="125"/>
      <c r="F33" s="63"/>
      <c r="G33" s="63"/>
      <c r="H33" s="63"/>
      <c r="I33" s="63"/>
      <c r="J33" s="63"/>
      <c r="K33" s="63"/>
      <c r="L33" s="125"/>
      <c r="M33" s="125"/>
      <c r="N33" s="126"/>
    </row>
    <row r="34" spans="2:14" s="61" customFormat="1" x14ac:dyDescent="0.3">
      <c r="B34" s="56" t="s">
        <v>14</v>
      </c>
      <c r="C34" s="142"/>
      <c r="D34" s="127"/>
      <c r="E34" s="113"/>
      <c r="F34" s="66">
        <v>0.13628472222222221</v>
      </c>
      <c r="G34" s="67"/>
      <c r="H34" s="58">
        <v>1.0000000000000002</v>
      </c>
      <c r="I34" s="66">
        <v>1.8819444444444444E-2</v>
      </c>
      <c r="J34" s="67"/>
      <c r="K34" s="58">
        <v>1</v>
      </c>
      <c r="L34" s="142">
        <f>L32+L23</f>
        <v>0.15510416666666665</v>
      </c>
      <c r="M34" s="127"/>
      <c r="N34" s="128">
        <f>N32+N23</f>
        <v>1</v>
      </c>
    </row>
    <row r="35" spans="2:14" s="65" customFormat="1" ht="96.75" customHeight="1" thickBot="1" x14ac:dyDescent="0.35">
      <c r="B35" s="241" t="s">
        <v>90</v>
      </c>
      <c r="C35" s="242"/>
      <c r="D35" s="242"/>
      <c r="E35" s="242"/>
      <c r="F35" s="242"/>
      <c r="G35" s="242"/>
      <c r="H35" s="243"/>
      <c r="I35" s="242"/>
      <c r="J35" s="242"/>
      <c r="K35" s="242"/>
      <c r="L35" s="242"/>
      <c r="M35" s="242"/>
      <c r="N35" s="243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4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4" width="8.33203125" style="9" customWidth="1"/>
    <col min="15" max="16384" width="8.88671875" style="9"/>
  </cols>
  <sheetData>
    <row r="2" spans="2:14" ht="15" thickBot="1" x14ac:dyDescent="0.35"/>
    <row r="3" spans="2:14" x14ac:dyDescent="0.3">
      <c r="B3" s="244" t="s">
        <v>91</v>
      </c>
      <c r="C3" s="245"/>
      <c r="D3" s="245"/>
      <c r="E3" s="245"/>
      <c r="F3" s="245"/>
      <c r="G3" s="245"/>
      <c r="H3" s="246"/>
      <c r="I3" s="245"/>
      <c r="J3" s="245"/>
      <c r="K3" s="245"/>
      <c r="L3" s="245"/>
      <c r="M3" s="245"/>
      <c r="N3" s="246"/>
    </row>
    <row r="4" spans="2:14" x14ac:dyDescent="0.3">
      <c r="B4" s="247" t="s">
        <v>61</v>
      </c>
      <c r="C4" s="248"/>
      <c r="D4" s="248"/>
      <c r="E4" s="248"/>
      <c r="F4" s="248"/>
      <c r="G4" s="248"/>
      <c r="H4" s="249"/>
      <c r="I4" s="248"/>
      <c r="J4" s="248"/>
      <c r="K4" s="248"/>
      <c r="L4" s="248"/>
      <c r="M4" s="248"/>
      <c r="N4" s="249"/>
    </row>
    <row r="5" spans="2:14" x14ac:dyDescent="0.3">
      <c r="B5" s="47"/>
      <c r="C5" s="250" t="s">
        <v>63</v>
      </c>
      <c r="D5" s="251"/>
      <c r="E5" s="252"/>
      <c r="F5" s="253" t="s">
        <v>64</v>
      </c>
      <c r="G5" s="248"/>
      <c r="H5" s="254"/>
      <c r="I5" s="248" t="s">
        <v>65</v>
      </c>
      <c r="J5" s="248"/>
      <c r="K5" s="254"/>
      <c r="L5" s="253" t="s">
        <v>11</v>
      </c>
      <c r="M5" s="248"/>
      <c r="N5" s="249"/>
    </row>
    <row r="6" spans="2:14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16" t="s">
        <v>12</v>
      </c>
      <c r="J6" s="48" t="s">
        <v>13</v>
      </c>
      <c r="K6" s="49" t="s">
        <v>13</v>
      </c>
      <c r="L6" s="45" t="s">
        <v>12</v>
      </c>
      <c r="M6" s="48" t="s">
        <v>13</v>
      </c>
      <c r="N6" s="50" t="s">
        <v>13</v>
      </c>
    </row>
    <row r="7" spans="2:14" x14ac:dyDescent="0.3">
      <c r="B7" s="51" t="s">
        <v>67</v>
      </c>
      <c r="C7" s="52">
        <v>0.24459490740740741</v>
      </c>
      <c r="D7" s="109">
        <f>C7/C$23</f>
        <v>0.47123489274405744</v>
      </c>
      <c r="E7" s="109">
        <f>C7/C$34</f>
        <v>0.37517087113209896</v>
      </c>
      <c r="F7" s="52"/>
      <c r="G7" s="53"/>
      <c r="H7" s="53"/>
      <c r="I7" s="52"/>
      <c r="J7" s="53"/>
      <c r="K7" s="53"/>
      <c r="L7" s="110">
        <f>C7+F7+I7</f>
        <v>0.24459490740740741</v>
      </c>
      <c r="M7" s="109">
        <f t="shared" ref="M7:M13" si="0">L7/L$23</f>
        <v>0.47123489274405744</v>
      </c>
      <c r="N7" s="213">
        <f>L7/L$34</f>
        <v>0.37517087113209896</v>
      </c>
    </row>
    <row r="8" spans="2:14" x14ac:dyDescent="0.3">
      <c r="B8" s="51" t="s">
        <v>68</v>
      </c>
      <c r="C8" s="52">
        <v>1.4143518518518517E-2</v>
      </c>
      <c r="D8" s="109">
        <f t="shared" ref="D8:D21" si="1">C8/C$23</f>
        <v>2.724880702849752E-2</v>
      </c>
      <c r="E8" s="109">
        <f t="shared" ref="E8:E12" si="2">C8/C$34</f>
        <v>2.1693976459727669E-2</v>
      </c>
      <c r="F8" s="52"/>
      <c r="G8" s="53"/>
      <c r="H8" s="53"/>
      <c r="I8" s="52"/>
      <c r="J8" s="53"/>
      <c r="K8" s="53"/>
      <c r="L8" s="110">
        <f t="shared" ref="L8:L22" si="3">C8+F8+I8</f>
        <v>1.4143518518518517E-2</v>
      </c>
      <c r="M8" s="109">
        <f t="shared" si="0"/>
        <v>2.724880702849752E-2</v>
      </c>
      <c r="N8" s="213">
        <f t="shared" ref="N8:N22" si="4">L8/L$34</f>
        <v>2.1693976459727669E-2</v>
      </c>
    </row>
    <row r="9" spans="2:14" x14ac:dyDescent="0.3">
      <c r="B9" s="51" t="s">
        <v>69</v>
      </c>
      <c r="C9" s="52">
        <v>5.3842592592592581E-2</v>
      </c>
      <c r="D9" s="109">
        <f t="shared" si="1"/>
        <v>0.10373277438344554</v>
      </c>
      <c r="E9" s="109">
        <f t="shared" si="2"/>
        <v>8.2586234444069651E-2</v>
      </c>
      <c r="F9" s="52"/>
      <c r="G9" s="53"/>
      <c r="H9" s="53"/>
      <c r="I9" s="52"/>
      <c r="J9" s="53"/>
      <c r="K9" s="53"/>
      <c r="L9" s="110">
        <f t="shared" si="3"/>
        <v>5.3842592592592581E-2</v>
      </c>
      <c r="M9" s="109">
        <f t="shared" si="0"/>
        <v>0.10373277438344554</v>
      </c>
      <c r="N9" s="213">
        <f t="shared" si="4"/>
        <v>8.2586234444069651E-2</v>
      </c>
    </row>
    <row r="10" spans="2:14" x14ac:dyDescent="0.3">
      <c r="B10" s="51" t="s">
        <v>70</v>
      </c>
      <c r="C10" s="52">
        <v>3.3726851851851855E-2</v>
      </c>
      <c r="D10" s="109">
        <f t="shared" si="1"/>
        <v>6.4977924452571029E-2</v>
      </c>
      <c r="E10" s="109">
        <f t="shared" si="2"/>
        <v>5.1731790019350611E-2</v>
      </c>
      <c r="F10" s="52"/>
      <c r="G10" s="53"/>
      <c r="H10" s="53"/>
      <c r="I10" s="52"/>
      <c r="J10" s="53"/>
      <c r="K10" s="53"/>
      <c r="L10" s="110">
        <f t="shared" si="3"/>
        <v>3.3726851851851855E-2</v>
      </c>
      <c r="M10" s="109">
        <f t="shared" si="0"/>
        <v>6.4977924452571029E-2</v>
      </c>
      <c r="N10" s="213">
        <f t="shared" si="4"/>
        <v>5.1731790019350611E-2</v>
      </c>
    </row>
    <row r="11" spans="2:14" x14ac:dyDescent="0.3">
      <c r="B11" s="51" t="s">
        <v>71</v>
      </c>
      <c r="C11" s="52">
        <v>3.0555555555555548E-2</v>
      </c>
      <c r="D11" s="109">
        <f t="shared" si="1"/>
        <v>5.886812647727778E-2</v>
      </c>
      <c r="E11" s="109">
        <f t="shared" si="2"/>
        <v>4.6867510518560591E-2</v>
      </c>
      <c r="F11" s="52"/>
      <c r="G11" s="53"/>
      <c r="H11" s="53"/>
      <c r="I11" s="52"/>
      <c r="J11" s="53"/>
      <c r="K11" s="53"/>
      <c r="L11" s="110">
        <f t="shared" si="3"/>
        <v>3.0555555555555548E-2</v>
      </c>
      <c r="M11" s="109">
        <f t="shared" si="0"/>
        <v>5.886812647727778E-2</v>
      </c>
      <c r="N11" s="213">
        <f t="shared" si="4"/>
        <v>4.6867510518560591E-2</v>
      </c>
    </row>
    <row r="12" spans="2:14" x14ac:dyDescent="0.3">
      <c r="B12" s="51" t="s">
        <v>72</v>
      </c>
      <c r="C12" s="52">
        <v>4.1238425925925928E-2</v>
      </c>
      <c r="D12" s="109">
        <f t="shared" si="1"/>
        <v>7.9449672211568484E-2</v>
      </c>
      <c r="E12" s="109">
        <f t="shared" si="2"/>
        <v>6.3253386355163421E-2</v>
      </c>
      <c r="F12" s="52"/>
      <c r="G12" s="53"/>
      <c r="H12" s="53"/>
      <c r="I12" s="52"/>
      <c r="J12" s="53"/>
      <c r="K12" s="53"/>
      <c r="L12" s="110">
        <f t="shared" si="3"/>
        <v>4.1238425925925928E-2</v>
      </c>
      <c r="M12" s="109">
        <f t="shared" si="0"/>
        <v>7.9449672211568484E-2</v>
      </c>
      <c r="N12" s="213">
        <f t="shared" si="4"/>
        <v>6.3253386355163421E-2</v>
      </c>
    </row>
    <row r="13" spans="2:14" x14ac:dyDescent="0.3">
      <c r="B13" s="51" t="s">
        <v>73</v>
      </c>
      <c r="C13" s="52">
        <v>2.2997685185185184E-2</v>
      </c>
      <c r="D13" s="109">
        <f t="shared" si="1"/>
        <v>4.4307184587254154E-2</v>
      </c>
      <c r="E13" s="109">
        <f t="shared" ref="E13:E21" si="5">C13/C$34</f>
        <v>3.5274902803174212E-2</v>
      </c>
      <c r="F13" s="52"/>
      <c r="G13" s="53"/>
      <c r="H13" s="53"/>
      <c r="I13" s="52"/>
      <c r="J13" s="53"/>
      <c r="K13" s="53"/>
      <c r="L13" s="110">
        <f t="shared" ref="L13" si="6">C13+F13+I13</f>
        <v>2.2997685185185184E-2</v>
      </c>
      <c r="M13" s="109">
        <f t="shared" si="0"/>
        <v>4.4307184587254154E-2</v>
      </c>
      <c r="N13" s="213">
        <f t="shared" ref="N13" si="7">L13/L$34</f>
        <v>3.5274902803174212E-2</v>
      </c>
    </row>
    <row r="14" spans="2:14" x14ac:dyDescent="0.3">
      <c r="B14" s="51" t="s">
        <v>74</v>
      </c>
      <c r="C14" s="52"/>
      <c r="D14" s="109"/>
      <c r="E14" s="109"/>
      <c r="F14" s="52"/>
      <c r="G14" s="53"/>
      <c r="H14" s="53"/>
      <c r="I14" s="52"/>
      <c r="J14" s="53"/>
      <c r="K14" s="53"/>
      <c r="L14" s="110"/>
      <c r="M14" s="109"/>
      <c r="N14" s="213"/>
    </row>
    <row r="15" spans="2:14" x14ac:dyDescent="0.3">
      <c r="B15" s="51" t="s">
        <v>75</v>
      </c>
      <c r="C15" s="52"/>
      <c r="D15" s="109"/>
      <c r="E15" s="109"/>
      <c r="F15" s="52"/>
      <c r="G15" s="53"/>
      <c r="H15" s="53"/>
      <c r="I15" s="52"/>
      <c r="J15" s="53"/>
      <c r="K15" s="53"/>
      <c r="L15" s="110"/>
      <c r="M15" s="109"/>
      <c r="N15" s="213"/>
    </row>
    <row r="16" spans="2:14" x14ac:dyDescent="0.3">
      <c r="B16" s="51" t="s">
        <v>76</v>
      </c>
      <c r="C16" s="52">
        <v>1.2407407407407409E-2</v>
      </c>
      <c r="D16" s="109">
        <f t="shared" si="1"/>
        <v>2.3904027115015835E-2</v>
      </c>
      <c r="E16" s="109">
        <f t="shared" si="5"/>
        <v>1.9031049725718549E-2</v>
      </c>
      <c r="F16" s="52"/>
      <c r="G16" s="53"/>
      <c r="H16" s="53"/>
      <c r="I16" s="52"/>
      <c r="J16" s="53"/>
      <c r="K16" s="53"/>
      <c r="L16" s="110">
        <f t="shared" si="3"/>
        <v>1.2407407407407409E-2</v>
      </c>
      <c r="M16" s="109">
        <f t="shared" ref="M16" si="8">L16/L$23</f>
        <v>2.3904027115015835E-2</v>
      </c>
      <c r="N16" s="213">
        <f t="shared" si="4"/>
        <v>1.9031049725718549E-2</v>
      </c>
    </row>
    <row r="17" spans="2:14" x14ac:dyDescent="0.3">
      <c r="B17" s="51" t="s">
        <v>77</v>
      </c>
      <c r="C17" s="52"/>
      <c r="D17" s="109"/>
      <c r="E17" s="109"/>
      <c r="F17" s="52"/>
      <c r="G17" s="53"/>
      <c r="H17" s="53"/>
      <c r="I17" s="52"/>
      <c r="J17" s="53"/>
      <c r="K17" s="53"/>
      <c r="L17" s="110"/>
      <c r="M17" s="109"/>
      <c r="N17" s="213"/>
    </row>
    <row r="18" spans="2:14" x14ac:dyDescent="0.3">
      <c r="B18" s="51" t="s">
        <v>78</v>
      </c>
      <c r="C18" s="52"/>
      <c r="D18" s="109"/>
      <c r="E18" s="109"/>
      <c r="F18" s="52"/>
      <c r="G18" s="53"/>
      <c r="H18" s="53"/>
      <c r="I18" s="52"/>
      <c r="J18" s="53"/>
      <c r="K18" s="53"/>
      <c r="L18" s="110"/>
      <c r="M18" s="109"/>
      <c r="N18" s="213"/>
    </row>
    <row r="19" spans="2:14" x14ac:dyDescent="0.3">
      <c r="B19" s="51" t="s">
        <v>79</v>
      </c>
      <c r="C19" s="52"/>
      <c r="D19" s="109"/>
      <c r="E19" s="109"/>
      <c r="F19" s="52"/>
      <c r="G19" s="53"/>
      <c r="H19" s="53"/>
      <c r="I19" s="52"/>
      <c r="J19" s="53"/>
      <c r="K19" s="53"/>
      <c r="L19" s="110"/>
      <c r="M19" s="109"/>
      <c r="N19" s="213"/>
    </row>
    <row r="20" spans="2:14" x14ac:dyDescent="0.3">
      <c r="B20" s="51" t="s">
        <v>80</v>
      </c>
      <c r="C20" s="52">
        <v>1.3657407407407409E-3</v>
      </c>
      <c r="D20" s="109">
        <f t="shared" si="1"/>
        <v>2.6312268652722653E-3</v>
      </c>
      <c r="E20" s="109">
        <f t="shared" si="5"/>
        <v>2.0948356974205122E-3</v>
      </c>
      <c r="F20" s="52"/>
      <c r="G20" s="53"/>
      <c r="H20" s="53"/>
      <c r="I20" s="52"/>
      <c r="J20" s="53"/>
      <c r="K20" s="53"/>
      <c r="L20" s="110">
        <f t="shared" ref="L20:L21" si="9">C20+F20+I20</f>
        <v>1.3657407407407409E-3</v>
      </c>
      <c r="M20" s="109">
        <f t="shared" ref="M20:M21" si="10">L20/L$23</f>
        <v>2.6312268652722653E-3</v>
      </c>
      <c r="N20" s="213">
        <f t="shared" ref="N20:N21" si="11">L20/L$34</f>
        <v>2.0948356974205122E-3</v>
      </c>
    </row>
    <row r="21" spans="2:14" x14ac:dyDescent="0.3">
      <c r="B21" s="51" t="s">
        <v>81</v>
      </c>
      <c r="C21" s="52">
        <v>2.8009259259259259E-3</v>
      </c>
      <c r="D21" s="109">
        <f t="shared" si="1"/>
        <v>5.3962449270837974E-3</v>
      </c>
      <c r="E21" s="109">
        <f t="shared" si="5"/>
        <v>4.2961884642013885E-3</v>
      </c>
      <c r="F21" s="52"/>
      <c r="G21" s="53"/>
      <c r="H21" s="53"/>
      <c r="I21" s="52"/>
      <c r="J21" s="53"/>
      <c r="K21" s="53"/>
      <c r="L21" s="110">
        <f t="shared" si="9"/>
        <v>2.8009259259259259E-3</v>
      </c>
      <c r="M21" s="109">
        <f t="shared" si="10"/>
        <v>5.3962449270837974E-3</v>
      </c>
      <c r="N21" s="213">
        <f t="shared" si="11"/>
        <v>4.2961884642013885E-3</v>
      </c>
    </row>
    <row r="22" spans="2:14" x14ac:dyDescent="0.3">
      <c r="B22" s="51" t="s">
        <v>82</v>
      </c>
      <c r="C22" s="52">
        <v>6.1377314814814815E-2</v>
      </c>
      <c r="D22" s="109">
        <f t="shared" ref="D22" si="12">C22/C$23</f>
        <v>0.11824911920795611</v>
      </c>
      <c r="E22" s="109">
        <f t="shared" ref="E22" si="13">C22/C$34</f>
        <v>9.414333646966927E-2</v>
      </c>
      <c r="F22" s="52"/>
      <c r="G22" s="53"/>
      <c r="H22" s="53"/>
      <c r="I22" s="52"/>
      <c r="J22" s="53"/>
      <c r="K22" s="53"/>
      <c r="L22" s="110">
        <f t="shared" si="3"/>
        <v>6.1377314814814815E-2</v>
      </c>
      <c r="M22" s="109">
        <f>L22/L$23</f>
        <v>0.11824911920795611</v>
      </c>
      <c r="N22" s="213">
        <f t="shared" si="4"/>
        <v>9.414333646966927E-2</v>
      </c>
    </row>
    <row r="23" spans="2:14" s="61" customFormat="1" x14ac:dyDescent="0.3">
      <c r="B23" s="56" t="s">
        <v>11</v>
      </c>
      <c r="C23" s="134">
        <f>SUM(C7:C22)</f>
        <v>0.51905092592592594</v>
      </c>
      <c r="D23" s="113">
        <f>SUM(D7:D22)</f>
        <v>1</v>
      </c>
      <c r="E23" s="114">
        <f>SUM(E7:E22)</f>
        <v>0.79614408208915499</v>
      </c>
      <c r="F23" s="57"/>
      <c r="G23" s="58"/>
      <c r="H23" s="59"/>
      <c r="I23" s="57"/>
      <c r="J23" s="58"/>
      <c r="K23" s="59"/>
      <c r="L23" s="112">
        <f>SUM(L7:L22)</f>
        <v>0.51905092592592594</v>
      </c>
      <c r="M23" s="113">
        <f>SUM(M7:M22)</f>
        <v>1</v>
      </c>
      <c r="N23" s="115">
        <f>SUM(N7:N22)</f>
        <v>0.79614408208915499</v>
      </c>
    </row>
    <row r="24" spans="2:14" x14ac:dyDescent="0.3">
      <c r="B24" s="62"/>
      <c r="C24" s="117"/>
      <c r="D24" s="117"/>
      <c r="E24" s="117"/>
      <c r="F24" s="63"/>
      <c r="G24" s="63"/>
      <c r="H24" s="63"/>
      <c r="I24" s="63"/>
      <c r="J24" s="63"/>
      <c r="K24" s="63"/>
      <c r="L24" s="117"/>
      <c r="M24" s="117"/>
      <c r="N24" s="118"/>
    </row>
    <row r="25" spans="2:14" s="65" customFormat="1" x14ac:dyDescent="0.3">
      <c r="B25" s="1" t="s">
        <v>83</v>
      </c>
      <c r="C25" s="104" t="s">
        <v>12</v>
      </c>
      <c r="D25" s="119" t="s">
        <v>13</v>
      </c>
      <c r="E25" s="119" t="s">
        <v>13</v>
      </c>
      <c r="F25" s="64" t="s">
        <v>12</v>
      </c>
      <c r="G25" s="49" t="s">
        <v>13</v>
      </c>
      <c r="H25" s="49" t="s">
        <v>13</v>
      </c>
      <c r="I25" s="16" t="s">
        <v>12</v>
      </c>
      <c r="J25" s="48" t="s">
        <v>13</v>
      </c>
      <c r="K25" s="49" t="s">
        <v>13</v>
      </c>
      <c r="L25" s="210" t="s">
        <v>12</v>
      </c>
      <c r="M25" s="119" t="s">
        <v>13</v>
      </c>
      <c r="N25" s="212" t="s">
        <v>13</v>
      </c>
    </row>
    <row r="26" spans="2:14" x14ac:dyDescent="0.3">
      <c r="B26" s="51" t="s">
        <v>84</v>
      </c>
      <c r="C26" s="52">
        <v>1.0787037037037038E-2</v>
      </c>
      <c r="D26" s="110"/>
      <c r="E26" s="109">
        <f t="shared" ref="E26:E31" si="14">C26/C$34</f>
        <v>1.6545651440643364E-2</v>
      </c>
      <c r="F26" s="52"/>
      <c r="G26" s="54"/>
      <c r="H26" s="53"/>
      <c r="I26" s="52"/>
      <c r="J26" s="54"/>
      <c r="K26" s="53"/>
      <c r="L26" s="110">
        <f t="shared" ref="L26:L31" si="15">C26+F26+I26</f>
        <v>1.0787037037037038E-2</v>
      </c>
      <c r="M26" s="110"/>
      <c r="N26" s="213">
        <f t="shared" ref="N26:N31" si="16">L26/L$34</f>
        <v>1.6545651440643364E-2</v>
      </c>
    </row>
    <row r="27" spans="2:14" x14ac:dyDescent="0.3">
      <c r="B27" s="51" t="s">
        <v>85</v>
      </c>
      <c r="C27" s="52"/>
      <c r="D27" s="110"/>
      <c r="E27" s="109"/>
      <c r="F27" s="52"/>
      <c r="G27" s="54"/>
      <c r="H27" s="53"/>
      <c r="I27" s="52"/>
      <c r="J27" s="54"/>
      <c r="K27" s="53"/>
      <c r="L27" s="110"/>
      <c r="M27" s="110"/>
      <c r="N27" s="213"/>
    </row>
    <row r="28" spans="2:14" x14ac:dyDescent="0.3">
      <c r="B28" s="51" t="s">
        <v>86</v>
      </c>
      <c r="C28" s="52">
        <v>1.2604166666666668E-2</v>
      </c>
      <c r="D28" s="110"/>
      <c r="E28" s="109">
        <f t="shared" si="14"/>
        <v>1.933284808890625E-2</v>
      </c>
      <c r="F28" s="52"/>
      <c r="G28" s="54"/>
      <c r="H28" s="53"/>
      <c r="I28" s="52"/>
      <c r="J28" s="54"/>
      <c r="K28" s="53"/>
      <c r="L28" s="110">
        <f t="shared" si="15"/>
        <v>1.2604166666666668E-2</v>
      </c>
      <c r="M28" s="110"/>
      <c r="N28" s="213">
        <f t="shared" si="16"/>
        <v>1.933284808890625E-2</v>
      </c>
    </row>
    <row r="29" spans="2:14" x14ac:dyDescent="0.3">
      <c r="B29" s="51" t="s">
        <v>87</v>
      </c>
      <c r="C29" s="52">
        <v>4.2592592592592595E-3</v>
      </c>
      <c r="D29" s="110"/>
      <c r="E29" s="109">
        <f t="shared" si="14"/>
        <v>6.5330469207690537E-3</v>
      </c>
      <c r="F29" s="52"/>
      <c r="G29" s="54"/>
      <c r="H29" s="53"/>
      <c r="I29" s="52"/>
      <c r="J29" s="54"/>
      <c r="K29" s="53"/>
      <c r="L29" s="110">
        <f t="shared" si="15"/>
        <v>4.2592592592592595E-3</v>
      </c>
      <c r="M29" s="110"/>
      <c r="N29" s="213">
        <f t="shared" si="16"/>
        <v>6.5330469207690537E-3</v>
      </c>
    </row>
    <row r="30" spans="2:14" x14ac:dyDescent="0.3">
      <c r="B30" s="51" t="s">
        <v>88</v>
      </c>
      <c r="C30" s="52">
        <v>9.9699074074074065E-2</v>
      </c>
      <c r="D30" s="110"/>
      <c r="E30" s="109">
        <f t="shared" si="14"/>
        <v>0.15292300591169736</v>
      </c>
      <c r="F30" s="52"/>
      <c r="G30" s="54"/>
      <c r="H30" s="53"/>
      <c r="I30" s="52"/>
      <c r="J30" s="54"/>
      <c r="K30" s="53"/>
      <c r="L30" s="110">
        <f t="shared" si="15"/>
        <v>9.9699074074074065E-2</v>
      </c>
      <c r="M30" s="110"/>
      <c r="N30" s="213">
        <f t="shared" si="16"/>
        <v>0.15292300591169736</v>
      </c>
    </row>
    <row r="31" spans="2:14" x14ac:dyDescent="0.3">
      <c r="B31" s="51" t="s">
        <v>89</v>
      </c>
      <c r="C31" s="52">
        <v>5.5555555555555549E-3</v>
      </c>
      <c r="D31" s="110"/>
      <c r="E31" s="109">
        <f t="shared" si="14"/>
        <v>8.5213655488291986E-3</v>
      </c>
      <c r="F31" s="52"/>
      <c r="G31" s="54"/>
      <c r="H31" s="53"/>
      <c r="I31" s="52"/>
      <c r="J31" s="54"/>
      <c r="K31" s="53"/>
      <c r="L31" s="110">
        <f t="shared" si="15"/>
        <v>5.5555555555555549E-3</v>
      </c>
      <c r="M31" s="110"/>
      <c r="N31" s="213">
        <f t="shared" si="16"/>
        <v>8.5213655488291986E-3</v>
      </c>
    </row>
    <row r="32" spans="2:14" s="61" customFormat="1" x14ac:dyDescent="0.3">
      <c r="B32" s="56" t="s">
        <v>11</v>
      </c>
      <c r="C32" s="142">
        <f>SUM(C26:C31)</f>
        <v>0.13290509259259259</v>
      </c>
      <c r="D32" s="123"/>
      <c r="E32" s="113">
        <f>SUM(E26:E31)</f>
        <v>0.20385591791084523</v>
      </c>
      <c r="F32" s="66"/>
      <c r="G32" s="66"/>
      <c r="H32" s="58"/>
      <c r="I32" s="66"/>
      <c r="J32" s="66"/>
      <c r="K32" s="58"/>
      <c r="L32" s="123">
        <f>SUM(L26:L31)</f>
        <v>0.13290509259259259</v>
      </c>
      <c r="M32" s="123"/>
      <c r="N32" s="115">
        <f>SUM(N26:N31)</f>
        <v>0.20385591791084523</v>
      </c>
    </row>
    <row r="33" spans="2:14" x14ac:dyDescent="0.3">
      <c r="B33" s="62"/>
      <c r="C33" s="125"/>
      <c r="D33" s="125"/>
      <c r="E33" s="125"/>
      <c r="F33" s="63"/>
      <c r="G33" s="63"/>
      <c r="H33" s="63"/>
      <c r="I33" s="63"/>
      <c r="J33" s="63"/>
      <c r="K33" s="63"/>
      <c r="L33" s="125"/>
      <c r="M33" s="125"/>
      <c r="N33" s="126"/>
    </row>
    <row r="34" spans="2:14" s="61" customFormat="1" x14ac:dyDescent="0.3">
      <c r="B34" s="56" t="s">
        <v>14</v>
      </c>
      <c r="C34" s="142">
        <f>C32+C23</f>
        <v>0.65195601851851848</v>
      </c>
      <c r="D34" s="127"/>
      <c r="E34" s="113">
        <f>E32+E23</f>
        <v>1.0000000000000002</v>
      </c>
      <c r="F34" s="66"/>
      <c r="G34" s="67"/>
      <c r="H34" s="58"/>
      <c r="I34" s="66"/>
      <c r="J34" s="67"/>
      <c r="K34" s="58"/>
      <c r="L34" s="142">
        <f>L32+L23</f>
        <v>0.65195601851851848</v>
      </c>
      <c r="M34" s="127"/>
      <c r="N34" s="128">
        <f>N32+N23</f>
        <v>1.0000000000000002</v>
      </c>
    </row>
    <row r="35" spans="2:14" s="65" customFormat="1" ht="96.75" customHeight="1" thickBot="1" x14ac:dyDescent="0.35">
      <c r="B35" s="241" t="s">
        <v>92</v>
      </c>
      <c r="C35" s="242"/>
      <c r="D35" s="242"/>
      <c r="E35" s="242"/>
      <c r="F35" s="242"/>
      <c r="G35" s="242"/>
      <c r="H35" s="243"/>
      <c r="I35" s="242"/>
      <c r="J35" s="242"/>
      <c r="K35" s="242"/>
      <c r="L35" s="242"/>
      <c r="M35" s="242"/>
      <c r="N35" s="243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4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93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94</v>
      </c>
      <c r="D5" s="248"/>
      <c r="E5" s="254"/>
      <c r="F5" s="253" t="s">
        <v>95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52"/>
      <c r="D7" s="53"/>
      <c r="E7" s="69"/>
      <c r="F7" s="52">
        <v>9.1620370370370394E-2</v>
      </c>
      <c r="G7" s="53">
        <f t="shared" ref="G7:G13" si="0">F7/F$23</f>
        <v>0.34896843590195736</v>
      </c>
      <c r="H7" s="69">
        <f>F7/F$34</f>
        <v>0.27336141998756824</v>
      </c>
      <c r="I7" s="72">
        <f>C7+F7</f>
        <v>9.1620370370370394E-2</v>
      </c>
      <c r="J7" s="53">
        <f>I7/I$23</f>
        <v>0.34896843590195736</v>
      </c>
      <c r="K7" s="55">
        <f>I7/I$34</f>
        <v>0.27336141998756824</v>
      </c>
    </row>
    <row r="8" spans="2:11" x14ac:dyDescent="0.3">
      <c r="B8" s="51" t="s">
        <v>68</v>
      </c>
      <c r="C8" s="52"/>
      <c r="D8" s="53"/>
      <c r="E8" s="69"/>
      <c r="F8" s="52">
        <v>4.6064814814814814E-3</v>
      </c>
      <c r="G8" s="53">
        <f t="shared" si="0"/>
        <v>1.7545406453888201E-2</v>
      </c>
      <c r="H8" s="69">
        <f t="shared" ref="H8:H13" si="1">F8/F$34</f>
        <v>1.3744043096898955E-2</v>
      </c>
      <c r="I8" s="72">
        <f t="shared" ref="I8:I22" si="2">C8+F8</f>
        <v>4.6064814814814814E-3</v>
      </c>
      <c r="J8" s="53">
        <f t="shared" ref="J8:J22" si="3">I8/I$23</f>
        <v>1.7545406453888201E-2</v>
      </c>
      <c r="K8" s="55">
        <f t="shared" ref="K8:K22" si="4">I8/I$34</f>
        <v>1.3744043096898955E-2</v>
      </c>
    </row>
    <row r="9" spans="2:11" x14ac:dyDescent="0.3">
      <c r="B9" s="51" t="s">
        <v>69</v>
      </c>
      <c r="C9" s="52"/>
      <c r="D9" s="53"/>
      <c r="E9" s="69"/>
      <c r="F9" s="52">
        <v>1.8391203703703701E-2</v>
      </c>
      <c r="G9" s="53">
        <f t="shared" si="0"/>
        <v>7.0049374008111426E-2</v>
      </c>
      <c r="H9" s="69">
        <f t="shared" si="1"/>
        <v>5.4872574072795069E-2</v>
      </c>
      <c r="I9" s="72">
        <f t="shared" si="2"/>
        <v>1.8391203703703701E-2</v>
      </c>
      <c r="J9" s="53">
        <f t="shared" si="3"/>
        <v>7.0049374008111426E-2</v>
      </c>
      <c r="K9" s="55">
        <f t="shared" si="4"/>
        <v>5.4872574072795069E-2</v>
      </c>
    </row>
    <row r="10" spans="2:11" x14ac:dyDescent="0.3">
      <c r="B10" s="51" t="s">
        <v>70</v>
      </c>
      <c r="C10" s="52"/>
      <c r="D10" s="53"/>
      <c r="E10" s="69"/>
      <c r="F10" s="52">
        <v>6.6550925925925927E-3</v>
      </c>
      <c r="G10" s="53">
        <f t="shared" si="0"/>
        <v>2.5348263092928935E-2</v>
      </c>
      <c r="H10" s="69">
        <f t="shared" si="1"/>
        <v>1.9856343670142964E-2</v>
      </c>
      <c r="I10" s="72">
        <f t="shared" si="2"/>
        <v>6.6550925925925927E-3</v>
      </c>
      <c r="J10" s="53">
        <f t="shared" si="3"/>
        <v>2.5348263092928935E-2</v>
      </c>
      <c r="K10" s="55">
        <f t="shared" si="4"/>
        <v>1.9856343670142964E-2</v>
      </c>
    </row>
    <row r="11" spans="2:11" x14ac:dyDescent="0.3">
      <c r="B11" s="51" t="s">
        <v>71</v>
      </c>
      <c r="C11" s="52"/>
      <c r="D11" s="53"/>
      <c r="E11" s="69"/>
      <c r="F11" s="52">
        <v>7.1620370370370362E-2</v>
      </c>
      <c r="G11" s="53">
        <f t="shared" si="0"/>
        <v>0.27279139481572906</v>
      </c>
      <c r="H11" s="69">
        <f t="shared" si="1"/>
        <v>0.21368879066233851</v>
      </c>
      <c r="I11" s="72">
        <f t="shared" si="2"/>
        <v>7.1620370370370362E-2</v>
      </c>
      <c r="J11" s="53">
        <f t="shared" si="3"/>
        <v>0.27279139481572906</v>
      </c>
      <c r="K11" s="55">
        <f t="shared" si="4"/>
        <v>0.21368879066233851</v>
      </c>
    </row>
    <row r="12" spans="2:11" x14ac:dyDescent="0.3">
      <c r="B12" s="51" t="s">
        <v>72</v>
      </c>
      <c r="C12" s="52"/>
      <c r="D12" s="53"/>
      <c r="E12" s="69"/>
      <c r="F12" s="52">
        <v>1.8622685185185187E-2</v>
      </c>
      <c r="G12" s="53">
        <f t="shared" si="0"/>
        <v>7.0931052724387225E-2</v>
      </c>
      <c r="H12" s="69">
        <f t="shared" si="1"/>
        <v>5.5563229504800055E-2</v>
      </c>
      <c r="I12" s="72">
        <f t="shared" si="2"/>
        <v>1.8622685185185187E-2</v>
      </c>
      <c r="J12" s="53">
        <f t="shared" si="3"/>
        <v>7.0931052724387225E-2</v>
      </c>
      <c r="K12" s="55">
        <f t="shared" si="4"/>
        <v>5.5563229504800055E-2</v>
      </c>
    </row>
    <row r="13" spans="2:11" x14ac:dyDescent="0.3">
      <c r="B13" s="51" t="s">
        <v>73</v>
      </c>
      <c r="C13" s="52"/>
      <c r="D13" s="53"/>
      <c r="E13" s="69"/>
      <c r="F13" s="52">
        <v>4.2013888888888891E-3</v>
      </c>
      <c r="G13" s="53">
        <f t="shared" si="0"/>
        <v>1.6002468700405569E-2</v>
      </c>
      <c r="H13" s="69">
        <f t="shared" si="1"/>
        <v>1.2535396090890254E-2</v>
      </c>
      <c r="I13" s="72">
        <f t="shared" si="2"/>
        <v>4.2013888888888891E-3</v>
      </c>
      <c r="J13" s="53">
        <f t="shared" si="3"/>
        <v>1.6002468700405569E-2</v>
      </c>
      <c r="K13" s="55">
        <f t="shared" si="4"/>
        <v>1.2535396090890254E-2</v>
      </c>
    </row>
    <row r="14" spans="2:11" x14ac:dyDescent="0.3">
      <c r="B14" s="51" t="s">
        <v>74</v>
      </c>
      <c r="C14" s="52"/>
      <c r="D14" s="53"/>
      <c r="E14" s="69"/>
      <c r="F14" s="52"/>
      <c r="G14" s="53"/>
      <c r="H14" s="69"/>
      <c r="I14" s="72"/>
      <c r="J14" s="53"/>
      <c r="K14" s="55"/>
    </row>
    <row r="15" spans="2:11" x14ac:dyDescent="0.3">
      <c r="B15" s="51" t="s">
        <v>75</v>
      </c>
      <c r="C15" s="52"/>
      <c r="D15" s="53"/>
      <c r="E15" s="69"/>
      <c r="F15" s="52"/>
      <c r="G15" s="53"/>
      <c r="H15" s="69"/>
      <c r="I15" s="72"/>
      <c r="J15" s="53"/>
      <c r="K15" s="55"/>
    </row>
    <row r="16" spans="2:11" x14ac:dyDescent="0.3">
      <c r="B16" s="51" t="s">
        <v>76</v>
      </c>
      <c r="C16" s="52"/>
      <c r="D16" s="53"/>
      <c r="E16" s="69"/>
      <c r="F16" s="52">
        <v>4.1898148148148146E-3</v>
      </c>
      <c r="G16" s="53">
        <f>F16/F$23</f>
        <v>1.5958384764591781E-2</v>
      </c>
      <c r="H16" s="69">
        <f t="shared" ref="H16" si="5">F16/F$34</f>
        <v>1.2500863319290005E-2</v>
      </c>
      <c r="I16" s="72">
        <f t="shared" si="2"/>
        <v>4.1898148148148146E-3</v>
      </c>
      <c r="J16" s="53">
        <f t="shared" si="3"/>
        <v>1.5958384764591781E-2</v>
      </c>
      <c r="K16" s="55">
        <f t="shared" si="4"/>
        <v>1.2500863319290005E-2</v>
      </c>
    </row>
    <row r="17" spans="2:14" x14ac:dyDescent="0.3">
      <c r="B17" s="51" t="s">
        <v>77</v>
      </c>
      <c r="C17" s="52"/>
      <c r="D17" s="53"/>
      <c r="E17" s="69"/>
      <c r="F17" s="52"/>
      <c r="G17" s="53"/>
      <c r="H17" s="69"/>
      <c r="I17" s="72"/>
      <c r="J17" s="53"/>
      <c r="K17" s="55"/>
    </row>
    <row r="18" spans="2:14" x14ac:dyDescent="0.3">
      <c r="B18" s="51" t="s">
        <v>78</v>
      </c>
      <c r="C18" s="52"/>
      <c r="D18" s="53"/>
      <c r="E18" s="69"/>
      <c r="F18" s="52"/>
      <c r="G18" s="53"/>
      <c r="H18" s="69"/>
      <c r="I18" s="72"/>
      <c r="J18" s="53"/>
      <c r="K18" s="55"/>
    </row>
    <row r="19" spans="2:14" x14ac:dyDescent="0.3">
      <c r="B19" s="51" t="s">
        <v>79</v>
      </c>
      <c r="C19" s="52"/>
      <c r="D19" s="53"/>
      <c r="E19" s="69"/>
      <c r="F19" s="52"/>
      <c r="G19" s="53"/>
      <c r="H19" s="69"/>
      <c r="I19" s="72"/>
      <c r="J19" s="53"/>
      <c r="K19" s="55"/>
    </row>
    <row r="20" spans="2:14" x14ac:dyDescent="0.3">
      <c r="B20" s="51" t="s">
        <v>80</v>
      </c>
      <c r="C20" s="52"/>
      <c r="D20" s="53"/>
      <c r="E20" s="69"/>
      <c r="F20" s="52"/>
      <c r="G20" s="53"/>
      <c r="H20" s="69"/>
      <c r="I20" s="72"/>
      <c r="J20" s="53"/>
      <c r="K20" s="55"/>
    </row>
    <row r="21" spans="2:14" x14ac:dyDescent="0.3">
      <c r="B21" s="51" t="s">
        <v>81</v>
      </c>
      <c r="C21" s="52"/>
      <c r="D21" s="53"/>
      <c r="E21" s="69"/>
      <c r="F21" s="52">
        <v>9.1435185185185178E-3</v>
      </c>
      <c r="G21" s="53">
        <f>F21/F$23</f>
        <v>3.482630929289366E-2</v>
      </c>
      <c r="H21" s="69">
        <f t="shared" ref="H21:H22" si="6">F21/F$34</f>
        <v>2.7280889564196418E-2</v>
      </c>
      <c r="I21" s="72">
        <f t="shared" si="2"/>
        <v>9.1435185185185178E-3</v>
      </c>
      <c r="J21" s="53">
        <f t="shared" si="3"/>
        <v>3.482630929289366E-2</v>
      </c>
      <c r="K21" s="55">
        <f t="shared" si="4"/>
        <v>2.7280889564196418E-2</v>
      </c>
    </row>
    <row r="22" spans="2:14" x14ac:dyDescent="0.3">
      <c r="B22" s="51" t="s">
        <v>82</v>
      </c>
      <c r="C22" s="52"/>
      <c r="D22" s="53"/>
      <c r="E22" s="69"/>
      <c r="F22" s="52">
        <v>3.349537037037037E-2</v>
      </c>
      <c r="G22" s="53">
        <f>F22/F$23</f>
        <v>0.12757891024510667</v>
      </c>
      <c r="H22" s="69">
        <f t="shared" si="6"/>
        <v>9.9937841011119549E-2</v>
      </c>
      <c r="I22" s="72">
        <f t="shared" si="2"/>
        <v>3.349537037037037E-2</v>
      </c>
      <c r="J22" s="53">
        <f t="shared" si="3"/>
        <v>0.12757891024510667</v>
      </c>
      <c r="K22" s="55">
        <f t="shared" si="4"/>
        <v>9.9937841011119549E-2</v>
      </c>
    </row>
    <row r="23" spans="2:14" s="61" customFormat="1" x14ac:dyDescent="0.3">
      <c r="B23" s="56" t="s">
        <v>11</v>
      </c>
      <c r="C23" s="57"/>
      <c r="D23" s="58"/>
      <c r="E23" s="59"/>
      <c r="F23" s="57">
        <f t="shared" ref="F23:K23" si="7">SUM(F7:F22)</f>
        <v>0.26254629629629633</v>
      </c>
      <c r="G23" s="58">
        <f t="shared" si="7"/>
        <v>0.99999999999999989</v>
      </c>
      <c r="H23" s="59">
        <f t="shared" si="7"/>
        <v>0.78334139098004008</v>
      </c>
      <c r="I23" s="57">
        <f t="shared" si="7"/>
        <v>0.26254629629629633</v>
      </c>
      <c r="J23" s="58">
        <f t="shared" si="7"/>
        <v>0.99999999999999989</v>
      </c>
      <c r="K23" s="60">
        <f t="shared" si="7"/>
        <v>0.78334139098004008</v>
      </c>
    </row>
    <row r="24" spans="2:14" x14ac:dyDescent="0.3">
      <c r="B24" s="73"/>
      <c r="C24" s="70"/>
      <c r="D24" s="70"/>
      <c r="E24" s="70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48" t="s">
        <v>12</v>
      </c>
      <c r="D25" s="48" t="s">
        <v>13</v>
      </c>
      <c r="E25" s="48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52"/>
      <c r="D26" s="54"/>
      <c r="E26" s="69"/>
      <c r="F26" s="52">
        <v>3.1250000000000001E-4</v>
      </c>
      <c r="G26" s="54"/>
      <c r="H26" s="69">
        <f t="shared" ref="H26:H27" si="8">F26/F$34</f>
        <v>9.3238483320671312E-4</v>
      </c>
      <c r="I26" s="72">
        <f t="shared" ref="I26:I31" si="9">C26+F26</f>
        <v>3.1250000000000001E-4</v>
      </c>
      <c r="J26" s="53"/>
      <c r="K26" s="55">
        <f t="shared" ref="K26:K31" si="10">I26/I$34</f>
        <v>9.3238483320671312E-4</v>
      </c>
    </row>
    <row r="27" spans="2:14" x14ac:dyDescent="0.3">
      <c r="B27" s="51" t="s">
        <v>85</v>
      </c>
      <c r="C27" s="52"/>
      <c r="D27" s="54"/>
      <c r="E27" s="69"/>
      <c r="F27" s="52">
        <v>1.6203703703703703E-4</v>
      </c>
      <c r="G27" s="54"/>
      <c r="H27" s="69">
        <f t="shared" si="8"/>
        <v>4.8345880240348088E-4</v>
      </c>
      <c r="I27" s="72">
        <f t="shared" si="9"/>
        <v>1.6203703703703703E-4</v>
      </c>
      <c r="J27" s="53"/>
      <c r="K27" s="55">
        <f t="shared" si="10"/>
        <v>4.8345880240348088E-4</v>
      </c>
    </row>
    <row r="28" spans="2:14" x14ac:dyDescent="0.3">
      <c r="B28" s="51" t="s">
        <v>86</v>
      </c>
      <c r="C28" s="52"/>
      <c r="D28" s="54"/>
      <c r="E28" s="69"/>
      <c r="F28" s="52"/>
      <c r="G28" s="54"/>
      <c r="H28" s="69"/>
      <c r="I28" s="72"/>
      <c r="J28" s="53"/>
      <c r="K28" s="55"/>
    </row>
    <row r="29" spans="2:14" x14ac:dyDescent="0.3">
      <c r="B29" s="51" t="s">
        <v>87</v>
      </c>
      <c r="C29" s="52"/>
      <c r="D29" s="54"/>
      <c r="E29" s="69"/>
      <c r="F29" s="52">
        <v>3.8657407407407408E-3</v>
      </c>
      <c r="G29" s="54"/>
      <c r="H29" s="69">
        <f t="shared" ref="H29:H31" si="11">F29/F$34</f>
        <v>1.1533945714483044E-2</v>
      </c>
      <c r="I29" s="72">
        <f t="shared" si="9"/>
        <v>3.8657407407407408E-3</v>
      </c>
      <c r="J29" s="53"/>
      <c r="K29" s="55">
        <f t="shared" si="10"/>
        <v>1.1533945714483044E-2</v>
      </c>
    </row>
    <row r="30" spans="2:14" x14ac:dyDescent="0.3">
      <c r="B30" s="51" t="s">
        <v>88</v>
      </c>
      <c r="C30" s="52"/>
      <c r="D30" s="54"/>
      <c r="E30" s="69"/>
      <c r="F30" s="52">
        <v>6.8020833333333336E-2</v>
      </c>
      <c r="G30" s="54"/>
      <c r="H30" s="69">
        <f t="shared" si="11"/>
        <v>0.20294909869466121</v>
      </c>
      <c r="I30" s="72">
        <f t="shared" si="9"/>
        <v>6.8020833333333336E-2</v>
      </c>
      <c r="J30" s="53"/>
      <c r="K30" s="55">
        <f t="shared" si="10"/>
        <v>0.20294909869466121</v>
      </c>
    </row>
    <row r="31" spans="2:14" x14ac:dyDescent="0.3">
      <c r="B31" s="51" t="s">
        <v>89</v>
      </c>
      <c r="C31" s="52"/>
      <c r="D31" s="54"/>
      <c r="E31" s="69"/>
      <c r="F31" s="52">
        <v>2.5462962962962961E-4</v>
      </c>
      <c r="G31" s="54"/>
      <c r="H31" s="69">
        <f t="shared" si="11"/>
        <v>7.5972097520546984E-4</v>
      </c>
      <c r="I31" s="72">
        <f t="shared" si="9"/>
        <v>2.5462962962962961E-4</v>
      </c>
      <c r="J31" s="53"/>
      <c r="K31" s="55">
        <f t="shared" si="10"/>
        <v>7.5972097520546984E-4</v>
      </c>
    </row>
    <row r="32" spans="2:14" s="61" customFormat="1" x14ac:dyDescent="0.3">
      <c r="B32" s="56" t="s">
        <v>11</v>
      </c>
      <c r="C32" s="66"/>
      <c r="D32" s="66"/>
      <c r="E32" s="58"/>
      <c r="F32" s="66">
        <f>SUM(F26:F31)</f>
        <v>7.2615740740740745E-2</v>
      </c>
      <c r="G32" s="66"/>
      <c r="H32" s="58">
        <f>SUM(H26:H31)</f>
        <v>0.21665860901995992</v>
      </c>
      <c r="I32" s="66">
        <f>SUM(I26:I31)</f>
        <v>7.2615740740740745E-2</v>
      </c>
      <c r="J32" s="66"/>
      <c r="K32" s="68">
        <f>SUM(K26:K31)</f>
        <v>0.21665860901995992</v>
      </c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66"/>
      <c r="D34" s="67"/>
      <c r="E34" s="58"/>
      <c r="F34" s="66">
        <f>F23+F32</f>
        <v>0.33516203703703706</v>
      </c>
      <c r="G34" s="67"/>
      <c r="H34" s="58">
        <f>H23+H32</f>
        <v>1</v>
      </c>
      <c r="I34" s="66">
        <f>I23+I32</f>
        <v>0.33516203703703706</v>
      </c>
      <c r="J34" s="67"/>
      <c r="K34" s="68">
        <f>K23+K32</f>
        <v>1</v>
      </c>
    </row>
    <row r="35" spans="2:14" ht="66" customHeight="1" thickBot="1" x14ac:dyDescent="0.35">
      <c r="B35" s="255" t="s">
        <v>191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96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97</v>
      </c>
      <c r="D5" s="248"/>
      <c r="E5" s="254"/>
      <c r="F5" s="253" t="s">
        <v>98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74"/>
      <c r="D7" s="75"/>
      <c r="E7" s="76"/>
      <c r="F7" s="74"/>
      <c r="G7" s="75"/>
      <c r="H7" s="76"/>
      <c r="I7" s="77"/>
      <c r="J7" s="75"/>
      <c r="K7" s="78"/>
    </row>
    <row r="8" spans="2:11" x14ac:dyDescent="0.3">
      <c r="B8" s="51" t="s">
        <v>68</v>
      </c>
      <c r="C8" s="74"/>
      <c r="D8" s="75"/>
      <c r="E8" s="76"/>
      <c r="F8" s="74"/>
      <c r="G8" s="75"/>
      <c r="H8" s="76"/>
      <c r="I8" s="77"/>
      <c r="J8" s="75"/>
      <c r="K8" s="78"/>
    </row>
    <row r="9" spans="2:11" x14ac:dyDescent="0.3">
      <c r="B9" s="51" t="s">
        <v>69</v>
      </c>
      <c r="C9" s="74"/>
      <c r="D9" s="75"/>
      <c r="E9" s="76"/>
      <c r="F9" s="74"/>
      <c r="G9" s="75"/>
      <c r="H9" s="76"/>
      <c r="I9" s="77"/>
      <c r="J9" s="75"/>
      <c r="K9" s="78"/>
    </row>
    <row r="10" spans="2:11" x14ac:dyDescent="0.3">
      <c r="B10" s="51" t="s">
        <v>70</v>
      </c>
      <c r="C10" s="74"/>
      <c r="D10" s="75"/>
      <c r="E10" s="76"/>
      <c r="F10" s="74"/>
      <c r="G10" s="75"/>
      <c r="H10" s="76"/>
      <c r="I10" s="77"/>
      <c r="J10" s="75"/>
      <c r="K10" s="78"/>
    </row>
    <row r="11" spans="2:11" x14ac:dyDescent="0.3">
      <c r="B11" s="51" t="s">
        <v>71</v>
      </c>
      <c r="C11" s="74"/>
      <c r="D11" s="75"/>
      <c r="E11" s="76"/>
      <c r="F11" s="74"/>
      <c r="G11" s="75"/>
      <c r="H11" s="76"/>
      <c r="I11" s="77"/>
      <c r="J11" s="75"/>
      <c r="K11" s="78"/>
    </row>
    <row r="12" spans="2:11" x14ac:dyDescent="0.3">
      <c r="B12" s="51" t="s">
        <v>72</v>
      </c>
      <c r="C12" s="74"/>
      <c r="D12" s="75"/>
      <c r="E12" s="76"/>
      <c r="F12" s="74"/>
      <c r="G12" s="75"/>
      <c r="H12" s="76"/>
      <c r="I12" s="77"/>
      <c r="J12" s="75"/>
      <c r="K12" s="78"/>
    </row>
    <row r="13" spans="2:11" x14ac:dyDescent="0.3">
      <c r="B13" s="51" t="s">
        <v>73</v>
      </c>
      <c r="C13" s="74"/>
      <c r="D13" s="75"/>
      <c r="E13" s="76"/>
      <c r="F13" s="74"/>
      <c r="G13" s="75"/>
      <c r="H13" s="76"/>
      <c r="I13" s="77"/>
      <c r="J13" s="75"/>
      <c r="K13" s="78"/>
    </row>
    <row r="14" spans="2:11" x14ac:dyDescent="0.3">
      <c r="B14" s="51" t="s">
        <v>74</v>
      </c>
      <c r="C14" s="74"/>
      <c r="D14" s="75"/>
      <c r="E14" s="76"/>
      <c r="F14" s="74"/>
      <c r="G14" s="75"/>
      <c r="H14" s="76"/>
      <c r="I14" s="77"/>
      <c r="J14" s="75"/>
      <c r="K14" s="78"/>
    </row>
    <row r="15" spans="2:11" x14ac:dyDescent="0.3">
      <c r="B15" s="51" t="s">
        <v>75</v>
      </c>
      <c r="C15" s="74"/>
      <c r="D15" s="75"/>
      <c r="E15" s="76"/>
      <c r="F15" s="74"/>
      <c r="G15" s="75"/>
      <c r="H15" s="76"/>
      <c r="I15" s="77"/>
      <c r="J15" s="75"/>
      <c r="K15" s="78"/>
    </row>
    <row r="16" spans="2:11" x14ac:dyDescent="0.3">
      <c r="B16" s="51" t="s">
        <v>76</v>
      </c>
      <c r="C16" s="74"/>
      <c r="D16" s="75"/>
      <c r="E16" s="76"/>
      <c r="F16" s="74"/>
      <c r="G16" s="75"/>
      <c r="H16" s="76"/>
      <c r="I16" s="77"/>
      <c r="J16" s="75"/>
      <c r="K16" s="78"/>
    </row>
    <row r="17" spans="2:14" x14ac:dyDescent="0.3">
      <c r="B17" s="51" t="s">
        <v>77</v>
      </c>
      <c r="C17" s="74"/>
      <c r="D17" s="75"/>
      <c r="E17" s="76"/>
      <c r="F17" s="74"/>
      <c r="G17" s="75"/>
      <c r="H17" s="76"/>
      <c r="I17" s="77"/>
      <c r="J17" s="75"/>
      <c r="K17" s="78"/>
    </row>
    <row r="18" spans="2:14" x14ac:dyDescent="0.3">
      <c r="B18" s="51" t="s">
        <v>78</v>
      </c>
      <c r="C18" s="74"/>
      <c r="D18" s="75"/>
      <c r="E18" s="76"/>
      <c r="F18" s="74"/>
      <c r="G18" s="75"/>
      <c r="H18" s="76"/>
      <c r="I18" s="77"/>
      <c r="J18" s="75"/>
      <c r="K18" s="78"/>
    </row>
    <row r="19" spans="2:14" x14ac:dyDescent="0.3">
      <c r="B19" s="51" t="s">
        <v>79</v>
      </c>
      <c r="C19" s="74"/>
      <c r="D19" s="75"/>
      <c r="E19" s="76"/>
      <c r="F19" s="74"/>
      <c r="G19" s="75"/>
      <c r="H19" s="76"/>
      <c r="I19" s="77"/>
      <c r="J19" s="75"/>
      <c r="K19" s="78"/>
    </row>
    <row r="20" spans="2:14" x14ac:dyDescent="0.3">
      <c r="B20" s="51" t="s">
        <v>80</v>
      </c>
      <c r="C20" s="74"/>
      <c r="D20" s="75"/>
      <c r="E20" s="76"/>
      <c r="F20" s="74"/>
      <c r="G20" s="75"/>
      <c r="H20" s="76"/>
      <c r="I20" s="77"/>
      <c r="J20" s="75"/>
      <c r="K20" s="78"/>
    </row>
    <row r="21" spans="2:14" x14ac:dyDescent="0.3">
      <c r="B21" s="51" t="s">
        <v>81</v>
      </c>
      <c r="C21" s="79"/>
      <c r="D21" s="75"/>
      <c r="E21" s="76"/>
      <c r="F21" s="74"/>
      <c r="G21" s="75"/>
      <c r="H21" s="76"/>
      <c r="I21" s="77"/>
      <c r="J21" s="75"/>
      <c r="K21" s="78"/>
    </row>
    <row r="22" spans="2:14" x14ac:dyDescent="0.3">
      <c r="B22" s="51" t="s">
        <v>82</v>
      </c>
      <c r="C22" s="74"/>
      <c r="D22" s="75"/>
      <c r="E22" s="76"/>
      <c r="F22" s="74"/>
      <c r="G22" s="75"/>
      <c r="H22" s="76"/>
      <c r="I22" s="77"/>
      <c r="J22" s="75"/>
      <c r="K22" s="78"/>
    </row>
    <row r="23" spans="2:14" s="61" customFormat="1" x14ac:dyDescent="0.3">
      <c r="B23" s="56" t="s">
        <v>11</v>
      </c>
      <c r="C23" s="80"/>
      <c r="D23" s="81"/>
      <c r="E23" s="82"/>
      <c r="F23" s="80"/>
      <c r="G23" s="81"/>
      <c r="H23" s="82"/>
      <c r="I23" s="80"/>
      <c r="J23" s="81"/>
      <c r="K23" s="83"/>
    </row>
    <row r="24" spans="2:14" x14ac:dyDescent="0.3">
      <c r="B24" s="73"/>
      <c r="C24" s="70"/>
      <c r="D24" s="70"/>
      <c r="E24" s="70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48" t="s">
        <v>12</v>
      </c>
      <c r="D25" s="48" t="s">
        <v>13</v>
      </c>
      <c r="E25" s="48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84"/>
      <c r="D26" s="85"/>
      <c r="E26" s="76"/>
      <c r="F26" s="84"/>
      <c r="G26" s="85"/>
      <c r="H26" s="76"/>
      <c r="I26" s="77"/>
      <c r="J26" s="75"/>
      <c r="K26" s="78"/>
    </row>
    <row r="27" spans="2:14" x14ac:dyDescent="0.3">
      <c r="B27" s="51" t="s">
        <v>85</v>
      </c>
      <c r="C27" s="84"/>
      <c r="D27" s="85"/>
      <c r="E27" s="76"/>
      <c r="F27" s="84"/>
      <c r="G27" s="85"/>
      <c r="H27" s="76"/>
      <c r="I27" s="77"/>
      <c r="J27" s="75"/>
      <c r="K27" s="78"/>
    </row>
    <row r="28" spans="2:14" x14ac:dyDescent="0.3">
      <c r="B28" s="51" t="s">
        <v>86</v>
      </c>
      <c r="C28" s="84"/>
      <c r="D28" s="85"/>
      <c r="E28" s="76"/>
      <c r="F28" s="84"/>
      <c r="G28" s="85"/>
      <c r="H28" s="76"/>
      <c r="I28" s="77"/>
      <c r="J28" s="75"/>
      <c r="K28" s="78"/>
    </row>
    <row r="29" spans="2:14" x14ac:dyDescent="0.3">
      <c r="B29" s="51" t="s">
        <v>87</v>
      </c>
      <c r="C29" s="84"/>
      <c r="D29" s="85"/>
      <c r="E29" s="76"/>
      <c r="F29" s="84"/>
      <c r="G29" s="85"/>
      <c r="H29" s="76"/>
      <c r="I29" s="77"/>
      <c r="J29" s="75"/>
      <c r="K29" s="78"/>
    </row>
    <row r="30" spans="2:14" x14ac:dyDescent="0.3">
      <c r="B30" s="51" t="s">
        <v>88</v>
      </c>
      <c r="C30" s="86"/>
      <c r="D30" s="85"/>
      <c r="E30" s="76"/>
      <c r="F30" s="86"/>
      <c r="G30" s="85"/>
      <c r="H30" s="76"/>
      <c r="I30" s="77"/>
      <c r="J30" s="75"/>
      <c r="K30" s="78"/>
    </row>
    <row r="31" spans="2:14" x14ac:dyDescent="0.3">
      <c r="B31" s="51" t="s">
        <v>89</v>
      </c>
      <c r="C31" s="84"/>
      <c r="D31" s="85"/>
      <c r="E31" s="76"/>
      <c r="F31" s="84"/>
      <c r="G31" s="85"/>
      <c r="H31" s="76"/>
      <c r="I31" s="77"/>
      <c r="J31" s="75"/>
      <c r="K31" s="78"/>
    </row>
    <row r="32" spans="2:14" s="61" customFormat="1" x14ac:dyDescent="0.3">
      <c r="B32" s="56" t="s">
        <v>11</v>
      </c>
      <c r="C32" s="87"/>
      <c r="D32" s="87"/>
      <c r="E32" s="81"/>
      <c r="F32" s="87"/>
      <c r="G32" s="87"/>
      <c r="H32" s="81"/>
      <c r="I32" s="87"/>
      <c r="J32" s="87"/>
      <c r="K32" s="88"/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87"/>
      <c r="D34" s="89"/>
      <c r="E34" s="81"/>
      <c r="F34" s="87"/>
      <c r="G34" s="89"/>
      <c r="H34" s="81"/>
      <c r="I34" s="87"/>
      <c r="J34" s="89"/>
      <c r="K34" s="88"/>
    </row>
    <row r="35" spans="2:14" ht="66" customHeight="1" thickBot="1" x14ac:dyDescent="0.35">
      <c r="B35" s="255" t="s">
        <v>99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100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101</v>
      </c>
      <c r="D5" s="248"/>
      <c r="E5" s="254"/>
      <c r="F5" s="253" t="s">
        <v>102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74"/>
      <c r="D7" s="75"/>
      <c r="E7" s="76"/>
      <c r="F7" s="74"/>
      <c r="G7" s="75"/>
      <c r="H7" s="76"/>
      <c r="I7" s="77"/>
      <c r="J7" s="75"/>
      <c r="K7" s="78"/>
    </row>
    <row r="8" spans="2:11" x14ac:dyDescent="0.3">
      <c r="B8" s="51" t="s">
        <v>68</v>
      </c>
      <c r="C8" s="74"/>
      <c r="D8" s="75"/>
      <c r="E8" s="76"/>
      <c r="F8" s="74"/>
      <c r="G8" s="75"/>
      <c r="H8" s="76"/>
      <c r="I8" s="77"/>
      <c r="J8" s="75"/>
      <c r="K8" s="78"/>
    </row>
    <row r="9" spans="2:11" x14ac:dyDescent="0.3">
      <c r="B9" s="51" t="s">
        <v>69</v>
      </c>
      <c r="C9" s="74"/>
      <c r="D9" s="75"/>
      <c r="E9" s="76"/>
      <c r="F9" s="74"/>
      <c r="G9" s="75"/>
      <c r="H9" s="76"/>
      <c r="I9" s="77"/>
      <c r="J9" s="75"/>
      <c r="K9" s="78"/>
    </row>
    <row r="10" spans="2:11" x14ac:dyDescent="0.3">
      <c r="B10" s="51" t="s">
        <v>70</v>
      </c>
      <c r="C10" s="74"/>
      <c r="D10" s="75"/>
      <c r="E10" s="76"/>
      <c r="F10" s="74"/>
      <c r="G10" s="75"/>
      <c r="H10" s="76"/>
      <c r="I10" s="77"/>
      <c r="J10" s="75"/>
      <c r="K10" s="78"/>
    </row>
    <row r="11" spans="2:11" x14ac:dyDescent="0.3">
      <c r="B11" s="51" t="s">
        <v>71</v>
      </c>
      <c r="C11" s="74"/>
      <c r="D11" s="75"/>
      <c r="E11" s="76"/>
      <c r="F11" s="74"/>
      <c r="G11" s="75"/>
      <c r="H11" s="76"/>
      <c r="I11" s="77"/>
      <c r="J11" s="75"/>
      <c r="K11" s="78"/>
    </row>
    <row r="12" spans="2:11" x14ac:dyDescent="0.3">
      <c r="B12" s="51" t="s">
        <v>72</v>
      </c>
      <c r="C12" s="74"/>
      <c r="D12" s="75"/>
      <c r="E12" s="76"/>
      <c r="F12" s="74"/>
      <c r="G12" s="75"/>
      <c r="H12" s="76"/>
      <c r="I12" s="77"/>
      <c r="J12" s="75"/>
      <c r="K12" s="78"/>
    </row>
    <row r="13" spans="2:11" x14ac:dyDescent="0.3">
      <c r="B13" s="51" t="s">
        <v>73</v>
      </c>
      <c r="C13" s="74"/>
      <c r="D13" s="75"/>
      <c r="E13" s="76"/>
      <c r="F13" s="74"/>
      <c r="G13" s="75"/>
      <c r="H13" s="76"/>
      <c r="I13" s="77"/>
      <c r="J13" s="75"/>
      <c r="K13" s="78"/>
    </row>
    <row r="14" spans="2:11" x14ac:dyDescent="0.3">
      <c r="B14" s="51" t="s">
        <v>74</v>
      </c>
      <c r="C14" s="74"/>
      <c r="D14" s="75"/>
      <c r="E14" s="76"/>
      <c r="F14" s="74"/>
      <c r="G14" s="75"/>
      <c r="H14" s="76"/>
      <c r="I14" s="77"/>
      <c r="J14" s="75"/>
      <c r="K14" s="78"/>
    </row>
    <row r="15" spans="2:11" x14ac:dyDescent="0.3">
      <c r="B15" s="51" t="s">
        <v>75</v>
      </c>
      <c r="C15" s="74"/>
      <c r="D15" s="75"/>
      <c r="E15" s="76"/>
      <c r="F15" s="74"/>
      <c r="G15" s="75"/>
      <c r="H15" s="76"/>
      <c r="I15" s="77"/>
      <c r="J15" s="75"/>
      <c r="K15" s="78"/>
    </row>
    <row r="16" spans="2:11" x14ac:dyDescent="0.3">
      <c r="B16" s="51" t="s">
        <v>76</v>
      </c>
      <c r="C16" s="74"/>
      <c r="D16" s="75"/>
      <c r="E16" s="76"/>
      <c r="F16" s="74"/>
      <c r="G16" s="75"/>
      <c r="H16" s="76"/>
      <c r="I16" s="77"/>
      <c r="J16" s="75"/>
      <c r="K16" s="78"/>
    </row>
    <row r="17" spans="2:14" x14ac:dyDescent="0.3">
      <c r="B17" s="51" t="s">
        <v>77</v>
      </c>
      <c r="C17" s="74"/>
      <c r="D17" s="75"/>
      <c r="E17" s="76"/>
      <c r="F17" s="74"/>
      <c r="G17" s="75"/>
      <c r="H17" s="76"/>
      <c r="I17" s="77"/>
      <c r="J17" s="75"/>
      <c r="K17" s="78"/>
    </row>
    <row r="18" spans="2:14" x14ac:dyDescent="0.3">
      <c r="B18" s="51" t="s">
        <v>78</v>
      </c>
      <c r="C18" s="74"/>
      <c r="D18" s="75"/>
      <c r="E18" s="76"/>
      <c r="F18" s="74"/>
      <c r="G18" s="75"/>
      <c r="H18" s="76"/>
      <c r="I18" s="77"/>
      <c r="J18" s="75"/>
      <c r="K18" s="78"/>
    </row>
    <row r="19" spans="2:14" x14ac:dyDescent="0.3">
      <c r="B19" s="51" t="s">
        <v>79</v>
      </c>
      <c r="C19" s="74"/>
      <c r="D19" s="75"/>
      <c r="E19" s="76"/>
      <c r="F19" s="74"/>
      <c r="G19" s="75"/>
      <c r="H19" s="76"/>
      <c r="I19" s="77"/>
      <c r="J19" s="75"/>
      <c r="K19" s="78"/>
    </row>
    <row r="20" spans="2:14" x14ac:dyDescent="0.3">
      <c r="B20" s="51" t="s">
        <v>80</v>
      </c>
      <c r="C20" s="74"/>
      <c r="D20" s="75"/>
      <c r="E20" s="76"/>
      <c r="F20" s="74"/>
      <c r="G20" s="75"/>
      <c r="H20" s="76"/>
      <c r="I20" s="77"/>
      <c r="J20" s="75"/>
      <c r="K20" s="78"/>
    </row>
    <row r="21" spans="2:14" x14ac:dyDescent="0.3">
      <c r="B21" s="51" t="s">
        <v>81</v>
      </c>
      <c r="C21" s="79"/>
      <c r="D21" s="75"/>
      <c r="E21" s="76"/>
      <c r="F21" s="74"/>
      <c r="G21" s="75"/>
      <c r="H21" s="76"/>
      <c r="I21" s="77"/>
      <c r="J21" s="75"/>
      <c r="K21" s="78"/>
    </row>
    <row r="22" spans="2:14" x14ac:dyDescent="0.3">
      <c r="B22" s="51" t="s">
        <v>82</v>
      </c>
      <c r="C22" s="74"/>
      <c r="D22" s="75"/>
      <c r="E22" s="76"/>
      <c r="F22" s="74"/>
      <c r="G22" s="75"/>
      <c r="H22" s="76"/>
      <c r="I22" s="77"/>
      <c r="J22" s="75"/>
      <c r="K22" s="78"/>
    </row>
    <row r="23" spans="2:14" s="61" customFormat="1" x14ac:dyDescent="0.3">
      <c r="B23" s="56" t="s">
        <v>11</v>
      </c>
      <c r="C23" s="80"/>
      <c r="D23" s="81"/>
      <c r="E23" s="82"/>
      <c r="F23" s="80"/>
      <c r="G23" s="81"/>
      <c r="H23" s="82"/>
      <c r="I23" s="80"/>
      <c r="J23" s="81"/>
      <c r="K23" s="83"/>
    </row>
    <row r="24" spans="2:14" x14ac:dyDescent="0.3">
      <c r="B24" s="73"/>
      <c r="C24" s="70"/>
      <c r="D24" s="70"/>
      <c r="E24" s="70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48" t="s">
        <v>12</v>
      </c>
      <c r="D25" s="48" t="s">
        <v>13</v>
      </c>
      <c r="E25" s="48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84"/>
      <c r="D26" s="85"/>
      <c r="E26" s="76"/>
      <c r="F26" s="84"/>
      <c r="G26" s="85"/>
      <c r="H26" s="76"/>
      <c r="I26" s="77"/>
      <c r="J26" s="75"/>
      <c r="K26" s="78"/>
    </row>
    <row r="27" spans="2:14" x14ac:dyDescent="0.3">
      <c r="B27" s="51" t="s">
        <v>85</v>
      </c>
      <c r="C27" s="84"/>
      <c r="D27" s="85"/>
      <c r="E27" s="76"/>
      <c r="F27" s="84"/>
      <c r="G27" s="85"/>
      <c r="H27" s="76"/>
      <c r="I27" s="77"/>
      <c r="J27" s="75"/>
      <c r="K27" s="78"/>
    </row>
    <row r="28" spans="2:14" x14ac:dyDescent="0.3">
      <c r="B28" s="51" t="s">
        <v>86</v>
      </c>
      <c r="C28" s="84"/>
      <c r="D28" s="85"/>
      <c r="E28" s="76"/>
      <c r="F28" s="84"/>
      <c r="G28" s="85"/>
      <c r="H28" s="76"/>
      <c r="I28" s="77"/>
      <c r="J28" s="75"/>
      <c r="K28" s="78"/>
    </row>
    <row r="29" spans="2:14" x14ac:dyDescent="0.3">
      <c r="B29" s="51" t="s">
        <v>87</v>
      </c>
      <c r="C29" s="84"/>
      <c r="D29" s="85"/>
      <c r="E29" s="76"/>
      <c r="F29" s="84"/>
      <c r="G29" s="85"/>
      <c r="H29" s="76"/>
      <c r="I29" s="77"/>
      <c r="J29" s="75"/>
      <c r="K29" s="78"/>
    </row>
    <row r="30" spans="2:14" x14ac:dyDescent="0.3">
      <c r="B30" s="51" t="s">
        <v>88</v>
      </c>
      <c r="C30" s="86"/>
      <c r="D30" s="85"/>
      <c r="E30" s="76"/>
      <c r="F30" s="86"/>
      <c r="G30" s="85"/>
      <c r="H30" s="76"/>
      <c r="I30" s="77"/>
      <c r="J30" s="75"/>
      <c r="K30" s="78"/>
    </row>
    <row r="31" spans="2:14" x14ac:dyDescent="0.3">
      <c r="B31" s="51" t="s">
        <v>89</v>
      </c>
      <c r="C31" s="84"/>
      <c r="D31" s="85"/>
      <c r="E31" s="76"/>
      <c r="F31" s="84"/>
      <c r="G31" s="85"/>
      <c r="H31" s="76"/>
      <c r="I31" s="77"/>
      <c r="J31" s="75"/>
      <c r="K31" s="78"/>
    </row>
    <row r="32" spans="2:14" s="61" customFormat="1" x14ac:dyDescent="0.3">
      <c r="B32" s="56" t="s">
        <v>11</v>
      </c>
      <c r="C32" s="87"/>
      <c r="D32" s="87"/>
      <c r="E32" s="81"/>
      <c r="F32" s="87"/>
      <c r="G32" s="87"/>
      <c r="H32" s="81"/>
      <c r="I32" s="87"/>
      <c r="J32" s="87"/>
      <c r="K32" s="88"/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87"/>
      <c r="D34" s="89"/>
      <c r="E34" s="81"/>
      <c r="F34" s="87"/>
      <c r="G34" s="89"/>
      <c r="H34" s="81"/>
      <c r="I34" s="87"/>
      <c r="J34" s="89"/>
      <c r="K34" s="88"/>
    </row>
    <row r="35" spans="2:14" ht="66" customHeight="1" thickBot="1" x14ac:dyDescent="0.35">
      <c r="B35" s="255" t="s">
        <v>99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14" width="8.88671875" style="100" customWidth="1"/>
    <col min="15" max="16384" width="8.88671875" style="100"/>
  </cols>
  <sheetData>
    <row r="1" spans="2:14" s="129" customFormat="1" x14ac:dyDescent="0.3"/>
    <row r="2" spans="2:14" s="129" customFormat="1" ht="15" thickBot="1" x14ac:dyDescent="0.35"/>
    <row r="3" spans="2:14" s="129" customFormat="1" x14ac:dyDescent="0.3">
      <c r="B3" s="217" t="s">
        <v>155</v>
      </c>
      <c r="C3" s="218"/>
      <c r="D3" s="218"/>
      <c r="E3" s="218"/>
      <c r="F3" s="218"/>
      <c r="G3" s="218"/>
      <c r="H3" s="219"/>
      <c r="I3" s="218"/>
      <c r="J3" s="218"/>
      <c r="K3" s="218"/>
      <c r="L3" s="218"/>
      <c r="M3" s="218"/>
      <c r="N3" s="219"/>
    </row>
    <row r="4" spans="2:14" s="129" customFormat="1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1"/>
      <c r="L4" s="221"/>
      <c r="M4" s="221"/>
      <c r="N4" s="222"/>
    </row>
    <row r="5" spans="2:14" s="129" customFormat="1" x14ac:dyDescent="0.3">
      <c r="B5" s="101"/>
      <c r="C5" s="223" t="s">
        <v>1</v>
      </c>
      <c r="D5" s="221"/>
      <c r="E5" s="224"/>
      <c r="F5" s="223" t="s">
        <v>9</v>
      </c>
      <c r="G5" s="221"/>
      <c r="H5" s="224"/>
      <c r="I5" s="221" t="s">
        <v>10</v>
      </c>
      <c r="J5" s="221"/>
      <c r="K5" s="224"/>
      <c r="L5" s="223" t="s">
        <v>11</v>
      </c>
      <c r="M5" s="221"/>
      <c r="N5" s="222"/>
    </row>
    <row r="6" spans="2:14" s="129" customFormat="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5" t="s">
        <v>13</v>
      </c>
      <c r="L6" s="103" t="s">
        <v>12</v>
      </c>
      <c r="M6" s="104" t="s">
        <v>13</v>
      </c>
      <c r="N6" s="107" t="s">
        <v>13</v>
      </c>
    </row>
    <row r="7" spans="2:14" s="129" customFormat="1" x14ac:dyDescent="0.3">
      <c r="B7" s="108" t="s">
        <v>67</v>
      </c>
      <c r="C7" s="52">
        <v>0.13531249999999995</v>
      </c>
      <c r="D7" s="109">
        <f>C7/C$23</f>
        <v>0.49391634980988591</v>
      </c>
      <c r="E7" s="109">
        <f>C7/C$34</f>
        <v>0.15115978381733075</v>
      </c>
      <c r="F7" s="52">
        <v>2.1782407407407396E-2</v>
      </c>
      <c r="G7" s="109">
        <v>0.58849280800500303</v>
      </c>
      <c r="H7" s="109">
        <v>0.11968203497615255</v>
      </c>
      <c r="I7" s="52">
        <v>3.1620370370370354E-2</v>
      </c>
      <c r="J7" s="109">
        <v>0.49296282930350049</v>
      </c>
      <c r="K7" s="109">
        <v>0.14631533847472142</v>
      </c>
      <c r="L7" s="110">
        <f>C7+F7+I7</f>
        <v>0.18871527777777769</v>
      </c>
      <c r="M7" s="109">
        <f t="shared" ref="M7:M22" si="0">L7/L$23</f>
        <v>0.5030854674483185</v>
      </c>
      <c r="N7" s="213">
        <f>L7/L$34</f>
        <v>0.14592040379813667</v>
      </c>
    </row>
    <row r="8" spans="2:14" s="129" customFormat="1" x14ac:dyDescent="0.3">
      <c r="B8" s="108" t="s">
        <v>68</v>
      </c>
      <c r="C8" s="52">
        <v>1.380787037037037E-2</v>
      </c>
      <c r="D8" s="109">
        <f t="shared" ref="D8:D22" si="1">C8/C$23</f>
        <v>5.0401351922264484E-2</v>
      </c>
      <c r="E8" s="109">
        <f t="shared" ref="E8:E22" si="2">C8/C$34</f>
        <v>1.5424995474645082E-2</v>
      </c>
      <c r="F8" s="52">
        <v>4.9768518518518521E-4</v>
      </c>
      <c r="G8" s="109">
        <v>1.3445903689806134E-2</v>
      </c>
      <c r="H8" s="109">
        <v>2.7344992050874406E-3</v>
      </c>
      <c r="I8" s="52">
        <v>1.8750000000000004E-3</v>
      </c>
      <c r="J8" s="109">
        <v>2.9231324431613154E-2</v>
      </c>
      <c r="K8" s="109">
        <v>8.6760925449871473E-3</v>
      </c>
      <c r="L8" s="110">
        <f t="shared" ref="L8:L22" si="3">C8+F8+I8</f>
        <v>1.6180555555555556E-2</v>
      </c>
      <c r="M8" s="109">
        <f t="shared" si="0"/>
        <v>4.3134834927491546E-2</v>
      </c>
      <c r="N8" s="213">
        <f t="shared" ref="N8:N22" si="4">L8/L$34</f>
        <v>1.2511298651321385E-2</v>
      </c>
    </row>
    <row r="9" spans="2:14" s="129" customFormat="1" x14ac:dyDescent="0.3">
      <c r="B9" s="108" t="s">
        <v>69</v>
      </c>
      <c r="C9" s="52">
        <v>3.4340277777777754E-2</v>
      </c>
      <c r="D9" s="109">
        <f t="shared" si="1"/>
        <v>0.12534854245880858</v>
      </c>
      <c r="E9" s="109">
        <f t="shared" si="2"/>
        <v>3.8362080111711591E-2</v>
      </c>
      <c r="F9" s="52">
        <v>5.0578703703703706E-3</v>
      </c>
      <c r="G9" s="109">
        <v>0.13664790494058793</v>
      </c>
      <c r="H9" s="109">
        <v>2.779014308426073E-2</v>
      </c>
      <c r="I9" s="52">
        <v>8.8078703703703704E-3</v>
      </c>
      <c r="J9" s="109">
        <v>0.13731504871887412</v>
      </c>
      <c r="K9" s="109">
        <v>4.0756212510711216E-2</v>
      </c>
      <c r="L9" s="110">
        <f t="shared" si="3"/>
        <v>4.8206018518518495E-2</v>
      </c>
      <c r="M9" s="109">
        <f t="shared" si="0"/>
        <v>0.12850971922246221</v>
      </c>
      <c r="N9" s="213">
        <f t="shared" si="4"/>
        <v>3.7274362577076926E-2</v>
      </c>
    </row>
    <row r="10" spans="2:14" s="129" customFormat="1" x14ac:dyDescent="0.3">
      <c r="B10" s="108" t="s">
        <v>70</v>
      </c>
      <c r="C10" s="52">
        <v>1.5763888888888886E-2</v>
      </c>
      <c r="D10" s="109">
        <f t="shared" si="1"/>
        <v>5.754119138149557E-2</v>
      </c>
      <c r="E10" s="109">
        <f t="shared" si="2"/>
        <v>1.761009542034082E-2</v>
      </c>
      <c r="F10" s="52">
        <v>1.1574074074074073E-3</v>
      </c>
      <c r="G10" s="109">
        <v>3.1269543464665428E-2</v>
      </c>
      <c r="H10" s="109">
        <v>6.3593004769475353E-3</v>
      </c>
      <c r="I10" s="52">
        <v>3.5995370370370361E-3</v>
      </c>
      <c r="J10" s="109">
        <v>5.6116925297726467E-2</v>
      </c>
      <c r="K10" s="109">
        <v>1.6655955441302477E-2</v>
      </c>
      <c r="L10" s="110">
        <f t="shared" si="3"/>
        <v>2.0520833333333332E-2</v>
      </c>
      <c r="M10" s="109">
        <f t="shared" si="0"/>
        <v>5.4705337858685622E-2</v>
      </c>
      <c r="N10" s="213">
        <f t="shared" si="4"/>
        <v>1.5867333697276689E-2</v>
      </c>
    </row>
    <row r="11" spans="2:14" s="129" customFormat="1" x14ac:dyDescent="0.3">
      <c r="B11" s="108" t="s">
        <v>71</v>
      </c>
      <c r="C11" s="52">
        <v>3.0868055555555531E-2</v>
      </c>
      <c r="D11" s="109">
        <f t="shared" si="1"/>
        <v>0.11267427122940425</v>
      </c>
      <c r="E11" s="109">
        <f t="shared" si="2"/>
        <v>3.4483204468464715E-2</v>
      </c>
      <c r="F11" s="52">
        <v>3.8541666666666668E-3</v>
      </c>
      <c r="G11" s="109">
        <v>0.10412757973733588</v>
      </c>
      <c r="H11" s="109">
        <v>2.1176470588235293E-2</v>
      </c>
      <c r="I11" s="52">
        <v>7.430555555555554E-3</v>
      </c>
      <c r="J11" s="109">
        <v>0.11584265608083727</v>
      </c>
      <c r="K11" s="109">
        <v>3.4383033419023122E-2</v>
      </c>
      <c r="L11" s="110">
        <f t="shared" si="3"/>
        <v>4.2152777777777747E-2</v>
      </c>
      <c r="M11" s="109">
        <f t="shared" si="0"/>
        <v>0.11237272446775685</v>
      </c>
      <c r="N11" s="213">
        <f t="shared" si="4"/>
        <v>3.259381236631792E-2</v>
      </c>
    </row>
    <row r="12" spans="2:14" s="129" customFormat="1" x14ac:dyDescent="0.3">
      <c r="B12" s="108" t="s">
        <v>72</v>
      </c>
      <c r="C12" s="52">
        <v>1.5451388888888881E-2</v>
      </c>
      <c r="D12" s="109">
        <f t="shared" si="1"/>
        <v>5.6400506970849161E-2</v>
      </c>
      <c r="E12" s="109">
        <f t="shared" si="2"/>
        <v>1.7260996612448596E-2</v>
      </c>
      <c r="F12" s="52">
        <v>3.2407407407407406E-4</v>
      </c>
      <c r="G12" s="109">
        <v>8.7554721701063199E-3</v>
      </c>
      <c r="H12" s="109">
        <v>1.7806041335453099E-3</v>
      </c>
      <c r="I12" s="52">
        <v>4.5138888888888893E-3</v>
      </c>
      <c r="J12" s="109">
        <v>7.0371706964994632E-2</v>
      </c>
      <c r="K12" s="109">
        <v>2.088688946015424E-2</v>
      </c>
      <c r="L12" s="110">
        <f t="shared" si="3"/>
        <v>2.0289351851851847E-2</v>
      </c>
      <c r="M12" s="109">
        <f t="shared" si="0"/>
        <v>5.4088244369021925E-2</v>
      </c>
      <c r="N12" s="213">
        <f t="shared" si="4"/>
        <v>1.5688345161492406E-2</v>
      </c>
    </row>
    <row r="13" spans="2:14" s="129" customFormat="1" x14ac:dyDescent="0.3">
      <c r="B13" s="108" t="s">
        <v>73</v>
      </c>
      <c r="C13" s="52">
        <v>5.7870370370370366E-5</v>
      </c>
      <c r="D13" s="109">
        <f t="shared" si="1"/>
        <v>2.112378538234052E-4</v>
      </c>
      <c r="E13" s="109">
        <f t="shared" si="2"/>
        <v>6.4647927387447956E-5</v>
      </c>
      <c r="F13" s="52"/>
      <c r="G13" s="109"/>
      <c r="H13" s="109"/>
      <c r="I13" s="52"/>
      <c r="J13" s="109"/>
      <c r="K13" s="109"/>
      <c r="L13" s="110">
        <f t="shared" si="3"/>
        <v>5.7870370370370366E-5</v>
      </c>
      <c r="M13" s="109">
        <f t="shared" si="0"/>
        <v>1.5427337241592109E-4</v>
      </c>
      <c r="N13" s="213">
        <f t="shared" si="4"/>
        <v>4.4747133946070758E-5</v>
      </c>
    </row>
    <row r="14" spans="2:14" s="129" customFormat="1" x14ac:dyDescent="0.3">
      <c r="B14" s="108" t="s">
        <v>74</v>
      </c>
      <c r="C14" s="52"/>
      <c r="D14" s="109"/>
      <c r="E14" s="109"/>
      <c r="F14" s="52"/>
      <c r="G14" s="109"/>
      <c r="H14" s="109"/>
      <c r="I14" s="52" t="s">
        <v>136</v>
      </c>
      <c r="J14" s="109"/>
      <c r="K14" s="109"/>
      <c r="L14" s="110"/>
      <c r="M14" s="109"/>
      <c r="N14" s="213"/>
    </row>
    <row r="15" spans="2:14" s="129" customFormat="1" x14ac:dyDescent="0.3">
      <c r="B15" s="108" t="s">
        <v>75</v>
      </c>
      <c r="C15" s="52">
        <v>7.7546296296296293E-4</v>
      </c>
      <c r="D15" s="109">
        <f t="shared" si="1"/>
        <v>2.8305872412336297E-3</v>
      </c>
      <c r="E15" s="109">
        <f t="shared" si="2"/>
        <v>8.6628222699180264E-4</v>
      </c>
      <c r="F15" s="52">
        <v>3.5879629629629635E-4</v>
      </c>
      <c r="G15" s="109">
        <v>9.6935584740462846E-3</v>
      </c>
      <c r="H15" s="109">
        <v>1.9713831478537364E-3</v>
      </c>
      <c r="I15" s="52">
        <v>6.5972222222222213E-4</v>
      </c>
      <c r="J15" s="109">
        <v>1.0285095633345367E-2</v>
      </c>
      <c r="K15" s="109">
        <v>3.0526992287917727E-3</v>
      </c>
      <c r="L15" s="110">
        <f t="shared" si="3"/>
        <v>1.7939814814814815E-3</v>
      </c>
      <c r="M15" s="109">
        <f t="shared" si="0"/>
        <v>4.782474544893554E-3</v>
      </c>
      <c r="N15" s="213">
        <f t="shared" si="4"/>
        <v>1.3871611523281935E-3</v>
      </c>
    </row>
    <row r="16" spans="2:14" s="129" customFormat="1" x14ac:dyDescent="0.3">
      <c r="B16" s="108" t="s">
        <v>76</v>
      </c>
      <c r="C16" s="52">
        <v>4.1087962962962962E-3</v>
      </c>
      <c r="D16" s="109">
        <f t="shared" si="1"/>
        <v>1.4997887621461771E-2</v>
      </c>
      <c r="E16" s="109">
        <f t="shared" si="2"/>
        <v>4.590002844508805E-3</v>
      </c>
      <c r="F16" s="52"/>
      <c r="G16" s="109"/>
      <c r="H16" s="109"/>
      <c r="I16" s="52">
        <v>6.3657407407407402E-4</v>
      </c>
      <c r="J16" s="109">
        <v>9.9242150848069324E-3</v>
      </c>
      <c r="K16" s="109">
        <v>2.9455869751499565E-3</v>
      </c>
      <c r="L16" s="110">
        <f t="shared" si="3"/>
        <v>4.7453703703703703E-3</v>
      </c>
      <c r="M16" s="109">
        <f t="shared" si="0"/>
        <v>1.265041653810553E-2</v>
      </c>
      <c r="N16" s="213">
        <f t="shared" si="4"/>
        <v>3.6692649835778023E-3</v>
      </c>
    </row>
    <row r="17" spans="2:14" s="129" customFormat="1" x14ac:dyDescent="0.3">
      <c r="B17" s="108" t="s">
        <v>77</v>
      </c>
      <c r="C17" s="52">
        <v>2.1296296296296298E-3</v>
      </c>
      <c r="D17" s="109">
        <f t="shared" si="1"/>
        <v>7.7735530207013129E-3</v>
      </c>
      <c r="E17" s="109">
        <f t="shared" si="2"/>
        <v>2.379043727858085E-3</v>
      </c>
      <c r="F17" s="52">
        <v>2.8935185185185184E-4</v>
      </c>
      <c r="G17" s="109">
        <v>7.817385866166357E-3</v>
      </c>
      <c r="H17" s="109">
        <v>1.5898251192368838E-3</v>
      </c>
      <c r="I17" s="52">
        <v>1.6550925925925926E-3</v>
      </c>
      <c r="J17" s="109">
        <v>2.5802959220498026E-2</v>
      </c>
      <c r="K17" s="109">
        <v>7.6585261353898874E-3</v>
      </c>
      <c r="L17" s="110">
        <f t="shared" si="3"/>
        <v>4.0740740740740737E-3</v>
      </c>
      <c r="M17" s="109">
        <f t="shared" si="0"/>
        <v>1.0860845418080845E-2</v>
      </c>
      <c r="N17" s="213">
        <f t="shared" si="4"/>
        <v>3.1501982298033811E-3</v>
      </c>
    </row>
    <row r="18" spans="2:14" s="129" customFormat="1" x14ac:dyDescent="0.3">
      <c r="B18" s="108" t="s">
        <v>78</v>
      </c>
      <c r="C18" s="52"/>
      <c r="D18" s="109"/>
      <c r="E18" s="109"/>
      <c r="F18" s="52" t="s">
        <v>136</v>
      </c>
      <c r="G18" s="109"/>
      <c r="H18" s="109"/>
      <c r="I18" s="52" t="s">
        <v>136</v>
      </c>
      <c r="J18" s="109"/>
      <c r="K18" s="109"/>
      <c r="L18" s="110"/>
      <c r="M18" s="109"/>
      <c r="N18" s="213"/>
    </row>
    <row r="19" spans="2:14" s="129" customFormat="1" x14ac:dyDescent="0.3">
      <c r="B19" s="108" t="s">
        <v>79</v>
      </c>
      <c r="C19" s="52"/>
      <c r="D19" s="109"/>
      <c r="E19" s="109"/>
      <c r="F19" s="52" t="s">
        <v>136</v>
      </c>
      <c r="G19" s="109"/>
      <c r="H19" s="109"/>
      <c r="I19" s="52" t="s">
        <v>136</v>
      </c>
      <c r="J19" s="109"/>
      <c r="K19" s="109"/>
      <c r="L19" s="110"/>
      <c r="M19" s="109"/>
      <c r="N19" s="213"/>
    </row>
    <row r="20" spans="2:14" s="129" customFormat="1" x14ac:dyDescent="0.3">
      <c r="B20" s="108" t="s">
        <v>80</v>
      </c>
      <c r="C20" s="52"/>
      <c r="D20" s="109"/>
      <c r="E20" s="109"/>
      <c r="F20" s="52" t="s">
        <v>136</v>
      </c>
      <c r="G20" s="109"/>
      <c r="H20" s="109"/>
      <c r="I20" s="52" t="s">
        <v>136</v>
      </c>
      <c r="J20" s="109"/>
      <c r="K20" s="109"/>
      <c r="L20" s="110"/>
      <c r="M20" s="109"/>
      <c r="N20" s="213"/>
    </row>
    <row r="21" spans="2:14" s="129" customFormat="1" x14ac:dyDescent="0.3">
      <c r="B21" s="108" t="s">
        <v>81</v>
      </c>
      <c r="C21" s="52"/>
      <c r="D21" s="109"/>
      <c r="E21" s="109"/>
      <c r="F21" s="52"/>
      <c r="G21" s="109"/>
      <c r="H21" s="109"/>
      <c r="I21" s="52">
        <v>1.5046296296296297E-4</v>
      </c>
      <c r="J21" s="109">
        <v>2.3457235654998207E-3</v>
      </c>
      <c r="K21" s="109">
        <v>6.9622964867180803E-4</v>
      </c>
      <c r="L21" s="110">
        <f t="shared" si="3"/>
        <v>1.5046296296296297E-4</v>
      </c>
      <c r="M21" s="109">
        <f t="shared" si="0"/>
        <v>4.0111076828139492E-4</v>
      </c>
      <c r="N21" s="213">
        <f t="shared" si="4"/>
        <v>1.1634254825978399E-4</v>
      </c>
    </row>
    <row r="22" spans="2:14" s="129" customFormat="1" x14ac:dyDescent="0.3">
      <c r="B22" s="108" t="s">
        <v>82</v>
      </c>
      <c r="C22" s="52">
        <v>2.1342592592592583E-2</v>
      </c>
      <c r="D22" s="109">
        <f t="shared" si="1"/>
        <v>7.7904520490071807E-2</v>
      </c>
      <c r="E22" s="109">
        <f t="shared" si="2"/>
        <v>2.3842155620490798E-2</v>
      </c>
      <c r="F22" s="52">
        <v>3.6921296296296298E-3</v>
      </c>
      <c r="G22" s="109">
        <v>9.9749843652282719E-2</v>
      </c>
      <c r="H22" s="109">
        <v>2.0286168521462641E-2</v>
      </c>
      <c r="I22" s="52">
        <v>3.1944444444444442E-3</v>
      </c>
      <c r="J22" s="109">
        <v>4.9801515698303878E-2</v>
      </c>
      <c r="K22" s="109">
        <v>1.4781491002570691E-2</v>
      </c>
      <c r="L22" s="110">
        <f t="shared" si="3"/>
        <v>2.8229166666666656E-2</v>
      </c>
      <c r="M22" s="109">
        <f t="shared" si="0"/>
        <v>7.5254551064486294E-2</v>
      </c>
      <c r="N22" s="213">
        <f t="shared" si="4"/>
        <v>2.1827651938893307E-2</v>
      </c>
    </row>
    <row r="23" spans="2:14" s="156" customFormat="1" x14ac:dyDescent="0.3">
      <c r="B23" s="111" t="s">
        <v>11</v>
      </c>
      <c r="C23" s="134">
        <f>SUM(C7:C22)</f>
        <v>0.27395833333333325</v>
      </c>
      <c r="D23" s="113">
        <f>SUM(D7:D22)</f>
        <v>0.99999999999999989</v>
      </c>
      <c r="E23" s="114">
        <f>SUM(E7:E22)</f>
        <v>0.30604328825217847</v>
      </c>
      <c r="F23" s="112">
        <v>3.7013888888888874E-2</v>
      </c>
      <c r="G23" s="113">
        <v>1.0000000000000002</v>
      </c>
      <c r="H23" s="114">
        <v>0.20337042925278209</v>
      </c>
      <c r="I23" s="112">
        <v>6.4143518518518489E-2</v>
      </c>
      <c r="J23" s="113">
        <v>1.0000000000000002</v>
      </c>
      <c r="K23" s="114">
        <v>0.29680805484147371</v>
      </c>
      <c r="L23" s="112">
        <f>SUM(L7:L22)</f>
        <v>0.3751157407407405</v>
      </c>
      <c r="M23" s="113">
        <f>SUM(M7:M22)</f>
        <v>1.0000000000000002</v>
      </c>
      <c r="N23" s="115">
        <f>SUM(N7:N22)</f>
        <v>0.29005092223843049</v>
      </c>
    </row>
    <row r="24" spans="2:14" s="129" customFormat="1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</row>
    <row r="25" spans="2:14" s="129" customFormat="1" x14ac:dyDescent="0.3">
      <c r="B25" s="102" t="s">
        <v>83</v>
      </c>
      <c r="C25" s="119" t="s">
        <v>12</v>
      </c>
      <c r="D25" s="119" t="s">
        <v>13</v>
      </c>
      <c r="E25" s="119" t="s">
        <v>13</v>
      </c>
      <c r="F25" s="104" t="s">
        <v>12</v>
      </c>
      <c r="G25" s="120" t="s">
        <v>13</v>
      </c>
      <c r="H25" s="120" t="s">
        <v>13</v>
      </c>
      <c r="I25" s="104" t="s">
        <v>12</v>
      </c>
      <c r="J25" s="120" t="s">
        <v>13</v>
      </c>
      <c r="K25" s="120" t="s">
        <v>13</v>
      </c>
      <c r="L25" s="121" t="s">
        <v>12</v>
      </c>
      <c r="M25" s="119" t="s">
        <v>13</v>
      </c>
      <c r="N25" s="122" t="s">
        <v>13</v>
      </c>
    </row>
    <row r="26" spans="2:14" s="129" customFormat="1" x14ac:dyDescent="0.3">
      <c r="B26" s="108" t="s">
        <v>84</v>
      </c>
      <c r="C26" s="52">
        <v>4.9340277777777823E-2</v>
      </c>
      <c r="D26" s="110"/>
      <c r="E26" s="109">
        <f t="shared" ref="E26:E31" si="5">C26/C$34</f>
        <v>5.5118822890538183E-2</v>
      </c>
      <c r="F26" s="52">
        <v>1.6122685185185188E-2</v>
      </c>
      <c r="G26" s="110"/>
      <c r="H26" s="109">
        <v>8.8585055643879182E-2</v>
      </c>
      <c r="I26" s="52">
        <v>1.2754629629629626E-2</v>
      </c>
      <c r="J26" s="110"/>
      <c r="K26" s="109">
        <v>5.9018851756640935E-2</v>
      </c>
      <c r="L26" s="110">
        <f t="shared" ref="L26:L31" si="6">C26+F26+I26</f>
        <v>7.8217592592592644E-2</v>
      </c>
      <c r="M26" s="110"/>
      <c r="N26" s="213">
        <f t="shared" ref="N26:N31" si="7">L26/L$34</f>
        <v>6.0480226241509276E-2</v>
      </c>
    </row>
    <row r="27" spans="2:14" s="129" customFormat="1" x14ac:dyDescent="0.3">
      <c r="B27" s="108" t="s">
        <v>85</v>
      </c>
      <c r="C27" s="52">
        <v>2.6018518518518514E-2</v>
      </c>
      <c r="D27" s="110"/>
      <c r="E27" s="109">
        <f t="shared" si="5"/>
        <v>2.9065708153396597E-2</v>
      </c>
      <c r="F27" s="52">
        <v>2.418981481481482E-3</v>
      </c>
      <c r="G27" s="110"/>
      <c r="H27" s="109">
        <v>1.3290937996820351E-2</v>
      </c>
      <c r="I27" s="52">
        <v>1.0011574074074076E-2</v>
      </c>
      <c r="J27" s="110"/>
      <c r="K27" s="109">
        <v>4.6326049700085692E-2</v>
      </c>
      <c r="L27" s="110">
        <f t="shared" si="6"/>
        <v>3.8449074074074073E-2</v>
      </c>
      <c r="M27" s="110"/>
      <c r="N27" s="213">
        <f t="shared" si="7"/>
        <v>2.9729995793769413E-2</v>
      </c>
    </row>
    <row r="28" spans="2:14" s="129" customFormat="1" x14ac:dyDescent="0.3">
      <c r="B28" s="108" t="s">
        <v>86</v>
      </c>
      <c r="C28" s="52">
        <v>7.5810185185185191E-3</v>
      </c>
      <c r="D28" s="110"/>
      <c r="E28" s="109">
        <f t="shared" si="5"/>
        <v>8.4688784877556839E-3</v>
      </c>
      <c r="F28" s="52">
        <v>1.0995370370370371E-3</v>
      </c>
      <c r="G28" s="110"/>
      <c r="H28" s="109">
        <v>6.0413354531001591E-3</v>
      </c>
      <c r="I28" s="52">
        <v>1.0185185185185186E-3</v>
      </c>
      <c r="J28" s="110"/>
      <c r="K28" s="109">
        <v>4.7129391602399318E-3</v>
      </c>
      <c r="L28" s="110">
        <f t="shared" si="6"/>
        <v>9.6990740740740752E-3</v>
      </c>
      <c r="M28" s="110"/>
      <c r="N28" s="213">
        <f t="shared" si="7"/>
        <v>7.4996196493614603E-3</v>
      </c>
    </row>
    <row r="29" spans="2:14" s="129" customFormat="1" x14ac:dyDescent="0.3">
      <c r="B29" s="108" t="s">
        <v>87</v>
      </c>
      <c r="C29" s="52">
        <v>0.15740740740740752</v>
      </c>
      <c r="D29" s="110"/>
      <c r="E29" s="109">
        <f t="shared" si="5"/>
        <v>0.17584236249385859</v>
      </c>
      <c r="F29" s="52">
        <v>4.0462962962962971E-2</v>
      </c>
      <c r="G29" s="110"/>
      <c r="H29" s="109">
        <v>0.2223211446740859</v>
      </c>
      <c r="I29" s="52">
        <v>5.5370370370370424E-2</v>
      </c>
      <c r="J29" s="110"/>
      <c r="K29" s="109">
        <v>0.25621251071122558</v>
      </c>
      <c r="L29" s="110">
        <f t="shared" si="6"/>
        <v>0.25324074074074093</v>
      </c>
      <c r="M29" s="110"/>
      <c r="N29" s="213">
        <f t="shared" si="7"/>
        <v>0.1958134581480058</v>
      </c>
    </row>
    <row r="30" spans="2:14" s="129" customFormat="1" x14ac:dyDescent="0.3">
      <c r="B30" s="108" t="s">
        <v>88</v>
      </c>
      <c r="C30" s="52">
        <v>0.27766203703703685</v>
      </c>
      <c r="D30" s="110"/>
      <c r="E30" s="109">
        <f t="shared" si="5"/>
        <v>0.3101807556049751</v>
      </c>
      <c r="F30" s="52">
        <v>7.5289351851851885E-2</v>
      </c>
      <c r="G30" s="110"/>
      <c r="H30" s="109">
        <v>0.41367249602543738</v>
      </c>
      <c r="I30" s="52">
        <v>5.8819444444444466E-2</v>
      </c>
      <c r="J30" s="110"/>
      <c r="K30" s="109">
        <v>0.27217223650385608</v>
      </c>
      <c r="L30" s="110">
        <f t="shared" si="6"/>
        <v>0.4117708333333332</v>
      </c>
      <c r="M30" s="110"/>
      <c r="N30" s="213">
        <f t="shared" si="7"/>
        <v>0.31839375687987176</v>
      </c>
    </row>
    <row r="31" spans="2:14" s="129" customFormat="1" x14ac:dyDescent="0.3">
      <c r="B31" s="108" t="s">
        <v>89</v>
      </c>
      <c r="C31" s="52">
        <v>0.10319444444444451</v>
      </c>
      <c r="D31" s="110"/>
      <c r="E31" s="109">
        <f t="shared" si="5"/>
        <v>0.11528018411729728</v>
      </c>
      <c r="F31" s="52">
        <v>9.5949074074074062E-3</v>
      </c>
      <c r="G31" s="110"/>
      <c r="H31" s="109">
        <v>5.2718600953895065E-2</v>
      </c>
      <c r="I31" s="52">
        <v>1.3993055555555554E-2</v>
      </c>
      <c r="J31" s="110"/>
      <c r="K31" s="109">
        <v>6.474935732647813E-2</v>
      </c>
      <c r="L31" s="110">
        <f t="shared" si="6"/>
        <v>0.12678240740740745</v>
      </c>
      <c r="M31" s="110"/>
      <c r="N31" s="213">
        <f t="shared" si="7"/>
        <v>9.8032021049051857E-2</v>
      </c>
    </row>
    <row r="32" spans="2:14" s="156" customFormat="1" x14ac:dyDescent="0.3">
      <c r="B32" s="111" t="s">
        <v>11</v>
      </c>
      <c r="C32" s="142">
        <f>SUM(C26:C31)</f>
        <v>0.6212037037037037</v>
      </c>
      <c r="D32" s="123"/>
      <c r="E32" s="113">
        <f>SUM(E26:E31)</f>
        <v>0.69395671174782136</v>
      </c>
      <c r="F32" s="123">
        <v>0.14498842592592595</v>
      </c>
      <c r="G32" s="123"/>
      <c r="H32" s="113">
        <v>0.79662957074721807</v>
      </c>
      <c r="I32" s="123">
        <v>0.15196759259259265</v>
      </c>
      <c r="J32" s="123"/>
      <c r="K32" s="113">
        <v>0.70319194515852634</v>
      </c>
      <c r="L32" s="123">
        <f>SUM(L26:L31)</f>
        <v>0.91815972222222231</v>
      </c>
      <c r="M32" s="123"/>
      <c r="N32" s="115">
        <f>SUM(N26:N31)</f>
        <v>0.70994907776156957</v>
      </c>
    </row>
    <row r="33" spans="2:14" s="129" customFormat="1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6"/>
    </row>
    <row r="34" spans="2:14" s="129" customFormat="1" x14ac:dyDescent="0.3">
      <c r="B34" s="111" t="s">
        <v>14</v>
      </c>
      <c r="C34" s="142">
        <f>C32+C23</f>
        <v>0.89516203703703701</v>
      </c>
      <c r="D34" s="127"/>
      <c r="E34" s="113">
        <f>E32+E23</f>
        <v>0.99999999999999978</v>
      </c>
      <c r="F34" s="123">
        <v>0.18200231481481483</v>
      </c>
      <c r="G34" s="127"/>
      <c r="H34" s="113">
        <v>1.0000000000000002</v>
      </c>
      <c r="I34" s="123">
        <v>0.21611111111111114</v>
      </c>
      <c r="J34" s="127"/>
      <c r="K34" s="113">
        <v>1</v>
      </c>
      <c r="L34" s="142">
        <f>L32+L23</f>
        <v>1.2932754629629628</v>
      </c>
      <c r="M34" s="127"/>
      <c r="N34" s="128">
        <f>N32+N23</f>
        <v>1</v>
      </c>
    </row>
    <row r="35" spans="2:14" s="129" customFormat="1" ht="66" customHeight="1" thickBot="1" x14ac:dyDescent="0.35">
      <c r="B35" s="214" t="s">
        <v>141</v>
      </c>
      <c r="C35" s="226"/>
      <c r="D35" s="226"/>
      <c r="E35" s="226"/>
      <c r="F35" s="226"/>
      <c r="G35" s="226"/>
      <c r="H35" s="227"/>
      <c r="I35" s="226"/>
      <c r="J35" s="226"/>
      <c r="K35" s="226"/>
      <c r="L35" s="226"/>
      <c r="M35" s="226"/>
      <c r="N35" s="227"/>
    </row>
    <row r="36" spans="2:14" s="129" customFormat="1" x14ac:dyDescent="0.3"/>
    <row r="37" spans="2:14" s="129" customFormat="1" x14ac:dyDescent="0.3"/>
    <row r="38" spans="2:14" s="129" customFormat="1" x14ac:dyDescent="0.3"/>
    <row r="39" spans="2:14" s="129" customFormat="1" x14ac:dyDescent="0.3"/>
    <row r="40" spans="2:14" s="129" customFormat="1" x14ac:dyDescent="0.3"/>
    <row r="41" spans="2:14" s="129" customFormat="1" x14ac:dyDescent="0.3"/>
    <row r="42" spans="2:14" s="129" customFormat="1" x14ac:dyDescent="0.3"/>
    <row r="43" spans="2:14" s="129" customFormat="1" x14ac:dyDescent="0.3"/>
    <row r="44" spans="2:14" s="129" customFormat="1" x14ac:dyDescent="0.3"/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103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104</v>
      </c>
      <c r="D5" s="248"/>
      <c r="E5" s="254"/>
      <c r="F5" s="253" t="s">
        <v>105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52"/>
      <c r="D7" s="53"/>
      <c r="E7" s="69"/>
      <c r="F7" s="52">
        <f>IFERROR(GETPIVOTDATA("T. Parola hh:mm:ss",[1]pivot!$A$2,"Radio/Canale","Radio 101","Riconducibile","Testata","PLURALISMO POLITICO","Partito Democratico"),0)</f>
        <v>7.2916666666666659E-4</v>
      </c>
      <c r="G7" s="53">
        <f t="shared" ref="G7" si="0">F7/F$23</f>
        <v>0.82894736842105265</v>
      </c>
      <c r="H7" s="69">
        <f t="shared" ref="H7" si="1">F7/F$34</f>
        <v>0.63</v>
      </c>
      <c r="I7" s="72">
        <f>C7+F7</f>
        <v>7.2916666666666659E-4</v>
      </c>
      <c r="J7" s="53">
        <f t="shared" ref="J7:J9" si="2">I7/I$23</f>
        <v>0.82894736842105265</v>
      </c>
      <c r="K7" s="55">
        <f t="shared" ref="K7:K9" si="3">I7/I$34</f>
        <v>0.63</v>
      </c>
    </row>
    <row r="8" spans="2:11" x14ac:dyDescent="0.3">
      <c r="B8" s="51" t="s">
        <v>68</v>
      </c>
      <c r="C8" s="52"/>
      <c r="D8" s="53"/>
      <c r="E8" s="69"/>
      <c r="F8" s="52"/>
      <c r="G8" s="53"/>
      <c r="H8" s="69"/>
      <c r="I8" s="72"/>
      <c r="J8" s="53"/>
      <c r="K8" s="55"/>
    </row>
    <row r="9" spans="2:11" x14ac:dyDescent="0.3">
      <c r="B9" s="51" t="s">
        <v>69</v>
      </c>
      <c r="C9" s="52"/>
      <c r="D9" s="53"/>
      <c r="E9" s="69"/>
      <c r="F9" s="52">
        <f>IFERROR(GETPIVOTDATA("T. Parola hh:mm:ss",[1]pivot!$A$2,"Radio/Canale","Radio 101","Riconducibile","Testata","PLURALISMO POLITICO","PDL - Forza Italia"),0)</f>
        <v>1.5046296296296297E-4</v>
      </c>
      <c r="G9" s="53">
        <f t="shared" ref="G9" si="4">F9/F$23</f>
        <v>0.1710526315789474</v>
      </c>
      <c r="H9" s="69">
        <f t="shared" ref="H9" si="5">F9/F$34</f>
        <v>0.13</v>
      </c>
      <c r="I9" s="72">
        <f t="shared" ref="I9" si="6">C9+F9</f>
        <v>1.5046296296296297E-4</v>
      </c>
      <c r="J9" s="53">
        <f t="shared" si="2"/>
        <v>0.1710526315789474</v>
      </c>
      <c r="K9" s="55">
        <f t="shared" si="3"/>
        <v>0.13</v>
      </c>
    </row>
    <row r="10" spans="2:11" x14ac:dyDescent="0.3">
      <c r="B10" s="51" t="s">
        <v>70</v>
      </c>
      <c r="C10" s="52"/>
      <c r="D10" s="53"/>
      <c r="E10" s="69"/>
      <c r="F10" s="52"/>
      <c r="G10" s="53"/>
      <c r="H10" s="69"/>
      <c r="I10" s="72"/>
      <c r="J10" s="53"/>
      <c r="K10" s="55"/>
    </row>
    <row r="11" spans="2:11" x14ac:dyDescent="0.3">
      <c r="B11" s="51" t="s">
        <v>71</v>
      </c>
      <c r="C11" s="52"/>
      <c r="D11" s="53"/>
      <c r="E11" s="69"/>
      <c r="F11" s="52"/>
      <c r="G11" s="53"/>
      <c r="H11" s="69"/>
      <c r="I11" s="72"/>
      <c r="J11" s="53"/>
      <c r="K11" s="55"/>
    </row>
    <row r="12" spans="2:11" x14ac:dyDescent="0.3">
      <c r="B12" s="51" t="s">
        <v>72</v>
      </c>
      <c r="C12" s="52"/>
      <c r="D12" s="53"/>
      <c r="E12" s="69"/>
      <c r="F12" s="52"/>
      <c r="G12" s="53"/>
      <c r="H12" s="69"/>
      <c r="I12" s="72"/>
      <c r="J12" s="53"/>
      <c r="K12" s="55"/>
    </row>
    <row r="13" spans="2:11" x14ac:dyDescent="0.3">
      <c r="B13" s="51" t="s">
        <v>73</v>
      </c>
      <c r="C13" s="52"/>
      <c r="D13" s="53"/>
      <c r="E13" s="69"/>
      <c r="F13" s="52"/>
      <c r="G13" s="53"/>
      <c r="H13" s="69"/>
      <c r="I13" s="72"/>
      <c r="J13" s="53"/>
      <c r="K13" s="55"/>
    </row>
    <row r="14" spans="2:11" x14ac:dyDescent="0.3">
      <c r="B14" s="51" t="s">
        <v>74</v>
      </c>
      <c r="C14" s="52"/>
      <c r="D14" s="53"/>
      <c r="E14" s="69"/>
      <c r="F14" s="52"/>
      <c r="G14" s="53"/>
      <c r="H14" s="69"/>
      <c r="I14" s="72"/>
      <c r="J14" s="53"/>
      <c r="K14" s="55"/>
    </row>
    <row r="15" spans="2:11" x14ac:dyDescent="0.3">
      <c r="B15" s="51" t="s">
        <v>75</v>
      </c>
      <c r="C15" s="52"/>
      <c r="D15" s="53"/>
      <c r="E15" s="69"/>
      <c r="F15" s="52"/>
      <c r="G15" s="53"/>
      <c r="H15" s="69"/>
      <c r="I15" s="72"/>
      <c r="J15" s="53"/>
      <c r="K15" s="55"/>
    </row>
    <row r="16" spans="2:11" x14ac:dyDescent="0.3">
      <c r="B16" s="51" t="s">
        <v>76</v>
      </c>
      <c r="C16" s="52"/>
      <c r="D16" s="53"/>
      <c r="E16" s="69"/>
      <c r="F16" s="52"/>
      <c r="G16" s="53"/>
      <c r="H16" s="69"/>
      <c r="I16" s="72"/>
      <c r="J16" s="53"/>
      <c r="K16" s="55"/>
    </row>
    <row r="17" spans="2:14" x14ac:dyDescent="0.3">
      <c r="B17" s="51" t="s">
        <v>77</v>
      </c>
      <c r="C17" s="52"/>
      <c r="D17" s="53"/>
      <c r="E17" s="69"/>
      <c r="F17" s="52"/>
      <c r="G17" s="53"/>
      <c r="H17" s="69"/>
      <c r="I17" s="72"/>
      <c r="J17" s="53"/>
      <c r="K17" s="55"/>
    </row>
    <row r="18" spans="2:14" x14ac:dyDescent="0.3">
      <c r="B18" s="51" t="s">
        <v>78</v>
      </c>
      <c r="C18" s="52"/>
      <c r="D18" s="53"/>
      <c r="E18" s="69"/>
      <c r="F18" s="52"/>
      <c r="G18" s="53"/>
      <c r="H18" s="69"/>
      <c r="I18" s="72"/>
      <c r="J18" s="53"/>
      <c r="K18" s="55"/>
    </row>
    <row r="19" spans="2:14" x14ac:dyDescent="0.3">
      <c r="B19" s="51" t="s">
        <v>79</v>
      </c>
      <c r="C19" s="52"/>
      <c r="D19" s="53"/>
      <c r="E19" s="69"/>
      <c r="F19" s="52"/>
      <c r="G19" s="53"/>
      <c r="H19" s="69"/>
      <c r="I19" s="72"/>
      <c r="J19" s="53"/>
      <c r="K19" s="55"/>
    </row>
    <row r="20" spans="2:14" x14ac:dyDescent="0.3">
      <c r="B20" s="51" t="s">
        <v>80</v>
      </c>
      <c r="C20" s="52"/>
      <c r="D20" s="53"/>
      <c r="E20" s="69"/>
      <c r="F20" s="52"/>
      <c r="G20" s="53"/>
      <c r="H20" s="69"/>
      <c r="I20" s="72"/>
      <c r="J20" s="53"/>
      <c r="K20" s="55"/>
    </row>
    <row r="21" spans="2:14" x14ac:dyDescent="0.3">
      <c r="B21" s="51" t="s">
        <v>81</v>
      </c>
      <c r="C21" s="52"/>
      <c r="D21" s="53"/>
      <c r="E21" s="69"/>
      <c r="F21" s="52"/>
      <c r="G21" s="53"/>
      <c r="H21" s="69"/>
      <c r="I21" s="72"/>
      <c r="J21" s="53"/>
      <c r="K21" s="55"/>
    </row>
    <row r="22" spans="2:14" x14ac:dyDescent="0.3">
      <c r="B22" s="51" t="s">
        <v>82</v>
      </c>
      <c r="C22" s="52"/>
      <c r="D22" s="53"/>
      <c r="E22" s="69"/>
      <c r="F22" s="52"/>
      <c r="G22" s="53"/>
      <c r="H22" s="69"/>
      <c r="I22" s="72"/>
      <c r="J22" s="53"/>
      <c r="K22" s="55"/>
    </row>
    <row r="23" spans="2:14" s="61" customFormat="1" x14ac:dyDescent="0.3">
      <c r="B23" s="56" t="s">
        <v>11</v>
      </c>
      <c r="C23" s="57"/>
      <c r="D23" s="58"/>
      <c r="E23" s="59"/>
      <c r="F23" s="57">
        <f>SUM(F7:F22)</f>
        <v>8.7962962962962951E-4</v>
      </c>
      <c r="G23" s="58">
        <f t="shared" ref="G23:H23" si="7">SUM(G7:G22)</f>
        <v>1</v>
      </c>
      <c r="H23" s="59">
        <f t="shared" si="7"/>
        <v>0.76</v>
      </c>
      <c r="I23" s="57">
        <f>SUM(I7:I22)</f>
        <v>8.7962962962962951E-4</v>
      </c>
      <c r="J23" s="58">
        <f t="shared" ref="J23:K23" si="8">SUM(J7:J22)</f>
        <v>1</v>
      </c>
      <c r="K23" s="60">
        <f t="shared" si="8"/>
        <v>0.76</v>
      </c>
    </row>
    <row r="24" spans="2:14" x14ac:dyDescent="0.3">
      <c r="B24" s="73"/>
      <c r="C24" s="70"/>
      <c r="D24" s="70"/>
      <c r="E24" s="70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48" t="s">
        <v>12</v>
      </c>
      <c r="D25" s="48" t="s">
        <v>13</v>
      </c>
      <c r="E25" s="48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52"/>
      <c r="D26" s="54"/>
      <c r="E26" s="69"/>
      <c r="F26" s="52">
        <f>IFERROR(GETPIVOTDATA("T. Parola hh:mm:ss",[1]pivot!$A$2,"Radio/Canale","Radio 101","Riconducibile","Testata","PLURALISMO POLITICO","Presidente della Repubblica"),0)</f>
        <v>8.1018518518518516E-5</v>
      </c>
      <c r="G26" s="54"/>
      <c r="H26" s="69">
        <f t="shared" ref="H26:H28" si="9">F26/F$34</f>
        <v>7.0000000000000007E-2</v>
      </c>
      <c r="I26" s="72">
        <f t="shared" ref="I26:I28" si="10">C26+F26</f>
        <v>8.1018518518518516E-5</v>
      </c>
      <c r="J26" s="53"/>
      <c r="K26" s="55">
        <f t="shared" ref="K26:K28" si="11">I26/I$34</f>
        <v>7.0000000000000007E-2</v>
      </c>
    </row>
    <row r="27" spans="2:14" x14ac:dyDescent="0.3">
      <c r="B27" s="51" t="s">
        <v>85</v>
      </c>
      <c r="C27" s="52"/>
      <c r="D27" s="54"/>
      <c r="E27" s="69"/>
      <c r="F27" s="52"/>
      <c r="G27" s="54"/>
      <c r="H27" s="69"/>
      <c r="I27" s="72"/>
      <c r="J27" s="53"/>
      <c r="K27" s="55"/>
    </row>
    <row r="28" spans="2:14" x14ac:dyDescent="0.3">
      <c r="B28" s="51" t="s">
        <v>86</v>
      </c>
      <c r="C28" s="52"/>
      <c r="D28" s="54"/>
      <c r="E28" s="69"/>
      <c r="F28" s="52">
        <f>IFERROR(GETPIVOTDATA("T. Parola hh:mm:ss",[1]pivot!$A$2,"Radio/Canale","Radio 101","Riconducibile","Testata","PLURALISMO POLITICO","Presidente della Camera"),0)</f>
        <v>1.9675925925925926E-4</v>
      </c>
      <c r="G28" s="54"/>
      <c r="H28" s="69">
        <f t="shared" si="9"/>
        <v>0.17</v>
      </c>
      <c r="I28" s="72">
        <f t="shared" si="10"/>
        <v>1.9675925925925926E-4</v>
      </c>
      <c r="J28" s="53"/>
      <c r="K28" s="55">
        <f t="shared" si="11"/>
        <v>0.17</v>
      </c>
    </row>
    <row r="29" spans="2:14" x14ac:dyDescent="0.3">
      <c r="B29" s="51" t="s">
        <v>87</v>
      </c>
      <c r="C29" s="52"/>
      <c r="D29" s="54"/>
      <c r="E29" s="69"/>
      <c r="F29" s="52"/>
      <c r="G29" s="54"/>
      <c r="H29" s="69"/>
      <c r="I29" s="72"/>
      <c r="J29" s="53"/>
      <c r="K29" s="55"/>
    </row>
    <row r="30" spans="2:14" x14ac:dyDescent="0.3">
      <c r="B30" s="51" t="s">
        <v>88</v>
      </c>
      <c r="C30" s="52"/>
      <c r="D30" s="54"/>
      <c r="E30" s="69"/>
      <c r="F30" s="52"/>
      <c r="G30" s="54"/>
      <c r="H30" s="69"/>
      <c r="I30" s="72"/>
      <c r="J30" s="53"/>
      <c r="K30" s="55"/>
    </row>
    <row r="31" spans="2:14" x14ac:dyDescent="0.3">
      <c r="B31" s="51" t="s">
        <v>89</v>
      </c>
      <c r="C31" s="52"/>
      <c r="D31" s="54"/>
      <c r="E31" s="69"/>
      <c r="F31" s="52"/>
      <c r="G31" s="54"/>
      <c r="H31" s="69"/>
      <c r="I31" s="72"/>
      <c r="J31" s="53"/>
      <c r="K31" s="55"/>
    </row>
    <row r="32" spans="2:14" s="61" customFormat="1" x14ac:dyDescent="0.3">
      <c r="B32" s="56" t="s">
        <v>11</v>
      </c>
      <c r="C32" s="66"/>
      <c r="D32" s="66"/>
      <c r="E32" s="58"/>
      <c r="F32" s="66">
        <f>SUM(F26:F31)</f>
        <v>2.7777777777777778E-4</v>
      </c>
      <c r="G32" s="66"/>
      <c r="H32" s="58">
        <f>SUM(H26:H31)</f>
        <v>0.24000000000000002</v>
      </c>
      <c r="I32" s="66">
        <f>SUM(I26:I31)</f>
        <v>2.7777777777777778E-4</v>
      </c>
      <c r="J32" s="66"/>
      <c r="K32" s="68">
        <f>SUM(K26:K31)</f>
        <v>0.24000000000000002</v>
      </c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66"/>
      <c r="D34" s="67"/>
      <c r="E34" s="58"/>
      <c r="F34" s="66">
        <f>F23+F32</f>
        <v>1.1574074074074073E-3</v>
      </c>
      <c r="G34" s="67"/>
      <c r="H34" s="58">
        <f>H23+H32</f>
        <v>1</v>
      </c>
      <c r="I34" s="66">
        <f>I23+I32</f>
        <v>1.1574074074074073E-3</v>
      </c>
      <c r="J34" s="67"/>
      <c r="K34" s="68">
        <f>K23+K32</f>
        <v>1</v>
      </c>
    </row>
    <row r="35" spans="2:14" ht="66" customHeight="1" thickBot="1" x14ac:dyDescent="0.35">
      <c r="B35" s="255" t="s">
        <v>106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107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108</v>
      </c>
      <c r="D5" s="248"/>
      <c r="E5" s="254"/>
      <c r="F5" s="253" t="s">
        <v>109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72"/>
      <c r="D7" s="90"/>
      <c r="E7" s="91"/>
      <c r="F7" s="52">
        <v>4.3981481481481484E-3</v>
      </c>
      <c r="G7" s="53">
        <v>0.11670761670761673</v>
      </c>
      <c r="H7" s="69">
        <v>4.6705998033431666E-2</v>
      </c>
      <c r="I7" s="72">
        <v>4.3981481481481484E-3</v>
      </c>
      <c r="J7" s="53">
        <v>0.11670761670761673</v>
      </c>
      <c r="K7" s="55">
        <v>4.6705998033431666E-2</v>
      </c>
    </row>
    <row r="8" spans="2:11" x14ac:dyDescent="0.3">
      <c r="B8" s="51" t="s">
        <v>68</v>
      </c>
      <c r="C8" s="72"/>
      <c r="D8" s="90"/>
      <c r="E8" s="91"/>
      <c r="F8" s="52"/>
      <c r="G8" s="53"/>
      <c r="H8" s="69"/>
      <c r="I8" s="72"/>
      <c r="J8" s="53"/>
      <c r="K8" s="55"/>
    </row>
    <row r="9" spans="2:11" x14ac:dyDescent="0.3">
      <c r="B9" s="51" t="s">
        <v>69</v>
      </c>
      <c r="C9" s="72"/>
      <c r="D9" s="90"/>
      <c r="E9" s="91"/>
      <c r="F9" s="52">
        <v>1.7939814814814815E-3</v>
      </c>
      <c r="G9" s="53">
        <v>4.760442260442261E-2</v>
      </c>
      <c r="H9" s="69">
        <v>1.9051130776794493E-2</v>
      </c>
      <c r="I9" s="72">
        <v>1.7939814814814815E-3</v>
      </c>
      <c r="J9" s="53">
        <v>4.760442260442261E-2</v>
      </c>
      <c r="K9" s="55">
        <v>1.9051130776794493E-2</v>
      </c>
    </row>
    <row r="10" spans="2:11" x14ac:dyDescent="0.3">
      <c r="B10" s="51" t="s">
        <v>70</v>
      </c>
      <c r="C10" s="72"/>
      <c r="D10" s="90"/>
      <c r="E10" s="91"/>
      <c r="F10" s="52">
        <v>7.0254629629629634E-3</v>
      </c>
      <c r="G10" s="53">
        <v>0.18642506142506146</v>
      </c>
      <c r="H10" s="69">
        <v>7.4606686332350056E-2</v>
      </c>
      <c r="I10" s="72">
        <v>7.0254629629629634E-3</v>
      </c>
      <c r="J10" s="53">
        <v>0.18642506142506146</v>
      </c>
      <c r="K10" s="55">
        <v>7.4606686332350056E-2</v>
      </c>
    </row>
    <row r="11" spans="2:11" x14ac:dyDescent="0.3">
      <c r="B11" s="51" t="s">
        <v>71</v>
      </c>
      <c r="C11" s="72"/>
      <c r="D11" s="90"/>
      <c r="E11" s="91"/>
      <c r="F11" s="52">
        <v>2.4467592592592593E-2</v>
      </c>
      <c r="G11" s="53">
        <v>0.64926289926289926</v>
      </c>
      <c r="H11" s="69">
        <v>0.25983284169124876</v>
      </c>
      <c r="I11" s="72">
        <v>2.4467592592592593E-2</v>
      </c>
      <c r="J11" s="53">
        <v>0.64926289926289926</v>
      </c>
      <c r="K11" s="55">
        <v>0.25983284169124876</v>
      </c>
    </row>
    <row r="12" spans="2:11" x14ac:dyDescent="0.3">
      <c r="B12" s="51" t="s">
        <v>72</v>
      </c>
      <c r="C12" s="72"/>
      <c r="D12" s="90"/>
      <c r="E12" s="91"/>
      <c r="F12" s="52"/>
      <c r="G12" s="53"/>
      <c r="H12" s="69"/>
      <c r="I12" s="72"/>
      <c r="J12" s="53"/>
      <c r="K12" s="55"/>
    </row>
    <row r="13" spans="2:11" x14ac:dyDescent="0.3">
      <c r="B13" s="51" t="s">
        <v>73</v>
      </c>
      <c r="C13" s="72"/>
      <c r="D13" s="90"/>
      <c r="E13" s="91"/>
      <c r="F13" s="52"/>
      <c r="G13" s="53"/>
      <c r="H13" s="69"/>
      <c r="I13" s="72"/>
      <c r="J13" s="53"/>
      <c r="K13" s="55"/>
    </row>
    <row r="14" spans="2:11" x14ac:dyDescent="0.3">
      <c r="B14" s="51" t="s">
        <v>74</v>
      </c>
      <c r="C14" s="72"/>
      <c r="D14" s="90"/>
      <c r="E14" s="91"/>
      <c r="F14" s="52"/>
      <c r="G14" s="53"/>
      <c r="H14" s="69"/>
      <c r="I14" s="72"/>
      <c r="J14" s="53"/>
      <c r="K14" s="55"/>
    </row>
    <row r="15" spans="2:11" x14ac:dyDescent="0.3">
      <c r="B15" s="51" t="s">
        <v>75</v>
      </c>
      <c r="C15" s="72"/>
      <c r="D15" s="90"/>
      <c r="E15" s="91"/>
      <c r="F15" s="52"/>
      <c r="G15" s="53"/>
      <c r="H15" s="69"/>
      <c r="I15" s="72"/>
      <c r="J15" s="53"/>
      <c r="K15" s="55"/>
    </row>
    <row r="16" spans="2:11" x14ac:dyDescent="0.3">
      <c r="B16" s="51" t="s">
        <v>76</v>
      </c>
      <c r="C16" s="72"/>
      <c r="D16" s="90"/>
      <c r="E16" s="91"/>
      <c r="F16" s="52"/>
      <c r="G16" s="53"/>
      <c r="H16" s="69"/>
      <c r="I16" s="72"/>
      <c r="J16" s="53"/>
      <c r="K16" s="55"/>
    </row>
    <row r="17" spans="2:14" x14ac:dyDescent="0.3">
      <c r="B17" s="51" t="s">
        <v>77</v>
      </c>
      <c r="C17" s="72"/>
      <c r="D17" s="90"/>
      <c r="E17" s="91"/>
      <c r="F17" s="52"/>
      <c r="G17" s="53"/>
      <c r="H17" s="69"/>
      <c r="I17" s="72"/>
      <c r="J17" s="53"/>
      <c r="K17" s="55"/>
    </row>
    <row r="18" spans="2:14" x14ac:dyDescent="0.3">
      <c r="B18" s="51" t="s">
        <v>78</v>
      </c>
      <c r="C18" s="72"/>
      <c r="D18" s="90"/>
      <c r="E18" s="91"/>
      <c r="F18" s="52"/>
      <c r="G18" s="53"/>
      <c r="H18" s="69"/>
      <c r="I18" s="72"/>
      <c r="J18" s="53"/>
      <c r="K18" s="55"/>
    </row>
    <row r="19" spans="2:14" x14ac:dyDescent="0.3">
      <c r="B19" s="51" t="s">
        <v>79</v>
      </c>
      <c r="C19" s="72"/>
      <c r="D19" s="90"/>
      <c r="E19" s="91"/>
      <c r="F19" s="52"/>
      <c r="G19" s="53"/>
      <c r="H19" s="69"/>
      <c r="I19" s="72"/>
      <c r="J19" s="53"/>
      <c r="K19" s="55"/>
    </row>
    <row r="20" spans="2:14" x14ac:dyDescent="0.3">
      <c r="B20" s="51" t="s">
        <v>80</v>
      </c>
      <c r="C20" s="72"/>
      <c r="D20" s="90"/>
      <c r="E20" s="91"/>
      <c r="F20" s="52"/>
      <c r="G20" s="53"/>
      <c r="H20" s="69"/>
      <c r="I20" s="72"/>
      <c r="J20" s="53"/>
      <c r="K20" s="55"/>
    </row>
    <row r="21" spans="2:14" x14ac:dyDescent="0.3">
      <c r="B21" s="51" t="s">
        <v>81</v>
      </c>
      <c r="C21" s="92"/>
      <c r="D21" s="90"/>
      <c r="E21" s="91"/>
      <c r="F21" s="52"/>
      <c r="G21" s="53"/>
      <c r="H21" s="69"/>
      <c r="I21" s="72"/>
      <c r="J21" s="53"/>
      <c r="K21" s="55"/>
    </row>
    <row r="22" spans="2:14" x14ac:dyDescent="0.3">
      <c r="B22" s="51" t="s">
        <v>82</v>
      </c>
      <c r="C22" s="72"/>
      <c r="D22" s="90"/>
      <c r="E22" s="91"/>
      <c r="F22" s="52"/>
      <c r="G22" s="53"/>
      <c r="H22" s="69"/>
      <c r="I22" s="72"/>
      <c r="J22" s="53"/>
      <c r="K22" s="55"/>
    </row>
    <row r="23" spans="2:14" s="61" customFormat="1" x14ac:dyDescent="0.3">
      <c r="B23" s="56" t="s">
        <v>11</v>
      </c>
      <c r="C23" s="93"/>
      <c r="D23" s="94"/>
      <c r="E23" s="95"/>
      <c r="F23" s="57">
        <v>3.7685185185185183E-2</v>
      </c>
      <c r="G23" s="58">
        <v>1</v>
      </c>
      <c r="H23" s="59">
        <v>0.40019665683382499</v>
      </c>
      <c r="I23" s="57">
        <v>3.7685185185185183E-2</v>
      </c>
      <c r="J23" s="58">
        <v>1</v>
      </c>
      <c r="K23" s="60">
        <v>0.40019665683382499</v>
      </c>
    </row>
    <row r="24" spans="2:14" x14ac:dyDescent="0.3">
      <c r="B24" s="73"/>
      <c r="C24" s="96"/>
      <c r="D24" s="96"/>
      <c r="E24" s="96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64" t="s">
        <v>12</v>
      </c>
      <c r="D25" s="64" t="s">
        <v>13</v>
      </c>
      <c r="E25" s="64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52"/>
      <c r="D26" s="97"/>
      <c r="E26" s="91"/>
      <c r="F26" s="52"/>
      <c r="G26" s="54"/>
      <c r="H26" s="69"/>
      <c r="I26" s="72"/>
      <c r="J26" s="53"/>
      <c r="K26" s="55"/>
    </row>
    <row r="27" spans="2:14" x14ac:dyDescent="0.3">
      <c r="B27" s="51" t="s">
        <v>85</v>
      </c>
      <c r="C27" s="52"/>
      <c r="D27" s="97"/>
      <c r="E27" s="91"/>
      <c r="F27" s="52"/>
      <c r="G27" s="54"/>
      <c r="H27" s="69"/>
      <c r="I27" s="72"/>
      <c r="J27" s="53"/>
      <c r="K27" s="55"/>
    </row>
    <row r="28" spans="2:14" x14ac:dyDescent="0.3">
      <c r="B28" s="51" t="s">
        <v>86</v>
      </c>
      <c r="C28" s="52"/>
      <c r="D28" s="97"/>
      <c r="E28" s="91"/>
      <c r="F28" s="52"/>
      <c r="G28" s="54"/>
      <c r="H28" s="69"/>
      <c r="I28" s="72"/>
      <c r="J28" s="53"/>
      <c r="K28" s="55"/>
    </row>
    <row r="29" spans="2:14" x14ac:dyDescent="0.3">
      <c r="B29" s="51" t="s">
        <v>87</v>
      </c>
      <c r="C29" s="52"/>
      <c r="D29" s="97"/>
      <c r="E29" s="91"/>
      <c r="F29" s="52">
        <v>2.8784722222222222E-2</v>
      </c>
      <c r="G29" s="54"/>
      <c r="H29" s="69">
        <v>0.30567846607669619</v>
      </c>
      <c r="I29" s="72">
        <v>2.8784722222222222E-2</v>
      </c>
      <c r="J29" s="53"/>
      <c r="K29" s="55">
        <v>0.30567846607669619</v>
      </c>
    </row>
    <row r="30" spans="2:14" x14ac:dyDescent="0.3">
      <c r="B30" s="51" t="s">
        <v>88</v>
      </c>
      <c r="C30" s="97"/>
      <c r="D30" s="97"/>
      <c r="E30" s="91"/>
      <c r="F30" s="52">
        <v>2.7696759259259258E-2</v>
      </c>
      <c r="G30" s="54"/>
      <c r="H30" s="69">
        <v>0.29412487708947888</v>
      </c>
      <c r="I30" s="72">
        <v>2.7696759259259258E-2</v>
      </c>
      <c r="J30" s="53"/>
      <c r="K30" s="55">
        <v>0.29412487708947888</v>
      </c>
    </row>
    <row r="31" spans="2:14" x14ac:dyDescent="0.3">
      <c r="B31" s="51" t="s">
        <v>89</v>
      </c>
      <c r="C31" s="52"/>
      <c r="D31" s="97"/>
      <c r="E31" s="91"/>
      <c r="F31" s="52"/>
      <c r="G31" s="54"/>
      <c r="H31" s="69"/>
      <c r="I31" s="72"/>
      <c r="J31" s="53"/>
      <c r="K31" s="55"/>
    </row>
    <row r="32" spans="2:14" s="61" customFormat="1" x14ac:dyDescent="0.3">
      <c r="B32" s="56" t="s">
        <v>11</v>
      </c>
      <c r="C32" s="98"/>
      <c r="D32" s="98"/>
      <c r="E32" s="94"/>
      <c r="F32" s="66">
        <v>5.648148148148148E-2</v>
      </c>
      <c r="G32" s="66"/>
      <c r="H32" s="58">
        <v>0.59980334316617512</v>
      </c>
      <c r="I32" s="66">
        <v>5.648148148148148E-2</v>
      </c>
      <c r="J32" s="66"/>
      <c r="K32" s="68">
        <v>0.59980334316617512</v>
      </c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66"/>
      <c r="D34" s="67"/>
      <c r="E34" s="58"/>
      <c r="F34" s="66">
        <v>9.4166666666666662E-2</v>
      </c>
      <c r="G34" s="67"/>
      <c r="H34" s="58">
        <v>1</v>
      </c>
      <c r="I34" s="66">
        <v>9.4166666666666662E-2</v>
      </c>
      <c r="J34" s="67"/>
      <c r="K34" s="68">
        <v>1</v>
      </c>
    </row>
    <row r="35" spans="2:14" ht="66" customHeight="1" thickBot="1" x14ac:dyDescent="0.35">
      <c r="B35" s="255" t="s">
        <v>110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111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112</v>
      </c>
      <c r="D5" s="248"/>
      <c r="E5" s="254"/>
      <c r="F5" s="253" t="s">
        <v>113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74"/>
      <c r="D7" s="75"/>
      <c r="E7" s="76"/>
      <c r="F7" s="74"/>
      <c r="G7" s="75"/>
      <c r="H7" s="76"/>
      <c r="I7" s="77"/>
      <c r="J7" s="75"/>
      <c r="K7" s="78"/>
    </row>
    <row r="8" spans="2:11" x14ac:dyDescent="0.3">
      <c r="B8" s="51" t="s">
        <v>68</v>
      </c>
      <c r="C8" s="74"/>
      <c r="D8" s="75"/>
      <c r="E8" s="76"/>
      <c r="F8" s="74"/>
      <c r="G8" s="75"/>
      <c r="H8" s="76"/>
      <c r="I8" s="77"/>
      <c r="J8" s="75"/>
      <c r="K8" s="78"/>
    </row>
    <row r="9" spans="2:11" x14ac:dyDescent="0.3">
      <c r="B9" s="51" t="s">
        <v>69</v>
      </c>
      <c r="C9" s="74"/>
      <c r="D9" s="75"/>
      <c r="E9" s="76"/>
      <c r="F9" s="74"/>
      <c r="G9" s="75"/>
      <c r="H9" s="76"/>
      <c r="I9" s="77"/>
      <c r="J9" s="75"/>
      <c r="K9" s="78"/>
    </row>
    <row r="10" spans="2:11" x14ac:dyDescent="0.3">
      <c r="B10" s="51" t="s">
        <v>70</v>
      </c>
      <c r="C10" s="74"/>
      <c r="D10" s="75"/>
      <c r="E10" s="76"/>
      <c r="F10" s="74"/>
      <c r="G10" s="75"/>
      <c r="H10" s="76"/>
      <c r="I10" s="77"/>
      <c r="J10" s="75"/>
      <c r="K10" s="78"/>
    </row>
    <row r="11" spans="2:11" x14ac:dyDescent="0.3">
      <c r="B11" s="51" t="s">
        <v>71</v>
      </c>
      <c r="C11" s="74"/>
      <c r="D11" s="75"/>
      <c r="E11" s="76"/>
      <c r="F11" s="74"/>
      <c r="G11" s="75"/>
      <c r="H11" s="76"/>
      <c r="I11" s="77"/>
      <c r="J11" s="75"/>
      <c r="K11" s="78"/>
    </row>
    <row r="12" spans="2:11" x14ac:dyDescent="0.3">
      <c r="B12" s="51" t="s">
        <v>72</v>
      </c>
      <c r="C12" s="74"/>
      <c r="D12" s="75"/>
      <c r="E12" s="76"/>
      <c r="F12" s="74"/>
      <c r="G12" s="75"/>
      <c r="H12" s="76"/>
      <c r="I12" s="77"/>
      <c r="J12" s="75"/>
      <c r="K12" s="78"/>
    </row>
    <row r="13" spans="2:11" x14ac:dyDescent="0.3">
      <c r="B13" s="51" t="s">
        <v>73</v>
      </c>
      <c r="C13" s="74"/>
      <c r="D13" s="75"/>
      <c r="E13" s="76"/>
      <c r="F13" s="74"/>
      <c r="G13" s="75"/>
      <c r="H13" s="76"/>
      <c r="I13" s="77"/>
      <c r="J13" s="75"/>
      <c r="K13" s="78"/>
    </row>
    <row r="14" spans="2:11" x14ac:dyDescent="0.3">
      <c r="B14" s="51" t="s">
        <v>74</v>
      </c>
      <c r="C14" s="74"/>
      <c r="D14" s="75"/>
      <c r="E14" s="76"/>
      <c r="F14" s="74"/>
      <c r="G14" s="75"/>
      <c r="H14" s="76"/>
      <c r="I14" s="77"/>
      <c r="J14" s="75"/>
      <c r="K14" s="78"/>
    </row>
    <row r="15" spans="2:11" x14ac:dyDescent="0.3">
      <c r="B15" s="51" t="s">
        <v>75</v>
      </c>
      <c r="C15" s="74"/>
      <c r="D15" s="75"/>
      <c r="E15" s="76"/>
      <c r="F15" s="74"/>
      <c r="G15" s="75"/>
      <c r="H15" s="76"/>
      <c r="I15" s="77"/>
      <c r="J15" s="75"/>
      <c r="K15" s="78"/>
    </row>
    <row r="16" spans="2:11" x14ac:dyDescent="0.3">
      <c r="B16" s="51" t="s">
        <v>76</v>
      </c>
      <c r="C16" s="74"/>
      <c r="D16" s="75"/>
      <c r="E16" s="76"/>
      <c r="F16" s="74"/>
      <c r="G16" s="75"/>
      <c r="H16" s="76"/>
      <c r="I16" s="77"/>
      <c r="J16" s="75"/>
      <c r="K16" s="78"/>
    </row>
    <row r="17" spans="2:14" x14ac:dyDescent="0.3">
      <c r="B17" s="51" t="s">
        <v>77</v>
      </c>
      <c r="C17" s="74"/>
      <c r="D17" s="75"/>
      <c r="E17" s="76"/>
      <c r="F17" s="74"/>
      <c r="G17" s="75"/>
      <c r="H17" s="76"/>
      <c r="I17" s="77"/>
      <c r="J17" s="75"/>
      <c r="K17" s="78"/>
    </row>
    <row r="18" spans="2:14" x14ac:dyDescent="0.3">
      <c r="B18" s="51" t="s">
        <v>78</v>
      </c>
      <c r="C18" s="74"/>
      <c r="D18" s="75"/>
      <c r="E18" s="76"/>
      <c r="F18" s="74"/>
      <c r="G18" s="75"/>
      <c r="H18" s="76"/>
      <c r="I18" s="77"/>
      <c r="J18" s="75"/>
      <c r="K18" s="78"/>
    </row>
    <row r="19" spans="2:14" x14ac:dyDescent="0.3">
      <c r="B19" s="51" t="s">
        <v>79</v>
      </c>
      <c r="C19" s="74"/>
      <c r="D19" s="75"/>
      <c r="E19" s="76"/>
      <c r="F19" s="74"/>
      <c r="G19" s="75"/>
      <c r="H19" s="76"/>
      <c r="I19" s="77"/>
      <c r="J19" s="75"/>
      <c r="K19" s="78"/>
    </row>
    <row r="20" spans="2:14" x14ac:dyDescent="0.3">
      <c r="B20" s="51" t="s">
        <v>80</v>
      </c>
      <c r="C20" s="74"/>
      <c r="D20" s="75"/>
      <c r="E20" s="76"/>
      <c r="F20" s="74"/>
      <c r="G20" s="75"/>
      <c r="H20" s="76"/>
      <c r="I20" s="77"/>
      <c r="J20" s="75"/>
      <c r="K20" s="78"/>
    </row>
    <row r="21" spans="2:14" x14ac:dyDescent="0.3">
      <c r="B21" s="51" t="s">
        <v>81</v>
      </c>
      <c r="C21" s="79"/>
      <c r="D21" s="75"/>
      <c r="E21" s="76"/>
      <c r="F21" s="74"/>
      <c r="G21" s="75"/>
      <c r="H21" s="76"/>
      <c r="I21" s="77"/>
      <c r="J21" s="75"/>
      <c r="K21" s="78"/>
    </row>
    <row r="22" spans="2:14" x14ac:dyDescent="0.3">
      <c r="B22" s="51" t="s">
        <v>82</v>
      </c>
      <c r="C22" s="74"/>
      <c r="D22" s="75"/>
      <c r="E22" s="76"/>
      <c r="F22" s="74"/>
      <c r="G22" s="75"/>
      <c r="H22" s="76"/>
      <c r="I22" s="77"/>
      <c r="J22" s="75"/>
      <c r="K22" s="78"/>
    </row>
    <row r="23" spans="2:14" s="61" customFormat="1" x14ac:dyDescent="0.3">
      <c r="B23" s="56" t="s">
        <v>11</v>
      </c>
      <c r="C23" s="80"/>
      <c r="D23" s="81"/>
      <c r="E23" s="82"/>
      <c r="F23" s="80"/>
      <c r="G23" s="81"/>
      <c r="H23" s="82"/>
      <c r="I23" s="80"/>
      <c r="J23" s="81"/>
      <c r="K23" s="83"/>
    </row>
    <row r="24" spans="2:14" x14ac:dyDescent="0.3">
      <c r="B24" s="73"/>
      <c r="C24" s="70"/>
      <c r="D24" s="70"/>
      <c r="E24" s="70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48" t="s">
        <v>12</v>
      </c>
      <c r="D25" s="48" t="s">
        <v>13</v>
      </c>
      <c r="E25" s="48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84"/>
      <c r="D26" s="85"/>
      <c r="E26" s="76"/>
      <c r="F26" s="84"/>
      <c r="G26" s="85"/>
      <c r="H26" s="76"/>
      <c r="I26" s="77"/>
      <c r="J26" s="75"/>
      <c r="K26" s="78"/>
    </row>
    <row r="27" spans="2:14" x14ac:dyDescent="0.3">
      <c r="B27" s="51" t="s">
        <v>85</v>
      </c>
      <c r="C27" s="84"/>
      <c r="D27" s="85"/>
      <c r="E27" s="76"/>
      <c r="F27" s="84"/>
      <c r="G27" s="85"/>
      <c r="H27" s="76"/>
      <c r="I27" s="77"/>
      <c r="J27" s="75"/>
      <c r="K27" s="78"/>
    </row>
    <row r="28" spans="2:14" x14ac:dyDescent="0.3">
      <c r="B28" s="51" t="s">
        <v>86</v>
      </c>
      <c r="C28" s="84"/>
      <c r="D28" s="85"/>
      <c r="E28" s="76"/>
      <c r="F28" s="84"/>
      <c r="G28" s="85"/>
      <c r="H28" s="76"/>
      <c r="I28" s="77"/>
      <c r="J28" s="75"/>
      <c r="K28" s="78"/>
    </row>
    <row r="29" spans="2:14" x14ac:dyDescent="0.3">
      <c r="B29" s="51" t="s">
        <v>87</v>
      </c>
      <c r="C29" s="84"/>
      <c r="D29" s="85"/>
      <c r="E29" s="76"/>
      <c r="F29" s="84"/>
      <c r="G29" s="85"/>
      <c r="H29" s="76"/>
      <c r="I29" s="77"/>
      <c r="J29" s="75"/>
      <c r="K29" s="78"/>
    </row>
    <row r="30" spans="2:14" x14ac:dyDescent="0.3">
      <c r="B30" s="51" t="s">
        <v>88</v>
      </c>
      <c r="C30" s="86"/>
      <c r="D30" s="85"/>
      <c r="E30" s="76"/>
      <c r="F30" s="86"/>
      <c r="G30" s="85"/>
      <c r="H30" s="76"/>
      <c r="I30" s="77"/>
      <c r="J30" s="75"/>
      <c r="K30" s="78"/>
    </row>
    <row r="31" spans="2:14" x14ac:dyDescent="0.3">
      <c r="B31" s="51" t="s">
        <v>89</v>
      </c>
      <c r="C31" s="84"/>
      <c r="D31" s="85"/>
      <c r="E31" s="76"/>
      <c r="F31" s="84"/>
      <c r="G31" s="85"/>
      <c r="H31" s="76"/>
      <c r="I31" s="77"/>
      <c r="J31" s="75"/>
      <c r="K31" s="78"/>
    </row>
    <row r="32" spans="2:14" s="61" customFormat="1" x14ac:dyDescent="0.3">
      <c r="B32" s="56" t="s">
        <v>11</v>
      </c>
      <c r="C32" s="87"/>
      <c r="D32" s="87"/>
      <c r="E32" s="81"/>
      <c r="F32" s="87"/>
      <c r="G32" s="87"/>
      <c r="H32" s="81"/>
      <c r="I32" s="87"/>
      <c r="J32" s="87"/>
      <c r="K32" s="88"/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87"/>
      <c r="D34" s="89"/>
      <c r="E34" s="81"/>
      <c r="F34" s="87"/>
      <c r="G34" s="89"/>
      <c r="H34" s="81"/>
      <c r="I34" s="87"/>
      <c r="J34" s="89"/>
      <c r="K34" s="88"/>
    </row>
    <row r="35" spans="2:14" ht="66" customHeight="1" thickBot="1" x14ac:dyDescent="0.35">
      <c r="B35" s="255" t="s">
        <v>99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114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115</v>
      </c>
      <c r="D5" s="248"/>
      <c r="E5" s="254"/>
      <c r="F5" s="253" t="s">
        <v>116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74"/>
      <c r="D7" s="75"/>
      <c r="E7" s="76"/>
      <c r="F7" s="74"/>
      <c r="G7" s="75"/>
      <c r="H7" s="76"/>
      <c r="I7" s="77"/>
      <c r="J7" s="75"/>
      <c r="K7" s="78"/>
    </row>
    <row r="8" spans="2:11" x14ac:dyDescent="0.3">
      <c r="B8" s="51" t="s">
        <v>68</v>
      </c>
      <c r="C8" s="74"/>
      <c r="D8" s="75"/>
      <c r="E8" s="76"/>
      <c r="F8" s="74"/>
      <c r="G8" s="75"/>
      <c r="H8" s="76"/>
      <c r="I8" s="77"/>
      <c r="J8" s="75"/>
      <c r="K8" s="78"/>
    </row>
    <row r="9" spans="2:11" x14ac:dyDescent="0.3">
      <c r="B9" s="51" t="s">
        <v>69</v>
      </c>
      <c r="C9" s="74"/>
      <c r="D9" s="75"/>
      <c r="E9" s="76"/>
      <c r="F9" s="74"/>
      <c r="G9" s="75"/>
      <c r="H9" s="76"/>
      <c r="I9" s="77"/>
      <c r="J9" s="75"/>
      <c r="K9" s="78"/>
    </row>
    <row r="10" spans="2:11" x14ac:dyDescent="0.3">
      <c r="B10" s="51" t="s">
        <v>70</v>
      </c>
      <c r="C10" s="74"/>
      <c r="D10" s="75"/>
      <c r="E10" s="76"/>
      <c r="F10" s="74"/>
      <c r="G10" s="75"/>
      <c r="H10" s="76"/>
      <c r="I10" s="77"/>
      <c r="J10" s="75"/>
      <c r="K10" s="78"/>
    </row>
    <row r="11" spans="2:11" x14ac:dyDescent="0.3">
      <c r="B11" s="51" t="s">
        <v>71</v>
      </c>
      <c r="C11" s="74"/>
      <c r="D11" s="75"/>
      <c r="E11" s="76"/>
      <c r="F11" s="74"/>
      <c r="G11" s="75"/>
      <c r="H11" s="76"/>
      <c r="I11" s="77"/>
      <c r="J11" s="75"/>
      <c r="K11" s="78"/>
    </row>
    <row r="12" spans="2:11" x14ac:dyDescent="0.3">
      <c r="B12" s="51" t="s">
        <v>72</v>
      </c>
      <c r="C12" s="74"/>
      <c r="D12" s="75"/>
      <c r="E12" s="76"/>
      <c r="F12" s="74"/>
      <c r="G12" s="75"/>
      <c r="H12" s="76"/>
      <c r="I12" s="77"/>
      <c r="J12" s="75"/>
      <c r="K12" s="78"/>
    </row>
    <row r="13" spans="2:11" x14ac:dyDescent="0.3">
      <c r="B13" s="51" t="s">
        <v>73</v>
      </c>
      <c r="C13" s="74"/>
      <c r="D13" s="75"/>
      <c r="E13" s="76"/>
      <c r="F13" s="74"/>
      <c r="G13" s="75"/>
      <c r="H13" s="76"/>
      <c r="I13" s="77"/>
      <c r="J13" s="75"/>
      <c r="K13" s="78"/>
    </row>
    <row r="14" spans="2:11" x14ac:dyDescent="0.3">
      <c r="B14" s="51" t="s">
        <v>74</v>
      </c>
      <c r="C14" s="74"/>
      <c r="D14" s="75"/>
      <c r="E14" s="76"/>
      <c r="F14" s="74"/>
      <c r="G14" s="75"/>
      <c r="H14" s="76"/>
      <c r="I14" s="77"/>
      <c r="J14" s="75"/>
      <c r="K14" s="78"/>
    </row>
    <row r="15" spans="2:11" x14ac:dyDescent="0.3">
      <c r="B15" s="51" t="s">
        <v>75</v>
      </c>
      <c r="C15" s="74"/>
      <c r="D15" s="75"/>
      <c r="E15" s="76"/>
      <c r="F15" s="74"/>
      <c r="G15" s="75"/>
      <c r="H15" s="76"/>
      <c r="I15" s="77"/>
      <c r="J15" s="75"/>
      <c r="K15" s="78"/>
    </row>
    <row r="16" spans="2:11" x14ac:dyDescent="0.3">
      <c r="B16" s="51" t="s">
        <v>76</v>
      </c>
      <c r="C16" s="74"/>
      <c r="D16" s="75"/>
      <c r="E16" s="76"/>
      <c r="F16" s="74"/>
      <c r="G16" s="75"/>
      <c r="H16" s="76"/>
      <c r="I16" s="77"/>
      <c r="J16" s="75"/>
      <c r="K16" s="78"/>
    </row>
    <row r="17" spans="2:14" x14ac:dyDescent="0.3">
      <c r="B17" s="51" t="s">
        <v>77</v>
      </c>
      <c r="C17" s="74"/>
      <c r="D17" s="75"/>
      <c r="E17" s="76"/>
      <c r="F17" s="74"/>
      <c r="G17" s="75"/>
      <c r="H17" s="76"/>
      <c r="I17" s="77"/>
      <c r="J17" s="75"/>
      <c r="K17" s="78"/>
    </row>
    <row r="18" spans="2:14" x14ac:dyDescent="0.3">
      <c r="B18" s="51" t="s">
        <v>78</v>
      </c>
      <c r="C18" s="74"/>
      <c r="D18" s="75"/>
      <c r="E18" s="76"/>
      <c r="F18" s="74"/>
      <c r="G18" s="75"/>
      <c r="H18" s="76"/>
      <c r="I18" s="77"/>
      <c r="J18" s="75"/>
      <c r="K18" s="78"/>
    </row>
    <row r="19" spans="2:14" x14ac:dyDescent="0.3">
      <c r="B19" s="51" t="s">
        <v>79</v>
      </c>
      <c r="C19" s="74"/>
      <c r="D19" s="75"/>
      <c r="E19" s="76"/>
      <c r="F19" s="74"/>
      <c r="G19" s="75"/>
      <c r="H19" s="76"/>
      <c r="I19" s="77"/>
      <c r="J19" s="75"/>
      <c r="K19" s="78"/>
    </row>
    <row r="20" spans="2:14" x14ac:dyDescent="0.3">
      <c r="B20" s="51" t="s">
        <v>80</v>
      </c>
      <c r="C20" s="74"/>
      <c r="D20" s="75"/>
      <c r="E20" s="76"/>
      <c r="F20" s="74"/>
      <c r="G20" s="75"/>
      <c r="H20" s="76"/>
      <c r="I20" s="77"/>
      <c r="J20" s="75"/>
      <c r="K20" s="78"/>
    </row>
    <row r="21" spans="2:14" x14ac:dyDescent="0.3">
      <c r="B21" s="51" t="s">
        <v>81</v>
      </c>
      <c r="C21" s="79"/>
      <c r="D21" s="75"/>
      <c r="E21" s="76"/>
      <c r="F21" s="74"/>
      <c r="G21" s="75"/>
      <c r="H21" s="76"/>
      <c r="I21" s="77"/>
      <c r="J21" s="75"/>
      <c r="K21" s="78"/>
    </row>
    <row r="22" spans="2:14" x14ac:dyDescent="0.3">
      <c r="B22" s="51" t="s">
        <v>82</v>
      </c>
      <c r="C22" s="74"/>
      <c r="D22" s="75"/>
      <c r="E22" s="76"/>
      <c r="F22" s="74"/>
      <c r="G22" s="75"/>
      <c r="H22" s="76"/>
      <c r="I22" s="77"/>
      <c r="J22" s="75"/>
      <c r="K22" s="78"/>
    </row>
    <row r="23" spans="2:14" s="61" customFormat="1" x14ac:dyDescent="0.3">
      <c r="B23" s="56" t="s">
        <v>11</v>
      </c>
      <c r="C23" s="80"/>
      <c r="D23" s="81"/>
      <c r="E23" s="82"/>
      <c r="F23" s="80"/>
      <c r="G23" s="81"/>
      <c r="H23" s="82"/>
      <c r="I23" s="80"/>
      <c r="J23" s="81"/>
      <c r="K23" s="83"/>
    </row>
    <row r="24" spans="2:14" x14ac:dyDescent="0.3">
      <c r="B24" s="73"/>
      <c r="C24" s="70"/>
      <c r="D24" s="70"/>
      <c r="E24" s="70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48" t="s">
        <v>12</v>
      </c>
      <c r="D25" s="48" t="s">
        <v>13</v>
      </c>
      <c r="E25" s="48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84"/>
      <c r="D26" s="85"/>
      <c r="E26" s="76"/>
      <c r="F26" s="84"/>
      <c r="G26" s="85"/>
      <c r="H26" s="76"/>
      <c r="I26" s="77"/>
      <c r="J26" s="75"/>
      <c r="K26" s="78"/>
    </row>
    <row r="27" spans="2:14" x14ac:dyDescent="0.3">
      <c r="B27" s="51" t="s">
        <v>85</v>
      </c>
      <c r="C27" s="84"/>
      <c r="D27" s="85"/>
      <c r="E27" s="76"/>
      <c r="F27" s="84"/>
      <c r="G27" s="85"/>
      <c r="H27" s="76"/>
      <c r="I27" s="77"/>
      <c r="J27" s="75"/>
      <c r="K27" s="78"/>
    </row>
    <row r="28" spans="2:14" x14ac:dyDescent="0.3">
      <c r="B28" s="51" t="s">
        <v>86</v>
      </c>
      <c r="C28" s="84"/>
      <c r="D28" s="85"/>
      <c r="E28" s="76"/>
      <c r="F28" s="84"/>
      <c r="G28" s="85"/>
      <c r="H28" s="76"/>
      <c r="I28" s="77"/>
      <c r="J28" s="75"/>
      <c r="K28" s="78"/>
    </row>
    <row r="29" spans="2:14" x14ac:dyDescent="0.3">
      <c r="B29" s="51" t="s">
        <v>87</v>
      </c>
      <c r="C29" s="84"/>
      <c r="D29" s="85"/>
      <c r="E29" s="76"/>
      <c r="F29" s="84"/>
      <c r="G29" s="85"/>
      <c r="H29" s="76"/>
      <c r="I29" s="77"/>
      <c r="J29" s="75"/>
      <c r="K29" s="78"/>
    </row>
    <row r="30" spans="2:14" x14ac:dyDescent="0.3">
      <c r="B30" s="51" t="s">
        <v>88</v>
      </c>
      <c r="C30" s="86"/>
      <c r="D30" s="85"/>
      <c r="E30" s="76"/>
      <c r="F30" s="86"/>
      <c r="G30" s="85"/>
      <c r="H30" s="76"/>
      <c r="I30" s="77"/>
      <c r="J30" s="75"/>
      <c r="K30" s="78"/>
    </row>
    <row r="31" spans="2:14" x14ac:dyDescent="0.3">
      <c r="B31" s="51" t="s">
        <v>89</v>
      </c>
      <c r="C31" s="84"/>
      <c r="D31" s="85"/>
      <c r="E31" s="76"/>
      <c r="F31" s="84"/>
      <c r="G31" s="85"/>
      <c r="H31" s="76"/>
      <c r="I31" s="77"/>
      <c r="J31" s="75"/>
      <c r="K31" s="78"/>
    </row>
    <row r="32" spans="2:14" s="61" customFormat="1" x14ac:dyDescent="0.3">
      <c r="B32" s="56" t="s">
        <v>11</v>
      </c>
      <c r="C32" s="87"/>
      <c r="D32" s="87"/>
      <c r="E32" s="81"/>
      <c r="F32" s="87"/>
      <c r="G32" s="87"/>
      <c r="H32" s="81"/>
      <c r="I32" s="87"/>
      <c r="J32" s="87"/>
      <c r="K32" s="88"/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87"/>
      <c r="D34" s="89"/>
      <c r="E34" s="81"/>
      <c r="F34" s="87"/>
      <c r="G34" s="89"/>
      <c r="H34" s="81"/>
      <c r="I34" s="87"/>
      <c r="J34" s="89"/>
      <c r="K34" s="88"/>
    </row>
    <row r="35" spans="2:14" ht="66" customHeight="1" thickBot="1" x14ac:dyDescent="0.35">
      <c r="B35" s="255" t="s">
        <v>99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117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118</v>
      </c>
      <c r="D5" s="248"/>
      <c r="E5" s="254"/>
      <c r="F5" s="253" t="s">
        <v>119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74"/>
      <c r="D7" s="75"/>
      <c r="E7" s="76"/>
      <c r="F7" s="74"/>
      <c r="G7" s="75"/>
      <c r="H7" s="76"/>
      <c r="I7" s="77"/>
      <c r="J7" s="75"/>
      <c r="K7" s="78"/>
    </row>
    <row r="8" spans="2:11" x14ac:dyDescent="0.3">
      <c r="B8" s="51" t="s">
        <v>68</v>
      </c>
      <c r="C8" s="74"/>
      <c r="D8" s="75"/>
      <c r="E8" s="76"/>
      <c r="F8" s="74"/>
      <c r="G8" s="75"/>
      <c r="H8" s="76"/>
      <c r="I8" s="77"/>
      <c r="J8" s="75"/>
      <c r="K8" s="78"/>
    </row>
    <row r="9" spans="2:11" x14ac:dyDescent="0.3">
      <c r="B9" s="51" t="s">
        <v>69</v>
      </c>
      <c r="C9" s="74"/>
      <c r="D9" s="75"/>
      <c r="E9" s="76"/>
      <c r="F9" s="74"/>
      <c r="G9" s="75"/>
      <c r="H9" s="76"/>
      <c r="I9" s="77"/>
      <c r="J9" s="75"/>
      <c r="K9" s="78"/>
    </row>
    <row r="10" spans="2:11" x14ac:dyDescent="0.3">
      <c r="B10" s="51" t="s">
        <v>70</v>
      </c>
      <c r="C10" s="74"/>
      <c r="D10" s="75"/>
      <c r="E10" s="76"/>
      <c r="F10" s="74"/>
      <c r="G10" s="75"/>
      <c r="H10" s="76"/>
      <c r="I10" s="77"/>
      <c r="J10" s="75"/>
      <c r="K10" s="78"/>
    </row>
    <row r="11" spans="2:11" x14ac:dyDescent="0.3">
      <c r="B11" s="51" t="s">
        <v>71</v>
      </c>
      <c r="C11" s="74"/>
      <c r="D11" s="75"/>
      <c r="E11" s="76"/>
      <c r="F11" s="74"/>
      <c r="G11" s="75"/>
      <c r="H11" s="76"/>
      <c r="I11" s="77"/>
      <c r="J11" s="75"/>
      <c r="K11" s="78"/>
    </row>
    <row r="12" spans="2:11" x14ac:dyDescent="0.3">
      <c r="B12" s="51" t="s">
        <v>72</v>
      </c>
      <c r="C12" s="74"/>
      <c r="D12" s="75"/>
      <c r="E12" s="76"/>
      <c r="F12" s="74"/>
      <c r="G12" s="75"/>
      <c r="H12" s="76"/>
      <c r="I12" s="77"/>
      <c r="J12" s="75"/>
      <c r="K12" s="78"/>
    </row>
    <row r="13" spans="2:11" x14ac:dyDescent="0.3">
      <c r="B13" s="51" t="s">
        <v>73</v>
      </c>
      <c r="C13" s="74"/>
      <c r="D13" s="75"/>
      <c r="E13" s="76"/>
      <c r="F13" s="74"/>
      <c r="G13" s="75"/>
      <c r="H13" s="76"/>
      <c r="I13" s="77"/>
      <c r="J13" s="75"/>
      <c r="K13" s="78"/>
    </row>
    <row r="14" spans="2:11" x14ac:dyDescent="0.3">
      <c r="B14" s="51" t="s">
        <v>74</v>
      </c>
      <c r="C14" s="74"/>
      <c r="D14" s="75"/>
      <c r="E14" s="76"/>
      <c r="F14" s="74"/>
      <c r="G14" s="75"/>
      <c r="H14" s="76"/>
      <c r="I14" s="77"/>
      <c r="J14" s="75"/>
      <c r="K14" s="78"/>
    </row>
    <row r="15" spans="2:11" x14ac:dyDescent="0.3">
      <c r="B15" s="51" t="s">
        <v>75</v>
      </c>
      <c r="C15" s="74"/>
      <c r="D15" s="75"/>
      <c r="E15" s="76"/>
      <c r="F15" s="74"/>
      <c r="G15" s="75"/>
      <c r="H15" s="76"/>
      <c r="I15" s="77"/>
      <c r="J15" s="75"/>
      <c r="K15" s="78"/>
    </row>
    <row r="16" spans="2:11" x14ac:dyDescent="0.3">
      <c r="B16" s="51" t="s">
        <v>76</v>
      </c>
      <c r="C16" s="74"/>
      <c r="D16" s="75"/>
      <c r="E16" s="76"/>
      <c r="F16" s="74"/>
      <c r="G16" s="75"/>
      <c r="H16" s="76"/>
      <c r="I16" s="77"/>
      <c r="J16" s="75"/>
      <c r="K16" s="78"/>
    </row>
    <row r="17" spans="2:14" x14ac:dyDescent="0.3">
      <c r="B17" s="51" t="s">
        <v>77</v>
      </c>
      <c r="C17" s="74"/>
      <c r="D17" s="75"/>
      <c r="E17" s="76"/>
      <c r="F17" s="74"/>
      <c r="G17" s="75"/>
      <c r="H17" s="76"/>
      <c r="I17" s="77"/>
      <c r="J17" s="75"/>
      <c r="K17" s="78"/>
    </row>
    <row r="18" spans="2:14" x14ac:dyDescent="0.3">
      <c r="B18" s="51" t="s">
        <v>78</v>
      </c>
      <c r="C18" s="74"/>
      <c r="D18" s="75"/>
      <c r="E18" s="76"/>
      <c r="F18" s="74"/>
      <c r="G18" s="75"/>
      <c r="H18" s="76"/>
      <c r="I18" s="77"/>
      <c r="J18" s="75"/>
      <c r="K18" s="78"/>
    </row>
    <row r="19" spans="2:14" x14ac:dyDescent="0.3">
      <c r="B19" s="51" t="s">
        <v>79</v>
      </c>
      <c r="C19" s="74"/>
      <c r="D19" s="75"/>
      <c r="E19" s="76"/>
      <c r="F19" s="74"/>
      <c r="G19" s="75"/>
      <c r="H19" s="76"/>
      <c r="I19" s="77"/>
      <c r="J19" s="75"/>
      <c r="K19" s="78"/>
    </row>
    <row r="20" spans="2:14" x14ac:dyDescent="0.3">
      <c r="B20" s="51" t="s">
        <v>80</v>
      </c>
      <c r="C20" s="74"/>
      <c r="D20" s="75"/>
      <c r="E20" s="76"/>
      <c r="F20" s="74"/>
      <c r="G20" s="75"/>
      <c r="H20" s="76"/>
      <c r="I20" s="77"/>
      <c r="J20" s="75"/>
      <c r="K20" s="78"/>
    </row>
    <row r="21" spans="2:14" x14ac:dyDescent="0.3">
      <c r="B21" s="51" t="s">
        <v>81</v>
      </c>
      <c r="C21" s="79"/>
      <c r="D21" s="75"/>
      <c r="E21" s="76"/>
      <c r="F21" s="74"/>
      <c r="G21" s="75"/>
      <c r="H21" s="76"/>
      <c r="I21" s="77"/>
      <c r="J21" s="75"/>
      <c r="K21" s="78"/>
    </row>
    <row r="22" spans="2:14" x14ac:dyDescent="0.3">
      <c r="B22" s="51" t="s">
        <v>82</v>
      </c>
      <c r="C22" s="74"/>
      <c r="D22" s="75"/>
      <c r="E22" s="76"/>
      <c r="F22" s="74"/>
      <c r="G22" s="75"/>
      <c r="H22" s="76"/>
      <c r="I22" s="77"/>
      <c r="J22" s="75"/>
      <c r="K22" s="78"/>
    </row>
    <row r="23" spans="2:14" s="61" customFormat="1" x14ac:dyDescent="0.3">
      <c r="B23" s="56" t="s">
        <v>11</v>
      </c>
      <c r="C23" s="80"/>
      <c r="D23" s="81"/>
      <c r="E23" s="82"/>
      <c r="F23" s="80"/>
      <c r="G23" s="81"/>
      <c r="H23" s="82"/>
      <c r="I23" s="80"/>
      <c r="J23" s="81"/>
      <c r="K23" s="83"/>
    </row>
    <row r="24" spans="2:14" x14ac:dyDescent="0.3">
      <c r="B24" s="73"/>
      <c r="C24" s="70"/>
      <c r="D24" s="70"/>
      <c r="E24" s="70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48" t="s">
        <v>12</v>
      </c>
      <c r="D25" s="48" t="s">
        <v>13</v>
      </c>
      <c r="E25" s="48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84"/>
      <c r="D26" s="85"/>
      <c r="E26" s="76"/>
      <c r="F26" s="84"/>
      <c r="G26" s="85"/>
      <c r="H26" s="76"/>
      <c r="I26" s="77"/>
      <c r="J26" s="75"/>
      <c r="K26" s="78"/>
    </row>
    <row r="27" spans="2:14" x14ac:dyDescent="0.3">
      <c r="B27" s="51" t="s">
        <v>85</v>
      </c>
      <c r="C27" s="84"/>
      <c r="D27" s="85"/>
      <c r="E27" s="76"/>
      <c r="F27" s="84"/>
      <c r="G27" s="85"/>
      <c r="H27" s="76"/>
      <c r="I27" s="77"/>
      <c r="J27" s="75"/>
      <c r="K27" s="78"/>
    </row>
    <row r="28" spans="2:14" x14ac:dyDescent="0.3">
      <c r="B28" s="51" t="s">
        <v>86</v>
      </c>
      <c r="C28" s="84"/>
      <c r="D28" s="85"/>
      <c r="E28" s="76"/>
      <c r="F28" s="84"/>
      <c r="G28" s="85"/>
      <c r="H28" s="76"/>
      <c r="I28" s="77"/>
      <c r="J28" s="75"/>
      <c r="K28" s="78"/>
    </row>
    <row r="29" spans="2:14" x14ac:dyDescent="0.3">
      <c r="B29" s="51" t="s">
        <v>87</v>
      </c>
      <c r="C29" s="84"/>
      <c r="D29" s="85"/>
      <c r="E29" s="76"/>
      <c r="F29" s="84"/>
      <c r="G29" s="85"/>
      <c r="H29" s="76"/>
      <c r="I29" s="77"/>
      <c r="J29" s="75"/>
      <c r="K29" s="78"/>
    </row>
    <row r="30" spans="2:14" x14ac:dyDescent="0.3">
      <c r="B30" s="51" t="s">
        <v>88</v>
      </c>
      <c r="C30" s="86"/>
      <c r="D30" s="85"/>
      <c r="E30" s="76"/>
      <c r="F30" s="86"/>
      <c r="G30" s="85"/>
      <c r="H30" s="76"/>
      <c r="I30" s="77"/>
      <c r="J30" s="75"/>
      <c r="K30" s="78"/>
    </row>
    <row r="31" spans="2:14" x14ac:dyDescent="0.3">
      <c r="B31" s="51" t="s">
        <v>89</v>
      </c>
      <c r="C31" s="84"/>
      <c r="D31" s="85"/>
      <c r="E31" s="76"/>
      <c r="F31" s="84"/>
      <c r="G31" s="85"/>
      <c r="H31" s="76"/>
      <c r="I31" s="77"/>
      <c r="J31" s="75"/>
      <c r="K31" s="78"/>
    </row>
    <row r="32" spans="2:14" s="61" customFormat="1" x14ac:dyDescent="0.3">
      <c r="B32" s="56" t="s">
        <v>11</v>
      </c>
      <c r="C32" s="87"/>
      <c r="D32" s="87"/>
      <c r="E32" s="81"/>
      <c r="F32" s="87"/>
      <c r="G32" s="87"/>
      <c r="H32" s="81"/>
      <c r="I32" s="87"/>
      <c r="J32" s="87"/>
      <c r="K32" s="88"/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87"/>
      <c r="D34" s="89"/>
      <c r="E34" s="81"/>
      <c r="F34" s="87"/>
      <c r="G34" s="89"/>
      <c r="H34" s="81"/>
      <c r="I34" s="87"/>
      <c r="J34" s="89"/>
      <c r="K34" s="88"/>
    </row>
    <row r="35" spans="2:14" ht="66" customHeight="1" thickBot="1" x14ac:dyDescent="0.35">
      <c r="B35" s="255" t="s">
        <v>99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120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121</v>
      </c>
      <c r="D5" s="248"/>
      <c r="E5" s="254"/>
      <c r="F5" s="253" t="s">
        <v>122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72"/>
      <c r="D7" s="90"/>
      <c r="E7" s="91"/>
      <c r="F7" s="52">
        <v>1.7361111111111112E-3</v>
      </c>
      <c r="G7" s="53">
        <v>0.23885350318471338</v>
      </c>
      <c r="H7" s="69">
        <v>0.10814708002883924</v>
      </c>
      <c r="I7" s="72">
        <v>1.7361111111111112E-3</v>
      </c>
      <c r="J7" s="53">
        <v>0.23885350318471338</v>
      </c>
      <c r="K7" s="55">
        <v>0.10814708002883924</v>
      </c>
    </row>
    <row r="8" spans="2:11" x14ac:dyDescent="0.3">
      <c r="B8" s="51" t="s">
        <v>68</v>
      </c>
      <c r="C8" s="72"/>
      <c r="D8" s="90"/>
      <c r="E8" s="91"/>
      <c r="F8" s="52">
        <v>3.4722222222222224E-4</v>
      </c>
      <c r="G8" s="53">
        <v>4.7770700636942678E-2</v>
      </c>
      <c r="H8" s="69">
        <v>2.1629416005767847E-2</v>
      </c>
      <c r="I8" s="72">
        <v>3.4722222222222224E-4</v>
      </c>
      <c r="J8" s="53">
        <v>4.7770700636942678E-2</v>
      </c>
      <c r="K8" s="55">
        <v>2.1629416005767847E-2</v>
      </c>
    </row>
    <row r="9" spans="2:11" x14ac:dyDescent="0.3">
      <c r="B9" s="51" t="s">
        <v>69</v>
      </c>
      <c r="C9" s="72"/>
      <c r="D9" s="90"/>
      <c r="E9" s="91"/>
      <c r="F9" s="52">
        <v>9.2592592592592574E-4</v>
      </c>
      <c r="G9" s="53">
        <v>0.12738853503184711</v>
      </c>
      <c r="H9" s="69">
        <v>5.7678442682047582E-2</v>
      </c>
      <c r="I9" s="72">
        <v>9.2592592592592574E-4</v>
      </c>
      <c r="J9" s="53">
        <v>0.12738853503184711</v>
      </c>
      <c r="K9" s="55">
        <v>5.7678442682047582E-2</v>
      </c>
    </row>
    <row r="10" spans="2:11" x14ac:dyDescent="0.3">
      <c r="B10" s="51" t="s">
        <v>70</v>
      </c>
      <c r="C10" s="72"/>
      <c r="D10" s="90"/>
      <c r="E10" s="91"/>
      <c r="F10" s="52">
        <v>4.976851851851851E-4</v>
      </c>
      <c r="G10" s="53">
        <v>6.8471337579617819E-2</v>
      </c>
      <c r="H10" s="69">
        <v>3.1002162941600575E-2</v>
      </c>
      <c r="I10" s="72">
        <v>4.976851851851851E-4</v>
      </c>
      <c r="J10" s="53">
        <v>6.8471337579617819E-2</v>
      </c>
      <c r="K10" s="55">
        <v>3.1002162941600575E-2</v>
      </c>
    </row>
    <row r="11" spans="2:11" x14ac:dyDescent="0.3">
      <c r="B11" s="51" t="s">
        <v>71</v>
      </c>
      <c r="C11" s="72"/>
      <c r="D11" s="90"/>
      <c r="E11" s="91"/>
      <c r="F11" s="52">
        <v>1.712962962962963E-3</v>
      </c>
      <c r="G11" s="53">
        <v>0.2356687898089172</v>
      </c>
      <c r="H11" s="69">
        <v>0.10670511896178804</v>
      </c>
      <c r="I11" s="72">
        <v>1.712962962962963E-3</v>
      </c>
      <c r="J11" s="53">
        <v>0.2356687898089172</v>
      </c>
      <c r="K11" s="55">
        <v>0.10670511896178804</v>
      </c>
    </row>
    <row r="12" spans="2:11" x14ac:dyDescent="0.3">
      <c r="B12" s="51" t="s">
        <v>72</v>
      </c>
      <c r="C12" s="72"/>
      <c r="D12" s="90"/>
      <c r="E12" s="91"/>
      <c r="F12" s="52">
        <v>1.5277777777777779E-3</v>
      </c>
      <c r="G12" s="53">
        <v>0.21019108280254778</v>
      </c>
      <c r="H12" s="69">
        <v>9.5169430425378523E-2</v>
      </c>
      <c r="I12" s="72">
        <v>1.5277777777777779E-3</v>
      </c>
      <c r="J12" s="53">
        <v>0.21019108280254778</v>
      </c>
      <c r="K12" s="55">
        <v>9.5169430425378523E-2</v>
      </c>
    </row>
    <row r="13" spans="2:11" x14ac:dyDescent="0.3">
      <c r="B13" s="51" t="s">
        <v>73</v>
      </c>
      <c r="C13" s="72"/>
      <c r="D13" s="90"/>
      <c r="E13" s="91"/>
      <c r="F13" s="52"/>
      <c r="G13" s="53"/>
      <c r="H13" s="69"/>
      <c r="I13" s="72"/>
      <c r="J13" s="53"/>
      <c r="K13" s="55"/>
    </row>
    <row r="14" spans="2:11" x14ac:dyDescent="0.3">
      <c r="B14" s="51" t="s">
        <v>74</v>
      </c>
      <c r="C14" s="72"/>
      <c r="D14" s="90"/>
      <c r="E14" s="91"/>
      <c r="F14" s="52"/>
      <c r="G14" s="53"/>
      <c r="H14" s="69"/>
      <c r="I14" s="72"/>
      <c r="J14" s="53"/>
      <c r="K14" s="55"/>
    </row>
    <row r="15" spans="2:11" x14ac:dyDescent="0.3">
      <c r="B15" s="51" t="s">
        <v>75</v>
      </c>
      <c r="C15" s="72"/>
      <c r="D15" s="90"/>
      <c r="E15" s="91"/>
      <c r="F15" s="52"/>
      <c r="G15" s="53"/>
      <c r="H15" s="69"/>
      <c r="I15" s="72"/>
      <c r="J15" s="53"/>
      <c r="K15" s="55"/>
    </row>
    <row r="16" spans="2:11" x14ac:dyDescent="0.3">
      <c r="B16" s="51" t="s">
        <v>76</v>
      </c>
      <c r="C16" s="72"/>
      <c r="D16" s="90"/>
      <c r="E16" s="91"/>
      <c r="F16" s="52">
        <v>2.199074074074074E-4</v>
      </c>
      <c r="G16" s="53">
        <v>3.0254777070063694E-2</v>
      </c>
      <c r="H16" s="69">
        <v>1.3698630136986302E-2</v>
      </c>
      <c r="I16" s="72">
        <v>2.199074074074074E-4</v>
      </c>
      <c r="J16" s="53">
        <v>3.0254777070063694E-2</v>
      </c>
      <c r="K16" s="55">
        <v>1.3698630136986302E-2</v>
      </c>
    </row>
    <row r="17" spans="2:14" x14ac:dyDescent="0.3">
      <c r="B17" s="51" t="s">
        <v>77</v>
      </c>
      <c r="C17" s="72"/>
      <c r="D17" s="90"/>
      <c r="E17" s="91"/>
      <c r="F17" s="52">
        <v>3.0092592592592595E-4</v>
      </c>
      <c r="G17" s="53">
        <v>4.1401273885350323E-2</v>
      </c>
      <c r="H17" s="69">
        <v>1.8745493871665467E-2</v>
      </c>
      <c r="I17" s="72">
        <v>3.0092592592592595E-4</v>
      </c>
      <c r="J17" s="53">
        <v>4.1401273885350323E-2</v>
      </c>
      <c r="K17" s="55">
        <v>1.8745493871665467E-2</v>
      </c>
    </row>
    <row r="18" spans="2:14" x14ac:dyDescent="0.3">
      <c r="B18" s="51" t="s">
        <v>78</v>
      </c>
      <c r="C18" s="72"/>
      <c r="D18" s="90"/>
      <c r="E18" s="91"/>
      <c r="F18" s="52"/>
      <c r="G18" s="53"/>
      <c r="H18" s="69"/>
      <c r="I18" s="72"/>
      <c r="J18" s="53"/>
      <c r="K18" s="55"/>
    </row>
    <row r="19" spans="2:14" x14ac:dyDescent="0.3">
      <c r="B19" s="51" t="s">
        <v>79</v>
      </c>
      <c r="C19" s="72"/>
      <c r="D19" s="90"/>
      <c r="E19" s="91"/>
      <c r="F19" s="52"/>
      <c r="G19" s="53"/>
      <c r="H19" s="69"/>
      <c r="I19" s="72"/>
      <c r="J19" s="53"/>
      <c r="K19" s="55"/>
    </row>
    <row r="20" spans="2:14" x14ac:dyDescent="0.3">
      <c r="B20" s="51" t="s">
        <v>80</v>
      </c>
      <c r="C20" s="72"/>
      <c r="D20" s="90"/>
      <c r="E20" s="91"/>
      <c r="F20" s="52"/>
      <c r="G20" s="53"/>
      <c r="H20" s="69"/>
      <c r="I20" s="72"/>
      <c r="J20" s="53"/>
      <c r="K20" s="55"/>
    </row>
    <row r="21" spans="2:14" x14ac:dyDescent="0.3">
      <c r="B21" s="51" t="s">
        <v>81</v>
      </c>
      <c r="C21" s="92"/>
      <c r="D21" s="90"/>
      <c r="E21" s="91"/>
      <c r="F21" s="52"/>
      <c r="G21" s="53"/>
      <c r="H21" s="69"/>
      <c r="I21" s="72"/>
      <c r="J21" s="53"/>
      <c r="K21" s="55"/>
    </row>
    <row r="22" spans="2:14" x14ac:dyDescent="0.3">
      <c r="B22" s="51" t="s">
        <v>82</v>
      </c>
      <c r="C22" s="72"/>
      <c r="D22" s="90"/>
      <c r="E22" s="91"/>
      <c r="F22" s="52"/>
      <c r="G22" s="53"/>
      <c r="H22" s="69"/>
      <c r="I22" s="72"/>
      <c r="J22" s="53"/>
      <c r="K22" s="55"/>
    </row>
    <row r="23" spans="2:14" s="61" customFormat="1" x14ac:dyDescent="0.3">
      <c r="B23" s="56" t="s">
        <v>11</v>
      </c>
      <c r="C23" s="93"/>
      <c r="D23" s="94"/>
      <c r="E23" s="95"/>
      <c r="F23" s="57">
        <v>7.2685185185185188E-3</v>
      </c>
      <c r="G23" s="58">
        <v>1</v>
      </c>
      <c r="H23" s="59">
        <v>0.45277577505407357</v>
      </c>
      <c r="I23" s="57">
        <v>7.2685185185185188E-3</v>
      </c>
      <c r="J23" s="58">
        <v>1</v>
      </c>
      <c r="K23" s="60">
        <v>0.45277577505407357</v>
      </c>
    </row>
    <row r="24" spans="2:14" x14ac:dyDescent="0.3">
      <c r="B24" s="73"/>
      <c r="C24" s="96"/>
      <c r="D24" s="96"/>
      <c r="E24" s="96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64" t="s">
        <v>12</v>
      </c>
      <c r="D25" s="64" t="s">
        <v>13</v>
      </c>
      <c r="E25" s="64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52"/>
      <c r="D26" s="97"/>
      <c r="E26" s="91"/>
      <c r="F26" s="52"/>
      <c r="G26" s="54"/>
      <c r="H26" s="69"/>
      <c r="I26" s="72"/>
      <c r="J26" s="53"/>
      <c r="K26" s="55"/>
    </row>
    <row r="27" spans="2:14" x14ac:dyDescent="0.3">
      <c r="B27" s="51" t="s">
        <v>85</v>
      </c>
      <c r="C27" s="52"/>
      <c r="D27" s="97"/>
      <c r="E27" s="91"/>
      <c r="F27" s="52">
        <v>5.2083333333333333E-4</v>
      </c>
      <c r="G27" s="54"/>
      <c r="H27" s="69">
        <v>3.2444124008651772E-2</v>
      </c>
      <c r="I27" s="72">
        <v>5.2083333333333333E-4</v>
      </c>
      <c r="J27" s="53"/>
      <c r="K27" s="55">
        <v>3.2444124008651772E-2</v>
      </c>
    </row>
    <row r="28" spans="2:14" x14ac:dyDescent="0.3">
      <c r="B28" s="51" t="s">
        <v>86</v>
      </c>
      <c r="C28" s="52"/>
      <c r="D28" s="97"/>
      <c r="E28" s="91"/>
      <c r="F28" s="52"/>
      <c r="G28" s="54"/>
      <c r="H28" s="69"/>
      <c r="I28" s="72"/>
      <c r="J28" s="53"/>
      <c r="K28" s="55"/>
    </row>
    <row r="29" spans="2:14" x14ac:dyDescent="0.3">
      <c r="B29" s="51" t="s">
        <v>87</v>
      </c>
      <c r="C29" s="52"/>
      <c r="D29" s="97"/>
      <c r="E29" s="91"/>
      <c r="F29" s="52">
        <v>2.8240740740740743E-3</v>
      </c>
      <c r="G29" s="54"/>
      <c r="H29" s="69">
        <v>0.17591925018024515</v>
      </c>
      <c r="I29" s="72">
        <v>2.8240740740740743E-3</v>
      </c>
      <c r="J29" s="53"/>
      <c r="K29" s="55">
        <v>0.17591925018024515</v>
      </c>
    </row>
    <row r="30" spans="2:14" x14ac:dyDescent="0.3">
      <c r="B30" s="51" t="s">
        <v>88</v>
      </c>
      <c r="C30" s="97"/>
      <c r="D30" s="97"/>
      <c r="E30" s="91"/>
      <c r="F30" s="52">
        <v>4.8032407407407407E-3</v>
      </c>
      <c r="G30" s="54"/>
      <c r="H30" s="69">
        <v>0.29920692141312188</v>
      </c>
      <c r="I30" s="72">
        <v>4.8032407407407407E-3</v>
      </c>
      <c r="J30" s="53"/>
      <c r="K30" s="55">
        <v>0.29920692141312188</v>
      </c>
    </row>
    <row r="31" spans="2:14" x14ac:dyDescent="0.3">
      <c r="B31" s="51" t="s">
        <v>89</v>
      </c>
      <c r="C31" s="52"/>
      <c r="D31" s="97"/>
      <c r="E31" s="91"/>
      <c r="F31" s="52">
        <v>6.3657407407407413E-4</v>
      </c>
      <c r="G31" s="54"/>
      <c r="H31" s="69">
        <v>3.9653929343907719E-2</v>
      </c>
      <c r="I31" s="72">
        <v>6.3657407407407413E-4</v>
      </c>
      <c r="J31" s="53"/>
      <c r="K31" s="55">
        <v>3.9653929343907719E-2</v>
      </c>
    </row>
    <row r="32" spans="2:14" s="61" customFormat="1" x14ac:dyDescent="0.3">
      <c r="B32" s="56" t="s">
        <v>11</v>
      </c>
      <c r="C32" s="98"/>
      <c r="D32" s="98"/>
      <c r="E32" s="94"/>
      <c r="F32" s="66">
        <v>8.7847222222222215E-3</v>
      </c>
      <c r="G32" s="66"/>
      <c r="H32" s="58">
        <v>0.5472242249459266</v>
      </c>
      <c r="I32" s="66">
        <v>8.7847222222222215E-3</v>
      </c>
      <c r="J32" s="66"/>
      <c r="K32" s="68">
        <v>0.5472242249459266</v>
      </c>
    </row>
    <row r="33" spans="2:14" x14ac:dyDescent="0.3">
      <c r="B33" s="73"/>
      <c r="C33" s="96"/>
      <c r="D33" s="96"/>
      <c r="E33" s="96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98"/>
      <c r="D34" s="99"/>
      <c r="E34" s="94"/>
      <c r="F34" s="66">
        <v>1.6053240740740739E-2</v>
      </c>
      <c r="G34" s="67"/>
      <c r="H34" s="58">
        <v>1.0000000000000002</v>
      </c>
      <c r="I34" s="66">
        <v>1.6053240740740739E-2</v>
      </c>
      <c r="J34" s="67"/>
      <c r="K34" s="68">
        <v>1.0000000000000002</v>
      </c>
    </row>
    <row r="35" spans="2:14" ht="66" customHeight="1" thickBot="1" x14ac:dyDescent="0.35">
      <c r="B35" s="255" t="s">
        <v>123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124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125</v>
      </c>
      <c r="D5" s="248"/>
      <c r="E5" s="254"/>
      <c r="F5" s="253" t="s">
        <v>126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72"/>
      <c r="D7" s="90"/>
      <c r="E7" s="91"/>
      <c r="F7" s="52">
        <v>8.0555555555555554E-3</v>
      </c>
      <c r="G7" s="53">
        <v>0.11701412239408204</v>
      </c>
      <c r="H7" s="69">
        <v>9.6854995825215687E-2</v>
      </c>
      <c r="I7" s="72">
        <v>8.0555555555555554E-3</v>
      </c>
      <c r="J7" s="53">
        <v>0.11660244597084937</v>
      </c>
      <c r="K7" s="55">
        <v>9.6119320535837577E-2</v>
      </c>
    </row>
    <row r="8" spans="2:11" x14ac:dyDescent="0.3">
      <c r="B8" s="51" t="s">
        <v>68</v>
      </c>
      <c r="C8" s="72"/>
      <c r="D8" s="90"/>
      <c r="E8" s="91"/>
      <c r="F8" s="52">
        <v>6.1342592592592594E-3</v>
      </c>
      <c r="G8" s="53">
        <v>8.9105581708137191E-2</v>
      </c>
      <c r="H8" s="69">
        <v>7.3754522682994705E-2</v>
      </c>
      <c r="I8" s="72">
        <v>6.1342592592592594E-3</v>
      </c>
      <c r="J8" s="53">
        <v>8.8792092477801968E-2</v>
      </c>
      <c r="K8" s="55">
        <v>7.3194310178152186E-2</v>
      </c>
    </row>
    <row r="9" spans="2:11" x14ac:dyDescent="0.3">
      <c r="B9" s="51" t="s">
        <v>69</v>
      </c>
      <c r="C9" s="72"/>
      <c r="D9" s="90"/>
      <c r="E9" s="91"/>
      <c r="F9" s="52">
        <v>5.7870370370370367E-4</v>
      </c>
      <c r="G9" s="53">
        <v>8.4061869535978478E-3</v>
      </c>
      <c r="H9" s="69">
        <v>6.9579738380183683E-3</v>
      </c>
      <c r="I9" s="72">
        <v>5.7870370370370367E-4</v>
      </c>
      <c r="J9" s="53">
        <v>8.3766124979058453E-3</v>
      </c>
      <c r="K9" s="55">
        <v>6.9051236017124698E-3</v>
      </c>
    </row>
    <row r="10" spans="2:11" x14ac:dyDescent="0.3">
      <c r="B10" s="51" t="s">
        <v>70</v>
      </c>
      <c r="C10" s="72"/>
      <c r="D10" s="90"/>
      <c r="E10" s="91"/>
      <c r="F10" s="52">
        <v>6.5972222222222224E-4</v>
      </c>
      <c r="G10" s="53">
        <v>9.5830531271015474E-3</v>
      </c>
      <c r="H10" s="69">
        <v>7.9320901753409407E-3</v>
      </c>
      <c r="I10" s="72">
        <v>6.5972222222222224E-4</v>
      </c>
      <c r="J10" s="53">
        <v>9.549338247612664E-3</v>
      </c>
      <c r="K10" s="55">
        <v>7.8718409059522158E-3</v>
      </c>
    </row>
    <row r="11" spans="2:11" x14ac:dyDescent="0.3">
      <c r="B11" s="51" t="s">
        <v>71</v>
      </c>
      <c r="C11" s="72"/>
      <c r="D11" s="90"/>
      <c r="E11" s="91"/>
      <c r="F11" s="52">
        <v>4.2939814814814811E-3</v>
      </c>
      <c r="G11" s="53">
        <v>6.2373907195696028E-2</v>
      </c>
      <c r="H11" s="69">
        <v>5.1628165878096294E-2</v>
      </c>
      <c r="I11" s="72">
        <v>4.2939814814814811E-3</v>
      </c>
      <c r="J11" s="53">
        <v>6.2154464734461366E-2</v>
      </c>
      <c r="K11" s="55">
        <v>5.1236017124706525E-2</v>
      </c>
    </row>
    <row r="12" spans="2:11" x14ac:dyDescent="0.3">
      <c r="B12" s="51" t="s">
        <v>72</v>
      </c>
      <c r="C12" s="72"/>
      <c r="D12" s="90"/>
      <c r="E12" s="91"/>
      <c r="F12" s="52">
        <v>1.0324074074074074E-2</v>
      </c>
      <c r="G12" s="53">
        <v>0.14996637525218562</v>
      </c>
      <c r="H12" s="69">
        <v>0.1241302532702477</v>
      </c>
      <c r="I12" s="72">
        <v>1.0324074074074074E-2</v>
      </c>
      <c r="J12" s="53">
        <v>0.14943876696264027</v>
      </c>
      <c r="K12" s="55">
        <v>0.12318740505455046</v>
      </c>
    </row>
    <row r="13" spans="2:11" x14ac:dyDescent="0.3">
      <c r="B13" s="51" t="s">
        <v>73</v>
      </c>
      <c r="C13" s="72"/>
      <c r="D13" s="90"/>
      <c r="E13" s="91"/>
      <c r="F13" s="52"/>
      <c r="G13" s="53"/>
      <c r="H13" s="69"/>
      <c r="I13" s="72"/>
      <c r="J13" s="53"/>
      <c r="K13" s="55"/>
    </row>
    <row r="14" spans="2:11" x14ac:dyDescent="0.3">
      <c r="B14" s="51" t="s">
        <v>74</v>
      </c>
      <c r="C14" s="72"/>
      <c r="D14" s="90"/>
      <c r="E14" s="91"/>
      <c r="F14" s="52"/>
      <c r="G14" s="53"/>
      <c r="H14" s="69"/>
      <c r="I14" s="72"/>
      <c r="J14" s="53"/>
      <c r="K14" s="55"/>
    </row>
    <row r="15" spans="2:11" x14ac:dyDescent="0.3">
      <c r="B15" s="51" t="s">
        <v>75</v>
      </c>
      <c r="C15" s="72"/>
      <c r="D15" s="90"/>
      <c r="E15" s="91"/>
      <c r="F15" s="52"/>
      <c r="G15" s="53"/>
      <c r="H15" s="69"/>
      <c r="I15" s="72"/>
      <c r="J15" s="53"/>
      <c r="K15" s="55"/>
    </row>
    <row r="16" spans="2:11" x14ac:dyDescent="0.3">
      <c r="B16" s="51" t="s">
        <v>76</v>
      </c>
      <c r="C16" s="72"/>
      <c r="D16" s="90"/>
      <c r="E16" s="91"/>
      <c r="F16" s="52">
        <v>6.4814814814814813E-4</v>
      </c>
      <c r="G16" s="53">
        <v>9.4149293880295901E-3</v>
      </c>
      <c r="H16" s="69">
        <v>7.7929306985805727E-3</v>
      </c>
      <c r="I16" s="72">
        <v>6.4814814814814813E-4</v>
      </c>
      <c r="J16" s="53">
        <v>9.3818059976545458E-3</v>
      </c>
      <c r="K16" s="55">
        <v>7.7337384339179662E-3</v>
      </c>
    </row>
    <row r="17" spans="2:14" x14ac:dyDescent="0.3">
      <c r="B17" s="51" t="s">
        <v>77</v>
      </c>
      <c r="C17" s="72"/>
      <c r="D17" s="90"/>
      <c r="E17" s="91"/>
      <c r="F17" s="52">
        <v>7.6388888888888893E-4</v>
      </c>
      <c r="G17" s="53">
        <v>1.109616677874916E-2</v>
      </c>
      <c r="H17" s="69">
        <v>9.1845254661842481E-3</v>
      </c>
      <c r="I17" s="72">
        <v>7.6388888888888893E-4</v>
      </c>
      <c r="J17" s="53">
        <v>1.1057128497235717E-2</v>
      </c>
      <c r="K17" s="55">
        <v>9.11476315426046E-3</v>
      </c>
    </row>
    <row r="18" spans="2:14" x14ac:dyDescent="0.3">
      <c r="B18" s="51" t="s">
        <v>78</v>
      </c>
      <c r="C18" s="72"/>
      <c r="D18" s="90"/>
      <c r="E18" s="91"/>
      <c r="F18" s="52"/>
      <c r="G18" s="53"/>
      <c r="H18" s="69"/>
      <c r="I18" s="72"/>
      <c r="J18" s="53"/>
      <c r="K18" s="55"/>
    </row>
    <row r="19" spans="2:14" x14ac:dyDescent="0.3">
      <c r="B19" s="51" t="s">
        <v>79</v>
      </c>
      <c r="C19" s="72"/>
      <c r="D19" s="90"/>
      <c r="E19" s="91"/>
      <c r="F19" s="52"/>
      <c r="G19" s="53"/>
      <c r="H19" s="69"/>
      <c r="I19" s="72"/>
      <c r="J19" s="53"/>
      <c r="K19" s="55"/>
    </row>
    <row r="20" spans="2:14" x14ac:dyDescent="0.3">
      <c r="B20" s="51" t="s">
        <v>80</v>
      </c>
      <c r="C20" s="72"/>
      <c r="D20" s="90"/>
      <c r="E20" s="91"/>
      <c r="F20" s="52"/>
      <c r="G20" s="53"/>
      <c r="H20" s="69"/>
      <c r="I20" s="72"/>
      <c r="J20" s="53"/>
      <c r="K20" s="55"/>
    </row>
    <row r="21" spans="2:14" x14ac:dyDescent="0.3">
      <c r="B21" s="51" t="s">
        <v>81</v>
      </c>
      <c r="C21" s="92"/>
      <c r="D21" s="90"/>
      <c r="E21" s="91"/>
      <c r="F21" s="52">
        <v>3.0092592592592589E-4</v>
      </c>
      <c r="G21" s="53">
        <v>4.3712172158708804E-3</v>
      </c>
      <c r="H21" s="69">
        <v>3.6181463957695513E-3</v>
      </c>
      <c r="I21" s="72">
        <v>3.0092592592592589E-4</v>
      </c>
      <c r="J21" s="53">
        <v>4.3558384989110391E-3</v>
      </c>
      <c r="K21" s="55">
        <v>3.590664272890484E-3</v>
      </c>
    </row>
    <row r="22" spans="2:14" x14ac:dyDescent="0.3">
      <c r="B22" s="51" t="s">
        <v>82</v>
      </c>
      <c r="C22" s="72">
        <v>2.4305555555555552E-4</v>
      </c>
      <c r="D22" s="53">
        <v>1</v>
      </c>
      <c r="E22" s="69">
        <v>0.38181818181818178</v>
      </c>
      <c r="F22" s="52">
        <v>3.7083333333333336E-2</v>
      </c>
      <c r="G22" s="53">
        <v>0.53866845998655011</v>
      </c>
      <c r="H22" s="69">
        <v>0.4458669635402171</v>
      </c>
      <c r="I22" s="72">
        <v>3.7326388888888895E-2</v>
      </c>
      <c r="J22" s="53">
        <v>0.54029150611492716</v>
      </c>
      <c r="K22" s="55">
        <v>0.44538047231045436</v>
      </c>
    </row>
    <row r="23" spans="2:14" s="61" customFormat="1" x14ac:dyDescent="0.3">
      <c r="B23" s="56" t="s">
        <v>11</v>
      </c>
      <c r="C23" s="57">
        <v>2.4305555555555552E-4</v>
      </c>
      <c r="D23" s="58">
        <v>1</v>
      </c>
      <c r="E23" s="59">
        <v>0.38181818181818178</v>
      </c>
      <c r="F23" s="57">
        <v>6.8842592592592594E-2</v>
      </c>
      <c r="G23" s="58">
        <v>1</v>
      </c>
      <c r="H23" s="59">
        <v>0.82772056777066516</v>
      </c>
      <c r="I23" s="57">
        <v>6.908564814814816E-2</v>
      </c>
      <c r="J23" s="58">
        <v>0.99999999999999989</v>
      </c>
      <c r="K23" s="60">
        <v>0.82433365557243476</v>
      </c>
    </row>
    <row r="24" spans="2:14" x14ac:dyDescent="0.3">
      <c r="B24" s="73"/>
      <c r="C24" s="96"/>
      <c r="D24" s="96"/>
      <c r="E24" s="96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64" t="s">
        <v>12</v>
      </c>
      <c r="D25" s="64" t="s">
        <v>13</v>
      </c>
      <c r="E25" s="64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52"/>
      <c r="D26" s="97"/>
      <c r="E26" s="91"/>
      <c r="F26" s="52"/>
      <c r="G26" s="54"/>
      <c r="H26" s="69"/>
      <c r="I26" s="72"/>
      <c r="J26" s="53"/>
      <c r="K26" s="55"/>
    </row>
    <row r="27" spans="2:14" x14ac:dyDescent="0.3">
      <c r="B27" s="51" t="s">
        <v>85</v>
      </c>
      <c r="C27" s="52"/>
      <c r="D27" s="97"/>
      <c r="E27" s="91"/>
      <c r="F27" s="52">
        <v>5.3240740740740744E-4</v>
      </c>
      <c r="G27" s="54"/>
      <c r="H27" s="69">
        <v>6.4013359309768999E-3</v>
      </c>
      <c r="I27" s="72">
        <v>5.3240740740740744E-4</v>
      </c>
      <c r="J27" s="53"/>
      <c r="K27" s="55">
        <v>6.3527137135754724E-3</v>
      </c>
    </row>
    <row r="28" spans="2:14" x14ac:dyDescent="0.3">
      <c r="B28" s="51" t="s">
        <v>86</v>
      </c>
      <c r="C28" s="52"/>
      <c r="D28" s="97"/>
      <c r="E28" s="91"/>
      <c r="F28" s="52"/>
      <c r="G28" s="54"/>
      <c r="H28" s="69"/>
      <c r="I28" s="72"/>
      <c r="J28" s="53"/>
      <c r="K28" s="55"/>
    </row>
    <row r="29" spans="2:14" x14ac:dyDescent="0.3">
      <c r="B29" s="51" t="s">
        <v>87</v>
      </c>
      <c r="C29" s="52">
        <v>3.9351851851851852E-4</v>
      </c>
      <c r="D29" s="54"/>
      <c r="E29" s="69">
        <v>0.61818181818181828</v>
      </c>
      <c r="F29" s="52">
        <v>4.409722222222222E-3</v>
      </c>
      <c r="G29" s="54"/>
      <c r="H29" s="69">
        <v>5.3019760645699965E-2</v>
      </c>
      <c r="I29" s="72">
        <v>4.8032407407407407E-3</v>
      </c>
      <c r="J29" s="53"/>
      <c r="K29" s="55">
        <v>5.7312525894213498E-2</v>
      </c>
    </row>
    <row r="30" spans="2:14" x14ac:dyDescent="0.3">
      <c r="B30" s="51" t="s">
        <v>88</v>
      </c>
      <c r="C30" s="97"/>
      <c r="D30" s="97"/>
      <c r="E30" s="91"/>
      <c r="F30" s="52">
        <v>9.386574074074075E-3</v>
      </c>
      <c r="G30" s="54"/>
      <c r="H30" s="69">
        <v>0.11285833565265796</v>
      </c>
      <c r="I30" s="72">
        <v>9.386574074074075E-3</v>
      </c>
      <c r="J30" s="53"/>
      <c r="K30" s="55">
        <v>0.11200110481977628</v>
      </c>
    </row>
    <row r="31" spans="2:14" x14ac:dyDescent="0.3">
      <c r="B31" s="51" t="s">
        <v>89</v>
      </c>
      <c r="C31" s="52"/>
      <c r="D31" s="97"/>
      <c r="E31" s="91"/>
      <c r="F31" s="52"/>
      <c r="G31" s="54"/>
      <c r="H31" s="69"/>
      <c r="I31" s="72"/>
      <c r="J31" s="53"/>
      <c r="K31" s="55"/>
    </row>
    <row r="32" spans="2:14" s="61" customFormat="1" x14ac:dyDescent="0.3">
      <c r="B32" s="56" t="s">
        <v>11</v>
      </c>
      <c r="C32" s="66">
        <v>3.9351851851851852E-4</v>
      </c>
      <c r="D32" s="66"/>
      <c r="E32" s="58">
        <v>0.61818181818181828</v>
      </c>
      <c r="F32" s="66">
        <v>1.4328703703703705E-2</v>
      </c>
      <c r="G32" s="66"/>
      <c r="H32" s="58">
        <v>0.17227943222933484</v>
      </c>
      <c r="I32" s="66">
        <v>1.4722222222222223E-2</v>
      </c>
      <c r="J32" s="66"/>
      <c r="K32" s="68">
        <v>0.17566634442756524</v>
      </c>
    </row>
    <row r="33" spans="2:14" x14ac:dyDescent="0.3">
      <c r="B33" s="73"/>
      <c r="C33" s="96"/>
      <c r="D33" s="96"/>
      <c r="E33" s="96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66">
        <v>6.3657407407407402E-4</v>
      </c>
      <c r="D34" s="67"/>
      <c r="E34" s="58">
        <v>1</v>
      </c>
      <c r="F34" s="66">
        <v>8.3171296296296299E-2</v>
      </c>
      <c r="G34" s="67"/>
      <c r="H34" s="58">
        <v>1</v>
      </c>
      <c r="I34" s="66">
        <v>8.380787037037038E-2</v>
      </c>
      <c r="J34" s="67"/>
      <c r="K34" s="68">
        <v>1</v>
      </c>
    </row>
    <row r="35" spans="2:14" ht="66" customHeight="1" thickBot="1" x14ac:dyDescent="0.35">
      <c r="B35" s="255" t="s">
        <v>127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128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129</v>
      </c>
      <c r="D5" s="248"/>
      <c r="E5" s="254"/>
      <c r="F5" s="253" t="s">
        <v>130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52"/>
      <c r="D7" s="53"/>
      <c r="E7" s="69"/>
      <c r="F7" s="52">
        <v>2.2395833333333334E-2</v>
      </c>
      <c r="G7" s="53">
        <v>0.43649898488608169</v>
      </c>
      <c r="H7" s="69">
        <v>0.37254524451289955</v>
      </c>
      <c r="I7" s="72">
        <v>2.2395833333333334E-2</v>
      </c>
      <c r="J7" s="53">
        <v>0.43649898488608169</v>
      </c>
      <c r="K7" s="55">
        <v>0.37254524451289955</v>
      </c>
    </row>
    <row r="8" spans="2:11" x14ac:dyDescent="0.3">
      <c r="B8" s="51" t="s">
        <v>68</v>
      </c>
      <c r="C8" s="52"/>
      <c r="D8" s="53"/>
      <c r="E8" s="69"/>
      <c r="F8" s="52">
        <v>2.6620370370370372E-4</v>
      </c>
      <c r="G8" s="53">
        <v>5.1883600270697054E-3</v>
      </c>
      <c r="H8" s="69">
        <v>4.4281863688871784E-3</v>
      </c>
      <c r="I8" s="72">
        <v>2.6620370370370372E-4</v>
      </c>
      <c r="J8" s="53">
        <v>5.1883600270697054E-3</v>
      </c>
      <c r="K8" s="55">
        <v>4.4281863688871784E-3</v>
      </c>
    </row>
    <row r="9" spans="2:11" x14ac:dyDescent="0.3">
      <c r="B9" s="51" t="s">
        <v>69</v>
      </c>
      <c r="C9" s="52"/>
      <c r="D9" s="53"/>
      <c r="E9" s="69"/>
      <c r="F9" s="52">
        <v>6.5972222222222224E-4</v>
      </c>
      <c r="G9" s="53">
        <v>1.2858109632303183E-2</v>
      </c>
      <c r="H9" s="69">
        <v>1.0974201001155181E-2</v>
      </c>
      <c r="I9" s="72">
        <v>6.5972222222222224E-4</v>
      </c>
      <c r="J9" s="53">
        <v>1.2858109632303183E-2</v>
      </c>
      <c r="K9" s="55">
        <v>1.0974201001155181E-2</v>
      </c>
    </row>
    <row r="10" spans="2:11" x14ac:dyDescent="0.3">
      <c r="B10" s="51" t="s">
        <v>70</v>
      </c>
      <c r="C10" s="52"/>
      <c r="D10" s="53"/>
      <c r="E10" s="69"/>
      <c r="F10" s="52">
        <v>3.3564814814814812E-4</v>
      </c>
      <c r="G10" s="53">
        <v>6.5418452515226709E-3</v>
      </c>
      <c r="H10" s="69">
        <v>5.5833654216403544E-3</v>
      </c>
      <c r="I10" s="72">
        <v>3.3564814814814812E-4</v>
      </c>
      <c r="J10" s="53">
        <v>6.5418452515226709E-3</v>
      </c>
      <c r="K10" s="55">
        <v>5.5833654216403544E-3</v>
      </c>
    </row>
    <row r="11" spans="2:11" x14ac:dyDescent="0.3">
      <c r="B11" s="51" t="s">
        <v>71</v>
      </c>
      <c r="C11" s="52"/>
      <c r="D11" s="53"/>
      <c r="E11" s="69"/>
      <c r="F11" s="52">
        <v>1.5613425925925926E-2</v>
      </c>
      <c r="G11" s="53">
        <v>0.30430859463117532</v>
      </c>
      <c r="H11" s="69">
        <v>0.25972275702733927</v>
      </c>
      <c r="I11" s="72">
        <v>1.5613425925925926E-2</v>
      </c>
      <c r="J11" s="53">
        <v>0.30430859463117532</v>
      </c>
      <c r="K11" s="55">
        <v>0.25972275702733927</v>
      </c>
    </row>
    <row r="12" spans="2:11" x14ac:dyDescent="0.3">
      <c r="B12" s="51" t="s">
        <v>72</v>
      </c>
      <c r="C12" s="52"/>
      <c r="D12" s="53"/>
      <c r="E12" s="69"/>
      <c r="F12" s="52">
        <v>2.3148148148148146E-4</v>
      </c>
      <c r="G12" s="53">
        <v>4.5116174148432213E-3</v>
      </c>
      <c r="H12" s="69">
        <v>3.8505968425105895E-3</v>
      </c>
      <c r="I12" s="72">
        <v>2.3148148148148146E-4</v>
      </c>
      <c r="J12" s="53">
        <v>4.5116174148432213E-3</v>
      </c>
      <c r="K12" s="55">
        <v>3.8505968425105895E-3</v>
      </c>
    </row>
    <row r="13" spans="2:11" x14ac:dyDescent="0.3">
      <c r="B13" s="51" t="s">
        <v>73</v>
      </c>
      <c r="C13" s="52"/>
      <c r="D13" s="53"/>
      <c r="E13" s="69"/>
      <c r="F13" s="52"/>
      <c r="G13" s="53"/>
      <c r="H13" s="69"/>
      <c r="I13" s="72"/>
      <c r="J13" s="53"/>
      <c r="K13" s="55"/>
    </row>
    <row r="14" spans="2:11" x14ac:dyDescent="0.3">
      <c r="B14" s="51" t="s">
        <v>74</v>
      </c>
      <c r="C14" s="52"/>
      <c r="D14" s="53"/>
      <c r="E14" s="69"/>
      <c r="F14" s="52"/>
      <c r="G14" s="53"/>
      <c r="H14" s="69"/>
      <c r="I14" s="72"/>
      <c r="J14" s="53"/>
      <c r="K14" s="55"/>
    </row>
    <row r="15" spans="2:11" x14ac:dyDescent="0.3">
      <c r="B15" s="51" t="s">
        <v>75</v>
      </c>
      <c r="C15" s="52"/>
      <c r="D15" s="53"/>
      <c r="E15" s="69"/>
      <c r="F15" s="52"/>
      <c r="G15" s="53"/>
      <c r="H15" s="69"/>
      <c r="I15" s="72"/>
      <c r="J15" s="53"/>
      <c r="K15" s="55"/>
    </row>
    <row r="16" spans="2:11" x14ac:dyDescent="0.3">
      <c r="B16" s="51" t="s">
        <v>76</v>
      </c>
      <c r="C16" s="52"/>
      <c r="D16" s="53"/>
      <c r="E16" s="69"/>
      <c r="F16" s="52">
        <v>3.4375E-3</v>
      </c>
      <c r="G16" s="53">
        <v>6.6997518610421844E-2</v>
      </c>
      <c r="H16" s="69">
        <v>5.7181363111282253E-2</v>
      </c>
      <c r="I16" s="72">
        <v>3.4375E-3</v>
      </c>
      <c r="J16" s="53">
        <v>6.6997518610421844E-2</v>
      </c>
      <c r="K16" s="55">
        <v>5.7181363111282253E-2</v>
      </c>
    </row>
    <row r="17" spans="2:14" x14ac:dyDescent="0.3">
      <c r="B17" s="51" t="s">
        <v>77</v>
      </c>
      <c r="C17" s="52"/>
      <c r="D17" s="53"/>
      <c r="E17" s="69"/>
      <c r="F17" s="52"/>
      <c r="G17" s="53"/>
      <c r="H17" s="69"/>
      <c r="I17" s="72"/>
      <c r="J17" s="53"/>
      <c r="K17" s="55"/>
    </row>
    <row r="18" spans="2:14" x14ac:dyDescent="0.3">
      <c r="B18" s="51" t="s">
        <v>78</v>
      </c>
      <c r="C18" s="52"/>
      <c r="D18" s="53"/>
      <c r="E18" s="69"/>
      <c r="F18" s="52"/>
      <c r="G18" s="53"/>
      <c r="H18" s="69"/>
      <c r="I18" s="72"/>
      <c r="J18" s="53"/>
      <c r="K18" s="55"/>
    </row>
    <row r="19" spans="2:14" x14ac:dyDescent="0.3">
      <c r="B19" s="51" t="s">
        <v>79</v>
      </c>
      <c r="C19" s="52"/>
      <c r="D19" s="53"/>
      <c r="E19" s="69"/>
      <c r="F19" s="52"/>
      <c r="G19" s="53"/>
      <c r="H19" s="69"/>
      <c r="I19" s="72"/>
      <c r="J19" s="53"/>
      <c r="K19" s="55"/>
    </row>
    <row r="20" spans="2:14" x14ac:dyDescent="0.3">
      <c r="B20" s="51" t="s">
        <v>80</v>
      </c>
      <c r="C20" s="52"/>
      <c r="D20" s="53"/>
      <c r="E20" s="69"/>
      <c r="F20" s="52"/>
      <c r="G20" s="53"/>
      <c r="H20" s="69"/>
      <c r="I20" s="72"/>
      <c r="J20" s="53"/>
      <c r="K20" s="55"/>
    </row>
    <row r="21" spans="2:14" x14ac:dyDescent="0.3">
      <c r="B21" s="51" t="s">
        <v>81</v>
      </c>
      <c r="C21" s="52"/>
      <c r="D21" s="53"/>
      <c r="E21" s="69"/>
      <c r="F21" s="52">
        <v>5.5555555555555556E-4</v>
      </c>
      <c r="G21" s="53">
        <v>1.0827881795623733E-2</v>
      </c>
      <c r="H21" s="69">
        <v>9.2414324220254154E-3</v>
      </c>
      <c r="I21" s="72">
        <v>5.5555555555555556E-4</v>
      </c>
      <c r="J21" s="53">
        <v>1.0827881795623733E-2</v>
      </c>
      <c r="K21" s="55">
        <v>9.2414324220254154E-3</v>
      </c>
    </row>
    <row r="22" spans="2:14" x14ac:dyDescent="0.3">
      <c r="B22" s="51" t="s">
        <v>82</v>
      </c>
      <c r="C22" s="52"/>
      <c r="D22" s="53"/>
      <c r="E22" s="69"/>
      <c r="F22" s="52">
        <v>7.8125E-3</v>
      </c>
      <c r="G22" s="53">
        <v>0.15226708775095874</v>
      </c>
      <c r="H22" s="69">
        <v>0.1299576434347324</v>
      </c>
      <c r="I22" s="72">
        <v>7.8125E-3</v>
      </c>
      <c r="J22" s="53">
        <v>0.15226708775095874</v>
      </c>
      <c r="K22" s="55">
        <v>0.1299576434347324</v>
      </c>
    </row>
    <row r="23" spans="2:14" s="61" customFormat="1" x14ac:dyDescent="0.3">
      <c r="B23" s="56" t="s">
        <v>11</v>
      </c>
      <c r="C23" s="57"/>
      <c r="D23" s="58"/>
      <c r="E23" s="59"/>
      <c r="F23" s="57">
        <v>5.1307870370370365E-2</v>
      </c>
      <c r="G23" s="58">
        <v>1</v>
      </c>
      <c r="H23" s="59">
        <v>0.85348479014247225</v>
      </c>
      <c r="I23" s="57">
        <v>5.1307870370370365E-2</v>
      </c>
      <c r="J23" s="58">
        <v>1</v>
      </c>
      <c r="K23" s="60">
        <v>0.85348479014247225</v>
      </c>
    </row>
    <row r="24" spans="2:14" x14ac:dyDescent="0.3">
      <c r="B24" s="73"/>
      <c r="C24" s="70"/>
      <c r="D24" s="70"/>
      <c r="E24" s="70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48" t="s">
        <v>12</v>
      </c>
      <c r="D25" s="48" t="s">
        <v>13</v>
      </c>
      <c r="E25" s="48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52"/>
      <c r="D26" s="54"/>
      <c r="E26" s="69"/>
      <c r="F26" s="52"/>
      <c r="G26" s="54"/>
      <c r="H26" s="69"/>
      <c r="I26" s="72"/>
      <c r="J26" s="53"/>
      <c r="K26" s="55"/>
    </row>
    <row r="27" spans="2:14" x14ac:dyDescent="0.3">
      <c r="B27" s="51" t="s">
        <v>85</v>
      </c>
      <c r="C27" s="52"/>
      <c r="D27" s="54"/>
      <c r="E27" s="69"/>
      <c r="F27" s="52">
        <v>3.2407407407407406E-4</v>
      </c>
      <c r="G27" s="54"/>
      <c r="H27" s="69">
        <v>5.3908355795148251E-3</v>
      </c>
      <c r="I27" s="72">
        <v>3.2407407407407406E-4</v>
      </c>
      <c r="J27" s="53"/>
      <c r="K27" s="55">
        <v>5.3908355795148251E-3</v>
      </c>
    </row>
    <row r="28" spans="2:14" x14ac:dyDescent="0.3">
      <c r="B28" s="51" t="s">
        <v>86</v>
      </c>
      <c r="C28" s="52"/>
      <c r="D28" s="54"/>
      <c r="E28" s="69"/>
      <c r="F28" s="52"/>
      <c r="G28" s="54"/>
      <c r="H28" s="69"/>
      <c r="I28" s="72"/>
      <c r="J28" s="53"/>
      <c r="K28" s="55"/>
    </row>
    <row r="29" spans="2:14" x14ac:dyDescent="0.3">
      <c r="B29" s="51" t="s">
        <v>87</v>
      </c>
      <c r="C29" s="52"/>
      <c r="D29" s="54"/>
      <c r="E29" s="69"/>
      <c r="F29" s="52">
        <v>3.1944444444444446E-3</v>
      </c>
      <c r="G29" s="54"/>
      <c r="H29" s="69">
        <v>5.313823642664614E-2</v>
      </c>
      <c r="I29" s="72">
        <v>3.1944444444444446E-3</v>
      </c>
      <c r="J29" s="53"/>
      <c r="K29" s="55">
        <v>5.313823642664614E-2</v>
      </c>
    </row>
    <row r="30" spans="2:14" x14ac:dyDescent="0.3">
      <c r="B30" s="51" t="s">
        <v>88</v>
      </c>
      <c r="C30" s="52"/>
      <c r="D30" s="54"/>
      <c r="E30" s="69"/>
      <c r="F30" s="52">
        <v>5.2893518518518515E-3</v>
      </c>
      <c r="G30" s="54"/>
      <c r="H30" s="69">
        <v>8.7986137851366969E-2</v>
      </c>
      <c r="I30" s="72">
        <v>5.2893518518518515E-3</v>
      </c>
      <c r="J30" s="53"/>
      <c r="K30" s="55">
        <v>8.7986137851366969E-2</v>
      </c>
    </row>
    <row r="31" spans="2:14" x14ac:dyDescent="0.3">
      <c r="B31" s="51" t="s">
        <v>89</v>
      </c>
      <c r="C31" s="52"/>
      <c r="D31" s="54"/>
      <c r="E31" s="69"/>
      <c r="F31" s="52"/>
      <c r="G31" s="54"/>
      <c r="H31" s="69"/>
      <c r="I31" s="72"/>
      <c r="J31" s="53"/>
      <c r="K31" s="55"/>
    </row>
    <row r="32" spans="2:14" s="61" customFormat="1" x14ac:dyDescent="0.3">
      <c r="B32" s="56" t="s">
        <v>11</v>
      </c>
      <c r="C32" s="66"/>
      <c r="D32" s="66"/>
      <c r="E32" s="58"/>
      <c r="F32" s="66">
        <v>8.8078703703703704E-3</v>
      </c>
      <c r="G32" s="66"/>
      <c r="H32" s="58">
        <v>0.14651520985752792</v>
      </c>
      <c r="I32" s="66">
        <v>8.8078703703703704E-3</v>
      </c>
      <c r="J32" s="66"/>
      <c r="K32" s="68">
        <v>0.14651520985752792</v>
      </c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66"/>
      <c r="D34" s="67"/>
      <c r="E34" s="58"/>
      <c r="F34" s="66">
        <v>6.0115740740740733E-2</v>
      </c>
      <c r="G34" s="67"/>
      <c r="H34" s="58">
        <v>1.0000000000000002</v>
      </c>
      <c r="I34" s="66">
        <v>6.0115740740740733E-2</v>
      </c>
      <c r="J34" s="67"/>
      <c r="K34" s="68">
        <v>1.0000000000000002</v>
      </c>
    </row>
    <row r="35" spans="2:14" ht="66" customHeight="1" thickBot="1" x14ac:dyDescent="0.35">
      <c r="B35" s="255" t="s">
        <v>131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44" t="s">
        <v>132</v>
      </c>
      <c r="C3" s="245"/>
      <c r="D3" s="245"/>
      <c r="E3" s="245"/>
      <c r="F3" s="245"/>
      <c r="G3" s="245"/>
      <c r="H3" s="245"/>
      <c r="I3" s="245"/>
      <c r="J3" s="245"/>
      <c r="K3" s="246"/>
    </row>
    <row r="4" spans="2:11" x14ac:dyDescent="0.3">
      <c r="B4" s="247" t="s">
        <v>61</v>
      </c>
      <c r="C4" s="248"/>
      <c r="D4" s="248"/>
      <c r="E4" s="248"/>
      <c r="F4" s="248"/>
      <c r="G4" s="248"/>
      <c r="H4" s="248"/>
      <c r="I4" s="248"/>
      <c r="J4" s="248"/>
      <c r="K4" s="249"/>
    </row>
    <row r="5" spans="2:11" x14ac:dyDescent="0.3">
      <c r="B5" s="47"/>
      <c r="C5" s="253" t="s">
        <v>133</v>
      </c>
      <c r="D5" s="248"/>
      <c r="E5" s="254"/>
      <c r="F5" s="253" t="s">
        <v>134</v>
      </c>
      <c r="G5" s="248"/>
      <c r="H5" s="254"/>
      <c r="I5" s="253" t="s">
        <v>11</v>
      </c>
      <c r="J5" s="248"/>
      <c r="K5" s="249"/>
    </row>
    <row r="6" spans="2:11" x14ac:dyDescent="0.3">
      <c r="B6" s="1" t="s">
        <v>66</v>
      </c>
      <c r="C6" s="45" t="s">
        <v>12</v>
      </c>
      <c r="D6" s="48" t="s">
        <v>13</v>
      </c>
      <c r="E6" s="49" t="s">
        <v>13</v>
      </c>
      <c r="F6" s="45" t="s">
        <v>12</v>
      </c>
      <c r="G6" s="48" t="s">
        <v>13</v>
      </c>
      <c r="H6" s="49" t="s">
        <v>13</v>
      </c>
      <c r="I6" s="45" t="s">
        <v>12</v>
      </c>
      <c r="J6" s="48" t="s">
        <v>13</v>
      </c>
      <c r="K6" s="50" t="s">
        <v>13</v>
      </c>
    </row>
    <row r="7" spans="2:11" x14ac:dyDescent="0.3">
      <c r="B7" s="51" t="s">
        <v>67</v>
      </c>
      <c r="C7" s="74"/>
      <c r="D7" s="75"/>
      <c r="E7" s="76"/>
      <c r="F7" s="74"/>
      <c r="G7" s="75"/>
      <c r="H7" s="76"/>
      <c r="I7" s="77"/>
      <c r="J7" s="75"/>
      <c r="K7" s="78"/>
    </row>
    <row r="8" spans="2:11" x14ac:dyDescent="0.3">
      <c r="B8" s="51" t="s">
        <v>68</v>
      </c>
      <c r="C8" s="74"/>
      <c r="D8" s="75"/>
      <c r="E8" s="76"/>
      <c r="F8" s="74"/>
      <c r="G8" s="75"/>
      <c r="H8" s="76"/>
      <c r="I8" s="77"/>
      <c r="J8" s="75"/>
      <c r="K8" s="78"/>
    </row>
    <row r="9" spans="2:11" x14ac:dyDescent="0.3">
      <c r="B9" s="51" t="s">
        <v>69</v>
      </c>
      <c r="C9" s="74"/>
      <c r="D9" s="75"/>
      <c r="E9" s="76"/>
      <c r="F9" s="74"/>
      <c r="G9" s="75"/>
      <c r="H9" s="76"/>
      <c r="I9" s="77"/>
      <c r="J9" s="75"/>
      <c r="K9" s="78"/>
    </row>
    <row r="10" spans="2:11" x14ac:dyDescent="0.3">
      <c r="B10" s="51" t="s">
        <v>70</v>
      </c>
      <c r="C10" s="74"/>
      <c r="D10" s="75"/>
      <c r="E10" s="76"/>
      <c r="F10" s="74"/>
      <c r="G10" s="75"/>
      <c r="H10" s="76"/>
      <c r="I10" s="77"/>
      <c r="J10" s="75"/>
      <c r="K10" s="78"/>
    </row>
    <row r="11" spans="2:11" x14ac:dyDescent="0.3">
      <c r="B11" s="51" t="s">
        <v>71</v>
      </c>
      <c r="C11" s="74"/>
      <c r="D11" s="75"/>
      <c r="E11" s="76"/>
      <c r="F11" s="74"/>
      <c r="G11" s="75"/>
      <c r="H11" s="76"/>
      <c r="I11" s="77"/>
      <c r="J11" s="75"/>
      <c r="K11" s="78"/>
    </row>
    <row r="12" spans="2:11" x14ac:dyDescent="0.3">
      <c r="B12" s="51" t="s">
        <v>72</v>
      </c>
      <c r="C12" s="74"/>
      <c r="D12" s="75"/>
      <c r="E12" s="76"/>
      <c r="F12" s="74"/>
      <c r="G12" s="75"/>
      <c r="H12" s="76"/>
      <c r="I12" s="77"/>
      <c r="J12" s="75"/>
      <c r="K12" s="78"/>
    </row>
    <row r="13" spans="2:11" x14ac:dyDescent="0.3">
      <c r="B13" s="51" t="s">
        <v>73</v>
      </c>
      <c r="C13" s="74"/>
      <c r="D13" s="75"/>
      <c r="E13" s="76"/>
      <c r="F13" s="74"/>
      <c r="G13" s="75"/>
      <c r="H13" s="76"/>
      <c r="I13" s="77"/>
      <c r="J13" s="75"/>
      <c r="K13" s="78"/>
    </row>
    <row r="14" spans="2:11" x14ac:dyDescent="0.3">
      <c r="B14" s="51" t="s">
        <v>74</v>
      </c>
      <c r="C14" s="74"/>
      <c r="D14" s="75"/>
      <c r="E14" s="76"/>
      <c r="F14" s="74"/>
      <c r="G14" s="75"/>
      <c r="H14" s="76"/>
      <c r="I14" s="77"/>
      <c r="J14" s="75"/>
      <c r="K14" s="78"/>
    </row>
    <row r="15" spans="2:11" x14ac:dyDescent="0.3">
      <c r="B15" s="51" t="s">
        <v>75</v>
      </c>
      <c r="C15" s="74"/>
      <c r="D15" s="75"/>
      <c r="E15" s="76"/>
      <c r="F15" s="74"/>
      <c r="G15" s="75"/>
      <c r="H15" s="76"/>
      <c r="I15" s="77"/>
      <c r="J15" s="75"/>
      <c r="K15" s="78"/>
    </row>
    <row r="16" spans="2:11" x14ac:dyDescent="0.3">
      <c r="B16" s="51" t="s">
        <v>76</v>
      </c>
      <c r="C16" s="74"/>
      <c r="D16" s="75"/>
      <c r="E16" s="76"/>
      <c r="F16" s="74"/>
      <c r="G16" s="75"/>
      <c r="H16" s="76"/>
      <c r="I16" s="77"/>
      <c r="J16" s="75"/>
      <c r="K16" s="78"/>
    </row>
    <row r="17" spans="2:14" x14ac:dyDescent="0.3">
      <c r="B17" s="51" t="s">
        <v>77</v>
      </c>
      <c r="C17" s="74"/>
      <c r="D17" s="75"/>
      <c r="E17" s="76"/>
      <c r="F17" s="74"/>
      <c r="G17" s="75"/>
      <c r="H17" s="76"/>
      <c r="I17" s="77"/>
      <c r="J17" s="75"/>
      <c r="K17" s="78"/>
    </row>
    <row r="18" spans="2:14" x14ac:dyDescent="0.3">
      <c r="B18" s="51" t="s">
        <v>78</v>
      </c>
      <c r="C18" s="74"/>
      <c r="D18" s="75"/>
      <c r="E18" s="76"/>
      <c r="F18" s="74"/>
      <c r="G18" s="75"/>
      <c r="H18" s="76"/>
      <c r="I18" s="77"/>
      <c r="J18" s="75"/>
      <c r="K18" s="78"/>
    </row>
    <row r="19" spans="2:14" x14ac:dyDescent="0.3">
      <c r="B19" s="51" t="s">
        <v>79</v>
      </c>
      <c r="C19" s="74"/>
      <c r="D19" s="75"/>
      <c r="E19" s="76"/>
      <c r="F19" s="74"/>
      <c r="G19" s="75"/>
      <c r="H19" s="76"/>
      <c r="I19" s="77"/>
      <c r="J19" s="75"/>
      <c r="K19" s="78"/>
    </row>
    <row r="20" spans="2:14" x14ac:dyDescent="0.3">
      <c r="B20" s="51" t="s">
        <v>80</v>
      </c>
      <c r="C20" s="74"/>
      <c r="D20" s="75"/>
      <c r="E20" s="76"/>
      <c r="F20" s="74"/>
      <c r="G20" s="75"/>
      <c r="H20" s="76"/>
      <c r="I20" s="77"/>
      <c r="J20" s="75"/>
      <c r="K20" s="78"/>
    </row>
    <row r="21" spans="2:14" x14ac:dyDescent="0.3">
      <c r="B21" s="51" t="s">
        <v>81</v>
      </c>
      <c r="C21" s="79"/>
      <c r="D21" s="75"/>
      <c r="E21" s="76"/>
      <c r="F21" s="74"/>
      <c r="G21" s="75"/>
      <c r="H21" s="76"/>
      <c r="I21" s="77"/>
      <c r="J21" s="75"/>
      <c r="K21" s="78"/>
    </row>
    <row r="22" spans="2:14" x14ac:dyDescent="0.3">
      <c r="B22" s="51" t="s">
        <v>82</v>
      </c>
      <c r="C22" s="74"/>
      <c r="D22" s="75"/>
      <c r="E22" s="76"/>
      <c r="F22" s="74"/>
      <c r="G22" s="75"/>
      <c r="H22" s="76"/>
      <c r="I22" s="77"/>
      <c r="J22" s="75"/>
      <c r="K22" s="78"/>
    </row>
    <row r="23" spans="2:14" s="61" customFormat="1" x14ac:dyDescent="0.3">
      <c r="B23" s="56" t="s">
        <v>11</v>
      </c>
      <c r="C23" s="80"/>
      <c r="D23" s="81"/>
      <c r="E23" s="82"/>
      <c r="F23" s="80"/>
      <c r="G23" s="81"/>
      <c r="H23" s="82"/>
      <c r="I23" s="80"/>
      <c r="J23" s="81"/>
      <c r="K23" s="83"/>
    </row>
    <row r="24" spans="2:14" x14ac:dyDescent="0.3">
      <c r="B24" s="73"/>
      <c r="C24" s="70"/>
      <c r="D24" s="70"/>
      <c r="E24" s="70"/>
      <c r="F24" s="70"/>
      <c r="G24" s="70"/>
      <c r="H24" s="70"/>
      <c r="I24" s="70"/>
      <c r="J24" s="70"/>
      <c r="K24" s="71"/>
      <c r="L24" s="70"/>
      <c r="M24" s="70"/>
      <c r="N24" s="70"/>
    </row>
    <row r="25" spans="2:14" s="65" customFormat="1" x14ac:dyDescent="0.3">
      <c r="B25" s="1" t="s">
        <v>83</v>
      </c>
      <c r="C25" s="48" t="s">
        <v>12</v>
      </c>
      <c r="D25" s="48" t="s">
        <v>13</v>
      </c>
      <c r="E25" s="48" t="s">
        <v>13</v>
      </c>
      <c r="F25" s="48" t="s">
        <v>12</v>
      </c>
      <c r="G25" s="48" t="s">
        <v>13</v>
      </c>
      <c r="H25" s="48" t="s">
        <v>13</v>
      </c>
      <c r="I25" s="48" t="s">
        <v>12</v>
      </c>
      <c r="J25" s="49" t="s">
        <v>13</v>
      </c>
      <c r="K25" s="50" t="s">
        <v>13</v>
      </c>
    </row>
    <row r="26" spans="2:14" x14ac:dyDescent="0.3">
      <c r="B26" s="51" t="s">
        <v>84</v>
      </c>
      <c r="C26" s="84"/>
      <c r="D26" s="85"/>
      <c r="E26" s="76"/>
      <c r="F26" s="84"/>
      <c r="G26" s="85"/>
      <c r="H26" s="76"/>
      <c r="I26" s="77"/>
      <c r="J26" s="75"/>
      <c r="K26" s="78"/>
    </row>
    <row r="27" spans="2:14" x14ac:dyDescent="0.3">
      <c r="B27" s="51" t="s">
        <v>85</v>
      </c>
      <c r="C27" s="84"/>
      <c r="D27" s="85"/>
      <c r="E27" s="76"/>
      <c r="F27" s="84"/>
      <c r="G27" s="85"/>
      <c r="H27" s="76"/>
      <c r="I27" s="77"/>
      <c r="J27" s="75"/>
      <c r="K27" s="78"/>
    </row>
    <row r="28" spans="2:14" x14ac:dyDescent="0.3">
      <c r="B28" s="51" t="s">
        <v>86</v>
      </c>
      <c r="C28" s="84"/>
      <c r="D28" s="85"/>
      <c r="E28" s="76"/>
      <c r="F28" s="84"/>
      <c r="G28" s="85"/>
      <c r="H28" s="76"/>
      <c r="I28" s="77"/>
      <c r="J28" s="75"/>
      <c r="K28" s="78"/>
    </row>
    <row r="29" spans="2:14" x14ac:dyDescent="0.3">
      <c r="B29" s="51" t="s">
        <v>87</v>
      </c>
      <c r="C29" s="84"/>
      <c r="D29" s="85"/>
      <c r="E29" s="76"/>
      <c r="F29" s="84"/>
      <c r="G29" s="85"/>
      <c r="H29" s="76"/>
      <c r="I29" s="77"/>
      <c r="J29" s="75"/>
      <c r="K29" s="78"/>
    </row>
    <row r="30" spans="2:14" x14ac:dyDescent="0.3">
      <c r="B30" s="51" t="s">
        <v>88</v>
      </c>
      <c r="C30" s="86"/>
      <c r="D30" s="85"/>
      <c r="E30" s="76"/>
      <c r="F30" s="86"/>
      <c r="G30" s="85"/>
      <c r="H30" s="76"/>
      <c r="I30" s="77"/>
      <c r="J30" s="75"/>
      <c r="K30" s="78"/>
    </row>
    <row r="31" spans="2:14" x14ac:dyDescent="0.3">
      <c r="B31" s="51" t="s">
        <v>89</v>
      </c>
      <c r="C31" s="84"/>
      <c r="D31" s="85"/>
      <c r="E31" s="76"/>
      <c r="F31" s="84"/>
      <c r="G31" s="85"/>
      <c r="H31" s="76"/>
      <c r="I31" s="77"/>
      <c r="J31" s="75"/>
      <c r="K31" s="78"/>
    </row>
    <row r="32" spans="2:14" s="61" customFormat="1" x14ac:dyDescent="0.3">
      <c r="B32" s="56" t="s">
        <v>11</v>
      </c>
      <c r="C32" s="87"/>
      <c r="D32" s="87"/>
      <c r="E32" s="81"/>
      <c r="F32" s="87"/>
      <c r="G32" s="87"/>
      <c r="H32" s="81"/>
      <c r="I32" s="87"/>
      <c r="J32" s="87"/>
      <c r="K32" s="88"/>
    </row>
    <row r="33" spans="2:14" x14ac:dyDescent="0.3">
      <c r="B33" s="73"/>
      <c r="C33" s="70"/>
      <c r="D33" s="70"/>
      <c r="E33" s="70"/>
      <c r="F33" s="70"/>
      <c r="G33" s="70"/>
      <c r="H33" s="70"/>
      <c r="I33" s="70"/>
      <c r="J33" s="70"/>
      <c r="K33" s="71"/>
      <c r="L33" s="70"/>
      <c r="M33" s="70"/>
      <c r="N33" s="70"/>
    </row>
    <row r="34" spans="2:14" s="61" customFormat="1" x14ac:dyDescent="0.3">
      <c r="B34" s="56" t="s">
        <v>14</v>
      </c>
      <c r="C34" s="87"/>
      <c r="D34" s="89"/>
      <c r="E34" s="81"/>
      <c r="F34" s="87"/>
      <c r="G34" s="89"/>
      <c r="H34" s="81"/>
      <c r="I34" s="87"/>
      <c r="J34" s="89"/>
      <c r="K34" s="88"/>
    </row>
    <row r="35" spans="2:14" ht="66" customHeight="1" thickBot="1" x14ac:dyDescent="0.35">
      <c r="B35" s="255" t="s">
        <v>99</v>
      </c>
      <c r="C35" s="256"/>
      <c r="D35" s="256"/>
      <c r="E35" s="256"/>
      <c r="F35" s="256"/>
      <c r="G35" s="256"/>
      <c r="H35" s="256"/>
      <c r="I35" s="256"/>
      <c r="J35" s="256"/>
      <c r="K35" s="25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176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80">
        <v>4.6331018518518528E-2</v>
      </c>
      <c r="D7" s="180">
        <v>4.3935185185185188E-2</v>
      </c>
      <c r="E7" s="180">
        <v>4.9768518518518521E-3</v>
      </c>
      <c r="F7" s="180">
        <v>1.7395833333333333E-2</v>
      </c>
      <c r="G7" s="180">
        <v>0.1159375</v>
      </c>
      <c r="H7" s="180"/>
      <c r="I7" s="180">
        <v>1.6018518518518519E-2</v>
      </c>
      <c r="J7" s="180"/>
      <c r="K7" s="181">
        <f>SUM(C7:J7)</f>
        <v>0.24459490740740744</v>
      </c>
    </row>
    <row r="8" spans="2:11" x14ac:dyDescent="0.3">
      <c r="B8" s="161" t="s">
        <v>68</v>
      </c>
      <c r="C8" s="180">
        <v>4.386574074074074E-3</v>
      </c>
      <c r="D8" s="180">
        <v>2.9166666666666664E-3</v>
      </c>
      <c r="E8" s="180"/>
      <c r="F8" s="180">
        <v>6.8402777777777776E-3</v>
      </c>
      <c r="G8" s="180"/>
      <c r="H8" s="180"/>
      <c r="I8" s="180"/>
      <c r="J8" s="180"/>
      <c r="K8" s="181">
        <f t="shared" ref="K8:K22" si="0">SUM(C8:J8)</f>
        <v>1.4143518518518517E-2</v>
      </c>
    </row>
    <row r="9" spans="2:11" x14ac:dyDescent="0.3">
      <c r="B9" s="161" t="s">
        <v>69</v>
      </c>
      <c r="C9" s="180">
        <v>2.5231481481481481E-3</v>
      </c>
      <c r="D9" s="180">
        <v>2.4756944444444443E-2</v>
      </c>
      <c r="E9" s="180"/>
      <c r="F9" s="180"/>
      <c r="G9" s="180">
        <v>2.2511574074074076E-2</v>
      </c>
      <c r="H9" s="180"/>
      <c r="I9" s="180">
        <v>4.0509259259259257E-3</v>
      </c>
      <c r="J9" s="180"/>
      <c r="K9" s="181">
        <f t="shared" si="0"/>
        <v>5.3842592592592588E-2</v>
      </c>
    </row>
    <row r="10" spans="2:11" x14ac:dyDescent="0.3">
      <c r="B10" s="161" t="s">
        <v>70</v>
      </c>
      <c r="C10" s="180">
        <v>2.8703703703703708E-3</v>
      </c>
      <c r="D10" s="180">
        <v>1.3043981481481483E-2</v>
      </c>
      <c r="E10" s="180"/>
      <c r="F10" s="180"/>
      <c r="G10" s="180">
        <v>1.7812499999999998E-2</v>
      </c>
      <c r="H10" s="180"/>
      <c r="I10" s="180"/>
      <c r="J10" s="180"/>
      <c r="K10" s="181">
        <f t="shared" si="0"/>
        <v>3.3726851851851855E-2</v>
      </c>
    </row>
    <row r="11" spans="2:11" x14ac:dyDescent="0.3">
      <c r="B11" s="161" t="s">
        <v>71</v>
      </c>
      <c r="C11" s="180">
        <v>5.8564814814814816E-3</v>
      </c>
      <c r="D11" s="180">
        <v>1.7430555555555557E-2</v>
      </c>
      <c r="E11" s="180">
        <v>2.5462962962962961E-3</v>
      </c>
      <c r="F11" s="180">
        <v>1.1342592592592591E-3</v>
      </c>
      <c r="G11" s="180">
        <v>3.5879629629629629E-3</v>
      </c>
      <c r="H11" s="180"/>
      <c r="I11" s="180"/>
      <c r="J11" s="180"/>
      <c r="K11" s="181">
        <f t="shared" si="0"/>
        <v>3.0555555555555555E-2</v>
      </c>
    </row>
    <row r="12" spans="2:11" x14ac:dyDescent="0.3">
      <c r="B12" s="161" t="s">
        <v>72</v>
      </c>
      <c r="C12" s="180">
        <v>3.7499999999999999E-3</v>
      </c>
      <c r="D12" s="180">
        <v>1.2870370370370371E-2</v>
      </c>
      <c r="E12" s="180"/>
      <c r="F12" s="180">
        <v>3.7615740740740743E-3</v>
      </c>
      <c r="G12" s="180">
        <v>1.7395833333333333E-2</v>
      </c>
      <c r="H12" s="180"/>
      <c r="I12" s="180">
        <v>3.4606481481481485E-3</v>
      </c>
      <c r="J12" s="180"/>
      <c r="K12" s="181">
        <f t="shared" si="0"/>
        <v>4.1238425925925921E-2</v>
      </c>
    </row>
    <row r="13" spans="2:11" x14ac:dyDescent="0.3">
      <c r="B13" s="161" t="s">
        <v>73</v>
      </c>
      <c r="C13" s="180"/>
      <c r="D13" s="180"/>
      <c r="E13" s="180"/>
      <c r="F13" s="180"/>
      <c r="G13" s="180">
        <v>2.2997685185185184E-2</v>
      </c>
      <c r="H13" s="180"/>
      <c r="I13" s="180"/>
      <c r="J13" s="180"/>
      <c r="K13" s="181">
        <f t="shared" si="0"/>
        <v>2.2997685185185184E-2</v>
      </c>
    </row>
    <row r="14" spans="2:11" x14ac:dyDescent="0.3">
      <c r="B14" s="161" t="s">
        <v>74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61" t="s">
        <v>75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61" t="s">
        <v>76</v>
      </c>
      <c r="C16" s="180"/>
      <c r="D16" s="180">
        <v>3.8425925925925928E-3</v>
      </c>
      <c r="E16" s="180"/>
      <c r="F16" s="180"/>
      <c r="G16" s="180">
        <v>8.5648148148148168E-3</v>
      </c>
      <c r="H16" s="180"/>
      <c r="I16" s="180"/>
      <c r="J16" s="180"/>
      <c r="K16" s="181">
        <f t="shared" si="0"/>
        <v>1.2407407407407409E-2</v>
      </c>
    </row>
    <row r="17" spans="2:11" x14ac:dyDescent="0.3">
      <c r="B17" s="161" t="s">
        <v>77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61" t="s">
        <v>78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61" t="s">
        <v>79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61" t="s">
        <v>80</v>
      </c>
      <c r="C20" s="180"/>
      <c r="D20" s="180">
        <v>1.3657407407407409E-3</v>
      </c>
      <c r="E20" s="180"/>
      <c r="F20" s="180"/>
      <c r="G20" s="180"/>
      <c r="H20" s="180"/>
      <c r="I20" s="180"/>
      <c r="J20" s="180"/>
      <c r="K20" s="181">
        <f t="shared" si="0"/>
        <v>1.3657407407407409E-3</v>
      </c>
    </row>
    <row r="21" spans="2:11" x14ac:dyDescent="0.3">
      <c r="B21" s="161" t="s">
        <v>81</v>
      </c>
      <c r="C21" s="180"/>
      <c r="D21" s="180">
        <v>2.8009259259259259E-3</v>
      </c>
      <c r="E21" s="180"/>
      <c r="F21" s="180"/>
      <c r="G21" s="180"/>
      <c r="H21" s="180"/>
      <c r="I21" s="180"/>
      <c r="J21" s="180"/>
      <c r="K21" s="181">
        <f t="shared" si="0"/>
        <v>2.8009259259259259E-3</v>
      </c>
    </row>
    <row r="22" spans="2:11" x14ac:dyDescent="0.3">
      <c r="B22" s="161" t="s">
        <v>82</v>
      </c>
      <c r="C22" s="180">
        <v>8.1828703703703699E-3</v>
      </c>
      <c r="D22" s="180">
        <v>1.1932870370370371E-2</v>
      </c>
      <c r="E22" s="180">
        <v>7.4652777777777773E-3</v>
      </c>
      <c r="F22" s="180">
        <v>2.1909722222222219E-2</v>
      </c>
      <c r="G22" s="180">
        <v>2.9513888888888888E-3</v>
      </c>
      <c r="H22" s="180"/>
      <c r="I22" s="180">
        <v>8.9351851851851849E-3</v>
      </c>
      <c r="J22" s="180"/>
      <c r="K22" s="181">
        <f t="shared" si="0"/>
        <v>6.1377314814814815E-2</v>
      </c>
    </row>
    <row r="23" spans="2:11" x14ac:dyDescent="0.3">
      <c r="B23" s="162" t="s">
        <v>11</v>
      </c>
      <c r="C23" s="112">
        <f>SUM(C7:C22)</f>
        <v>7.3900462962962973E-2</v>
      </c>
      <c r="D23" s="112">
        <f t="shared" ref="D23:I23" si="1">SUM(D7:D22)</f>
        <v>0.13489583333333333</v>
      </c>
      <c r="E23" s="112">
        <f t="shared" si="1"/>
        <v>1.4988425925925926E-2</v>
      </c>
      <c r="F23" s="112">
        <f t="shared" si="1"/>
        <v>5.1041666666666666E-2</v>
      </c>
      <c r="G23" s="112">
        <f t="shared" si="1"/>
        <v>0.21175925925925929</v>
      </c>
      <c r="H23" s="112"/>
      <c r="I23" s="112">
        <f t="shared" si="1"/>
        <v>3.246527777777778E-2</v>
      </c>
      <c r="J23" s="123"/>
      <c r="K23" s="182">
        <f>SUM(K7:K22)</f>
        <v>0.51905092592592594</v>
      </c>
    </row>
    <row r="24" spans="2:11" x14ac:dyDescent="0.3">
      <c r="B24" s="183"/>
      <c r="C24" s="184"/>
      <c r="D24" s="184"/>
      <c r="E24" s="184"/>
      <c r="F24" s="184"/>
      <c r="G24" s="184"/>
      <c r="H24" s="184"/>
      <c r="I24" s="184"/>
      <c r="J24" s="185"/>
      <c r="K24" s="186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80"/>
      <c r="D26" s="180"/>
      <c r="E26" s="180">
        <v>1.0787037037037038E-2</v>
      </c>
      <c r="F26" s="180"/>
      <c r="G26" s="180"/>
      <c r="H26" s="180"/>
      <c r="I26" s="180"/>
      <c r="J26" s="180"/>
      <c r="K26" s="181">
        <f t="shared" ref="K26:K31" si="2">SUM(C26:J26)</f>
        <v>1.0787037037037038E-2</v>
      </c>
    </row>
    <row r="27" spans="2:11" x14ac:dyDescent="0.3">
      <c r="B27" s="161" t="s">
        <v>85</v>
      </c>
      <c r="C27" s="180"/>
      <c r="D27" s="180"/>
      <c r="E27" s="180"/>
      <c r="F27" s="180"/>
      <c r="G27" s="180"/>
      <c r="H27" s="180"/>
      <c r="I27" s="180"/>
      <c r="J27" s="180"/>
      <c r="K27" s="181"/>
    </row>
    <row r="28" spans="2:11" x14ac:dyDescent="0.3">
      <c r="B28" s="161" t="s">
        <v>86</v>
      </c>
      <c r="C28" s="180">
        <v>6.3773148148148148E-3</v>
      </c>
      <c r="D28" s="180">
        <v>6.2268518518518523E-3</v>
      </c>
      <c r="E28" s="180"/>
      <c r="F28" s="180"/>
      <c r="G28" s="180"/>
      <c r="H28" s="180"/>
      <c r="I28" s="180"/>
      <c r="J28" s="180"/>
      <c r="K28" s="181">
        <f t="shared" si="2"/>
        <v>1.2604166666666666E-2</v>
      </c>
    </row>
    <row r="29" spans="2:11" x14ac:dyDescent="0.3">
      <c r="B29" s="161" t="s">
        <v>87</v>
      </c>
      <c r="C29" s="180">
        <v>4.282407407407407E-4</v>
      </c>
      <c r="D29" s="180">
        <v>6.018518518518519E-4</v>
      </c>
      <c r="E29" s="180"/>
      <c r="F29" s="180">
        <v>7.2916666666666659E-4</v>
      </c>
      <c r="G29" s="180">
        <v>2.5000000000000001E-3</v>
      </c>
      <c r="H29" s="180"/>
      <c r="I29" s="180"/>
      <c r="J29" s="180"/>
      <c r="K29" s="181">
        <f t="shared" si="2"/>
        <v>4.2592592592592595E-3</v>
      </c>
    </row>
    <row r="30" spans="2:11" x14ac:dyDescent="0.3">
      <c r="B30" s="161" t="s">
        <v>88</v>
      </c>
      <c r="C30" s="180">
        <v>4.1203703703703694E-2</v>
      </c>
      <c r="D30" s="180">
        <v>2.7638888888888893E-2</v>
      </c>
      <c r="E30" s="180">
        <v>5.0231481481481481E-3</v>
      </c>
      <c r="F30" s="180">
        <v>6.2500000000000001E-4</v>
      </c>
      <c r="G30" s="180">
        <v>2.5208333333333333E-2</v>
      </c>
      <c r="H30" s="180"/>
      <c r="I30" s="180"/>
      <c r="J30" s="180"/>
      <c r="K30" s="181">
        <f t="shared" si="2"/>
        <v>9.9699074074074079E-2</v>
      </c>
    </row>
    <row r="31" spans="2:11" x14ac:dyDescent="0.3">
      <c r="B31" s="161" t="s">
        <v>89</v>
      </c>
      <c r="C31" s="180">
        <v>3.7152777777777774E-3</v>
      </c>
      <c r="D31" s="180">
        <v>1.8402777777777777E-3</v>
      </c>
      <c r="E31" s="180"/>
      <c r="F31" s="180"/>
      <c r="G31" s="180"/>
      <c r="H31" s="180"/>
      <c r="I31" s="180"/>
      <c r="J31" s="180"/>
      <c r="K31" s="181">
        <f t="shared" si="2"/>
        <v>5.5555555555555549E-3</v>
      </c>
    </row>
    <row r="32" spans="2:11" x14ac:dyDescent="0.3">
      <c r="B32" s="162" t="s">
        <v>11</v>
      </c>
      <c r="C32" s="112">
        <f>SUM(C26:C31)</f>
        <v>5.1724537037037027E-2</v>
      </c>
      <c r="D32" s="112">
        <f t="shared" ref="D32:G32" si="3">SUM(D26:D31)</f>
        <v>3.6307870370370379E-2</v>
      </c>
      <c r="E32" s="112">
        <f t="shared" si="3"/>
        <v>1.5810185185185184E-2</v>
      </c>
      <c r="F32" s="112">
        <f t="shared" si="3"/>
        <v>1.3541666666666667E-3</v>
      </c>
      <c r="G32" s="112">
        <f t="shared" si="3"/>
        <v>2.7708333333333331E-2</v>
      </c>
      <c r="H32" s="112"/>
      <c r="I32" s="112"/>
      <c r="J32" s="123"/>
      <c r="K32" s="182">
        <f>SUM(K26:K31)</f>
        <v>0.13290509259259262</v>
      </c>
    </row>
    <row r="33" spans="2:11" x14ac:dyDescent="0.3">
      <c r="B33" s="162"/>
      <c r="C33" s="187"/>
      <c r="D33" s="187"/>
      <c r="E33" s="188"/>
      <c r="F33" s="188"/>
      <c r="G33" s="187"/>
      <c r="H33" s="187"/>
      <c r="I33" s="187"/>
      <c r="J33" s="187"/>
      <c r="K33" s="181"/>
    </row>
    <row r="34" spans="2:11" x14ac:dyDescent="0.3">
      <c r="B34" s="162" t="s">
        <v>14</v>
      </c>
      <c r="C34" s="123">
        <f>C23+C32</f>
        <v>0.12562499999999999</v>
      </c>
      <c r="D34" s="123">
        <f t="shared" ref="D34:I34" si="4">D23+D32</f>
        <v>0.17120370370370369</v>
      </c>
      <c r="E34" s="123">
        <f t="shared" si="4"/>
        <v>3.079861111111111E-2</v>
      </c>
      <c r="F34" s="123">
        <f t="shared" si="4"/>
        <v>5.2395833333333336E-2</v>
      </c>
      <c r="G34" s="123">
        <f t="shared" si="4"/>
        <v>0.23946759259259262</v>
      </c>
      <c r="H34" s="123"/>
      <c r="I34" s="123">
        <f t="shared" si="4"/>
        <v>3.246527777777778E-2</v>
      </c>
      <c r="J34" s="123"/>
      <c r="K34" s="189">
        <f>K23+K32</f>
        <v>0.65195601851851859</v>
      </c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6640625" style="148" customWidth="1"/>
    <col min="7" max="7" width="10.6640625" style="100" customWidth="1"/>
    <col min="8" max="8" width="10.6640625" style="148" customWidth="1"/>
    <col min="9" max="11" width="10.6640625" style="100" customWidth="1"/>
    <col min="12" max="16384" width="8.88671875" style="100"/>
  </cols>
  <sheetData>
    <row r="1" spans="2:13" s="129" customFormat="1" x14ac:dyDescent="0.3">
      <c r="C1" s="131"/>
      <c r="D1" s="131"/>
      <c r="E1" s="131"/>
      <c r="F1" s="131"/>
      <c r="H1" s="131"/>
    </row>
    <row r="2" spans="2:13" s="129" customFormat="1" ht="15" thickBot="1" x14ac:dyDescent="0.35">
      <c r="C2" s="131"/>
      <c r="D2" s="131"/>
      <c r="E2" s="131"/>
      <c r="F2" s="131"/>
      <c r="H2" s="131"/>
    </row>
    <row r="3" spans="2:13" s="129" customFormat="1" x14ac:dyDescent="0.3">
      <c r="B3" s="217" t="s">
        <v>156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3" s="129" customFormat="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3" s="129" customFormat="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3" s="129" customFormat="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3" s="129" customFormat="1" x14ac:dyDescent="0.3">
      <c r="B7" s="108" t="s">
        <v>67</v>
      </c>
      <c r="C7" s="52">
        <v>5.0682870370370378E-2</v>
      </c>
      <c r="D7" s="130">
        <v>0.59781569965870318</v>
      </c>
      <c r="E7" s="132">
        <v>0.21163791020250344</v>
      </c>
      <c r="F7" s="52">
        <v>1.9606481481481478E-2</v>
      </c>
      <c r="G7" s="130">
        <v>0.49823529411764705</v>
      </c>
      <c r="H7" s="132">
        <v>0.19186770868728054</v>
      </c>
      <c r="I7" s="52">
        <v>7.0289351851851853E-2</v>
      </c>
      <c r="J7" s="130">
        <v>0.56624708624708631</v>
      </c>
      <c r="K7" s="133">
        <v>0.20572493224932245</v>
      </c>
      <c r="M7" s="157"/>
    </row>
    <row r="8" spans="2:13" s="129" customFormat="1" x14ac:dyDescent="0.3">
      <c r="B8" s="108" t="s">
        <v>68</v>
      </c>
      <c r="C8" s="52">
        <v>5.6712962962962967E-4</v>
      </c>
      <c r="D8" s="130">
        <v>6.6894197952218435E-3</v>
      </c>
      <c r="E8" s="132">
        <v>2.3681794016722239E-3</v>
      </c>
      <c r="F8" s="52"/>
      <c r="G8" s="130"/>
      <c r="H8" s="132"/>
      <c r="I8" s="52">
        <v>5.6712962962962967E-4</v>
      </c>
      <c r="J8" s="130">
        <v>4.5687645687645696E-3</v>
      </c>
      <c r="K8" s="133">
        <v>1.659891598915989E-3</v>
      </c>
      <c r="M8" s="157"/>
    </row>
    <row r="9" spans="2:13" s="129" customFormat="1" x14ac:dyDescent="0.3">
      <c r="B9" s="108" t="s">
        <v>69</v>
      </c>
      <c r="C9" s="52">
        <v>1.0196759259259258E-2</v>
      </c>
      <c r="D9" s="130">
        <v>0.12027303754266211</v>
      </c>
      <c r="E9" s="132">
        <v>4.2578899038229159E-2</v>
      </c>
      <c r="F9" s="52">
        <v>3.692129629629629E-3</v>
      </c>
      <c r="G9" s="130">
        <v>9.3823529411764708E-2</v>
      </c>
      <c r="H9" s="132">
        <v>3.6130932155396984E-2</v>
      </c>
      <c r="I9" s="52">
        <v>1.3888888888888885E-2</v>
      </c>
      <c r="J9" s="130">
        <v>0.11188811188811186</v>
      </c>
      <c r="K9" s="133">
        <v>4.0650406504065019E-2</v>
      </c>
      <c r="M9" s="157"/>
    </row>
    <row r="10" spans="2:13" s="129" customFormat="1" x14ac:dyDescent="0.3">
      <c r="B10" s="108" t="s">
        <v>70</v>
      </c>
      <c r="C10" s="52">
        <v>1.0995370370370369E-3</v>
      </c>
      <c r="D10" s="130">
        <v>1.2969283276450512E-2</v>
      </c>
      <c r="E10" s="132">
        <v>4.5913682277318613E-3</v>
      </c>
      <c r="F10" s="52">
        <v>2.4074074074074076E-3</v>
      </c>
      <c r="G10" s="130">
        <v>6.1176470588235304E-2</v>
      </c>
      <c r="H10" s="132">
        <v>2.3558726922641302E-2</v>
      </c>
      <c r="I10" s="52">
        <v>3.5069444444444436E-3</v>
      </c>
      <c r="J10" s="130">
        <v>2.8251748251748247E-2</v>
      </c>
      <c r="K10" s="133">
        <v>1.0264227642276419E-2</v>
      </c>
      <c r="M10" s="157"/>
    </row>
    <row r="11" spans="2:13" s="129" customFormat="1" x14ac:dyDescent="0.3">
      <c r="B11" s="108" t="s">
        <v>71</v>
      </c>
      <c r="C11" s="52">
        <v>1.4259259259259253E-2</v>
      </c>
      <c r="D11" s="130">
        <v>0.16819112627986341</v>
      </c>
      <c r="E11" s="132">
        <v>5.9542796384901592E-2</v>
      </c>
      <c r="F11" s="52">
        <v>7.0717592592592577E-3</v>
      </c>
      <c r="G11" s="130">
        <v>0.17970588235294116</v>
      </c>
      <c r="H11" s="132">
        <v>6.9203760335258796E-2</v>
      </c>
      <c r="I11" s="52">
        <v>2.133101851851853E-2</v>
      </c>
      <c r="J11" s="130">
        <v>0.17184149184149194</v>
      </c>
      <c r="K11" s="133">
        <v>6.243224932249325E-2</v>
      </c>
      <c r="M11" s="157"/>
    </row>
    <row r="12" spans="2:13" s="129" customFormat="1" x14ac:dyDescent="0.3">
      <c r="B12" s="108" t="s">
        <v>72</v>
      </c>
      <c r="C12" s="52">
        <v>4.2592592592592595E-3</v>
      </c>
      <c r="D12" s="130">
        <v>5.0238907849829359E-2</v>
      </c>
      <c r="E12" s="132">
        <v>1.778551060847711E-2</v>
      </c>
      <c r="F12" s="52">
        <v>7.407407407407407E-4</v>
      </c>
      <c r="G12" s="130">
        <v>1.8823529411764708E-2</v>
      </c>
      <c r="H12" s="132">
        <v>7.2488390531203995E-3</v>
      </c>
      <c r="I12" s="52">
        <v>5.0000000000000001E-3</v>
      </c>
      <c r="J12" s="130">
        <v>4.0279720279720287E-2</v>
      </c>
      <c r="K12" s="133">
        <v>1.4634146341463412E-2</v>
      </c>
      <c r="M12" s="157"/>
    </row>
    <row r="13" spans="2:13" s="129" customFormat="1" x14ac:dyDescent="0.3">
      <c r="B13" s="108" t="s">
        <v>73</v>
      </c>
      <c r="C13" s="52">
        <v>1.7361111111111112E-4</v>
      </c>
      <c r="D13" s="130">
        <v>2.0477815699658703E-3</v>
      </c>
      <c r="E13" s="132">
        <v>7.249528780629256E-4</v>
      </c>
      <c r="F13" s="52"/>
      <c r="G13" s="130"/>
      <c r="H13" s="132"/>
      <c r="I13" s="52">
        <v>1.7361111111111112E-4</v>
      </c>
      <c r="J13" s="130">
        <v>1.3986013986013988E-3</v>
      </c>
      <c r="K13" s="133">
        <v>5.0813008130081295E-4</v>
      </c>
      <c r="M13" s="157"/>
    </row>
    <row r="14" spans="2:13" s="129" customFormat="1" x14ac:dyDescent="0.3">
      <c r="B14" s="108" t="s">
        <v>74</v>
      </c>
      <c r="C14" s="52" t="s">
        <v>136</v>
      </c>
      <c r="D14" s="130"/>
      <c r="E14" s="132"/>
      <c r="F14" s="52"/>
      <c r="G14" s="130"/>
      <c r="H14" s="132"/>
      <c r="I14" s="52" t="s">
        <v>136</v>
      </c>
      <c r="J14" s="130"/>
      <c r="K14" s="133"/>
      <c r="M14" s="157"/>
    </row>
    <row r="15" spans="2:13" s="129" customFormat="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  <c r="M15" s="157"/>
    </row>
    <row r="16" spans="2:13" s="129" customFormat="1" x14ac:dyDescent="0.3">
      <c r="B16" s="108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  <c r="M16" s="157"/>
    </row>
    <row r="17" spans="2:14" s="129" customFormat="1" x14ac:dyDescent="0.3">
      <c r="B17" s="108" t="s">
        <v>77</v>
      </c>
      <c r="C17" s="52"/>
      <c r="D17" s="130"/>
      <c r="E17" s="132"/>
      <c r="F17" s="52">
        <v>6.4814814814814813E-4</v>
      </c>
      <c r="G17" s="130">
        <v>1.6470588235294119E-2</v>
      </c>
      <c r="H17" s="132">
        <v>6.3427341714803491E-3</v>
      </c>
      <c r="I17" s="52">
        <v>6.4814814814814813E-4</v>
      </c>
      <c r="J17" s="130">
        <v>5.2214452214452214E-3</v>
      </c>
      <c r="K17" s="133">
        <v>1.8970189701897015E-3</v>
      </c>
      <c r="M17" s="157"/>
    </row>
    <row r="18" spans="2:14" s="129" customFormat="1" x14ac:dyDescent="0.3">
      <c r="B18" s="108" t="s">
        <v>78</v>
      </c>
      <c r="C18" s="52"/>
      <c r="D18" s="130"/>
      <c r="E18" s="132"/>
      <c r="F18" s="52" t="s">
        <v>136</v>
      </c>
      <c r="G18" s="130"/>
      <c r="H18" s="132"/>
      <c r="I18" s="52" t="s">
        <v>136</v>
      </c>
      <c r="J18" s="130"/>
      <c r="K18" s="133"/>
      <c r="M18" s="157"/>
    </row>
    <row r="19" spans="2:14" s="129" customFormat="1" x14ac:dyDescent="0.3">
      <c r="B19" s="108" t="s">
        <v>79</v>
      </c>
      <c r="C19" s="52"/>
      <c r="D19" s="130"/>
      <c r="E19" s="132"/>
      <c r="F19" s="52" t="s">
        <v>136</v>
      </c>
      <c r="G19" s="130"/>
      <c r="H19" s="132"/>
      <c r="I19" s="52" t="s">
        <v>136</v>
      </c>
      <c r="J19" s="130"/>
      <c r="K19" s="133"/>
      <c r="M19" s="157"/>
    </row>
    <row r="20" spans="2:14" s="129" customFormat="1" x14ac:dyDescent="0.3">
      <c r="B20" s="108" t="s">
        <v>80</v>
      </c>
      <c r="C20" s="52"/>
      <c r="D20" s="130"/>
      <c r="E20" s="132"/>
      <c r="F20" s="52" t="s">
        <v>136</v>
      </c>
      <c r="G20" s="130"/>
      <c r="H20" s="132"/>
      <c r="I20" s="52" t="s">
        <v>136</v>
      </c>
      <c r="J20" s="130"/>
      <c r="K20" s="133"/>
      <c r="M20" s="157"/>
    </row>
    <row r="21" spans="2:14" s="129" customFormat="1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  <c r="M21" s="157"/>
    </row>
    <row r="22" spans="2:14" s="129" customFormat="1" x14ac:dyDescent="0.3">
      <c r="B22" s="108" t="s">
        <v>82</v>
      </c>
      <c r="C22" s="52">
        <v>3.5416666666666674E-3</v>
      </c>
      <c r="D22" s="130">
        <v>4.1774744027303766E-2</v>
      </c>
      <c r="E22" s="132">
        <v>1.4789038712483686E-2</v>
      </c>
      <c r="F22" s="52">
        <v>5.1851851851851842E-3</v>
      </c>
      <c r="G22" s="130">
        <v>0.13176470588235292</v>
      </c>
      <c r="H22" s="132">
        <v>5.0741873371842786E-2</v>
      </c>
      <c r="I22" s="52">
        <v>8.726851851851852E-3</v>
      </c>
      <c r="J22" s="130">
        <v>7.0303030303030312E-2</v>
      </c>
      <c r="K22" s="133">
        <v>2.5542005420054196E-2</v>
      </c>
      <c r="M22" s="157"/>
    </row>
    <row r="23" spans="2:14" s="129" customFormat="1" x14ac:dyDescent="0.3">
      <c r="B23" s="111" t="s">
        <v>11</v>
      </c>
      <c r="C23" s="134">
        <v>8.4780092592592587E-2</v>
      </c>
      <c r="D23" s="135">
        <v>1.0000000000000002</v>
      </c>
      <c r="E23" s="136">
        <v>0.35401865545406197</v>
      </c>
      <c r="F23" s="134">
        <v>3.9351851851851846E-2</v>
      </c>
      <c r="G23" s="135">
        <v>0.99999999999999989</v>
      </c>
      <c r="H23" s="136">
        <v>0.38509457469702119</v>
      </c>
      <c r="I23" s="134">
        <v>0.12413194444444443</v>
      </c>
      <c r="J23" s="135">
        <v>1</v>
      </c>
      <c r="K23" s="137">
        <v>0.36331300813008122</v>
      </c>
    </row>
    <row r="24" spans="2:14" s="129" customFormat="1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18"/>
      <c r="L24" s="139"/>
      <c r="M24" s="139"/>
      <c r="N24" s="139"/>
    </row>
    <row r="25" spans="2:14" s="129" customFormat="1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s="129" customFormat="1" x14ac:dyDescent="0.3">
      <c r="B26" s="108" t="s">
        <v>84</v>
      </c>
      <c r="C26" s="52">
        <v>2.8587962962962959E-3</v>
      </c>
      <c r="D26" s="130"/>
      <c r="E26" s="132">
        <v>1.1937557392102839E-2</v>
      </c>
      <c r="F26" s="52">
        <v>6.145833333333333E-3</v>
      </c>
      <c r="G26" s="130"/>
      <c r="H26" s="132">
        <v>6.0142711518858312E-2</v>
      </c>
      <c r="I26" s="52">
        <v>9.0046296296296298E-3</v>
      </c>
      <c r="J26" s="130"/>
      <c r="K26" s="133">
        <v>2.6355013550135496E-2</v>
      </c>
      <c r="M26" s="157"/>
    </row>
    <row r="27" spans="2:14" s="129" customFormat="1" x14ac:dyDescent="0.3">
      <c r="B27" s="108" t="s">
        <v>85</v>
      </c>
      <c r="C27" s="52">
        <v>7.1759259259259267E-3</v>
      </c>
      <c r="D27" s="130"/>
      <c r="E27" s="132">
        <v>2.9964718959934262E-2</v>
      </c>
      <c r="F27" s="52">
        <v>3.6458333333333325E-3</v>
      </c>
      <c r="G27" s="130"/>
      <c r="H27" s="132">
        <v>3.5677879714576956E-2</v>
      </c>
      <c r="I27" s="52">
        <v>1.0821759259259258E-2</v>
      </c>
      <c r="J27" s="130"/>
      <c r="K27" s="133">
        <v>3.1673441734417336E-2</v>
      </c>
      <c r="M27" s="157"/>
    </row>
    <row r="28" spans="2:14" s="129" customFormat="1" x14ac:dyDescent="0.3">
      <c r="B28" s="108" t="s">
        <v>86</v>
      </c>
      <c r="C28" s="52">
        <v>5.7870370370370366E-5</v>
      </c>
      <c r="D28" s="130"/>
      <c r="E28" s="132">
        <v>2.4165095935430852E-4</v>
      </c>
      <c r="F28" s="52">
        <v>2.4305555555555555E-4</v>
      </c>
      <c r="G28" s="130"/>
      <c r="H28" s="132">
        <v>2.3785253143051312E-3</v>
      </c>
      <c r="I28" s="52">
        <v>3.0092592592592589E-4</v>
      </c>
      <c r="J28" s="130"/>
      <c r="K28" s="133">
        <v>8.8075880758807566E-4</v>
      </c>
      <c r="M28" s="157"/>
    </row>
    <row r="29" spans="2:14" s="129" customFormat="1" x14ac:dyDescent="0.3">
      <c r="B29" s="108" t="s">
        <v>87</v>
      </c>
      <c r="C29" s="52">
        <v>7.0451388888888952E-2</v>
      </c>
      <c r="D29" s="130"/>
      <c r="E29" s="132">
        <v>0.29418587791793549</v>
      </c>
      <c r="F29" s="52">
        <v>2.5567129629629638E-2</v>
      </c>
      <c r="G29" s="130"/>
      <c r="H29" s="132">
        <v>0.25019821044285889</v>
      </c>
      <c r="I29" s="52">
        <v>9.6018518518518531E-2</v>
      </c>
      <c r="J29" s="130"/>
      <c r="K29" s="133">
        <v>0.28102981029810298</v>
      </c>
      <c r="M29" s="157"/>
    </row>
    <row r="30" spans="2:14" s="129" customFormat="1" x14ac:dyDescent="0.3">
      <c r="B30" s="108" t="s">
        <v>88</v>
      </c>
      <c r="C30" s="52">
        <v>6.1909722222222241E-2</v>
      </c>
      <c r="D30" s="130"/>
      <c r="E30" s="132">
        <v>0.25851819631723932</v>
      </c>
      <c r="F30" s="52">
        <v>2.6458333333333323E-2</v>
      </c>
      <c r="G30" s="130"/>
      <c r="H30" s="132">
        <v>0.25891946992864417</v>
      </c>
      <c r="I30" s="52">
        <v>8.8368055555555589E-2</v>
      </c>
      <c r="J30" s="130"/>
      <c r="K30" s="133">
        <v>0.25863821138211385</v>
      </c>
      <c r="M30" s="157"/>
    </row>
    <row r="31" spans="2:14" s="129" customFormat="1" x14ac:dyDescent="0.3">
      <c r="B31" s="108" t="s">
        <v>89</v>
      </c>
      <c r="C31" s="52">
        <v>1.2245370370370372E-2</v>
      </c>
      <c r="D31" s="130"/>
      <c r="E31" s="132">
        <v>5.1133342999371688E-2</v>
      </c>
      <c r="F31" s="52">
        <v>7.7546296296296293E-4</v>
      </c>
      <c r="G31" s="130"/>
      <c r="H31" s="132">
        <v>7.5886283837354185E-3</v>
      </c>
      <c r="I31" s="52">
        <v>1.3020833333333334E-2</v>
      </c>
      <c r="J31" s="130"/>
      <c r="K31" s="133">
        <v>3.8109756097560968E-2</v>
      </c>
      <c r="M31" s="157"/>
    </row>
    <row r="32" spans="2:14" s="129" customFormat="1" x14ac:dyDescent="0.3">
      <c r="B32" s="111" t="s">
        <v>11</v>
      </c>
      <c r="C32" s="142">
        <v>0.15469907407407418</v>
      </c>
      <c r="D32" s="135"/>
      <c r="E32" s="135">
        <v>0.64598134454593792</v>
      </c>
      <c r="F32" s="142">
        <v>6.283564814814814E-2</v>
      </c>
      <c r="G32" s="135"/>
      <c r="H32" s="135">
        <v>0.61490542530297887</v>
      </c>
      <c r="I32" s="142">
        <v>0.21753472222222228</v>
      </c>
      <c r="J32" s="135"/>
      <c r="K32" s="143">
        <v>0.63668699186991873</v>
      </c>
      <c r="M32" s="157"/>
    </row>
    <row r="33" spans="2:14" s="129" customFormat="1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26"/>
      <c r="L33" s="145"/>
      <c r="M33" s="145"/>
      <c r="N33" s="145"/>
    </row>
    <row r="34" spans="2:14" s="129" customFormat="1" x14ac:dyDescent="0.3">
      <c r="B34" s="111" t="s">
        <v>14</v>
      </c>
      <c r="C34" s="142">
        <v>0.23947916666666677</v>
      </c>
      <c r="D34" s="147"/>
      <c r="E34" s="135">
        <v>0.99999999999999989</v>
      </c>
      <c r="F34" s="142">
        <v>0.10218749999999999</v>
      </c>
      <c r="G34" s="147"/>
      <c r="H34" s="135">
        <v>1</v>
      </c>
      <c r="I34" s="142">
        <v>0.34166666666666673</v>
      </c>
      <c r="J34" s="147"/>
      <c r="K34" s="143">
        <v>1</v>
      </c>
    </row>
    <row r="35" spans="2:14" s="129" customFormat="1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  <row r="36" spans="2:14" s="129" customFormat="1" x14ac:dyDescent="0.3">
      <c r="C36" s="131"/>
      <c r="D36" s="131"/>
      <c r="E36" s="131"/>
      <c r="F36" s="131"/>
      <c r="H36" s="131"/>
    </row>
    <row r="37" spans="2:14" s="129" customFormat="1" x14ac:dyDescent="0.3">
      <c r="C37" s="131"/>
      <c r="D37" s="131"/>
      <c r="E37" s="131"/>
      <c r="F37" s="131"/>
      <c r="H37" s="131"/>
    </row>
    <row r="38" spans="2:14" s="129" customFormat="1" x14ac:dyDescent="0.3">
      <c r="C38" s="131"/>
      <c r="D38" s="131"/>
      <c r="E38" s="131"/>
      <c r="F38" s="131"/>
      <c r="H38" s="131"/>
    </row>
    <row r="39" spans="2:14" s="129" customFormat="1" x14ac:dyDescent="0.3">
      <c r="C39" s="131"/>
      <c r="D39" s="131"/>
      <c r="E39" s="131"/>
      <c r="F39" s="131"/>
      <c r="H39" s="131"/>
    </row>
    <row r="40" spans="2:14" s="129" customFormat="1" x14ac:dyDescent="0.3">
      <c r="C40" s="131"/>
      <c r="D40" s="131"/>
      <c r="E40" s="131"/>
      <c r="F40" s="131"/>
      <c r="H40" s="131"/>
    </row>
    <row r="41" spans="2:14" s="129" customFormat="1" x14ac:dyDescent="0.3">
      <c r="C41" s="131"/>
      <c r="D41" s="131"/>
      <c r="E41" s="131"/>
      <c r="F41" s="131"/>
      <c r="H41" s="131"/>
    </row>
    <row r="42" spans="2:14" s="129" customFormat="1" x14ac:dyDescent="0.3">
      <c r="C42" s="131"/>
      <c r="D42" s="131"/>
      <c r="E42" s="131"/>
      <c r="F42" s="131"/>
      <c r="H42" s="131"/>
    </row>
    <row r="43" spans="2:14" s="129" customFormat="1" x14ac:dyDescent="0.3">
      <c r="C43" s="131"/>
      <c r="D43" s="131"/>
      <c r="E43" s="131"/>
      <c r="F43" s="131"/>
      <c r="H43" s="131"/>
    </row>
    <row r="44" spans="2:14" s="129" customFormat="1" x14ac:dyDescent="0.3">
      <c r="C44" s="131"/>
      <c r="D44" s="131"/>
      <c r="E44" s="131"/>
      <c r="F44" s="131"/>
      <c r="H44" s="131"/>
    </row>
    <row r="45" spans="2:14" s="129" customFormat="1" x14ac:dyDescent="0.3">
      <c r="C45" s="131"/>
      <c r="D45" s="131"/>
      <c r="E45" s="131"/>
      <c r="F45" s="131"/>
      <c r="H45" s="131"/>
    </row>
    <row r="46" spans="2:14" s="129" customFormat="1" x14ac:dyDescent="0.3">
      <c r="C46" s="131"/>
      <c r="D46" s="131"/>
      <c r="E46" s="131"/>
      <c r="F46" s="131"/>
      <c r="H46" s="131"/>
    </row>
    <row r="47" spans="2:14" s="129" customFormat="1" x14ac:dyDescent="0.3">
      <c r="C47" s="131"/>
      <c r="D47" s="131"/>
      <c r="E47" s="131"/>
      <c r="F47" s="131"/>
      <c r="H47" s="131"/>
    </row>
    <row r="48" spans="2:14" s="129" customFormat="1" x14ac:dyDescent="0.3">
      <c r="C48" s="131"/>
      <c r="D48" s="131"/>
      <c r="E48" s="131"/>
      <c r="F48" s="131"/>
      <c r="H48" s="131"/>
    </row>
    <row r="49" spans="3:8" s="129" customFormat="1" x14ac:dyDescent="0.3">
      <c r="C49" s="131"/>
      <c r="D49" s="131"/>
      <c r="E49" s="131"/>
      <c r="F49" s="131"/>
      <c r="H49" s="131"/>
    </row>
    <row r="50" spans="3:8" s="129" customFormat="1" x14ac:dyDescent="0.3">
      <c r="C50" s="131"/>
      <c r="D50" s="131"/>
      <c r="E50" s="131"/>
      <c r="F50" s="131"/>
      <c r="H50" s="131"/>
    </row>
    <row r="51" spans="3:8" s="129" customFormat="1" x14ac:dyDescent="0.3">
      <c r="C51" s="131"/>
      <c r="D51" s="131"/>
      <c r="E51" s="131"/>
      <c r="F51" s="131"/>
      <c r="H51" s="131"/>
    </row>
    <row r="52" spans="3:8" s="129" customFormat="1" x14ac:dyDescent="0.3">
      <c r="C52" s="131"/>
      <c r="D52" s="131"/>
      <c r="E52" s="131"/>
      <c r="F52" s="131"/>
      <c r="H52" s="131"/>
    </row>
    <row r="53" spans="3:8" s="129" customFormat="1" x14ac:dyDescent="0.3">
      <c r="C53" s="131"/>
      <c r="D53" s="131"/>
      <c r="E53" s="131"/>
      <c r="F53" s="131"/>
      <c r="H53" s="131"/>
    </row>
    <row r="54" spans="3:8" s="129" customFormat="1" x14ac:dyDescent="0.3">
      <c r="C54" s="131"/>
      <c r="D54" s="131"/>
      <c r="E54" s="131"/>
      <c r="F54" s="131"/>
      <c r="H54" s="131"/>
    </row>
    <row r="55" spans="3:8" s="129" customFormat="1" x14ac:dyDescent="0.3">
      <c r="C55" s="131"/>
      <c r="D55" s="131"/>
      <c r="E55" s="131"/>
      <c r="F55" s="131"/>
      <c r="H55" s="131"/>
    </row>
    <row r="56" spans="3:8" s="129" customFormat="1" x14ac:dyDescent="0.3">
      <c r="C56" s="131"/>
      <c r="D56" s="131"/>
      <c r="E56" s="131"/>
      <c r="F56" s="131"/>
      <c r="H56" s="131"/>
    </row>
    <row r="57" spans="3:8" s="129" customFormat="1" x14ac:dyDescent="0.3">
      <c r="C57" s="131"/>
      <c r="D57" s="131"/>
      <c r="E57" s="131"/>
      <c r="F57" s="131"/>
      <c r="H57" s="131"/>
    </row>
    <row r="58" spans="3:8" s="129" customFormat="1" x14ac:dyDescent="0.3">
      <c r="C58" s="131"/>
      <c r="D58" s="131"/>
      <c r="E58" s="131"/>
      <c r="F58" s="131"/>
      <c r="H58" s="131"/>
    </row>
    <row r="59" spans="3:8" s="129" customFormat="1" x14ac:dyDescent="0.3">
      <c r="C59" s="131"/>
      <c r="D59" s="131"/>
      <c r="E59" s="131"/>
      <c r="F59" s="131"/>
      <c r="H59" s="131"/>
    </row>
    <row r="60" spans="3:8" s="129" customFormat="1" x14ac:dyDescent="0.3">
      <c r="C60" s="131"/>
      <c r="D60" s="131"/>
      <c r="E60" s="131"/>
      <c r="F60" s="131"/>
      <c r="H60" s="131"/>
    </row>
    <row r="61" spans="3:8" s="129" customFormat="1" x14ac:dyDescent="0.3">
      <c r="C61" s="131"/>
      <c r="D61" s="131"/>
      <c r="E61" s="131"/>
      <c r="F61" s="131"/>
      <c r="H61" s="131"/>
    </row>
    <row r="62" spans="3:8" s="129" customFormat="1" x14ac:dyDescent="0.3">
      <c r="C62" s="131"/>
      <c r="D62" s="131"/>
      <c r="E62" s="131"/>
      <c r="F62" s="131"/>
      <c r="H62" s="131"/>
    </row>
    <row r="63" spans="3:8" s="129" customFormat="1" x14ac:dyDescent="0.3">
      <c r="C63" s="131"/>
      <c r="D63" s="131"/>
      <c r="E63" s="131"/>
      <c r="F63" s="131"/>
      <c r="H63" s="131"/>
    </row>
    <row r="64" spans="3:8" s="129" customFormat="1" x14ac:dyDescent="0.3">
      <c r="C64" s="131"/>
      <c r="D64" s="131"/>
      <c r="E64" s="131"/>
      <c r="F64" s="131"/>
      <c r="H64" s="131"/>
    </row>
    <row r="65" spans="3:8" s="129" customFormat="1" x14ac:dyDescent="0.3">
      <c r="C65" s="131"/>
      <c r="D65" s="131"/>
      <c r="E65" s="131"/>
      <c r="F65" s="131"/>
      <c r="H65" s="131"/>
    </row>
    <row r="66" spans="3:8" s="129" customFormat="1" x14ac:dyDescent="0.3">
      <c r="C66" s="131"/>
      <c r="D66" s="131"/>
      <c r="E66" s="131"/>
      <c r="F66" s="131"/>
      <c r="H66" s="131"/>
    </row>
    <row r="67" spans="3:8" s="129" customFormat="1" x14ac:dyDescent="0.3">
      <c r="C67" s="131"/>
      <c r="D67" s="131"/>
      <c r="E67" s="131"/>
      <c r="F67" s="131"/>
      <c r="H67" s="131"/>
    </row>
    <row r="68" spans="3:8" s="129" customFormat="1" x14ac:dyDescent="0.3">
      <c r="C68" s="131"/>
      <c r="D68" s="131"/>
      <c r="E68" s="131"/>
      <c r="F68" s="131"/>
      <c r="H68" s="131"/>
    </row>
    <row r="69" spans="3:8" s="129" customFormat="1" x14ac:dyDescent="0.3">
      <c r="C69" s="131"/>
      <c r="D69" s="131"/>
      <c r="E69" s="131"/>
      <c r="F69" s="131"/>
      <c r="H69" s="131"/>
    </row>
    <row r="70" spans="3:8" s="129" customFormat="1" x14ac:dyDescent="0.3">
      <c r="C70" s="131"/>
      <c r="D70" s="131"/>
      <c r="E70" s="131"/>
      <c r="F70" s="131"/>
      <c r="H70" s="131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177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80"/>
      <c r="D7" s="180"/>
      <c r="E7" s="180">
        <v>4.1053240740740737E-2</v>
      </c>
      <c r="F7" s="180"/>
      <c r="G7" s="180"/>
      <c r="H7" s="180"/>
      <c r="I7" s="180"/>
      <c r="J7" s="180"/>
      <c r="K7" s="181">
        <v>4.1053240740740737E-2</v>
      </c>
    </row>
    <row r="8" spans="2:11" x14ac:dyDescent="0.3">
      <c r="B8" s="161" t="s">
        <v>68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61" t="s">
        <v>69</v>
      </c>
      <c r="C9" s="180"/>
      <c r="D9" s="180"/>
      <c r="E9" s="180">
        <v>2.4166666666666673E-2</v>
      </c>
      <c r="F9" s="180">
        <v>2.7893518518518519E-3</v>
      </c>
      <c r="G9" s="180"/>
      <c r="H9" s="180"/>
      <c r="I9" s="180"/>
      <c r="J9" s="180"/>
      <c r="K9" s="181">
        <v>2.6956018518518525E-2</v>
      </c>
    </row>
    <row r="10" spans="2:11" x14ac:dyDescent="0.3">
      <c r="B10" s="161" t="s">
        <v>70</v>
      </c>
      <c r="C10" s="180"/>
      <c r="D10" s="180"/>
      <c r="E10" s="180">
        <v>1.8368055555555554E-2</v>
      </c>
      <c r="F10" s="180"/>
      <c r="G10" s="180"/>
      <c r="H10" s="180"/>
      <c r="I10" s="180"/>
      <c r="J10" s="180"/>
      <c r="K10" s="181">
        <v>1.8368055555555554E-2</v>
      </c>
    </row>
    <row r="11" spans="2:11" x14ac:dyDescent="0.3">
      <c r="B11" s="161" t="s">
        <v>71</v>
      </c>
      <c r="C11" s="180"/>
      <c r="D11" s="180"/>
      <c r="E11" s="180">
        <v>2.4189814814814812E-3</v>
      </c>
      <c r="F11" s="180"/>
      <c r="G11" s="180"/>
      <c r="H11" s="180"/>
      <c r="I11" s="180"/>
      <c r="J11" s="180"/>
      <c r="K11" s="181">
        <v>2.4189814814814812E-3</v>
      </c>
    </row>
    <row r="12" spans="2:11" x14ac:dyDescent="0.3">
      <c r="B12" s="161" t="s">
        <v>72</v>
      </c>
      <c r="C12" s="180"/>
      <c r="D12" s="180"/>
      <c r="E12" s="180">
        <v>8.1018518518518516E-5</v>
      </c>
      <c r="F12" s="180"/>
      <c r="G12" s="180"/>
      <c r="H12" s="180"/>
      <c r="I12" s="180"/>
      <c r="J12" s="180"/>
      <c r="K12" s="181">
        <v>8.1018518518518516E-5</v>
      </c>
    </row>
    <row r="13" spans="2:11" x14ac:dyDescent="0.3">
      <c r="B13" s="161" t="s">
        <v>73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61" t="s">
        <v>74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61" t="s">
        <v>75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61" t="s">
        <v>76</v>
      </c>
      <c r="C16" s="180"/>
      <c r="D16" s="180"/>
      <c r="E16" s="180">
        <v>7.9745370370370369E-3</v>
      </c>
      <c r="F16" s="180"/>
      <c r="G16" s="180"/>
      <c r="H16" s="180"/>
      <c r="I16" s="180"/>
      <c r="J16" s="180"/>
      <c r="K16" s="181">
        <v>7.9745370370370369E-3</v>
      </c>
    </row>
    <row r="17" spans="2:11" x14ac:dyDescent="0.3">
      <c r="B17" s="161" t="s">
        <v>77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61" t="s">
        <v>78</v>
      </c>
      <c r="C18" s="180"/>
      <c r="D18" s="180"/>
      <c r="E18" s="180">
        <v>1.0416666666666667E-4</v>
      </c>
      <c r="F18" s="180"/>
      <c r="G18" s="180"/>
      <c r="H18" s="180"/>
      <c r="I18" s="180"/>
      <c r="J18" s="180"/>
      <c r="K18" s="181">
        <v>1.0416666666666667E-4</v>
      </c>
    </row>
    <row r="19" spans="2:11" x14ac:dyDescent="0.3">
      <c r="B19" s="161" t="s">
        <v>79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61" t="s">
        <v>80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61" t="s">
        <v>81</v>
      </c>
      <c r="C21" s="180"/>
      <c r="D21" s="180"/>
      <c r="E21" s="180">
        <v>1.4999999999999999E-2</v>
      </c>
      <c r="F21" s="180"/>
      <c r="G21" s="180"/>
      <c r="H21" s="180"/>
      <c r="I21" s="180"/>
      <c r="J21" s="180"/>
      <c r="K21" s="181">
        <v>1.4999999999999999E-2</v>
      </c>
    </row>
    <row r="22" spans="2:11" x14ac:dyDescent="0.3">
      <c r="B22" s="161" t="s">
        <v>82</v>
      </c>
      <c r="C22" s="180"/>
      <c r="D22" s="180"/>
      <c r="E22" s="180">
        <v>1.3865740740740741E-2</v>
      </c>
      <c r="F22" s="180">
        <v>4.7800925925925927E-3</v>
      </c>
      <c r="G22" s="180">
        <v>5.6249999999999998E-3</v>
      </c>
      <c r="H22" s="180"/>
      <c r="I22" s="180"/>
      <c r="J22" s="180"/>
      <c r="K22" s="181">
        <v>2.4270833333333332E-2</v>
      </c>
    </row>
    <row r="23" spans="2:11" x14ac:dyDescent="0.3">
      <c r="B23" s="162" t="s">
        <v>11</v>
      </c>
      <c r="C23" s="112"/>
      <c r="D23" s="112"/>
      <c r="E23" s="112">
        <v>0.1230324074074074</v>
      </c>
      <c r="F23" s="112">
        <v>7.5694444444444446E-3</v>
      </c>
      <c r="G23" s="112">
        <v>5.6249999999999998E-3</v>
      </c>
      <c r="H23" s="112"/>
      <c r="I23" s="112"/>
      <c r="J23" s="123"/>
      <c r="K23" s="182">
        <v>0.13622685185185182</v>
      </c>
    </row>
    <row r="24" spans="2:11" x14ac:dyDescent="0.3">
      <c r="B24" s="183"/>
      <c r="C24" s="184"/>
      <c r="D24" s="184"/>
      <c r="E24" s="184"/>
      <c r="F24" s="184"/>
      <c r="G24" s="184"/>
      <c r="H24" s="184"/>
      <c r="I24" s="184"/>
      <c r="J24" s="185"/>
      <c r="K24" s="186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80"/>
      <c r="D26" s="180"/>
      <c r="E26" s="180"/>
      <c r="F26" s="180"/>
      <c r="G26" s="180"/>
      <c r="H26" s="180"/>
      <c r="I26" s="180"/>
      <c r="J26" s="180"/>
      <c r="K26" s="181"/>
    </row>
    <row r="27" spans="2:11" x14ac:dyDescent="0.3">
      <c r="B27" s="161" t="s">
        <v>85</v>
      </c>
      <c r="C27" s="180"/>
      <c r="D27" s="180"/>
      <c r="E27" s="180"/>
      <c r="F27" s="180"/>
      <c r="G27" s="180"/>
      <c r="H27" s="180"/>
      <c r="I27" s="180"/>
      <c r="J27" s="180"/>
      <c r="K27" s="181"/>
    </row>
    <row r="28" spans="2:11" x14ac:dyDescent="0.3">
      <c r="B28" s="161" t="s">
        <v>86</v>
      </c>
      <c r="C28" s="180"/>
      <c r="D28" s="180"/>
      <c r="E28" s="180"/>
      <c r="F28" s="180"/>
      <c r="G28" s="180"/>
      <c r="H28" s="180"/>
      <c r="I28" s="180"/>
      <c r="J28" s="180"/>
      <c r="K28" s="181"/>
    </row>
    <row r="29" spans="2:11" x14ac:dyDescent="0.3">
      <c r="B29" s="161" t="s">
        <v>87</v>
      </c>
      <c r="C29" s="180"/>
      <c r="D29" s="180"/>
      <c r="E29" s="180">
        <v>5.7870370370370366E-5</v>
      </c>
      <c r="F29" s="180"/>
      <c r="G29" s="180"/>
      <c r="H29" s="180"/>
      <c r="I29" s="180"/>
      <c r="J29" s="180"/>
      <c r="K29" s="181">
        <v>5.7870370370370366E-5</v>
      </c>
    </row>
    <row r="30" spans="2:11" x14ac:dyDescent="0.3">
      <c r="B30" s="161" t="s">
        <v>88</v>
      </c>
      <c r="C30" s="180"/>
      <c r="D30" s="180"/>
      <c r="E30" s="180"/>
      <c r="F30" s="180"/>
      <c r="G30" s="180"/>
      <c r="H30" s="180"/>
      <c r="I30" s="180"/>
      <c r="J30" s="180"/>
      <c r="K30" s="181"/>
    </row>
    <row r="31" spans="2:11" x14ac:dyDescent="0.3">
      <c r="B31" s="161" t="s">
        <v>89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62" t="s">
        <v>11</v>
      </c>
      <c r="C32" s="112"/>
      <c r="D32" s="112"/>
      <c r="E32" s="112">
        <v>5.7870370370370366E-5</v>
      </c>
      <c r="F32" s="112"/>
      <c r="G32" s="112"/>
      <c r="H32" s="112"/>
      <c r="I32" s="112"/>
      <c r="J32" s="123"/>
      <c r="K32" s="182">
        <v>5.7870370370370366E-5</v>
      </c>
    </row>
    <row r="33" spans="2:11" x14ac:dyDescent="0.3">
      <c r="B33" s="162"/>
      <c r="C33" s="187"/>
      <c r="D33" s="187"/>
      <c r="E33" s="188"/>
      <c r="F33" s="188"/>
      <c r="G33" s="187"/>
      <c r="H33" s="187"/>
      <c r="I33" s="187"/>
      <c r="J33" s="187"/>
      <c r="K33" s="181"/>
    </row>
    <row r="34" spans="2:11" x14ac:dyDescent="0.3">
      <c r="B34" s="162" t="s">
        <v>14</v>
      </c>
      <c r="C34" s="123"/>
      <c r="D34" s="123"/>
      <c r="E34" s="123">
        <v>0.12309027777777777</v>
      </c>
      <c r="F34" s="123">
        <v>7.5694444444444446E-3</v>
      </c>
      <c r="G34" s="123">
        <v>5.6249999999999998E-3</v>
      </c>
      <c r="H34" s="123"/>
      <c r="I34" s="123"/>
      <c r="J34" s="123"/>
      <c r="K34" s="189">
        <v>0.13628472222222218</v>
      </c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178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80"/>
      <c r="D7" s="180">
        <v>5.1273148148148154E-3</v>
      </c>
      <c r="E7" s="180"/>
      <c r="F7" s="180">
        <v>2.5231481481481481E-3</v>
      </c>
      <c r="G7" s="180"/>
      <c r="H7" s="180"/>
      <c r="I7" s="180"/>
      <c r="J7" s="180"/>
      <c r="K7" s="181">
        <v>7.6504629629629631E-3</v>
      </c>
    </row>
    <row r="8" spans="2:11" x14ac:dyDescent="0.3">
      <c r="B8" s="161" t="s">
        <v>68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61" t="s">
        <v>69</v>
      </c>
      <c r="C9" s="180"/>
      <c r="D9" s="180"/>
      <c r="E9" s="180"/>
      <c r="F9" s="180"/>
      <c r="G9" s="180"/>
      <c r="H9" s="180"/>
      <c r="I9" s="180"/>
      <c r="J9" s="180"/>
      <c r="K9" s="181"/>
    </row>
    <row r="10" spans="2:11" x14ac:dyDescent="0.3">
      <c r="B10" s="161" t="s">
        <v>70</v>
      </c>
      <c r="C10" s="180"/>
      <c r="D10" s="180"/>
      <c r="E10" s="180"/>
      <c r="F10" s="180"/>
      <c r="G10" s="180"/>
      <c r="H10" s="180"/>
      <c r="I10" s="180"/>
      <c r="J10" s="180"/>
      <c r="K10" s="181"/>
    </row>
    <row r="11" spans="2:11" x14ac:dyDescent="0.3">
      <c r="B11" s="161" t="s">
        <v>71</v>
      </c>
      <c r="C11" s="180"/>
      <c r="D11" s="180"/>
      <c r="E11" s="180"/>
      <c r="F11" s="180"/>
      <c r="G11" s="180"/>
      <c r="H11" s="180"/>
      <c r="I11" s="180"/>
      <c r="J11" s="180"/>
      <c r="K11" s="181"/>
    </row>
    <row r="12" spans="2:11" x14ac:dyDescent="0.3">
      <c r="B12" s="161" t="s">
        <v>72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x14ac:dyDescent="0.3">
      <c r="B13" s="161" t="s">
        <v>73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61" t="s">
        <v>74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61" t="s">
        <v>75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61" t="s">
        <v>76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x14ac:dyDescent="0.3">
      <c r="B17" s="161" t="s">
        <v>77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61" t="s">
        <v>78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61" t="s">
        <v>79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61" t="s">
        <v>80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61" t="s">
        <v>81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61" t="s">
        <v>82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62" t="s">
        <v>11</v>
      </c>
      <c r="C23" s="112"/>
      <c r="D23" s="112">
        <v>5.1273148148148154E-3</v>
      </c>
      <c r="E23" s="112"/>
      <c r="F23" s="112">
        <v>2.5231481481481481E-3</v>
      </c>
      <c r="G23" s="112"/>
      <c r="H23" s="112"/>
      <c r="I23" s="112"/>
      <c r="J23" s="123"/>
      <c r="K23" s="182">
        <v>7.6504629629629631E-3</v>
      </c>
    </row>
    <row r="24" spans="2:11" x14ac:dyDescent="0.3">
      <c r="B24" s="183"/>
      <c r="C24" s="184"/>
      <c r="D24" s="184"/>
      <c r="E24" s="184"/>
      <c r="F24" s="184"/>
      <c r="G24" s="184"/>
      <c r="H24" s="184"/>
      <c r="I24" s="184"/>
      <c r="J24" s="185"/>
      <c r="K24" s="186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80"/>
      <c r="D26" s="180"/>
      <c r="E26" s="180"/>
      <c r="F26" s="180"/>
      <c r="G26" s="180"/>
      <c r="H26" s="180"/>
      <c r="I26" s="180"/>
      <c r="J26" s="180"/>
      <c r="K26" s="181"/>
    </row>
    <row r="27" spans="2:11" x14ac:dyDescent="0.3">
      <c r="B27" s="161" t="s">
        <v>85</v>
      </c>
      <c r="C27" s="180"/>
      <c r="D27" s="180"/>
      <c r="E27" s="180"/>
      <c r="F27" s="180"/>
      <c r="G27" s="180"/>
      <c r="H27" s="180"/>
      <c r="I27" s="180"/>
      <c r="J27" s="180"/>
      <c r="K27" s="181"/>
    </row>
    <row r="28" spans="2:11" x14ac:dyDescent="0.3">
      <c r="B28" s="161" t="s">
        <v>86</v>
      </c>
      <c r="C28" s="180"/>
      <c r="D28" s="180">
        <v>5.8217592592592592E-3</v>
      </c>
      <c r="E28" s="180"/>
      <c r="F28" s="180"/>
      <c r="G28" s="180"/>
      <c r="H28" s="180"/>
      <c r="I28" s="180"/>
      <c r="J28" s="180"/>
      <c r="K28" s="181">
        <v>5.8217592592592592E-3</v>
      </c>
    </row>
    <row r="29" spans="2:11" x14ac:dyDescent="0.3">
      <c r="B29" s="161" t="s">
        <v>87</v>
      </c>
      <c r="C29" s="180"/>
      <c r="D29" s="180"/>
      <c r="E29" s="180"/>
      <c r="F29" s="180"/>
      <c r="G29" s="180"/>
      <c r="H29" s="180"/>
      <c r="I29" s="180"/>
      <c r="J29" s="180"/>
      <c r="K29" s="181"/>
    </row>
    <row r="30" spans="2:11" x14ac:dyDescent="0.3">
      <c r="B30" s="161" t="s">
        <v>88</v>
      </c>
      <c r="C30" s="180"/>
      <c r="D30" s="180">
        <v>5.347222222222222E-3</v>
      </c>
      <c r="E30" s="180"/>
      <c r="F30" s="180"/>
      <c r="G30" s="180"/>
      <c r="H30" s="180"/>
      <c r="I30" s="180"/>
      <c r="J30" s="180"/>
      <c r="K30" s="181">
        <v>5.347222222222222E-3</v>
      </c>
    </row>
    <row r="31" spans="2:11" x14ac:dyDescent="0.3">
      <c r="B31" s="161" t="s">
        <v>89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62" t="s">
        <v>11</v>
      </c>
      <c r="C32" s="112"/>
      <c r="D32" s="112">
        <v>1.1168981481481481E-2</v>
      </c>
      <c r="E32" s="112"/>
      <c r="F32" s="112"/>
      <c r="G32" s="112"/>
      <c r="H32" s="112"/>
      <c r="I32" s="112"/>
      <c r="J32" s="123"/>
      <c r="K32" s="182">
        <v>1.1168981481481481E-2</v>
      </c>
    </row>
    <row r="33" spans="2:11" x14ac:dyDescent="0.3">
      <c r="B33" s="162"/>
      <c r="C33" s="187"/>
      <c r="D33" s="187"/>
      <c r="E33" s="188"/>
      <c r="F33" s="188"/>
      <c r="G33" s="187"/>
      <c r="H33" s="187"/>
      <c r="I33" s="187"/>
      <c r="J33" s="187"/>
      <c r="K33" s="181"/>
    </row>
    <row r="34" spans="2:11" x14ac:dyDescent="0.3">
      <c r="B34" s="162" t="s">
        <v>14</v>
      </c>
      <c r="C34" s="123"/>
      <c r="D34" s="123">
        <v>1.6296296296296295E-2</v>
      </c>
      <c r="E34" s="123"/>
      <c r="F34" s="123">
        <v>2.5231481481481481E-3</v>
      </c>
      <c r="G34" s="123"/>
      <c r="H34" s="123"/>
      <c r="I34" s="123"/>
      <c r="J34" s="123"/>
      <c r="K34" s="189">
        <v>1.8819444444444444E-2</v>
      </c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179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80">
        <v>3.8055555555555558E-2</v>
      </c>
      <c r="D7" s="180">
        <v>1.6319444444444445E-2</v>
      </c>
      <c r="E7" s="180">
        <v>1.2569444444444444E-2</v>
      </c>
      <c r="F7" s="180">
        <v>1.4768518518518518E-2</v>
      </c>
      <c r="G7" s="180">
        <v>2.731481481481481E-3</v>
      </c>
      <c r="H7" s="180">
        <v>7.1759259259259259E-3</v>
      </c>
      <c r="I7" s="180"/>
      <c r="J7" s="180"/>
      <c r="K7" s="181">
        <f t="shared" ref="K7:K22" si="0">SUM(C7:J7)</f>
        <v>9.162037037037038E-2</v>
      </c>
    </row>
    <row r="8" spans="2:11" x14ac:dyDescent="0.3">
      <c r="B8" s="161" t="s">
        <v>68</v>
      </c>
      <c r="C8" s="180"/>
      <c r="D8" s="180"/>
      <c r="E8" s="180">
        <v>4.6064814814814814E-3</v>
      </c>
      <c r="F8" s="180"/>
      <c r="G8" s="180"/>
      <c r="H8" s="180"/>
      <c r="I8" s="180"/>
      <c r="J8" s="180"/>
      <c r="K8" s="181">
        <f t="shared" si="0"/>
        <v>4.6064814814814814E-3</v>
      </c>
    </row>
    <row r="9" spans="2:11" x14ac:dyDescent="0.3">
      <c r="B9" s="161" t="s">
        <v>69</v>
      </c>
      <c r="C9" s="180">
        <v>3.7037037037037038E-3</v>
      </c>
      <c r="D9" s="180"/>
      <c r="E9" s="180">
        <v>8.449074074074075E-4</v>
      </c>
      <c r="F9" s="180"/>
      <c r="G9" s="180">
        <v>1.384259259259259E-2</v>
      </c>
      <c r="H9" s="180"/>
      <c r="I9" s="180"/>
      <c r="J9" s="180"/>
      <c r="K9" s="181">
        <f t="shared" si="0"/>
        <v>1.8391203703703701E-2</v>
      </c>
    </row>
    <row r="10" spans="2:11" x14ac:dyDescent="0.3">
      <c r="B10" s="161" t="s">
        <v>70</v>
      </c>
      <c r="C10" s="180">
        <v>6.0069444444444441E-3</v>
      </c>
      <c r="D10" s="180">
        <v>6.4814814814814813E-4</v>
      </c>
      <c r="E10" s="180"/>
      <c r="F10" s="180"/>
      <c r="G10" s="180"/>
      <c r="H10" s="180"/>
      <c r="I10" s="180"/>
      <c r="J10" s="180"/>
      <c r="K10" s="181">
        <f t="shared" si="0"/>
        <v>6.6550925925925927E-3</v>
      </c>
    </row>
    <row r="11" spans="2:11" x14ac:dyDescent="0.3">
      <c r="B11" s="161" t="s">
        <v>71</v>
      </c>
      <c r="C11" s="180">
        <v>2.4074074074074074E-2</v>
      </c>
      <c r="D11" s="180">
        <v>4.1898148148148146E-3</v>
      </c>
      <c r="E11" s="180"/>
      <c r="F11" s="180">
        <v>4.2361111111111106E-3</v>
      </c>
      <c r="G11" s="180">
        <v>3.8437499999999999E-2</v>
      </c>
      <c r="H11" s="180">
        <v>6.8287037037037036E-4</v>
      </c>
      <c r="I11" s="180"/>
      <c r="J11" s="180"/>
      <c r="K11" s="181">
        <f t="shared" si="0"/>
        <v>7.1620370370370376E-2</v>
      </c>
    </row>
    <row r="12" spans="2:11" x14ac:dyDescent="0.3">
      <c r="B12" s="161" t="s">
        <v>72</v>
      </c>
      <c r="C12" s="180">
        <v>1.0543981481481484E-2</v>
      </c>
      <c r="D12" s="180"/>
      <c r="E12" s="180"/>
      <c r="F12" s="180">
        <v>2.7199074074074074E-3</v>
      </c>
      <c r="G12" s="180">
        <v>5.3587962962962964E-3</v>
      </c>
      <c r="H12" s="180"/>
      <c r="I12" s="180"/>
      <c r="J12" s="180"/>
      <c r="K12" s="181">
        <f t="shared" si="0"/>
        <v>1.8622685185185187E-2</v>
      </c>
    </row>
    <row r="13" spans="2:11" x14ac:dyDescent="0.3">
      <c r="B13" s="161" t="s">
        <v>73</v>
      </c>
      <c r="C13" s="180"/>
      <c r="D13" s="180">
        <v>4.2013888888888891E-3</v>
      </c>
      <c r="E13" s="180"/>
      <c r="F13" s="180"/>
      <c r="G13" s="180"/>
      <c r="H13" s="180"/>
      <c r="I13" s="180"/>
      <c r="J13" s="180"/>
      <c r="K13" s="181">
        <f t="shared" si="0"/>
        <v>4.2013888888888891E-3</v>
      </c>
    </row>
    <row r="14" spans="2:11" x14ac:dyDescent="0.3">
      <c r="B14" s="161" t="s">
        <v>74</v>
      </c>
      <c r="C14" s="180"/>
      <c r="D14" s="180"/>
      <c r="E14" s="180"/>
      <c r="F14" s="180"/>
      <c r="G14" s="180"/>
      <c r="H14" s="180"/>
      <c r="I14" s="180"/>
      <c r="J14" s="180"/>
      <c r="K14" s="181">
        <f t="shared" si="0"/>
        <v>0</v>
      </c>
    </row>
    <row r="15" spans="2:11" x14ac:dyDescent="0.3">
      <c r="B15" s="161" t="s">
        <v>75</v>
      </c>
      <c r="C15" s="180"/>
      <c r="D15" s="180"/>
      <c r="E15" s="180"/>
      <c r="F15" s="180"/>
      <c r="G15" s="180"/>
      <c r="H15" s="180"/>
      <c r="I15" s="180"/>
      <c r="J15" s="180"/>
      <c r="K15" s="181">
        <f t="shared" si="0"/>
        <v>0</v>
      </c>
    </row>
    <row r="16" spans="2:11" x14ac:dyDescent="0.3">
      <c r="B16" s="161" t="s">
        <v>76</v>
      </c>
      <c r="C16" s="180"/>
      <c r="D16" s="180"/>
      <c r="E16" s="180"/>
      <c r="F16" s="180"/>
      <c r="G16" s="180">
        <v>4.1898148148148146E-3</v>
      </c>
      <c r="H16" s="180"/>
      <c r="I16" s="180"/>
      <c r="J16" s="180"/>
      <c r="K16" s="181">
        <f t="shared" si="0"/>
        <v>4.1898148148148146E-3</v>
      </c>
    </row>
    <row r="17" spans="2:11" x14ac:dyDescent="0.3">
      <c r="B17" s="161" t="s">
        <v>77</v>
      </c>
      <c r="C17" s="180"/>
      <c r="D17" s="180"/>
      <c r="E17" s="180"/>
      <c r="F17" s="180"/>
      <c r="G17" s="180"/>
      <c r="H17" s="180"/>
      <c r="I17" s="180"/>
      <c r="J17" s="180"/>
      <c r="K17" s="181">
        <f t="shared" si="0"/>
        <v>0</v>
      </c>
    </row>
    <row r="18" spans="2:11" x14ac:dyDescent="0.3">
      <c r="B18" s="161" t="s">
        <v>78</v>
      </c>
      <c r="C18" s="180"/>
      <c r="D18" s="180"/>
      <c r="E18" s="180"/>
      <c r="F18" s="180"/>
      <c r="G18" s="180"/>
      <c r="H18" s="180"/>
      <c r="I18" s="180"/>
      <c r="J18" s="180"/>
      <c r="K18" s="181">
        <f t="shared" si="0"/>
        <v>0</v>
      </c>
    </row>
    <row r="19" spans="2:11" x14ac:dyDescent="0.3">
      <c r="B19" s="161" t="s">
        <v>79</v>
      </c>
      <c r="C19" s="180"/>
      <c r="D19" s="180"/>
      <c r="E19" s="180"/>
      <c r="F19" s="180"/>
      <c r="G19" s="180"/>
      <c r="H19" s="180"/>
      <c r="I19" s="180"/>
      <c r="J19" s="180"/>
      <c r="K19" s="181">
        <f t="shared" si="0"/>
        <v>0</v>
      </c>
    </row>
    <row r="20" spans="2:11" x14ac:dyDescent="0.3">
      <c r="B20" s="161" t="s">
        <v>80</v>
      </c>
      <c r="C20" s="180"/>
      <c r="D20" s="180"/>
      <c r="E20" s="180"/>
      <c r="F20" s="180"/>
      <c r="G20" s="180"/>
      <c r="H20" s="180"/>
      <c r="I20" s="180"/>
      <c r="J20" s="180"/>
      <c r="K20" s="181">
        <f t="shared" si="0"/>
        <v>0</v>
      </c>
    </row>
    <row r="21" spans="2:11" x14ac:dyDescent="0.3">
      <c r="B21" s="161" t="s">
        <v>81</v>
      </c>
      <c r="C21" s="180">
        <v>7.905092592592592E-3</v>
      </c>
      <c r="D21" s="180">
        <v>1.2384259259259258E-3</v>
      </c>
      <c r="E21" s="180"/>
      <c r="F21" s="180"/>
      <c r="G21" s="180"/>
      <c r="H21" s="180"/>
      <c r="I21" s="180"/>
      <c r="J21" s="180"/>
      <c r="K21" s="181">
        <f t="shared" si="0"/>
        <v>9.1435185185185178E-3</v>
      </c>
    </row>
    <row r="22" spans="2:11" x14ac:dyDescent="0.3">
      <c r="B22" s="161" t="s">
        <v>82</v>
      </c>
      <c r="C22" s="180">
        <v>1.0752314814814815E-2</v>
      </c>
      <c r="D22" s="180"/>
      <c r="E22" s="180">
        <v>4.5138888888888885E-3</v>
      </c>
      <c r="F22" s="180"/>
      <c r="G22" s="180">
        <v>1.8067129629629631E-2</v>
      </c>
      <c r="H22" s="180">
        <v>1.6203703703703703E-4</v>
      </c>
      <c r="I22" s="180"/>
      <c r="J22" s="180"/>
      <c r="K22" s="181">
        <f t="shared" si="0"/>
        <v>3.349537037037037E-2</v>
      </c>
    </row>
    <row r="23" spans="2:11" x14ac:dyDescent="0.3">
      <c r="B23" s="162" t="s">
        <v>11</v>
      </c>
      <c r="C23" s="112">
        <f>SUM(C7:C22)</f>
        <v>0.10104166666666667</v>
      </c>
      <c r="D23" s="112">
        <f t="shared" ref="D23:H23" si="1">SUM(D7:D22)</f>
        <v>2.6597222222222223E-2</v>
      </c>
      <c r="E23" s="112">
        <f t="shared" si="1"/>
        <v>2.253472222222222E-2</v>
      </c>
      <c r="F23" s="112">
        <f t="shared" si="1"/>
        <v>2.1724537037037035E-2</v>
      </c>
      <c r="G23" s="112">
        <f t="shared" si="1"/>
        <v>8.262731481481482E-2</v>
      </c>
      <c r="H23" s="112">
        <f t="shared" si="1"/>
        <v>8.0208333333333329E-3</v>
      </c>
      <c r="I23" s="112"/>
      <c r="J23" s="123"/>
      <c r="K23" s="182">
        <f>SUM(K7:K22)</f>
        <v>0.26254629629629633</v>
      </c>
    </row>
    <row r="24" spans="2:11" x14ac:dyDescent="0.3">
      <c r="B24" s="183"/>
      <c r="C24" s="184"/>
      <c r="D24" s="184"/>
      <c r="E24" s="184"/>
      <c r="F24" s="184"/>
      <c r="G24" s="184"/>
      <c r="H24" s="184"/>
      <c r="I24" s="184"/>
      <c r="J24" s="185"/>
      <c r="K24" s="186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80"/>
      <c r="D26" s="180"/>
      <c r="E26" s="180">
        <v>3.1250000000000001E-4</v>
      </c>
      <c r="F26" s="180"/>
      <c r="G26" s="180"/>
      <c r="H26" s="180"/>
      <c r="I26" s="180"/>
      <c r="J26" s="180"/>
      <c r="K26" s="181">
        <f t="shared" ref="K26:K31" si="2">SUM(C26:J26)</f>
        <v>3.1250000000000001E-4</v>
      </c>
    </row>
    <row r="27" spans="2:11" x14ac:dyDescent="0.3">
      <c r="B27" s="161" t="s">
        <v>85</v>
      </c>
      <c r="C27" s="180"/>
      <c r="D27" s="180"/>
      <c r="E27" s="180"/>
      <c r="F27" s="180"/>
      <c r="G27" s="180"/>
      <c r="H27" s="180">
        <v>1.6203703703703703E-4</v>
      </c>
      <c r="I27" s="180"/>
      <c r="J27" s="180"/>
      <c r="K27" s="181">
        <f t="shared" si="2"/>
        <v>1.6203703703703703E-4</v>
      </c>
    </row>
    <row r="28" spans="2:11" x14ac:dyDescent="0.3">
      <c r="B28" s="161" t="s">
        <v>86</v>
      </c>
      <c r="C28" s="180"/>
      <c r="D28" s="180"/>
      <c r="E28" s="180"/>
      <c r="F28" s="180"/>
      <c r="G28" s="180"/>
      <c r="H28" s="180"/>
      <c r="I28" s="180"/>
      <c r="J28" s="180"/>
      <c r="K28" s="181">
        <f t="shared" si="2"/>
        <v>0</v>
      </c>
    </row>
    <row r="29" spans="2:11" x14ac:dyDescent="0.3">
      <c r="B29" s="161" t="s">
        <v>87</v>
      </c>
      <c r="C29" s="180"/>
      <c r="D29" s="180"/>
      <c r="E29" s="180">
        <v>1.0300925925925926E-3</v>
      </c>
      <c r="F29" s="180">
        <v>4.5138888888888892E-4</v>
      </c>
      <c r="G29" s="180">
        <v>2.8935185185185189E-4</v>
      </c>
      <c r="H29" s="180">
        <v>2.0949074074074077E-3</v>
      </c>
      <c r="I29" s="180"/>
      <c r="J29" s="180"/>
      <c r="K29" s="181">
        <f t="shared" si="2"/>
        <v>3.8657407407407412E-3</v>
      </c>
    </row>
    <row r="30" spans="2:11" x14ac:dyDescent="0.3">
      <c r="B30" s="161" t="s">
        <v>88</v>
      </c>
      <c r="C30" s="180">
        <v>1.5451388888888888E-2</v>
      </c>
      <c r="D30" s="180">
        <v>2.447916666666667E-2</v>
      </c>
      <c r="E30" s="180">
        <v>6.7939814814814824E-3</v>
      </c>
      <c r="F30" s="180">
        <v>1.5833333333333335E-2</v>
      </c>
      <c r="G30" s="180"/>
      <c r="H30" s="180">
        <v>5.462962962962962E-3</v>
      </c>
      <c r="I30" s="180"/>
      <c r="J30" s="180"/>
      <c r="K30" s="181">
        <f t="shared" si="2"/>
        <v>6.8020833333333336E-2</v>
      </c>
    </row>
    <row r="31" spans="2:11" x14ac:dyDescent="0.3">
      <c r="B31" s="161" t="s">
        <v>89</v>
      </c>
      <c r="C31" s="180"/>
      <c r="D31" s="180"/>
      <c r="E31" s="180">
        <v>2.5462962962962961E-4</v>
      </c>
      <c r="F31" s="180"/>
      <c r="G31" s="180"/>
      <c r="H31" s="180"/>
      <c r="I31" s="180"/>
      <c r="J31" s="180"/>
      <c r="K31" s="181">
        <f t="shared" si="2"/>
        <v>2.5462962962962961E-4</v>
      </c>
    </row>
    <row r="32" spans="2:11" x14ac:dyDescent="0.3">
      <c r="B32" s="162" t="s">
        <v>11</v>
      </c>
      <c r="C32" s="112">
        <f>SUM(C26:C31)</f>
        <v>1.5451388888888888E-2</v>
      </c>
      <c r="D32" s="112">
        <f t="shared" ref="D32:H32" si="3">SUM(D26:D31)</f>
        <v>2.447916666666667E-2</v>
      </c>
      <c r="E32" s="112">
        <f t="shared" si="3"/>
        <v>8.3912037037037045E-3</v>
      </c>
      <c r="F32" s="112">
        <f t="shared" si="3"/>
        <v>1.6284722222222225E-2</v>
      </c>
      <c r="G32" s="112">
        <f t="shared" si="3"/>
        <v>2.8935185185185189E-4</v>
      </c>
      <c r="H32" s="112">
        <f t="shared" si="3"/>
        <v>7.7199074074074062E-3</v>
      </c>
      <c r="I32" s="112"/>
      <c r="J32" s="123"/>
      <c r="K32" s="182">
        <f>SUM(K26:K31)</f>
        <v>7.2615740740740745E-2</v>
      </c>
    </row>
    <row r="33" spans="2:11" x14ac:dyDescent="0.3">
      <c r="B33" s="162"/>
      <c r="C33" s="187"/>
      <c r="D33" s="187"/>
      <c r="E33" s="188"/>
      <c r="F33" s="188"/>
      <c r="G33" s="187"/>
      <c r="H33" s="187"/>
      <c r="I33" s="187"/>
      <c r="J33" s="187"/>
      <c r="K33" s="181"/>
    </row>
    <row r="34" spans="2:11" x14ac:dyDescent="0.3">
      <c r="B34" s="162" t="s">
        <v>14</v>
      </c>
      <c r="C34" s="123">
        <f>C23+C32</f>
        <v>0.11649305555555556</v>
      </c>
      <c r="D34" s="123">
        <f t="shared" ref="D34:G34" si="4">D23+D32</f>
        <v>5.1076388888888893E-2</v>
      </c>
      <c r="E34" s="123">
        <f t="shared" si="4"/>
        <v>3.0925925925925926E-2</v>
      </c>
      <c r="F34" s="123">
        <f t="shared" si="4"/>
        <v>3.8009259259259257E-2</v>
      </c>
      <c r="G34" s="123">
        <f t="shared" si="4"/>
        <v>8.2916666666666666E-2</v>
      </c>
      <c r="H34" s="123">
        <f t="shared" ref="H34" si="5">H23+H32</f>
        <v>1.5740740740740739E-2</v>
      </c>
      <c r="I34" s="123"/>
      <c r="J34" s="123"/>
      <c r="K34" s="189">
        <f>K23+K32</f>
        <v>0.33516203703703706</v>
      </c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180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93"/>
      <c r="D7" s="193"/>
      <c r="E7" s="193"/>
      <c r="F7" s="193"/>
      <c r="G7" s="193"/>
      <c r="H7" s="193"/>
      <c r="I7" s="193"/>
      <c r="J7" s="193"/>
      <c r="K7" s="194"/>
    </row>
    <row r="8" spans="2:11" x14ac:dyDescent="0.3">
      <c r="B8" s="161" t="s">
        <v>68</v>
      </c>
      <c r="C8" s="193"/>
      <c r="D8" s="193"/>
      <c r="E8" s="193"/>
      <c r="F8" s="193"/>
      <c r="G8" s="193"/>
      <c r="H8" s="193"/>
      <c r="I8" s="193"/>
      <c r="J8" s="193"/>
      <c r="K8" s="194"/>
    </row>
    <row r="9" spans="2:11" x14ac:dyDescent="0.3">
      <c r="B9" s="161" t="s">
        <v>69</v>
      </c>
      <c r="C9" s="193"/>
      <c r="D9" s="193"/>
      <c r="E9" s="193"/>
      <c r="F9" s="193"/>
      <c r="G9" s="193"/>
      <c r="H9" s="193"/>
      <c r="I9" s="193"/>
      <c r="J9" s="193"/>
      <c r="K9" s="194"/>
    </row>
    <row r="10" spans="2:11" x14ac:dyDescent="0.3">
      <c r="B10" s="161" t="s">
        <v>70</v>
      </c>
      <c r="C10" s="193"/>
      <c r="D10" s="193"/>
      <c r="E10" s="193"/>
      <c r="F10" s="193"/>
      <c r="G10" s="193"/>
      <c r="H10" s="193"/>
      <c r="I10" s="193"/>
      <c r="J10" s="193"/>
      <c r="K10" s="194"/>
    </row>
    <row r="11" spans="2:11" x14ac:dyDescent="0.3">
      <c r="B11" s="161" t="s">
        <v>71</v>
      </c>
      <c r="C11" s="193"/>
      <c r="D11" s="193"/>
      <c r="E11" s="193"/>
      <c r="F11" s="193"/>
      <c r="G11" s="193"/>
      <c r="H11" s="193"/>
      <c r="I11" s="193"/>
      <c r="J11" s="193"/>
      <c r="K11" s="194"/>
    </row>
    <row r="12" spans="2:11" x14ac:dyDescent="0.3">
      <c r="B12" s="161" t="s">
        <v>72</v>
      </c>
      <c r="C12" s="193"/>
      <c r="D12" s="193"/>
      <c r="E12" s="193"/>
      <c r="F12" s="193"/>
      <c r="G12" s="193"/>
      <c r="H12" s="193"/>
      <c r="I12" s="193"/>
      <c r="J12" s="193"/>
      <c r="K12" s="194"/>
    </row>
    <row r="13" spans="2:11" x14ac:dyDescent="0.3">
      <c r="B13" s="161" t="s">
        <v>73</v>
      </c>
      <c r="C13" s="193"/>
      <c r="D13" s="193"/>
      <c r="E13" s="193"/>
      <c r="F13" s="193"/>
      <c r="G13" s="193"/>
      <c r="H13" s="193"/>
      <c r="I13" s="193"/>
      <c r="J13" s="193"/>
      <c r="K13" s="194"/>
    </row>
    <row r="14" spans="2:11" x14ac:dyDescent="0.3">
      <c r="B14" s="161" t="s">
        <v>74</v>
      </c>
      <c r="C14" s="193"/>
      <c r="D14" s="193"/>
      <c r="E14" s="193"/>
      <c r="F14" s="193"/>
      <c r="G14" s="193"/>
      <c r="H14" s="193"/>
      <c r="I14" s="193"/>
      <c r="J14" s="193"/>
      <c r="K14" s="194"/>
    </row>
    <row r="15" spans="2:11" x14ac:dyDescent="0.3">
      <c r="B15" s="161" t="s">
        <v>75</v>
      </c>
      <c r="C15" s="193"/>
      <c r="D15" s="193"/>
      <c r="E15" s="193"/>
      <c r="F15" s="193"/>
      <c r="G15" s="193"/>
      <c r="H15" s="193"/>
      <c r="I15" s="193"/>
      <c r="J15" s="193"/>
      <c r="K15" s="194"/>
    </row>
    <row r="16" spans="2:11" x14ac:dyDescent="0.3">
      <c r="B16" s="161" t="s">
        <v>76</v>
      </c>
      <c r="C16" s="193"/>
      <c r="D16" s="193"/>
      <c r="E16" s="193"/>
      <c r="F16" s="193"/>
      <c r="G16" s="193"/>
      <c r="H16" s="193"/>
      <c r="I16" s="193"/>
      <c r="J16" s="193"/>
      <c r="K16" s="194"/>
    </row>
    <row r="17" spans="2:11" x14ac:dyDescent="0.3">
      <c r="B17" s="161" t="s">
        <v>77</v>
      </c>
      <c r="C17" s="193"/>
      <c r="D17" s="193"/>
      <c r="E17" s="193"/>
      <c r="F17" s="193"/>
      <c r="G17" s="193"/>
      <c r="H17" s="193"/>
      <c r="I17" s="193"/>
      <c r="J17" s="193"/>
      <c r="K17" s="194"/>
    </row>
    <row r="18" spans="2:11" x14ac:dyDescent="0.3">
      <c r="B18" s="161" t="s">
        <v>78</v>
      </c>
      <c r="C18" s="193"/>
      <c r="D18" s="193"/>
      <c r="E18" s="193"/>
      <c r="F18" s="193"/>
      <c r="G18" s="193"/>
      <c r="H18" s="193"/>
      <c r="I18" s="193"/>
      <c r="J18" s="193"/>
      <c r="K18" s="194"/>
    </row>
    <row r="19" spans="2:11" x14ac:dyDescent="0.3">
      <c r="B19" s="161" t="s">
        <v>79</v>
      </c>
      <c r="C19" s="193"/>
      <c r="D19" s="193"/>
      <c r="E19" s="193"/>
      <c r="F19" s="193"/>
      <c r="G19" s="193"/>
      <c r="H19" s="193"/>
      <c r="I19" s="193"/>
      <c r="J19" s="193"/>
      <c r="K19" s="194"/>
    </row>
    <row r="20" spans="2:11" x14ac:dyDescent="0.3">
      <c r="B20" s="161" t="s">
        <v>80</v>
      </c>
      <c r="C20" s="193"/>
      <c r="D20" s="193"/>
      <c r="E20" s="193"/>
      <c r="F20" s="193"/>
      <c r="G20" s="193"/>
      <c r="H20" s="193"/>
      <c r="I20" s="193"/>
      <c r="J20" s="193"/>
      <c r="K20" s="194"/>
    </row>
    <row r="21" spans="2:11" x14ac:dyDescent="0.3">
      <c r="B21" s="161" t="s">
        <v>81</v>
      </c>
      <c r="C21" s="193"/>
      <c r="D21" s="193"/>
      <c r="E21" s="193"/>
      <c r="F21" s="193"/>
      <c r="G21" s="193"/>
      <c r="H21" s="193"/>
      <c r="I21" s="193"/>
      <c r="J21" s="193"/>
      <c r="K21" s="194"/>
    </row>
    <row r="22" spans="2:11" x14ac:dyDescent="0.3">
      <c r="B22" s="161" t="s">
        <v>82</v>
      </c>
      <c r="C22" s="193"/>
      <c r="D22" s="193"/>
      <c r="E22" s="193"/>
      <c r="F22" s="193"/>
      <c r="G22" s="193"/>
      <c r="H22" s="193"/>
      <c r="I22" s="193"/>
      <c r="J22" s="193"/>
      <c r="K22" s="194"/>
    </row>
    <row r="23" spans="2:11" x14ac:dyDescent="0.3">
      <c r="B23" s="162" t="s">
        <v>11</v>
      </c>
      <c r="C23" s="195"/>
      <c r="D23" s="195"/>
      <c r="E23" s="195"/>
      <c r="F23" s="195"/>
      <c r="G23" s="195"/>
      <c r="H23" s="195"/>
      <c r="I23" s="195"/>
      <c r="J23" s="196"/>
      <c r="K23" s="197"/>
    </row>
    <row r="24" spans="2:11" x14ac:dyDescent="0.3">
      <c r="B24" s="183"/>
      <c r="C24" s="198"/>
      <c r="D24" s="198"/>
      <c r="E24" s="198"/>
      <c r="F24" s="198"/>
      <c r="G24" s="198"/>
      <c r="H24" s="198"/>
      <c r="I24" s="198"/>
      <c r="J24" s="199"/>
      <c r="K24" s="200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93"/>
      <c r="D26" s="193"/>
      <c r="E26" s="193"/>
      <c r="F26" s="193"/>
      <c r="G26" s="193"/>
      <c r="H26" s="193"/>
      <c r="I26" s="193"/>
      <c r="J26" s="201"/>
      <c r="K26" s="194"/>
    </row>
    <row r="27" spans="2:11" x14ac:dyDescent="0.3">
      <c r="B27" s="161" t="s">
        <v>85</v>
      </c>
      <c r="C27" s="193"/>
      <c r="D27" s="193"/>
      <c r="E27" s="193"/>
      <c r="F27" s="193"/>
      <c r="G27" s="193"/>
      <c r="H27" s="193"/>
      <c r="I27" s="193"/>
      <c r="J27" s="202"/>
      <c r="K27" s="194"/>
    </row>
    <row r="28" spans="2:11" x14ac:dyDescent="0.3">
      <c r="B28" s="161" t="s">
        <v>86</v>
      </c>
      <c r="C28" s="193"/>
      <c r="D28" s="193"/>
      <c r="E28" s="193"/>
      <c r="F28" s="193"/>
      <c r="G28" s="193"/>
      <c r="H28" s="193"/>
      <c r="I28" s="119"/>
      <c r="J28" s="119"/>
      <c r="K28" s="194"/>
    </row>
    <row r="29" spans="2:11" x14ac:dyDescent="0.3">
      <c r="B29" s="161" t="s">
        <v>87</v>
      </c>
      <c r="C29" s="193"/>
      <c r="D29" s="193"/>
      <c r="E29" s="193"/>
      <c r="F29" s="193"/>
      <c r="G29" s="193"/>
      <c r="H29" s="193"/>
      <c r="I29" s="203"/>
      <c r="J29" s="193"/>
      <c r="K29" s="194"/>
    </row>
    <row r="30" spans="2:11" x14ac:dyDescent="0.3">
      <c r="B30" s="161" t="s">
        <v>88</v>
      </c>
      <c r="C30" s="193"/>
      <c r="D30" s="193"/>
      <c r="E30" s="193"/>
      <c r="F30" s="193"/>
      <c r="G30" s="193"/>
      <c r="H30" s="193"/>
      <c r="I30" s="193"/>
      <c r="J30" s="193"/>
      <c r="K30" s="194"/>
    </row>
    <row r="31" spans="2:11" x14ac:dyDescent="0.3">
      <c r="B31" s="161" t="s">
        <v>89</v>
      </c>
      <c r="C31" s="193"/>
      <c r="D31" s="193"/>
      <c r="E31" s="193"/>
      <c r="F31" s="193"/>
      <c r="G31" s="193"/>
      <c r="H31" s="193"/>
      <c r="I31" s="193"/>
      <c r="J31" s="193"/>
      <c r="K31" s="194"/>
    </row>
    <row r="32" spans="2:11" x14ac:dyDescent="0.3">
      <c r="B32" s="162" t="s">
        <v>11</v>
      </c>
      <c r="C32" s="195"/>
      <c r="D32" s="195"/>
      <c r="E32" s="195"/>
      <c r="F32" s="195"/>
      <c r="G32" s="195"/>
      <c r="H32" s="195"/>
      <c r="I32" s="195"/>
      <c r="J32" s="196"/>
      <c r="K32" s="197"/>
    </row>
    <row r="33" spans="2:11" x14ac:dyDescent="0.3">
      <c r="B33" s="162"/>
      <c r="C33" s="191"/>
      <c r="D33" s="191"/>
      <c r="E33" s="191"/>
      <c r="F33" s="204"/>
      <c r="G33" s="191"/>
      <c r="H33" s="191"/>
      <c r="I33" s="191"/>
      <c r="J33" s="191"/>
      <c r="K33" s="194"/>
    </row>
    <row r="34" spans="2:11" x14ac:dyDescent="0.3">
      <c r="B34" s="162" t="s">
        <v>14</v>
      </c>
      <c r="C34" s="196"/>
      <c r="D34" s="196"/>
      <c r="E34" s="196"/>
      <c r="F34" s="196"/>
      <c r="G34" s="196"/>
      <c r="H34" s="196"/>
      <c r="I34" s="196"/>
      <c r="J34" s="196"/>
      <c r="K34" s="205"/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181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93"/>
      <c r="D7" s="193"/>
      <c r="E7" s="193"/>
      <c r="F7" s="193"/>
      <c r="G7" s="193"/>
      <c r="H7" s="193"/>
      <c r="I7" s="193"/>
      <c r="J7" s="193"/>
      <c r="K7" s="194"/>
    </row>
    <row r="8" spans="2:11" x14ac:dyDescent="0.3">
      <c r="B8" s="161" t="s">
        <v>68</v>
      </c>
      <c r="C8" s="193"/>
      <c r="D8" s="193"/>
      <c r="E8" s="193"/>
      <c r="F8" s="193"/>
      <c r="G8" s="193"/>
      <c r="H8" s="193"/>
      <c r="I8" s="193"/>
      <c r="J8" s="193"/>
      <c r="K8" s="194"/>
    </row>
    <row r="9" spans="2:11" x14ac:dyDescent="0.3">
      <c r="B9" s="161" t="s">
        <v>69</v>
      </c>
      <c r="C9" s="193"/>
      <c r="D9" s="193"/>
      <c r="E9" s="193"/>
      <c r="F9" s="193"/>
      <c r="G9" s="193"/>
      <c r="H9" s="193"/>
      <c r="I9" s="193"/>
      <c r="J9" s="193"/>
      <c r="K9" s="194"/>
    </row>
    <row r="10" spans="2:11" x14ac:dyDescent="0.3">
      <c r="B10" s="161" t="s">
        <v>70</v>
      </c>
      <c r="C10" s="193"/>
      <c r="D10" s="193"/>
      <c r="E10" s="193"/>
      <c r="F10" s="193"/>
      <c r="G10" s="193"/>
      <c r="H10" s="193"/>
      <c r="I10" s="193"/>
      <c r="J10" s="193"/>
      <c r="K10" s="194"/>
    </row>
    <row r="11" spans="2:11" x14ac:dyDescent="0.3">
      <c r="B11" s="161" t="s">
        <v>71</v>
      </c>
      <c r="C11" s="193"/>
      <c r="D11" s="193"/>
      <c r="E11" s="193"/>
      <c r="F11" s="193"/>
      <c r="G11" s="193"/>
      <c r="H11" s="193"/>
      <c r="I11" s="193"/>
      <c r="J11" s="193"/>
      <c r="K11" s="194"/>
    </row>
    <row r="12" spans="2:11" x14ac:dyDescent="0.3">
      <c r="B12" s="161" t="s">
        <v>72</v>
      </c>
      <c r="C12" s="193"/>
      <c r="D12" s="193"/>
      <c r="E12" s="193"/>
      <c r="F12" s="193"/>
      <c r="G12" s="193"/>
      <c r="H12" s="193"/>
      <c r="I12" s="193"/>
      <c r="J12" s="193"/>
      <c r="K12" s="194"/>
    </row>
    <row r="13" spans="2:11" x14ac:dyDescent="0.3">
      <c r="B13" s="161" t="s">
        <v>73</v>
      </c>
      <c r="C13" s="193"/>
      <c r="D13" s="193"/>
      <c r="E13" s="193"/>
      <c r="F13" s="193"/>
      <c r="G13" s="193"/>
      <c r="H13" s="193"/>
      <c r="I13" s="193"/>
      <c r="J13" s="193"/>
      <c r="K13" s="194"/>
    </row>
    <row r="14" spans="2:11" x14ac:dyDescent="0.3">
      <c r="B14" s="161" t="s">
        <v>74</v>
      </c>
      <c r="C14" s="193"/>
      <c r="D14" s="193"/>
      <c r="E14" s="193"/>
      <c r="F14" s="193"/>
      <c r="G14" s="193"/>
      <c r="H14" s="193"/>
      <c r="I14" s="193"/>
      <c r="J14" s="193"/>
      <c r="K14" s="194"/>
    </row>
    <row r="15" spans="2:11" x14ac:dyDescent="0.3">
      <c r="B15" s="161" t="s">
        <v>75</v>
      </c>
      <c r="C15" s="193"/>
      <c r="D15" s="193"/>
      <c r="E15" s="193"/>
      <c r="F15" s="193"/>
      <c r="G15" s="193"/>
      <c r="H15" s="193"/>
      <c r="I15" s="193"/>
      <c r="J15" s="193"/>
      <c r="K15" s="194"/>
    </row>
    <row r="16" spans="2:11" x14ac:dyDescent="0.3">
      <c r="B16" s="161" t="s">
        <v>76</v>
      </c>
      <c r="C16" s="193"/>
      <c r="D16" s="193"/>
      <c r="E16" s="193"/>
      <c r="F16" s="193"/>
      <c r="G16" s="193"/>
      <c r="H16" s="193"/>
      <c r="I16" s="193"/>
      <c r="J16" s="193"/>
      <c r="K16" s="194"/>
    </row>
    <row r="17" spans="2:11" x14ac:dyDescent="0.3">
      <c r="B17" s="161" t="s">
        <v>77</v>
      </c>
      <c r="C17" s="193"/>
      <c r="D17" s="193"/>
      <c r="E17" s="193"/>
      <c r="F17" s="193"/>
      <c r="G17" s="193"/>
      <c r="H17" s="193"/>
      <c r="I17" s="193"/>
      <c r="J17" s="193"/>
      <c r="K17" s="194"/>
    </row>
    <row r="18" spans="2:11" x14ac:dyDescent="0.3">
      <c r="B18" s="161" t="s">
        <v>78</v>
      </c>
      <c r="C18" s="193"/>
      <c r="D18" s="193"/>
      <c r="E18" s="193"/>
      <c r="F18" s="193"/>
      <c r="G18" s="193"/>
      <c r="H18" s="193"/>
      <c r="I18" s="193"/>
      <c r="J18" s="193"/>
      <c r="K18" s="194"/>
    </row>
    <row r="19" spans="2:11" x14ac:dyDescent="0.3">
      <c r="B19" s="161" t="s">
        <v>79</v>
      </c>
      <c r="C19" s="193"/>
      <c r="D19" s="193"/>
      <c r="E19" s="193"/>
      <c r="F19" s="193"/>
      <c r="G19" s="193"/>
      <c r="H19" s="193"/>
      <c r="I19" s="193"/>
      <c r="J19" s="193"/>
      <c r="K19" s="194"/>
    </row>
    <row r="20" spans="2:11" x14ac:dyDescent="0.3">
      <c r="B20" s="161" t="s">
        <v>80</v>
      </c>
      <c r="C20" s="193"/>
      <c r="D20" s="193"/>
      <c r="E20" s="193"/>
      <c r="F20" s="193"/>
      <c r="G20" s="193"/>
      <c r="H20" s="193"/>
      <c r="I20" s="193"/>
      <c r="J20" s="193"/>
      <c r="K20" s="194"/>
    </row>
    <row r="21" spans="2:11" x14ac:dyDescent="0.3">
      <c r="B21" s="161" t="s">
        <v>81</v>
      </c>
      <c r="C21" s="193"/>
      <c r="D21" s="193"/>
      <c r="E21" s="193"/>
      <c r="F21" s="193"/>
      <c r="G21" s="193"/>
      <c r="H21" s="193"/>
      <c r="I21" s="193"/>
      <c r="J21" s="193"/>
      <c r="K21" s="194"/>
    </row>
    <row r="22" spans="2:11" x14ac:dyDescent="0.3">
      <c r="B22" s="161" t="s">
        <v>82</v>
      </c>
      <c r="C22" s="193"/>
      <c r="D22" s="193"/>
      <c r="E22" s="193"/>
      <c r="F22" s="193"/>
      <c r="G22" s="193"/>
      <c r="H22" s="193"/>
      <c r="I22" s="193"/>
      <c r="J22" s="193"/>
      <c r="K22" s="194"/>
    </row>
    <row r="23" spans="2:11" x14ac:dyDescent="0.3">
      <c r="B23" s="162" t="s">
        <v>11</v>
      </c>
      <c r="C23" s="195"/>
      <c r="D23" s="195"/>
      <c r="E23" s="195"/>
      <c r="F23" s="195"/>
      <c r="G23" s="195"/>
      <c r="H23" s="195"/>
      <c r="I23" s="195"/>
      <c r="J23" s="196"/>
      <c r="K23" s="197"/>
    </row>
    <row r="24" spans="2:11" x14ac:dyDescent="0.3">
      <c r="B24" s="183"/>
      <c r="C24" s="198"/>
      <c r="D24" s="198"/>
      <c r="E24" s="198"/>
      <c r="F24" s="198"/>
      <c r="G24" s="198"/>
      <c r="H24" s="198"/>
      <c r="I24" s="198"/>
      <c r="J24" s="199"/>
      <c r="K24" s="200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93"/>
      <c r="D26" s="193"/>
      <c r="E26" s="193"/>
      <c r="F26" s="193"/>
      <c r="G26" s="193"/>
      <c r="H26" s="193"/>
      <c r="I26" s="193"/>
      <c r="J26" s="201"/>
      <c r="K26" s="194"/>
    </row>
    <row r="27" spans="2:11" x14ac:dyDescent="0.3">
      <c r="B27" s="161" t="s">
        <v>85</v>
      </c>
      <c r="C27" s="193"/>
      <c r="D27" s="193"/>
      <c r="E27" s="193"/>
      <c r="F27" s="193"/>
      <c r="G27" s="193"/>
      <c r="H27" s="193"/>
      <c r="I27" s="193"/>
      <c r="J27" s="202"/>
      <c r="K27" s="194"/>
    </row>
    <row r="28" spans="2:11" x14ac:dyDescent="0.3">
      <c r="B28" s="161" t="s">
        <v>86</v>
      </c>
      <c r="C28" s="193"/>
      <c r="D28" s="193"/>
      <c r="E28" s="193"/>
      <c r="F28" s="193"/>
      <c r="G28" s="193"/>
      <c r="H28" s="193"/>
      <c r="I28" s="119"/>
      <c r="J28" s="119"/>
      <c r="K28" s="194"/>
    </row>
    <row r="29" spans="2:11" x14ac:dyDescent="0.3">
      <c r="B29" s="161" t="s">
        <v>87</v>
      </c>
      <c r="C29" s="193"/>
      <c r="D29" s="193"/>
      <c r="E29" s="193"/>
      <c r="F29" s="193"/>
      <c r="G29" s="193"/>
      <c r="H29" s="193"/>
      <c r="I29" s="203"/>
      <c r="J29" s="193"/>
      <c r="K29" s="194"/>
    </row>
    <row r="30" spans="2:11" x14ac:dyDescent="0.3">
      <c r="B30" s="161" t="s">
        <v>88</v>
      </c>
      <c r="C30" s="193"/>
      <c r="D30" s="193"/>
      <c r="E30" s="193"/>
      <c r="F30" s="193"/>
      <c r="G30" s="193"/>
      <c r="H30" s="193"/>
      <c r="I30" s="193"/>
      <c r="J30" s="193"/>
      <c r="K30" s="194"/>
    </row>
    <row r="31" spans="2:11" x14ac:dyDescent="0.3">
      <c r="B31" s="161" t="s">
        <v>89</v>
      </c>
      <c r="C31" s="193"/>
      <c r="D31" s="193"/>
      <c r="E31" s="193"/>
      <c r="F31" s="193"/>
      <c r="G31" s="193"/>
      <c r="H31" s="193"/>
      <c r="I31" s="193"/>
      <c r="J31" s="193"/>
      <c r="K31" s="194"/>
    </row>
    <row r="32" spans="2:11" x14ac:dyDescent="0.3">
      <c r="B32" s="162" t="s">
        <v>11</v>
      </c>
      <c r="C32" s="195"/>
      <c r="D32" s="195"/>
      <c r="E32" s="195"/>
      <c r="F32" s="195"/>
      <c r="G32" s="195"/>
      <c r="H32" s="195"/>
      <c r="I32" s="195"/>
      <c r="J32" s="196"/>
      <c r="K32" s="197"/>
    </row>
    <row r="33" spans="2:11" x14ac:dyDescent="0.3">
      <c r="B33" s="162"/>
      <c r="C33" s="191"/>
      <c r="D33" s="191"/>
      <c r="E33" s="191"/>
      <c r="F33" s="204"/>
      <c r="G33" s="191"/>
      <c r="H33" s="191"/>
      <c r="I33" s="191"/>
      <c r="J33" s="191"/>
      <c r="K33" s="194"/>
    </row>
    <row r="34" spans="2:11" x14ac:dyDescent="0.3">
      <c r="B34" s="162" t="s">
        <v>14</v>
      </c>
      <c r="C34" s="196"/>
      <c r="D34" s="196"/>
      <c r="E34" s="196"/>
      <c r="F34" s="196"/>
      <c r="G34" s="196"/>
      <c r="H34" s="196"/>
      <c r="I34" s="196"/>
      <c r="J34" s="196"/>
      <c r="K34" s="205"/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182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80">
        <v>7.2916666666666659E-4</v>
      </c>
      <c r="D7" s="180"/>
      <c r="E7" s="180"/>
      <c r="F7" s="180"/>
      <c r="G7" s="180"/>
      <c r="H7" s="180"/>
      <c r="I7" s="180"/>
      <c r="J7" s="180"/>
      <c r="K7" s="181">
        <v>7.2916666666666659E-4</v>
      </c>
    </row>
    <row r="8" spans="2:11" x14ac:dyDescent="0.3">
      <c r="B8" s="161" t="s">
        <v>68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61" t="s">
        <v>69</v>
      </c>
      <c r="C9" s="180">
        <v>1.5046296296296297E-4</v>
      </c>
      <c r="D9" s="180"/>
      <c r="E9" s="180"/>
      <c r="F9" s="180"/>
      <c r="G9" s="180"/>
      <c r="H9" s="180"/>
      <c r="I9" s="180"/>
      <c r="J9" s="180"/>
      <c r="K9" s="181">
        <v>1.5046296296296297E-4</v>
      </c>
    </row>
    <row r="10" spans="2:11" x14ac:dyDescent="0.3">
      <c r="B10" s="161" t="s">
        <v>70</v>
      </c>
      <c r="C10" s="180"/>
      <c r="D10" s="180"/>
      <c r="E10" s="180"/>
      <c r="F10" s="180"/>
      <c r="G10" s="180"/>
      <c r="H10" s="180"/>
      <c r="I10" s="180"/>
      <c r="J10" s="180"/>
      <c r="K10" s="181"/>
    </row>
    <row r="11" spans="2:11" x14ac:dyDescent="0.3">
      <c r="B11" s="161" t="s">
        <v>71</v>
      </c>
      <c r="C11" s="180"/>
      <c r="D11" s="180"/>
      <c r="E11" s="180"/>
      <c r="F11" s="180"/>
      <c r="G11" s="180"/>
      <c r="H11" s="180"/>
      <c r="I11" s="180"/>
      <c r="J11" s="180"/>
      <c r="K11" s="181"/>
    </row>
    <row r="12" spans="2:11" x14ac:dyDescent="0.3">
      <c r="B12" s="161" t="s">
        <v>72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x14ac:dyDescent="0.3">
      <c r="B13" s="161" t="s">
        <v>73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61" t="s">
        <v>74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61" t="s">
        <v>75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61" t="s">
        <v>76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x14ac:dyDescent="0.3">
      <c r="B17" s="161" t="s">
        <v>77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61" t="s">
        <v>78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61" t="s">
        <v>79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61" t="s">
        <v>80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61" t="s">
        <v>81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61" t="s">
        <v>82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62" t="s">
        <v>11</v>
      </c>
      <c r="C23" s="112">
        <v>8.7962962962962951E-4</v>
      </c>
      <c r="D23" s="112"/>
      <c r="E23" s="112"/>
      <c r="F23" s="112"/>
      <c r="G23" s="112"/>
      <c r="H23" s="112"/>
      <c r="I23" s="112"/>
      <c r="J23" s="123"/>
      <c r="K23" s="182">
        <v>8.7962962962962951E-4</v>
      </c>
    </row>
    <row r="24" spans="2:11" x14ac:dyDescent="0.3">
      <c r="B24" s="183"/>
      <c r="C24" s="184"/>
      <c r="D24" s="184"/>
      <c r="E24" s="184"/>
      <c r="F24" s="184"/>
      <c r="G24" s="184"/>
      <c r="H24" s="184"/>
      <c r="I24" s="184"/>
      <c r="J24" s="185"/>
      <c r="K24" s="186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80">
        <v>8.1018518518518516E-5</v>
      </c>
      <c r="D26" s="180"/>
      <c r="E26" s="180"/>
      <c r="F26" s="180"/>
      <c r="G26" s="180"/>
      <c r="H26" s="180"/>
      <c r="I26" s="180"/>
      <c r="J26" s="180"/>
      <c r="K26" s="181">
        <v>8.1018518518518516E-5</v>
      </c>
    </row>
    <row r="27" spans="2:11" x14ac:dyDescent="0.3">
      <c r="B27" s="161" t="s">
        <v>85</v>
      </c>
      <c r="C27" s="180"/>
      <c r="D27" s="180"/>
      <c r="E27" s="180"/>
      <c r="F27" s="180"/>
      <c r="G27" s="180"/>
      <c r="H27" s="180"/>
      <c r="I27" s="180"/>
      <c r="J27" s="180"/>
      <c r="K27" s="181"/>
    </row>
    <row r="28" spans="2:11" x14ac:dyDescent="0.3">
      <c r="B28" s="161" t="s">
        <v>86</v>
      </c>
      <c r="C28" s="180">
        <v>1.9675925925925926E-4</v>
      </c>
      <c r="D28" s="180"/>
      <c r="E28" s="180"/>
      <c r="F28" s="180"/>
      <c r="G28" s="180"/>
      <c r="H28" s="180"/>
      <c r="I28" s="180"/>
      <c r="J28" s="180"/>
      <c r="K28" s="181">
        <v>1.9675925925925926E-4</v>
      </c>
    </row>
    <row r="29" spans="2:11" x14ac:dyDescent="0.3">
      <c r="B29" s="161" t="s">
        <v>87</v>
      </c>
      <c r="C29" s="180"/>
      <c r="D29" s="180"/>
      <c r="E29" s="180"/>
      <c r="F29" s="180"/>
      <c r="G29" s="180"/>
      <c r="H29" s="180"/>
      <c r="I29" s="180"/>
      <c r="J29" s="180"/>
      <c r="K29" s="181"/>
    </row>
    <row r="30" spans="2:11" x14ac:dyDescent="0.3">
      <c r="B30" s="161" t="s">
        <v>88</v>
      </c>
      <c r="C30" s="180"/>
      <c r="D30" s="180"/>
      <c r="E30" s="180"/>
      <c r="F30" s="180"/>
      <c r="G30" s="180"/>
      <c r="H30" s="180"/>
      <c r="I30" s="180"/>
      <c r="J30" s="180"/>
      <c r="K30" s="181"/>
    </row>
    <row r="31" spans="2:11" x14ac:dyDescent="0.3">
      <c r="B31" s="161" t="s">
        <v>89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62" t="s">
        <v>11</v>
      </c>
      <c r="C32" s="112">
        <v>2.7777777777777778E-4</v>
      </c>
      <c r="D32" s="112"/>
      <c r="E32" s="112"/>
      <c r="F32" s="112"/>
      <c r="G32" s="112"/>
      <c r="H32" s="112"/>
      <c r="I32" s="112"/>
      <c r="J32" s="123"/>
      <c r="K32" s="182">
        <v>2.7777777777777778E-4</v>
      </c>
    </row>
    <row r="33" spans="2:11" x14ac:dyDescent="0.3">
      <c r="B33" s="162"/>
      <c r="C33" s="187"/>
      <c r="D33" s="187"/>
      <c r="E33" s="188"/>
      <c r="F33" s="188"/>
      <c r="G33" s="187"/>
      <c r="H33" s="187"/>
      <c r="I33" s="187"/>
      <c r="J33" s="187"/>
      <c r="K33" s="181"/>
    </row>
    <row r="34" spans="2:11" x14ac:dyDescent="0.3">
      <c r="B34" s="162" t="s">
        <v>14</v>
      </c>
      <c r="C34" s="123">
        <v>1.1574074074074073E-3</v>
      </c>
      <c r="D34" s="123"/>
      <c r="E34" s="123"/>
      <c r="F34" s="123"/>
      <c r="G34" s="123"/>
      <c r="H34" s="123"/>
      <c r="I34" s="123"/>
      <c r="J34" s="123"/>
      <c r="K34" s="189">
        <v>1.1574074074074073E-3</v>
      </c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183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80">
        <f>IFERROR(GETPIVOTDATA("T. Parola hh:mm:ss",[2]pivot!$A$2,"Radio/Canale","RTL 102.5","Fascia oraria","06:00-09:00","PLURALISMO POLITICO","Partito Democratico"),0)</f>
        <v>4.3981481481481484E-3</v>
      </c>
      <c r="D7" s="180"/>
      <c r="E7" s="180"/>
      <c r="F7" s="180"/>
      <c r="G7" s="180"/>
      <c r="H7" s="180"/>
      <c r="I7" s="180"/>
      <c r="J7" s="180"/>
      <c r="K7" s="181">
        <f>C7+D7+E7+F7+G7+H7+I7+J7</f>
        <v>4.3981481481481484E-3</v>
      </c>
    </row>
    <row r="8" spans="2:11" x14ac:dyDescent="0.3">
      <c r="B8" s="161" t="s">
        <v>68</v>
      </c>
      <c r="C8" s="180"/>
      <c r="D8" s="180"/>
      <c r="E8" s="180"/>
      <c r="F8" s="180"/>
      <c r="G8" s="180"/>
      <c r="H8" s="180"/>
      <c r="I8" s="180"/>
      <c r="J8" s="180"/>
      <c r="K8" s="181"/>
    </row>
    <row r="9" spans="2:11" x14ac:dyDescent="0.3">
      <c r="B9" s="161" t="s">
        <v>69</v>
      </c>
      <c r="C9" s="180">
        <f>IFERROR(GETPIVOTDATA("T. Parola hh:mm:ss",[2]pivot!$A$2,"Radio/Canale","RTL 102.5","Fascia oraria","06:00-09:00","PLURALISMO POLITICO","PDL - Forza Italia"),0)</f>
        <v>1.7939814814814815E-3</v>
      </c>
      <c r="D9" s="180"/>
      <c r="E9" s="180"/>
      <c r="F9" s="180"/>
      <c r="G9" s="180"/>
      <c r="H9" s="180"/>
      <c r="I9" s="180"/>
      <c r="J9" s="180"/>
      <c r="K9" s="181">
        <f t="shared" ref="K9:K32" si="0">C9+D9+E9+F9+G9+H9+I9+J9</f>
        <v>1.7939814814814815E-3</v>
      </c>
    </row>
    <row r="10" spans="2:11" x14ac:dyDescent="0.3">
      <c r="B10" s="161" t="s">
        <v>70</v>
      </c>
      <c r="C10" s="180">
        <f>IFERROR(GETPIVOTDATA("T. Parola hh:mm:ss",[2]pivot!$A$2,"Radio/Canale","RTL 102.5","Fascia oraria","06:00-09:00","PLURALISMO POLITICO","Area Popolare (NCD - UDC)"),0)</f>
        <v>7.0254629629629634E-3</v>
      </c>
      <c r="D10" s="180"/>
      <c r="E10" s="180"/>
      <c r="F10" s="180"/>
      <c r="G10" s="180"/>
      <c r="H10" s="180"/>
      <c r="I10" s="180"/>
      <c r="J10" s="180"/>
      <c r="K10" s="181">
        <f t="shared" si="0"/>
        <v>7.0254629629629634E-3</v>
      </c>
    </row>
    <row r="11" spans="2:11" x14ac:dyDescent="0.3">
      <c r="B11" s="161" t="s">
        <v>71</v>
      </c>
      <c r="C11" s="180">
        <f>IFERROR(GETPIVOTDATA("T. Parola hh:mm:ss",[2]pivot!$A$2,"Radio/Canale","RTL 102.5","Fascia oraria","06:00-09:00","PLURALISMO POLITICO","Lega Nord"),0)</f>
        <v>2.4467592592592593E-2</v>
      </c>
      <c r="D11" s="180"/>
      <c r="E11" s="180"/>
      <c r="F11" s="180"/>
      <c r="G11" s="180"/>
      <c r="H11" s="180"/>
      <c r="I11" s="180"/>
      <c r="J11" s="180"/>
      <c r="K11" s="181">
        <f t="shared" si="0"/>
        <v>2.4467592592592593E-2</v>
      </c>
    </row>
    <row r="12" spans="2:11" x14ac:dyDescent="0.3">
      <c r="B12" s="161" t="s">
        <v>72</v>
      </c>
      <c r="C12" s="180"/>
      <c r="D12" s="180"/>
      <c r="E12" s="180"/>
      <c r="F12" s="180"/>
      <c r="G12" s="180"/>
      <c r="H12" s="180"/>
      <c r="I12" s="180"/>
      <c r="J12" s="180"/>
      <c r="K12" s="181"/>
    </row>
    <row r="13" spans="2:11" x14ac:dyDescent="0.3">
      <c r="B13" s="161" t="s">
        <v>73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61" t="s">
        <v>74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61" t="s">
        <v>75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61" t="s">
        <v>76</v>
      </c>
      <c r="C16" s="180"/>
      <c r="D16" s="180"/>
      <c r="E16" s="180"/>
      <c r="F16" s="180"/>
      <c r="G16" s="180"/>
      <c r="H16" s="180"/>
      <c r="I16" s="180"/>
      <c r="J16" s="180"/>
      <c r="K16" s="181"/>
    </row>
    <row r="17" spans="2:11" x14ac:dyDescent="0.3">
      <c r="B17" s="161" t="s">
        <v>77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61" t="s">
        <v>78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61" t="s">
        <v>79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61" t="s">
        <v>80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61" t="s">
        <v>81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61" t="s">
        <v>82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62" t="s">
        <v>11</v>
      </c>
      <c r="C23" s="112">
        <f>SUM(C7:C22)</f>
        <v>3.7685185185185183E-2</v>
      </c>
      <c r="D23" s="112"/>
      <c r="E23" s="112"/>
      <c r="F23" s="112"/>
      <c r="G23" s="112"/>
      <c r="H23" s="112"/>
      <c r="I23" s="112"/>
      <c r="J23" s="123"/>
      <c r="K23" s="182">
        <f t="shared" si="0"/>
        <v>3.7685185185185183E-2</v>
      </c>
    </row>
    <row r="24" spans="2:11" x14ac:dyDescent="0.3">
      <c r="B24" s="183"/>
      <c r="C24" s="184"/>
      <c r="D24" s="184"/>
      <c r="E24" s="184"/>
      <c r="F24" s="184"/>
      <c r="G24" s="184"/>
      <c r="H24" s="184"/>
      <c r="I24" s="184"/>
      <c r="J24" s="185"/>
      <c r="K24" s="186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80"/>
      <c r="D26" s="180"/>
      <c r="E26" s="180"/>
      <c r="F26" s="180"/>
      <c r="G26" s="180"/>
      <c r="H26" s="180"/>
      <c r="I26" s="180"/>
      <c r="J26" s="180"/>
      <c r="K26" s="181"/>
    </row>
    <row r="27" spans="2:11" x14ac:dyDescent="0.3">
      <c r="B27" s="161" t="s">
        <v>85</v>
      </c>
      <c r="C27" s="180"/>
      <c r="D27" s="180"/>
      <c r="E27" s="180"/>
      <c r="F27" s="180"/>
      <c r="G27" s="180"/>
      <c r="H27" s="180"/>
      <c r="I27" s="180"/>
      <c r="J27" s="180"/>
      <c r="K27" s="181"/>
    </row>
    <row r="28" spans="2:11" x14ac:dyDescent="0.3">
      <c r="B28" s="161" t="s">
        <v>86</v>
      </c>
      <c r="C28" s="180"/>
      <c r="D28" s="180"/>
      <c r="E28" s="180"/>
      <c r="F28" s="180"/>
      <c r="G28" s="180"/>
      <c r="H28" s="180"/>
      <c r="I28" s="180"/>
      <c r="J28" s="180"/>
      <c r="K28" s="181"/>
    </row>
    <row r="29" spans="2:11" x14ac:dyDescent="0.3">
      <c r="B29" s="161" t="s">
        <v>87</v>
      </c>
      <c r="C29" s="180">
        <f>IFERROR(GETPIVOTDATA("T. Parola hh:mm:ss",[2]pivot!$A$2,"Radio/Canale","RTL 102.5","Fascia oraria","06:00-09:00","PLURALISMO POLITICO","Presidente del Consiglio"),0)</f>
        <v>2.8784722222222222E-2</v>
      </c>
      <c r="D29" s="180"/>
      <c r="E29" s="180"/>
      <c r="F29" s="180"/>
      <c r="G29" s="180"/>
      <c r="H29" s="180"/>
      <c r="I29" s="180"/>
      <c r="J29" s="180"/>
      <c r="K29" s="181">
        <f t="shared" si="0"/>
        <v>2.8784722222222222E-2</v>
      </c>
    </row>
    <row r="30" spans="2:11" x14ac:dyDescent="0.3">
      <c r="B30" s="161" t="s">
        <v>88</v>
      </c>
      <c r="C30" s="180">
        <f>IFERROR(GETPIVOTDATA("T. Parola hh:mm:ss",[2]pivot!$A$2,"Radio/Canale","RTL 102.5","Fascia oraria","06:00-09:00","PLURALISMO POLITICO","Governo/Ministri/Sottosegretari"),0)</f>
        <v>2.7696759259259258E-2</v>
      </c>
      <c r="D30" s="180"/>
      <c r="E30" s="180"/>
      <c r="F30" s="180"/>
      <c r="G30" s="180"/>
      <c r="H30" s="180"/>
      <c r="I30" s="180"/>
      <c r="J30" s="180"/>
      <c r="K30" s="181">
        <f t="shared" si="0"/>
        <v>2.7696759259259258E-2</v>
      </c>
    </row>
    <row r="31" spans="2:11" x14ac:dyDescent="0.3">
      <c r="B31" s="161" t="s">
        <v>89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62" t="s">
        <v>11</v>
      </c>
      <c r="C32" s="112">
        <f>SUM(C26:C31)</f>
        <v>5.648148148148148E-2</v>
      </c>
      <c r="D32" s="112"/>
      <c r="E32" s="112"/>
      <c r="F32" s="112"/>
      <c r="G32" s="112"/>
      <c r="H32" s="112"/>
      <c r="I32" s="112"/>
      <c r="J32" s="123"/>
      <c r="K32" s="182">
        <f t="shared" si="0"/>
        <v>5.648148148148148E-2</v>
      </c>
    </row>
    <row r="33" spans="2:11" x14ac:dyDescent="0.3">
      <c r="B33" s="162"/>
      <c r="C33" s="187"/>
      <c r="D33" s="187"/>
      <c r="E33" s="188"/>
      <c r="F33" s="188"/>
      <c r="G33" s="187"/>
      <c r="H33" s="187"/>
      <c r="I33" s="187"/>
      <c r="J33" s="187"/>
      <c r="K33" s="181"/>
    </row>
    <row r="34" spans="2:11" x14ac:dyDescent="0.3">
      <c r="B34" s="162" t="s">
        <v>14</v>
      </c>
      <c r="C34" s="123">
        <f>C23+C32</f>
        <v>9.4166666666666662E-2</v>
      </c>
      <c r="D34" s="123"/>
      <c r="E34" s="123"/>
      <c r="F34" s="123"/>
      <c r="G34" s="123"/>
      <c r="H34" s="123"/>
      <c r="I34" s="123"/>
      <c r="J34" s="123"/>
      <c r="K34" s="189">
        <f>K23+K32</f>
        <v>9.4166666666666662E-2</v>
      </c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184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93"/>
      <c r="D7" s="193"/>
      <c r="E7" s="193"/>
      <c r="F7" s="193"/>
      <c r="G7" s="193"/>
      <c r="H7" s="193"/>
      <c r="I7" s="193"/>
      <c r="J7" s="193"/>
      <c r="K7" s="194"/>
    </row>
    <row r="8" spans="2:11" x14ac:dyDescent="0.3">
      <c r="B8" s="161" t="s">
        <v>68</v>
      </c>
      <c r="C8" s="193"/>
      <c r="D8" s="193"/>
      <c r="E8" s="193"/>
      <c r="F8" s="193"/>
      <c r="G8" s="193"/>
      <c r="H8" s="193"/>
      <c r="I8" s="193"/>
      <c r="J8" s="193"/>
      <c r="K8" s="194"/>
    </row>
    <row r="9" spans="2:11" x14ac:dyDescent="0.3">
      <c r="B9" s="161" t="s">
        <v>69</v>
      </c>
      <c r="C9" s="193"/>
      <c r="D9" s="193"/>
      <c r="E9" s="193"/>
      <c r="F9" s="193"/>
      <c r="G9" s="193"/>
      <c r="H9" s="193"/>
      <c r="I9" s="193"/>
      <c r="J9" s="193"/>
      <c r="K9" s="194"/>
    </row>
    <row r="10" spans="2:11" x14ac:dyDescent="0.3">
      <c r="B10" s="161" t="s">
        <v>70</v>
      </c>
      <c r="C10" s="193"/>
      <c r="D10" s="193"/>
      <c r="E10" s="193"/>
      <c r="F10" s="193"/>
      <c r="G10" s="193"/>
      <c r="H10" s="193"/>
      <c r="I10" s="193"/>
      <c r="J10" s="193"/>
      <c r="K10" s="194"/>
    </row>
    <row r="11" spans="2:11" x14ac:dyDescent="0.3">
      <c r="B11" s="161" t="s">
        <v>71</v>
      </c>
      <c r="C11" s="193"/>
      <c r="D11" s="193"/>
      <c r="E11" s="193"/>
      <c r="F11" s="193"/>
      <c r="G11" s="193"/>
      <c r="H11" s="193"/>
      <c r="I11" s="193"/>
      <c r="J11" s="193"/>
      <c r="K11" s="194"/>
    </row>
    <row r="12" spans="2:11" x14ac:dyDescent="0.3">
      <c r="B12" s="161" t="s">
        <v>72</v>
      </c>
      <c r="C12" s="193"/>
      <c r="D12" s="193"/>
      <c r="E12" s="193"/>
      <c r="F12" s="193"/>
      <c r="G12" s="193"/>
      <c r="H12" s="193"/>
      <c r="I12" s="193"/>
      <c r="J12" s="193"/>
      <c r="K12" s="194"/>
    </row>
    <row r="13" spans="2:11" x14ac:dyDescent="0.3">
      <c r="B13" s="161" t="s">
        <v>73</v>
      </c>
      <c r="C13" s="193"/>
      <c r="D13" s="193"/>
      <c r="E13" s="193"/>
      <c r="F13" s="193"/>
      <c r="G13" s="193"/>
      <c r="H13" s="193"/>
      <c r="I13" s="193"/>
      <c r="J13" s="193"/>
      <c r="K13" s="194"/>
    </row>
    <row r="14" spans="2:11" x14ac:dyDescent="0.3">
      <c r="B14" s="161" t="s">
        <v>74</v>
      </c>
      <c r="C14" s="193"/>
      <c r="D14" s="193"/>
      <c r="E14" s="193"/>
      <c r="F14" s="193"/>
      <c r="G14" s="193"/>
      <c r="H14" s="193"/>
      <c r="I14" s="193"/>
      <c r="J14" s="193"/>
      <c r="K14" s="194"/>
    </row>
    <row r="15" spans="2:11" x14ac:dyDescent="0.3">
      <c r="B15" s="161" t="s">
        <v>75</v>
      </c>
      <c r="C15" s="193"/>
      <c r="D15" s="193"/>
      <c r="E15" s="193"/>
      <c r="F15" s="193"/>
      <c r="G15" s="193"/>
      <c r="H15" s="193"/>
      <c r="I15" s="193"/>
      <c r="J15" s="193"/>
      <c r="K15" s="194"/>
    </row>
    <row r="16" spans="2:11" x14ac:dyDescent="0.3">
      <c r="B16" s="161" t="s">
        <v>76</v>
      </c>
      <c r="C16" s="193"/>
      <c r="D16" s="193"/>
      <c r="E16" s="193"/>
      <c r="F16" s="193"/>
      <c r="G16" s="193"/>
      <c r="H16" s="193"/>
      <c r="I16" s="193"/>
      <c r="J16" s="193"/>
      <c r="K16" s="194"/>
    </row>
    <row r="17" spans="2:11" x14ac:dyDescent="0.3">
      <c r="B17" s="161" t="s">
        <v>77</v>
      </c>
      <c r="C17" s="193"/>
      <c r="D17" s="193"/>
      <c r="E17" s="193"/>
      <c r="F17" s="193"/>
      <c r="G17" s="193"/>
      <c r="H17" s="193"/>
      <c r="I17" s="193"/>
      <c r="J17" s="193"/>
      <c r="K17" s="194"/>
    </row>
    <row r="18" spans="2:11" x14ac:dyDescent="0.3">
      <c r="B18" s="161" t="s">
        <v>78</v>
      </c>
      <c r="C18" s="193"/>
      <c r="D18" s="193"/>
      <c r="E18" s="193"/>
      <c r="F18" s="193"/>
      <c r="G18" s="193"/>
      <c r="H18" s="193"/>
      <c r="I18" s="193"/>
      <c r="J18" s="193"/>
      <c r="K18" s="194"/>
    </row>
    <row r="19" spans="2:11" x14ac:dyDescent="0.3">
      <c r="B19" s="161" t="s">
        <v>79</v>
      </c>
      <c r="C19" s="193"/>
      <c r="D19" s="193"/>
      <c r="E19" s="193"/>
      <c r="F19" s="193"/>
      <c r="G19" s="193"/>
      <c r="H19" s="193"/>
      <c r="I19" s="193"/>
      <c r="J19" s="193"/>
      <c r="K19" s="194"/>
    </row>
    <row r="20" spans="2:11" x14ac:dyDescent="0.3">
      <c r="B20" s="161" t="s">
        <v>80</v>
      </c>
      <c r="C20" s="193"/>
      <c r="D20" s="193"/>
      <c r="E20" s="193"/>
      <c r="F20" s="193"/>
      <c r="G20" s="193"/>
      <c r="H20" s="193"/>
      <c r="I20" s="193"/>
      <c r="J20" s="193"/>
      <c r="K20" s="194"/>
    </row>
    <row r="21" spans="2:11" x14ac:dyDescent="0.3">
      <c r="B21" s="161" t="s">
        <v>81</v>
      </c>
      <c r="C21" s="193"/>
      <c r="D21" s="193"/>
      <c r="E21" s="193"/>
      <c r="F21" s="193"/>
      <c r="G21" s="193"/>
      <c r="H21" s="193"/>
      <c r="I21" s="193"/>
      <c r="J21" s="193"/>
      <c r="K21" s="194"/>
    </row>
    <row r="22" spans="2:11" x14ac:dyDescent="0.3">
      <c r="B22" s="161" t="s">
        <v>82</v>
      </c>
      <c r="C22" s="193"/>
      <c r="D22" s="193"/>
      <c r="E22" s="193"/>
      <c r="F22" s="193"/>
      <c r="G22" s="193"/>
      <c r="H22" s="193"/>
      <c r="I22" s="193"/>
      <c r="J22" s="193"/>
      <c r="K22" s="194"/>
    </row>
    <row r="23" spans="2:11" x14ac:dyDescent="0.3">
      <c r="B23" s="162" t="s">
        <v>11</v>
      </c>
      <c r="C23" s="195"/>
      <c r="D23" s="195"/>
      <c r="E23" s="195"/>
      <c r="F23" s="195"/>
      <c r="G23" s="195"/>
      <c r="H23" s="195"/>
      <c r="I23" s="195"/>
      <c r="J23" s="196"/>
      <c r="K23" s="197"/>
    </row>
    <row r="24" spans="2:11" x14ac:dyDescent="0.3">
      <c r="B24" s="183"/>
      <c r="C24" s="198"/>
      <c r="D24" s="198"/>
      <c r="E24" s="198"/>
      <c r="F24" s="198"/>
      <c r="G24" s="198"/>
      <c r="H24" s="198"/>
      <c r="I24" s="198"/>
      <c r="J24" s="199"/>
      <c r="K24" s="200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93"/>
      <c r="D26" s="193"/>
      <c r="E26" s="193"/>
      <c r="F26" s="193"/>
      <c r="G26" s="193"/>
      <c r="H26" s="193"/>
      <c r="I26" s="193"/>
      <c r="J26" s="201"/>
      <c r="K26" s="194"/>
    </row>
    <row r="27" spans="2:11" x14ac:dyDescent="0.3">
      <c r="B27" s="161" t="s">
        <v>85</v>
      </c>
      <c r="C27" s="193"/>
      <c r="D27" s="193"/>
      <c r="E27" s="193"/>
      <c r="F27" s="193"/>
      <c r="G27" s="193"/>
      <c r="H27" s="193"/>
      <c r="I27" s="193"/>
      <c r="J27" s="202"/>
      <c r="K27" s="194"/>
    </row>
    <row r="28" spans="2:11" x14ac:dyDescent="0.3">
      <c r="B28" s="161" t="s">
        <v>86</v>
      </c>
      <c r="C28" s="193"/>
      <c r="D28" s="193"/>
      <c r="E28" s="193"/>
      <c r="F28" s="193"/>
      <c r="G28" s="193"/>
      <c r="H28" s="193"/>
      <c r="I28" s="119"/>
      <c r="J28" s="119"/>
      <c r="K28" s="194"/>
    </row>
    <row r="29" spans="2:11" x14ac:dyDescent="0.3">
      <c r="B29" s="161" t="s">
        <v>87</v>
      </c>
      <c r="C29" s="193"/>
      <c r="D29" s="193"/>
      <c r="E29" s="193"/>
      <c r="F29" s="193"/>
      <c r="G29" s="193"/>
      <c r="H29" s="193"/>
      <c r="I29" s="203"/>
      <c r="J29" s="193"/>
      <c r="K29" s="194"/>
    </row>
    <row r="30" spans="2:11" x14ac:dyDescent="0.3">
      <c r="B30" s="161" t="s">
        <v>88</v>
      </c>
      <c r="C30" s="193"/>
      <c r="D30" s="193"/>
      <c r="E30" s="193"/>
      <c r="F30" s="193"/>
      <c r="G30" s="193"/>
      <c r="H30" s="193"/>
      <c r="I30" s="193"/>
      <c r="J30" s="193"/>
      <c r="K30" s="194"/>
    </row>
    <row r="31" spans="2:11" x14ac:dyDescent="0.3">
      <c r="B31" s="161" t="s">
        <v>89</v>
      </c>
      <c r="C31" s="193"/>
      <c r="D31" s="193"/>
      <c r="E31" s="193"/>
      <c r="F31" s="193"/>
      <c r="G31" s="193"/>
      <c r="H31" s="193"/>
      <c r="I31" s="193"/>
      <c r="J31" s="193"/>
      <c r="K31" s="194"/>
    </row>
    <row r="32" spans="2:11" x14ac:dyDescent="0.3">
      <c r="B32" s="162" t="s">
        <v>11</v>
      </c>
      <c r="C32" s="195"/>
      <c r="D32" s="195"/>
      <c r="E32" s="195"/>
      <c r="F32" s="195"/>
      <c r="G32" s="195"/>
      <c r="H32" s="195"/>
      <c r="I32" s="195"/>
      <c r="J32" s="196"/>
      <c r="K32" s="197"/>
    </row>
    <row r="33" spans="2:11" x14ac:dyDescent="0.3">
      <c r="B33" s="162"/>
      <c r="C33" s="191"/>
      <c r="D33" s="191"/>
      <c r="E33" s="191"/>
      <c r="F33" s="204"/>
      <c r="G33" s="191"/>
      <c r="H33" s="191"/>
      <c r="I33" s="191"/>
      <c r="J33" s="191"/>
      <c r="K33" s="194"/>
    </row>
    <row r="34" spans="2:11" x14ac:dyDescent="0.3">
      <c r="B34" s="162" t="s">
        <v>14</v>
      </c>
      <c r="C34" s="196"/>
      <c r="D34" s="196"/>
      <c r="E34" s="196"/>
      <c r="F34" s="196"/>
      <c r="G34" s="196"/>
      <c r="H34" s="196"/>
      <c r="I34" s="196"/>
      <c r="J34" s="196"/>
      <c r="K34" s="205"/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185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93"/>
      <c r="D7" s="193"/>
      <c r="E7" s="193"/>
      <c r="F7" s="193"/>
      <c r="G7" s="193"/>
      <c r="H7" s="193"/>
      <c r="I7" s="193"/>
      <c r="J7" s="193"/>
      <c r="K7" s="194"/>
    </row>
    <row r="8" spans="2:11" x14ac:dyDescent="0.3">
      <c r="B8" s="161" t="s">
        <v>68</v>
      </c>
      <c r="C8" s="193"/>
      <c r="D8" s="193"/>
      <c r="E8" s="193"/>
      <c r="F8" s="193"/>
      <c r="G8" s="193"/>
      <c r="H8" s="193"/>
      <c r="I8" s="193"/>
      <c r="J8" s="193"/>
      <c r="K8" s="194"/>
    </row>
    <row r="9" spans="2:11" x14ac:dyDescent="0.3">
      <c r="B9" s="161" t="s">
        <v>69</v>
      </c>
      <c r="C9" s="193"/>
      <c r="D9" s="193"/>
      <c r="E9" s="193"/>
      <c r="F9" s="193"/>
      <c r="G9" s="193"/>
      <c r="H9" s="193"/>
      <c r="I9" s="193"/>
      <c r="J9" s="193"/>
      <c r="K9" s="194"/>
    </row>
    <row r="10" spans="2:11" x14ac:dyDescent="0.3">
      <c r="B10" s="161" t="s">
        <v>70</v>
      </c>
      <c r="C10" s="193"/>
      <c r="D10" s="193"/>
      <c r="E10" s="193"/>
      <c r="F10" s="193"/>
      <c r="G10" s="193"/>
      <c r="H10" s="193"/>
      <c r="I10" s="193"/>
      <c r="J10" s="193"/>
      <c r="K10" s="194"/>
    </row>
    <row r="11" spans="2:11" x14ac:dyDescent="0.3">
      <c r="B11" s="161" t="s">
        <v>71</v>
      </c>
      <c r="C11" s="193"/>
      <c r="D11" s="193"/>
      <c r="E11" s="193"/>
      <c r="F11" s="193"/>
      <c r="G11" s="193"/>
      <c r="H11" s="193"/>
      <c r="I11" s="193"/>
      <c r="J11" s="193"/>
      <c r="K11" s="194"/>
    </row>
    <row r="12" spans="2:11" x14ac:dyDescent="0.3">
      <c r="B12" s="161" t="s">
        <v>72</v>
      </c>
      <c r="C12" s="193"/>
      <c r="D12" s="193"/>
      <c r="E12" s="193"/>
      <c r="F12" s="193"/>
      <c r="G12" s="193"/>
      <c r="H12" s="193"/>
      <c r="I12" s="193"/>
      <c r="J12" s="193"/>
      <c r="K12" s="194"/>
    </row>
    <row r="13" spans="2:11" x14ac:dyDescent="0.3">
      <c r="B13" s="161" t="s">
        <v>73</v>
      </c>
      <c r="C13" s="193"/>
      <c r="D13" s="193"/>
      <c r="E13" s="193"/>
      <c r="F13" s="193"/>
      <c r="G13" s="193"/>
      <c r="H13" s="193"/>
      <c r="I13" s="193"/>
      <c r="J13" s="193"/>
      <c r="K13" s="194"/>
    </row>
    <row r="14" spans="2:11" x14ac:dyDescent="0.3">
      <c r="B14" s="161" t="s">
        <v>74</v>
      </c>
      <c r="C14" s="193"/>
      <c r="D14" s="193"/>
      <c r="E14" s="193"/>
      <c r="F14" s="193"/>
      <c r="G14" s="193"/>
      <c r="H14" s="193"/>
      <c r="I14" s="193"/>
      <c r="J14" s="193"/>
      <c r="K14" s="194"/>
    </row>
    <row r="15" spans="2:11" x14ac:dyDescent="0.3">
      <c r="B15" s="161" t="s">
        <v>75</v>
      </c>
      <c r="C15" s="193"/>
      <c r="D15" s="193"/>
      <c r="E15" s="193"/>
      <c r="F15" s="193"/>
      <c r="G15" s="193"/>
      <c r="H15" s="193"/>
      <c r="I15" s="193"/>
      <c r="J15" s="193"/>
      <c r="K15" s="194"/>
    </row>
    <row r="16" spans="2:11" x14ac:dyDescent="0.3">
      <c r="B16" s="161" t="s">
        <v>76</v>
      </c>
      <c r="C16" s="193"/>
      <c r="D16" s="193"/>
      <c r="E16" s="193"/>
      <c r="F16" s="193"/>
      <c r="G16" s="193"/>
      <c r="H16" s="193"/>
      <c r="I16" s="193"/>
      <c r="J16" s="193"/>
      <c r="K16" s="194"/>
    </row>
    <row r="17" spans="2:11" x14ac:dyDescent="0.3">
      <c r="B17" s="161" t="s">
        <v>77</v>
      </c>
      <c r="C17" s="193"/>
      <c r="D17" s="193"/>
      <c r="E17" s="193"/>
      <c r="F17" s="193"/>
      <c r="G17" s="193"/>
      <c r="H17" s="193"/>
      <c r="I17" s="193"/>
      <c r="J17" s="193"/>
      <c r="K17" s="194"/>
    </row>
    <row r="18" spans="2:11" x14ac:dyDescent="0.3">
      <c r="B18" s="161" t="s">
        <v>78</v>
      </c>
      <c r="C18" s="193"/>
      <c r="D18" s="193"/>
      <c r="E18" s="193"/>
      <c r="F18" s="193"/>
      <c r="G18" s="193"/>
      <c r="H18" s="193"/>
      <c r="I18" s="193"/>
      <c r="J18" s="193"/>
      <c r="K18" s="194"/>
    </row>
    <row r="19" spans="2:11" x14ac:dyDescent="0.3">
      <c r="B19" s="161" t="s">
        <v>79</v>
      </c>
      <c r="C19" s="193"/>
      <c r="D19" s="193"/>
      <c r="E19" s="193"/>
      <c r="F19" s="193"/>
      <c r="G19" s="193"/>
      <c r="H19" s="193"/>
      <c r="I19" s="193"/>
      <c r="J19" s="193"/>
      <c r="K19" s="194"/>
    </row>
    <row r="20" spans="2:11" x14ac:dyDescent="0.3">
      <c r="B20" s="161" t="s">
        <v>80</v>
      </c>
      <c r="C20" s="193"/>
      <c r="D20" s="193"/>
      <c r="E20" s="193"/>
      <c r="F20" s="193"/>
      <c r="G20" s="193"/>
      <c r="H20" s="193"/>
      <c r="I20" s="193"/>
      <c r="J20" s="193"/>
      <c r="K20" s="194"/>
    </row>
    <row r="21" spans="2:11" x14ac:dyDescent="0.3">
      <c r="B21" s="161" t="s">
        <v>81</v>
      </c>
      <c r="C21" s="193"/>
      <c r="D21" s="193"/>
      <c r="E21" s="193"/>
      <c r="F21" s="193"/>
      <c r="G21" s="193"/>
      <c r="H21" s="193"/>
      <c r="I21" s="193"/>
      <c r="J21" s="193"/>
      <c r="K21" s="194"/>
    </row>
    <row r="22" spans="2:11" x14ac:dyDescent="0.3">
      <c r="B22" s="161" t="s">
        <v>82</v>
      </c>
      <c r="C22" s="193"/>
      <c r="D22" s="193"/>
      <c r="E22" s="193"/>
      <c r="F22" s="193"/>
      <c r="G22" s="193"/>
      <c r="H22" s="193"/>
      <c r="I22" s="193"/>
      <c r="J22" s="193"/>
      <c r="K22" s="194"/>
    </row>
    <row r="23" spans="2:11" x14ac:dyDescent="0.3">
      <c r="B23" s="162" t="s">
        <v>11</v>
      </c>
      <c r="C23" s="195"/>
      <c r="D23" s="195"/>
      <c r="E23" s="195"/>
      <c r="F23" s="195"/>
      <c r="G23" s="195"/>
      <c r="H23" s="195"/>
      <c r="I23" s="195"/>
      <c r="J23" s="196"/>
      <c r="K23" s="197"/>
    </row>
    <row r="24" spans="2:11" x14ac:dyDescent="0.3">
      <c r="B24" s="183"/>
      <c r="C24" s="198"/>
      <c r="D24" s="198"/>
      <c r="E24" s="198"/>
      <c r="F24" s="198"/>
      <c r="G24" s="198"/>
      <c r="H24" s="198"/>
      <c r="I24" s="198"/>
      <c r="J24" s="199"/>
      <c r="K24" s="200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93"/>
      <c r="D26" s="193"/>
      <c r="E26" s="193"/>
      <c r="F26" s="193"/>
      <c r="G26" s="193"/>
      <c r="H26" s="193"/>
      <c r="I26" s="193"/>
      <c r="J26" s="201"/>
      <c r="K26" s="194"/>
    </row>
    <row r="27" spans="2:11" x14ac:dyDescent="0.3">
      <c r="B27" s="161" t="s">
        <v>85</v>
      </c>
      <c r="C27" s="193"/>
      <c r="D27" s="193"/>
      <c r="E27" s="193"/>
      <c r="F27" s="193"/>
      <c r="G27" s="193"/>
      <c r="H27" s="193"/>
      <c r="I27" s="193"/>
      <c r="J27" s="202"/>
      <c r="K27" s="194"/>
    </row>
    <row r="28" spans="2:11" x14ac:dyDescent="0.3">
      <c r="B28" s="161" t="s">
        <v>86</v>
      </c>
      <c r="C28" s="193"/>
      <c r="D28" s="193"/>
      <c r="E28" s="193"/>
      <c r="F28" s="193"/>
      <c r="G28" s="193"/>
      <c r="H28" s="193"/>
      <c r="I28" s="119"/>
      <c r="J28" s="119"/>
      <c r="K28" s="194"/>
    </row>
    <row r="29" spans="2:11" x14ac:dyDescent="0.3">
      <c r="B29" s="161" t="s">
        <v>87</v>
      </c>
      <c r="C29" s="193"/>
      <c r="D29" s="193"/>
      <c r="E29" s="193"/>
      <c r="F29" s="193"/>
      <c r="G29" s="193"/>
      <c r="H29" s="193"/>
      <c r="I29" s="203"/>
      <c r="J29" s="193"/>
      <c r="K29" s="194"/>
    </row>
    <row r="30" spans="2:11" x14ac:dyDescent="0.3">
      <c r="B30" s="161" t="s">
        <v>88</v>
      </c>
      <c r="C30" s="193"/>
      <c r="D30" s="193"/>
      <c r="E30" s="193"/>
      <c r="F30" s="193"/>
      <c r="G30" s="193"/>
      <c r="H30" s="193"/>
      <c r="I30" s="193"/>
      <c r="J30" s="193"/>
      <c r="K30" s="194"/>
    </row>
    <row r="31" spans="2:11" x14ac:dyDescent="0.3">
      <c r="B31" s="161" t="s">
        <v>89</v>
      </c>
      <c r="C31" s="193"/>
      <c r="D31" s="193"/>
      <c r="E31" s="193"/>
      <c r="F31" s="193"/>
      <c r="G31" s="193"/>
      <c r="H31" s="193"/>
      <c r="I31" s="193"/>
      <c r="J31" s="193"/>
      <c r="K31" s="194"/>
    </row>
    <row r="32" spans="2:11" x14ac:dyDescent="0.3">
      <c r="B32" s="162" t="s">
        <v>11</v>
      </c>
      <c r="C32" s="195"/>
      <c r="D32" s="195"/>
      <c r="E32" s="195"/>
      <c r="F32" s="195"/>
      <c r="G32" s="195"/>
      <c r="H32" s="195"/>
      <c r="I32" s="195"/>
      <c r="J32" s="196"/>
      <c r="K32" s="197"/>
    </row>
    <row r="33" spans="2:11" x14ac:dyDescent="0.3">
      <c r="B33" s="162"/>
      <c r="C33" s="191"/>
      <c r="D33" s="191"/>
      <c r="E33" s="191"/>
      <c r="F33" s="204"/>
      <c r="G33" s="191"/>
      <c r="H33" s="191"/>
      <c r="I33" s="191"/>
      <c r="J33" s="191"/>
      <c r="K33" s="194"/>
    </row>
    <row r="34" spans="2:11" x14ac:dyDescent="0.3">
      <c r="B34" s="162" t="s">
        <v>14</v>
      </c>
      <c r="C34" s="196"/>
      <c r="D34" s="196"/>
      <c r="E34" s="196"/>
      <c r="F34" s="196"/>
      <c r="G34" s="196"/>
      <c r="H34" s="196"/>
      <c r="I34" s="196"/>
      <c r="J34" s="196"/>
      <c r="K34" s="205"/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186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93"/>
      <c r="D7" s="193"/>
      <c r="E7" s="193"/>
      <c r="F7" s="193"/>
      <c r="G7" s="193"/>
      <c r="H7" s="193"/>
      <c r="I7" s="193"/>
      <c r="J7" s="193"/>
      <c r="K7" s="194"/>
    </row>
    <row r="8" spans="2:11" x14ac:dyDescent="0.3">
      <c r="B8" s="161" t="s">
        <v>68</v>
      </c>
      <c r="C8" s="193"/>
      <c r="D8" s="193"/>
      <c r="E8" s="193"/>
      <c r="F8" s="193"/>
      <c r="G8" s="193"/>
      <c r="H8" s="193"/>
      <c r="I8" s="193"/>
      <c r="J8" s="193"/>
      <c r="K8" s="194"/>
    </row>
    <row r="9" spans="2:11" x14ac:dyDescent="0.3">
      <c r="B9" s="161" t="s">
        <v>69</v>
      </c>
      <c r="C9" s="193"/>
      <c r="D9" s="193"/>
      <c r="E9" s="193"/>
      <c r="F9" s="193"/>
      <c r="G9" s="193"/>
      <c r="H9" s="193"/>
      <c r="I9" s="193"/>
      <c r="J9" s="193"/>
      <c r="K9" s="194"/>
    </row>
    <row r="10" spans="2:11" x14ac:dyDescent="0.3">
      <c r="B10" s="161" t="s">
        <v>70</v>
      </c>
      <c r="C10" s="193"/>
      <c r="D10" s="193"/>
      <c r="E10" s="193"/>
      <c r="F10" s="193"/>
      <c r="G10" s="193"/>
      <c r="H10" s="193"/>
      <c r="I10" s="193"/>
      <c r="J10" s="193"/>
      <c r="K10" s="194"/>
    </row>
    <row r="11" spans="2:11" x14ac:dyDescent="0.3">
      <c r="B11" s="161" t="s">
        <v>71</v>
      </c>
      <c r="C11" s="193"/>
      <c r="D11" s="193"/>
      <c r="E11" s="193"/>
      <c r="F11" s="193"/>
      <c r="G11" s="193"/>
      <c r="H11" s="193"/>
      <c r="I11" s="193"/>
      <c r="J11" s="193"/>
      <c r="K11" s="194"/>
    </row>
    <row r="12" spans="2:11" x14ac:dyDescent="0.3">
      <c r="B12" s="161" t="s">
        <v>72</v>
      </c>
      <c r="C12" s="193"/>
      <c r="D12" s="193"/>
      <c r="E12" s="193"/>
      <c r="F12" s="193"/>
      <c r="G12" s="193"/>
      <c r="H12" s="193"/>
      <c r="I12" s="193"/>
      <c r="J12" s="193"/>
      <c r="K12" s="194"/>
    </row>
    <row r="13" spans="2:11" x14ac:dyDescent="0.3">
      <c r="B13" s="161" t="s">
        <v>73</v>
      </c>
      <c r="C13" s="193"/>
      <c r="D13" s="193"/>
      <c r="E13" s="193"/>
      <c r="F13" s="193"/>
      <c r="G13" s="193"/>
      <c r="H13" s="193"/>
      <c r="I13" s="193"/>
      <c r="J13" s="193"/>
      <c r="K13" s="194"/>
    </row>
    <row r="14" spans="2:11" x14ac:dyDescent="0.3">
      <c r="B14" s="161" t="s">
        <v>74</v>
      </c>
      <c r="C14" s="193"/>
      <c r="D14" s="193"/>
      <c r="E14" s="193"/>
      <c r="F14" s="193"/>
      <c r="G14" s="193"/>
      <c r="H14" s="193"/>
      <c r="I14" s="193"/>
      <c r="J14" s="193"/>
      <c r="K14" s="194"/>
    </row>
    <row r="15" spans="2:11" x14ac:dyDescent="0.3">
      <c r="B15" s="161" t="s">
        <v>75</v>
      </c>
      <c r="C15" s="193"/>
      <c r="D15" s="193"/>
      <c r="E15" s="193"/>
      <c r="F15" s="193"/>
      <c r="G15" s="193"/>
      <c r="H15" s="193"/>
      <c r="I15" s="193"/>
      <c r="J15" s="193"/>
      <c r="K15" s="194"/>
    </row>
    <row r="16" spans="2:11" x14ac:dyDescent="0.3">
      <c r="B16" s="161" t="s">
        <v>76</v>
      </c>
      <c r="C16" s="193"/>
      <c r="D16" s="193"/>
      <c r="E16" s="193"/>
      <c r="F16" s="193"/>
      <c r="G16" s="193"/>
      <c r="H16" s="193"/>
      <c r="I16" s="193"/>
      <c r="J16" s="193"/>
      <c r="K16" s="194"/>
    </row>
    <row r="17" spans="2:11" x14ac:dyDescent="0.3">
      <c r="B17" s="161" t="s">
        <v>77</v>
      </c>
      <c r="C17" s="193"/>
      <c r="D17" s="193"/>
      <c r="E17" s="193"/>
      <c r="F17" s="193"/>
      <c r="G17" s="193"/>
      <c r="H17" s="193"/>
      <c r="I17" s="193"/>
      <c r="J17" s="193"/>
      <c r="K17" s="194"/>
    </row>
    <row r="18" spans="2:11" x14ac:dyDescent="0.3">
      <c r="B18" s="161" t="s">
        <v>78</v>
      </c>
      <c r="C18" s="193"/>
      <c r="D18" s="193"/>
      <c r="E18" s="193"/>
      <c r="F18" s="193"/>
      <c r="G18" s="193"/>
      <c r="H18" s="193"/>
      <c r="I18" s="193"/>
      <c r="J18" s="193"/>
      <c r="K18" s="194"/>
    </row>
    <row r="19" spans="2:11" x14ac:dyDescent="0.3">
      <c r="B19" s="161" t="s">
        <v>79</v>
      </c>
      <c r="C19" s="193"/>
      <c r="D19" s="193"/>
      <c r="E19" s="193"/>
      <c r="F19" s="193"/>
      <c r="G19" s="193"/>
      <c r="H19" s="193"/>
      <c r="I19" s="193"/>
      <c r="J19" s="193"/>
      <c r="K19" s="194"/>
    </row>
    <row r="20" spans="2:11" x14ac:dyDescent="0.3">
      <c r="B20" s="161" t="s">
        <v>80</v>
      </c>
      <c r="C20" s="193"/>
      <c r="D20" s="193"/>
      <c r="E20" s="193"/>
      <c r="F20" s="193"/>
      <c r="G20" s="193"/>
      <c r="H20" s="193"/>
      <c r="I20" s="193"/>
      <c r="J20" s="193"/>
      <c r="K20" s="194"/>
    </row>
    <row r="21" spans="2:11" x14ac:dyDescent="0.3">
      <c r="B21" s="161" t="s">
        <v>81</v>
      </c>
      <c r="C21" s="193"/>
      <c r="D21" s="193"/>
      <c r="E21" s="193"/>
      <c r="F21" s="193"/>
      <c r="G21" s="193"/>
      <c r="H21" s="193"/>
      <c r="I21" s="193"/>
      <c r="J21" s="193"/>
      <c r="K21" s="194"/>
    </row>
    <row r="22" spans="2:11" x14ac:dyDescent="0.3">
      <c r="B22" s="161" t="s">
        <v>82</v>
      </c>
      <c r="C22" s="193"/>
      <c r="D22" s="193"/>
      <c r="E22" s="193"/>
      <c r="F22" s="193"/>
      <c r="G22" s="193"/>
      <c r="H22" s="193"/>
      <c r="I22" s="193"/>
      <c r="J22" s="193"/>
      <c r="K22" s="194"/>
    </row>
    <row r="23" spans="2:11" x14ac:dyDescent="0.3">
      <c r="B23" s="162" t="s">
        <v>11</v>
      </c>
      <c r="C23" s="195"/>
      <c r="D23" s="195"/>
      <c r="E23" s="195"/>
      <c r="F23" s="195"/>
      <c r="G23" s="195"/>
      <c r="H23" s="195"/>
      <c r="I23" s="195"/>
      <c r="J23" s="196"/>
      <c r="K23" s="197"/>
    </row>
    <row r="24" spans="2:11" x14ac:dyDescent="0.3">
      <c r="B24" s="183"/>
      <c r="C24" s="198"/>
      <c r="D24" s="198"/>
      <c r="E24" s="198"/>
      <c r="F24" s="198"/>
      <c r="G24" s="198"/>
      <c r="H24" s="198"/>
      <c r="I24" s="198"/>
      <c r="J24" s="199"/>
      <c r="K24" s="200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93"/>
      <c r="D26" s="193"/>
      <c r="E26" s="193"/>
      <c r="F26" s="193"/>
      <c r="G26" s="193"/>
      <c r="H26" s="193"/>
      <c r="I26" s="193"/>
      <c r="J26" s="201"/>
      <c r="K26" s="194"/>
    </row>
    <row r="27" spans="2:11" x14ac:dyDescent="0.3">
      <c r="B27" s="161" t="s">
        <v>85</v>
      </c>
      <c r="C27" s="193"/>
      <c r="D27" s="193"/>
      <c r="E27" s="193"/>
      <c r="F27" s="193"/>
      <c r="G27" s="193"/>
      <c r="H27" s="193"/>
      <c r="I27" s="193"/>
      <c r="J27" s="202"/>
      <c r="K27" s="194"/>
    </row>
    <row r="28" spans="2:11" x14ac:dyDescent="0.3">
      <c r="B28" s="161" t="s">
        <v>86</v>
      </c>
      <c r="C28" s="193"/>
      <c r="D28" s="193"/>
      <c r="E28" s="193"/>
      <c r="F28" s="193"/>
      <c r="G28" s="193"/>
      <c r="H28" s="193"/>
      <c r="I28" s="119"/>
      <c r="J28" s="119"/>
      <c r="K28" s="194"/>
    </row>
    <row r="29" spans="2:11" x14ac:dyDescent="0.3">
      <c r="B29" s="161" t="s">
        <v>87</v>
      </c>
      <c r="C29" s="193"/>
      <c r="D29" s="193"/>
      <c r="E29" s="193"/>
      <c r="F29" s="193"/>
      <c r="G29" s="193"/>
      <c r="H29" s="193"/>
      <c r="I29" s="203"/>
      <c r="J29" s="193"/>
      <c r="K29" s="194"/>
    </row>
    <row r="30" spans="2:11" x14ac:dyDescent="0.3">
      <c r="B30" s="161" t="s">
        <v>88</v>
      </c>
      <c r="C30" s="193"/>
      <c r="D30" s="193"/>
      <c r="E30" s="193"/>
      <c r="F30" s="193"/>
      <c r="G30" s="193"/>
      <c r="H30" s="193"/>
      <c r="I30" s="193"/>
      <c r="J30" s="193"/>
      <c r="K30" s="194"/>
    </row>
    <row r="31" spans="2:11" x14ac:dyDescent="0.3">
      <c r="B31" s="161" t="s">
        <v>89</v>
      </c>
      <c r="C31" s="193"/>
      <c r="D31" s="193"/>
      <c r="E31" s="193"/>
      <c r="F31" s="193"/>
      <c r="G31" s="193"/>
      <c r="H31" s="193"/>
      <c r="I31" s="193"/>
      <c r="J31" s="193"/>
      <c r="K31" s="194"/>
    </row>
    <row r="32" spans="2:11" x14ac:dyDescent="0.3">
      <c r="B32" s="162" t="s">
        <v>11</v>
      </c>
      <c r="C32" s="195"/>
      <c r="D32" s="195"/>
      <c r="E32" s="195"/>
      <c r="F32" s="195"/>
      <c r="G32" s="195"/>
      <c r="H32" s="195"/>
      <c r="I32" s="195"/>
      <c r="J32" s="196"/>
      <c r="K32" s="197"/>
    </row>
    <row r="33" spans="2:11" x14ac:dyDescent="0.3">
      <c r="B33" s="162"/>
      <c r="C33" s="191"/>
      <c r="D33" s="191"/>
      <c r="E33" s="191"/>
      <c r="F33" s="204"/>
      <c r="G33" s="191"/>
      <c r="H33" s="191"/>
      <c r="I33" s="191"/>
      <c r="J33" s="191"/>
      <c r="K33" s="194"/>
    </row>
    <row r="34" spans="2:11" x14ac:dyDescent="0.3">
      <c r="B34" s="162" t="s">
        <v>14</v>
      </c>
      <c r="C34" s="196"/>
      <c r="D34" s="196"/>
      <c r="E34" s="196"/>
      <c r="F34" s="196"/>
      <c r="G34" s="196"/>
      <c r="H34" s="196"/>
      <c r="I34" s="196"/>
      <c r="J34" s="196"/>
      <c r="K34" s="205"/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88671875" style="148" customWidth="1"/>
    <col min="7" max="7" width="10.88671875" style="100" customWidth="1"/>
    <col min="8" max="8" width="10.88671875" style="148" customWidth="1"/>
    <col min="9" max="11" width="10.88671875" style="100" customWidth="1"/>
    <col min="12" max="16384" width="8.88671875" style="100"/>
  </cols>
  <sheetData>
    <row r="1" spans="2:11" s="129" customFormat="1" x14ac:dyDescent="0.3">
      <c r="C1" s="131"/>
      <c r="D1" s="131"/>
      <c r="E1" s="131"/>
      <c r="F1" s="131"/>
      <c r="H1" s="131"/>
    </row>
    <row r="2" spans="2:11" s="129" customFormat="1" ht="15" thickBot="1" x14ac:dyDescent="0.35">
      <c r="C2" s="131"/>
      <c r="D2" s="131"/>
      <c r="E2" s="131"/>
      <c r="F2" s="131"/>
      <c r="H2" s="131"/>
    </row>
    <row r="3" spans="2:11" s="129" customFormat="1" x14ac:dyDescent="0.3">
      <c r="B3" s="217" t="s">
        <v>157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s="129" customFormat="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s="129" customFormat="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s="129" customFormat="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s="129" customFormat="1" x14ac:dyDescent="0.3">
      <c r="B7" s="108" t="s">
        <v>67</v>
      </c>
      <c r="C7" s="52">
        <v>7.7546296296296304E-4</v>
      </c>
      <c r="D7" s="130">
        <v>1</v>
      </c>
      <c r="E7" s="132">
        <v>0.12338858195211788</v>
      </c>
      <c r="F7" s="52"/>
      <c r="G7" s="130"/>
      <c r="H7" s="132"/>
      <c r="I7" s="52">
        <v>7.7546296296296304E-4</v>
      </c>
      <c r="J7" s="130">
        <v>1</v>
      </c>
      <c r="K7" s="133">
        <v>0.12338858195211788</v>
      </c>
    </row>
    <row r="8" spans="2:11" s="129" customFormat="1" x14ac:dyDescent="0.3">
      <c r="B8" s="108" t="s">
        <v>68</v>
      </c>
      <c r="C8" s="52"/>
      <c r="D8" s="130"/>
      <c r="E8" s="132"/>
      <c r="F8" s="52"/>
      <c r="G8" s="130"/>
      <c r="H8" s="132"/>
      <c r="I8" s="52"/>
      <c r="J8" s="130"/>
      <c r="K8" s="133"/>
    </row>
    <row r="9" spans="2:11" s="129" customFormat="1" x14ac:dyDescent="0.3">
      <c r="B9" s="108" t="s">
        <v>69</v>
      </c>
      <c r="C9" s="52"/>
      <c r="D9" s="130"/>
      <c r="E9" s="132"/>
      <c r="F9" s="52"/>
      <c r="G9" s="130"/>
      <c r="H9" s="132"/>
      <c r="I9" s="52"/>
      <c r="J9" s="130"/>
      <c r="K9" s="133"/>
    </row>
    <row r="10" spans="2:11" s="129" customFormat="1" x14ac:dyDescent="0.3">
      <c r="B10" s="108" t="s">
        <v>70</v>
      </c>
      <c r="C10" s="52"/>
      <c r="D10" s="130"/>
      <c r="E10" s="132"/>
      <c r="F10" s="52"/>
      <c r="G10" s="130"/>
      <c r="H10" s="132"/>
      <c r="I10" s="52"/>
      <c r="J10" s="130"/>
      <c r="K10" s="133"/>
    </row>
    <row r="11" spans="2:11" s="129" customFormat="1" x14ac:dyDescent="0.3">
      <c r="B11" s="108" t="s">
        <v>71</v>
      </c>
      <c r="C11" s="52"/>
      <c r="D11" s="130"/>
      <c r="E11" s="132"/>
      <c r="F11" s="52"/>
      <c r="G11" s="130"/>
      <c r="H11" s="132"/>
      <c r="I11" s="52"/>
      <c r="J11" s="130"/>
      <c r="K11" s="133"/>
    </row>
    <row r="12" spans="2:11" s="129" customFormat="1" x14ac:dyDescent="0.3">
      <c r="B12" s="108" t="s">
        <v>72</v>
      </c>
      <c r="C12" s="52"/>
      <c r="D12" s="130"/>
      <c r="E12" s="132"/>
      <c r="F12" s="52"/>
      <c r="G12" s="130"/>
      <c r="H12" s="132"/>
      <c r="I12" s="52"/>
      <c r="J12" s="130"/>
      <c r="K12" s="133"/>
    </row>
    <row r="13" spans="2:11" s="129" customFormat="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s="129" customFormat="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s="129" customFormat="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s="129" customFormat="1" x14ac:dyDescent="0.3">
      <c r="B16" s="108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s="129" customFormat="1" x14ac:dyDescent="0.3">
      <c r="B17" s="108" t="s">
        <v>77</v>
      </c>
      <c r="C17" s="52"/>
      <c r="D17" s="130"/>
      <c r="E17" s="132"/>
      <c r="F17" s="52"/>
      <c r="G17" s="130"/>
      <c r="H17" s="132"/>
      <c r="I17" s="52"/>
      <c r="J17" s="130"/>
      <c r="K17" s="133"/>
    </row>
    <row r="18" spans="2:14" s="129" customFormat="1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s="129" customFormat="1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s="129" customFormat="1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s="129" customFormat="1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s="129" customFormat="1" x14ac:dyDescent="0.3">
      <c r="B22" s="108" t="s">
        <v>82</v>
      </c>
      <c r="C22" s="52"/>
      <c r="D22" s="130"/>
      <c r="E22" s="132"/>
      <c r="F22" s="52"/>
      <c r="G22" s="130"/>
      <c r="H22" s="132"/>
      <c r="I22" s="52"/>
      <c r="J22" s="130"/>
      <c r="K22" s="133"/>
    </row>
    <row r="23" spans="2:14" s="129" customFormat="1" x14ac:dyDescent="0.3">
      <c r="B23" s="111" t="s">
        <v>11</v>
      </c>
      <c r="C23" s="134">
        <v>7.7546296296296304E-4</v>
      </c>
      <c r="D23" s="135">
        <v>1</v>
      </c>
      <c r="E23" s="136">
        <v>0.12338858195211788</v>
      </c>
      <c r="F23" s="134"/>
      <c r="G23" s="135"/>
      <c r="H23" s="136"/>
      <c r="I23" s="134">
        <v>7.7546296296296304E-4</v>
      </c>
      <c r="J23" s="135">
        <v>1</v>
      </c>
      <c r="K23" s="137">
        <v>0.12338858195211788</v>
      </c>
    </row>
    <row r="24" spans="2:14" s="129" customFormat="1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s="129" customFormat="1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s="129" customFormat="1" x14ac:dyDescent="0.3">
      <c r="B26" s="108" t="s">
        <v>84</v>
      </c>
      <c r="C26" s="52"/>
      <c r="D26" s="130"/>
      <c r="E26" s="132"/>
      <c r="F26" s="52"/>
      <c r="G26" s="130"/>
      <c r="H26" s="132"/>
      <c r="I26" s="52"/>
      <c r="J26" s="130"/>
      <c r="K26" s="133"/>
    </row>
    <row r="27" spans="2:14" s="129" customFormat="1" x14ac:dyDescent="0.3">
      <c r="B27" s="108" t="s">
        <v>85</v>
      </c>
      <c r="C27" s="52"/>
      <c r="D27" s="130"/>
      <c r="E27" s="132"/>
      <c r="F27" s="52"/>
      <c r="G27" s="130"/>
      <c r="H27" s="132"/>
      <c r="I27" s="52"/>
      <c r="J27" s="130"/>
      <c r="K27" s="133"/>
    </row>
    <row r="28" spans="2:14" s="129" customFormat="1" x14ac:dyDescent="0.3">
      <c r="B28" s="108" t="s">
        <v>86</v>
      </c>
      <c r="C28" s="52"/>
      <c r="D28" s="130"/>
      <c r="E28" s="132"/>
      <c r="F28" s="52"/>
      <c r="G28" s="130"/>
      <c r="H28" s="132"/>
      <c r="I28" s="52"/>
      <c r="J28" s="130"/>
      <c r="K28" s="133"/>
    </row>
    <row r="29" spans="2:14" s="129" customFormat="1" x14ac:dyDescent="0.3">
      <c r="B29" s="108" t="s">
        <v>87</v>
      </c>
      <c r="C29" s="52">
        <v>3.1597222222222222E-3</v>
      </c>
      <c r="D29" s="130"/>
      <c r="E29" s="132">
        <v>0.50276243093922657</v>
      </c>
      <c r="F29" s="52"/>
      <c r="G29" s="130"/>
      <c r="H29" s="132"/>
      <c r="I29" s="52">
        <v>3.1597222222222222E-3</v>
      </c>
      <c r="J29" s="130"/>
      <c r="K29" s="133">
        <v>0.50276243093922657</v>
      </c>
    </row>
    <row r="30" spans="2:14" s="129" customFormat="1" x14ac:dyDescent="0.3">
      <c r="B30" s="108" t="s">
        <v>88</v>
      </c>
      <c r="C30" s="52">
        <v>1.5740740740740739E-3</v>
      </c>
      <c r="D30" s="130"/>
      <c r="E30" s="132">
        <v>0.25046040515653772</v>
      </c>
      <c r="F30" s="52"/>
      <c r="G30" s="130"/>
      <c r="H30" s="132"/>
      <c r="I30" s="52">
        <v>1.5740740740740739E-3</v>
      </c>
      <c r="J30" s="130"/>
      <c r="K30" s="133">
        <v>0.25046040515653772</v>
      </c>
    </row>
    <row r="31" spans="2:14" s="129" customFormat="1" x14ac:dyDescent="0.3">
      <c r="B31" s="108" t="s">
        <v>89</v>
      </c>
      <c r="C31" s="52">
        <v>7.7546296296296304E-4</v>
      </c>
      <c r="D31" s="130"/>
      <c r="E31" s="132">
        <v>0.12338858195211788</v>
      </c>
      <c r="F31" s="52"/>
      <c r="G31" s="130"/>
      <c r="H31" s="132"/>
      <c r="I31" s="52">
        <v>7.7546296296296304E-4</v>
      </c>
      <c r="J31" s="130"/>
      <c r="K31" s="133">
        <v>0.12338858195211788</v>
      </c>
    </row>
    <row r="32" spans="2:14" s="129" customFormat="1" x14ac:dyDescent="0.3">
      <c r="B32" s="111" t="s">
        <v>11</v>
      </c>
      <c r="C32" s="142">
        <v>5.5092592592592589E-3</v>
      </c>
      <c r="D32" s="135"/>
      <c r="E32" s="135">
        <v>0.87661141804788212</v>
      </c>
      <c r="F32" s="142"/>
      <c r="G32" s="135"/>
      <c r="H32" s="135"/>
      <c r="I32" s="142">
        <v>5.5092592592592589E-3</v>
      </c>
      <c r="J32" s="135"/>
      <c r="K32" s="143">
        <v>0.87661141804788212</v>
      </c>
    </row>
    <row r="33" spans="2:14" s="129" customFormat="1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s="129" customFormat="1" x14ac:dyDescent="0.3">
      <c r="B34" s="111" t="s">
        <v>14</v>
      </c>
      <c r="C34" s="142">
        <v>6.2847222222222219E-3</v>
      </c>
      <c r="D34" s="147"/>
      <c r="E34" s="135">
        <v>1</v>
      </c>
      <c r="F34" s="142"/>
      <c r="G34" s="147"/>
      <c r="H34" s="135"/>
      <c r="I34" s="142">
        <v>6.2847222222222219E-3</v>
      </c>
      <c r="J34" s="147"/>
      <c r="K34" s="143">
        <v>1</v>
      </c>
    </row>
    <row r="35" spans="2:14" s="129" customFormat="1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  <row r="36" spans="2:14" s="129" customFormat="1" x14ac:dyDescent="0.3">
      <c r="C36" s="131"/>
      <c r="D36" s="131"/>
      <c r="E36" s="131"/>
      <c r="F36" s="131"/>
      <c r="H36" s="131"/>
    </row>
    <row r="37" spans="2:14" s="129" customFormat="1" x14ac:dyDescent="0.3">
      <c r="C37" s="131"/>
      <c r="D37" s="131"/>
      <c r="E37" s="131"/>
      <c r="F37" s="131"/>
      <c r="H37" s="131"/>
    </row>
    <row r="38" spans="2:14" s="129" customFormat="1" x14ac:dyDescent="0.3">
      <c r="C38" s="131"/>
      <c r="D38" s="131"/>
      <c r="E38" s="131"/>
      <c r="F38" s="131"/>
      <c r="H38" s="131"/>
    </row>
    <row r="39" spans="2:14" s="129" customFormat="1" x14ac:dyDescent="0.3">
      <c r="C39" s="131"/>
      <c r="D39" s="131"/>
      <c r="E39" s="131"/>
      <c r="F39" s="131"/>
      <c r="H39" s="131"/>
    </row>
    <row r="40" spans="2:14" s="129" customFormat="1" x14ac:dyDescent="0.3">
      <c r="C40" s="131"/>
      <c r="D40" s="131"/>
      <c r="E40" s="131"/>
      <c r="F40" s="131"/>
      <c r="H40" s="131"/>
    </row>
    <row r="41" spans="2:14" s="129" customFormat="1" x14ac:dyDescent="0.3">
      <c r="C41" s="131"/>
      <c r="D41" s="131"/>
      <c r="E41" s="131"/>
      <c r="F41" s="131"/>
      <c r="H41" s="131"/>
    </row>
    <row r="42" spans="2:14" s="129" customFormat="1" x14ac:dyDescent="0.3">
      <c r="C42" s="131"/>
      <c r="D42" s="131"/>
      <c r="E42" s="131"/>
      <c r="F42" s="131"/>
      <c r="H42" s="131"/>
    </row>
    <row r="43" spans="2:14" s="129" customFormat="1" x14ac:dyDescent="0.3">
      <c r="C43" s="131"/>
      <c r="D43" s="131"/>
      <c r="E43" s="131"/>
      <c r="F43" s="131"/>
      <c r="H43" s="131"/>
    </row>
    <row r="44" spans="2:14" s="129" customFormat="1" x14ac:dyDescent="0.3">
      <c r="C44" s="131"/>
      <c r="D44" s="131"/>
      <c r="E44" s="131"/>
      <c r="F44" s="131"/>
      <c r="H44" s="131"/>
    </row>
    <row r="45" spans="2:14" s="129" customFormat="1" x14ac:dyDescent="0.3">
      <c r="C45" s="131"/>
      <c r="D45" s="131"/>
      <c r="E45" s="131"/>
      <c r="F45" s="131"/>
      <c r="H45" s="131"/>
    </row>
    <row r="46" spans="2:14" s="129" customFormat="1" x14ac:dyDescent="0.3">
      <c r="C46" s="131"/>
      <c r="D46" s="131"/>
      <c r="E46" s="131"/>
      <c r="F46" s="131"/>
      <c r="H46" s="131"/>
    </row>
    <row r="47" spans="2:14" s="129" customFormat="1" x14ac:dyDescent="0.3">
      <c r="C47" s="131"/>
      <c r="D47" s="131"/>
      <c r="E47" s="131"/>
      <c r="F47" s="131"/>
      <c r="H47" s="131"/>
    </row>
    <row r="48" spans="2:14" s="129" customFormat="1" x14ac:dyDescent="0.3">
      <c r="C48" s="131"/>
      <c r="D48" s="131"/>
      <c r="E48" s="131"/>
      <c r="F48" s="131"/>
      <c r="H48" s="131"/>
    </row>
    <row r="49" spans="3:8" s="129" customFormat="1" x14ac:dyDescent="0.3">
      <c r="C49" s="131"/>
      <c r="D49" s="131"/>
      <c r="E49" s="131"/>
      <c r="F49" s="131"/>
      <c r="H49" s="131"/>
    </row>
    <row r="50" spans="3:8" s="129" customFormat="1" x14ac:dyDescent="0.3">
      <c r="C50" s="131"/>
      <c r="D50" s="131"/>
      <c r="E50" s="131"/>
      <c r="F50" s="131"/>
      <c r="H50" s="131"/>
    </row>
    <row r="51" spans="3:8" s="129" customFormat="1" x14ac:dyDescent="0.3">
      <c r="C51" s="131"/>
      <c r="D51" s="131"/>
      <c r="E51" s="131"/>
      <c r="F51" s="131"/>
      <c r="H51" s="131"/>
    </row>
    <row r="52" spans="3:8" s="129" customFormat="1" x14ac:dyDescent="0.3">
      <c r="C52" s="131"/>
      <c r="D52" s="131"/>
      <c r="E52" s="131"/>
      <c r="F52" s="131"/>
      <c r="H52" s="131"/>
    </row>
    <row r="53" spans="3:8" s="129" customFormat="1" x14ac:dyDescent="0.3">
      <c r="C53" s="131"/>
      <c r="D53" s="131"/>
      <c r="E53" s="131"/>
      <c r="F53" s="131"/>
      <c r="H53" s="131"/>
    </row>
    <row r="54" spans="3:8" s="129" customFormat="1" x14ac:dyDescent="0.3">
      <c r="C54" s="131"/>
      <c r="D54" s="131"/>
      <c r="E54" s="131"/>
      <c r="F54" s="131"/>
      <c r="H54" s="131"/>
    </row>
    <row r="55" spans="3:8" s="129" customFormat="1" x14ac:dyDescent="0.3">
      <c r="C55" s="131"/>
      <c r="D55" s="131"/>
      <c r="E55" s="131"/>
      <c r="F55" s="131"/>
      <c r="H55" s="131"/>
    </row>
    <row r="56" spans="3:8" s="129" customFormat="1" x14ac:dyDescent="0.3">
      <c r="C56" s="131"/>
      <c r="D56" s="131"/>
      <c r="E56" s="131"/>
      <c r="F56" s="131"/>
      <c r="H56" s="131"/>
    </row>
    <row r="57" spans="3:8" s="129" customFormat="1" x14ac:dyDescent="0.3">
      <c r="C57" s="131"/>
      <c r="D57" s="131"/>
      <c r="E57" s="131"/>
      <c r="F57" s="131"/>
      <c r="H57" s="131"/>
    </row>
    <row r="58" spans="3:8" s="129" customFormat="1" x14ac:dyDescent="0.3">
      <c r="C58" s="131"/>
      <c r="D58" s="131"/>
      <c r="E58" s="131"/>
      <c r="F58" s="131"/>
      <c r="H58" s="131"/>
    </row>
    <row r="59" spans="3:8" s="129" customFormat="1" x14ac:dyDescent="0.3">
      <c r="C59" s="131"/>
      <c r="D59" s="131"/>
      <c r="E59" s="131"/>
      <c r="F59" s="131"/>
      <c r="H59" s="131"/>
    </row>
    <row r="60" spans="3:8" s="129" customFormat="1" x14ac:dyDescent="0.3">
      <c r="C60" s="131"/>
      <c r="D60" s="131"/>
      <c r="E60" s="131"/>
      <c r="F60" s="131"/>
      <c r="H60" s="131"/>
    </row>
    <row r="61" spans="3:8" s="129" customFormat="1" x14ac:dyDescent="0.3">
      <c r="C61" s="131"/>
      <c r="D61" s="131"/>
      <c r="E61" s="131"/>
      <c r="F61" s="131"/>
      <c r="H61" s="131"/>
    </row>
    <row r="62" spans="3:8" s="129" customFormat="1" x14ac:dyDescent="0.3">
      <c r="C62" s="131"/>
      <c r="D62" s="131"/>
      <c r="E62" s="131"/>
      <c r="F62" s="131"/>
      <c r="H62" s="131"/>
    </row>
    <row r="63" spans="3:8" s="129" customFormat="1" x14ac:dyDescent="0.3">
      <c r="C63" s="131"/>
      <c r="D63" s="131"/>
      <c r="E63" s="131"/>
      <c r="F63" s="131"/>
      <c r="H63" s="131"/>
    </row>
    <row r="64" spans="3:8" s="129" customFormat="1" x14ac:dyDescent="0.3">
      <c r="C64" s="131"/>
      <c r="D64" s="131"/>
      <c r="E64" s="131"/>
      <c r="F64" s="131"/>
      <c r="H64" s="131"/>
    </row>
    <row r="65" spans="3:8" s="129" customFormat="1" x14ac:dyDescent="0.3">
      <c r="C65" s="131"/>
      <c r="D65" s="131"/>
      <c r="E65" s="131"/>
      <c r="F65" s="131"/>
      <c r="H65" s="131"/>
    </row>
    <row r="66" spans="3:8" s="129" customFormat="1" x14ac:dyDescent="0.3">
      <c r="C66" s="131"/>
      <c r="D66" s="131"/>
      <c r="E66" s="131"/>
      <c r="F66" s="131"/>
      <c r="H66" s="131"/>
    </row>
    <row r="67" spans="3:8" s="129" customFormat="1" x14ac:dyDescent="0.3">
      <c r="C67" s="131"/>
      <c r="D67" s="131"/>
      <c r="E67" s="131"/>
      <c r="F67" s="131"/>
      <c r="H67" s="131"/>
    </row>
    <row r="68" spans="3:8" s="129" customFormat="1" x14ac:dyDescent="0.3">
      <c r="C68" s="131"/>
      <c r="D68" s="131"/>
      <c r="E68" s="131"/>
      <c r="F68" s="131"/>
      <c r="H68" s="131"/>
    </row>
    <row r="69" spans="3:8" s="129" customFormat="1" x14ac:dyDescent="0.3">
      <c r="C69" s="131"/>
      <c r="D69" s="131"/>
      <c r="E69" s="131"/>
      <c r="F69" s="131"/>
      <c r="H69" s="131"/>
    </row>
    <row r="70" spans="3:8" s="129" customFormat="1" x14ac:dyDescent="0.3">
      <c r="C70" s="131"/>
      <c r="D70" s="131"/>
      <c r="E70" s="131"/>
      <c r="F70" s="131"/>
      <c r="H70" s="131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187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80">
        <v>1.7361111111111112E-3</v>
      </c>
      <c r="D7" s="180"/>
      <c r="E7" s="180"/>
      <c r="F7" s="180"/>
      <c r="G7" s="180"/>
      <c r="H7" s="180"/>
      <c r="I7" s="180"/>
      <c r="J7" s="180"/>
      <c r="K7" s="181">
        <v>1.7361111111111112E-3</v>
      </c>
    </row>
    <row r="8" spans="2:11" x14ac:dyDescent="0.3">
      <c r="B8" s="161" t="s">
        <v>68</v>
      </c>
      <c r="C8" s="180">
        <v>3.4722222222222224E-4</v>
      </c>
      <c r="D8" s="180"/>
      <c r="E8" s="180"/>
      <c r="F8" s="180"/>
      <c r="G8" s="180"/>
      <c r="H8" s="180"/>
      <c r="I8" s="180"/>
      <c r="J8" s="180"/>
      <c r="K8" s="181">
        <v>3.4722222222222224E-4</v>
      </c>
    </row>
    <row r="9" spans="2:11" x14ac:dyDescent="0.3">
      <c r="B9" s="161" t="s">
        <v>69</v>
      </c>
      <c r="C9" s="180">
        <v>9.2592592592592574E-4</v>
      </c>
      <c r="D9" s="180"/>
      <c r="E9" s="180"/>
      <c r="F9" s="180"/>
      <c r="G9" s="180"/>
      <c r="H9" s="180"/>
      <c r="I9" s="180"/>
      <c r="J9" s="180"/>
      <c r="K9" s="181">
        <v>9.2592592592592574E-4</v>
      </c>
    </row>
    <row r="10" spans="2:11" x14ac:dyDescent="0.3">
      <c r="B10" s="161" t="s">
        <v>70</v>
      </c>
      <c r="C10" s="180">
        <v>4.976851851851851E-4</v>
      </c>
      <c r="D10" s="180"/>
      <c r="E10" s="180"/>
      <c r="F10" s="180"/>
      <c r="G10" s="180"/>
      <c r="H10" s="180"/>
      <c r="I10" s="180"/>
      <c r="J10" s="180"/>
      <c r="K10" s="181">
        <v>4.976851851851851E-4</v>
      </c>
    </row>
    <row r="11" spans="2:11" x14ac:dyDescent="0.3">
      <c r="B11" s="161" t="s">
        <v>71</v>
      </c>
      <c r="C11" s="180">
        <v>1.712962962962963E-3</v>
      </c>
      <c r="D11" s="180"/>
      <c r="E11" s="180"/>
      <c r="F11" s="180"/>
      <c r="G11" s="180"/>
      <c r="H11" s="180"/>
      <c r="I11" s="180"/>
      <c r="J11" s="180"/>
      <c r="K11" s="181">
        <v>1.712962962962963E-3</v>
      </c>
    </row>
    <row r="12" spans="2:11" x14ac:dyDescent="0.3">
      <c r="B12" s="161" t="s">
        <v>72</v>
      </c>
      <c r="C12" s="180">
        <v>1.5277777777777779E-3</v>
      </c>
      <c r="D12" s="180"/>
      <c r="E12" s="180"/>
      <c r="F12" s="180"/>
      <c r="G12" s="180"/>
      <c r="H12" s="180"/>
      <c r="I12" s="180"/>
      <c r="J12" s="180"/>
      <c r="K12" s="181">
        <v>1.5277777777777779E-3</v>
      </c>
    </row>
    <row r="13" spans="2:11" x14ac:dyDescent="0.3">
      <c r="B13" s="161" t="s">
        <v>73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61" t="s">
        <v>74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61" t="s">
        <v>75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61" t="s">
        <v>76</v>
      </c>
      <c r="C16" s="180">
        <v>2.199074074074074E-4</v>
      </c>
      <c r="D16" s="180"/>
      <c r="E16" s="180"/>
      <c r="F16" s="180"/>
      <c r="G16" s="180"/>
      <c r="H16" s="180"/>
      <c r="I16" s="180"/>
      <c r="J16" s="180"/>
      <c r="K16" s="181">
        <v>2.199074074074074E-4</v>
      </c>
    </row>
    <row r="17" spans="2:11" x14ac:dyDescent="0.3">
      <c r="B17" s="161" t="s">
        <v>77</v>
      </c>
      <c r="C17" s="180">
        <v>3.0092592592592595E-4</v>
      </c>
      <c r="D17" s="180"/>
      <c r="E17" s="180"/>
      <c r="F17" s="180"/>
      <c r="G17" s="180"/>
      <c r="H17" s="180"/>
      <c r="I17" s="180"/>
      <c r="J17" s="180"/>
      <c r="K17" s="181">
        <v>3.0092592592592595E-4</v>
      </c>
    </row>
    <row r="18" spans="2:11" x14ac:dyDescent="0.3">
      <c r="B18" s="161" t="s">
        <v>78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61" t="s">
        <v>79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61" t="s">
        <v>80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61" t="s">
        <v>81</v>
      </c>
      <c r="C21" s="180"/>
      <c r="D21" s="180"/>
      <c r="E21" s="180"/>
      <c r="F21" s="180"/>
      <c r="G21" s="180"/>
      <c r="H21" s="180"/>
      <c r="I21" s="180"/>
      <c r="J21" s="180"/>
      <c r="K21" s="181"/>
    </row>
    <row r="22" spans="2:11" x14ac:dyDescent="0.3">
      <c r="B22" s="161" t="s">
        <v>82</v>
      </c>
      <c r="C22" s="180"/>
      <c r="D22" s="180"/>
      <c r="E22" s="180"/>
      <c r="F22" s="180"/>
      <c r="G22" s="180"/>
      <c r="H22" s="180"/>
      <c r="I22" s="180"/>
      <c r="J22" s="180"/>
      <c r="K22" s="181"/>
    </row>
    <row r="23" spans="2:11" x14ac:dyDescent="0.3">
      <c r="B23" s="162" t="s">
        <v>11</v>
      </c>
      <c r="C23" s="112">
        <v>7.2685185185185188E-3</v>
      </c>
      <c r="D23" s="112"/>
      <c r="E23" s="112"/>
      <c r="F23" s="112"/>
      <c r="G23" s="112"/>
      <c r="H23" s="112"/>
      <c r="I23" s="112"/>
      <c r="J23" s="123"/>
      <c r="K23" s="182">
        <v>7.2685185185185188E-3</v>
      </c>
    </row>
    <row r="24" spans="2:11" x14ac:dyDescent="0.3">
      <c r="B24" s="183"/>
      <c r="C24" s="184"/>
      <c r="D24" s="184"/>
      <c r="E24" s="184"/>
      <c r="F24" s="184"/>
      <c r="G24" s="184"/>
      <c r="H24" s="184"/>
      <c r="I24" s="184"/>
      <c r="J24" s="185"/>
      <c r="K24" s="186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80"/>
      <c r="D26" s="180"/>
      <c r="E26" s="180"/>
      <c r="F26" s="180"/>
      <c r="G26" s="180"/>
      <c r="H26" s="180"/>
      <c r="I26" s="180"/>
      <c r="J26" s="180"/>
      <c r="K26" s="181"/>
    </row>
    <row r="27" spans="2:11" x14ac:dyDescent="0.3">
      <c r="B27" s="161" t="s">
        <v>85</v>
      </c>
      <c r="C27" s="180">
        <v>5.2083333333333333E-4</v>
      </c>
      <c r="D27" s="180"/>
      <c r="E27" s="180"/>
      <c r="F27" s="180"/>
      <c r="G27" s="180"/>
      <c r="H27" s="180"/>
      <c r="I27" s="180"/>
      <c r="J27" s="180"/>
      <c r="K27" s="181">
        <v>5.2083333333333333E-4</v>
      </c>
    </row>
    <row r="28" spans="2:11" x14ac:dyDescent="0.3">
      <c r="B28" s="161" t="s">
        <v>86</v>
      </c>
      <c r="C28" s="180"/>
      <c r="D28" s="180"/>
      <c r="E28" s="180"/>
      <c r="F28" s="180"/>
      <c r="G28" s="180"/>
      <c r="H28" s="180"/>
      <c r="I28" s="180"/>
      <c r="J28" s="180"/>
      <c r="K28" s="181"/>
    </row>
    <row r="29" spans="2:11" x14ac:dyDescent="0.3">
      <c r="B29" s="161" t="s">
        <v>87</v>
      </c>
      <c r="C29" s="180">
        <v>2.8240740740740743E-3</v>
      </c>
      <c r="D29" s="180"/>
      <c r="E29" s="180"/>
      <c r="F29" s="180"/>
      <c r="G29" s="180"/>
      <c r="H29" s="180"/>
      <c r="I29" s="180"/>
      <c r="J29" s="180"/>
      <c r="K29" s="181">
        <v>2.8240740740740743E-3</v>
      </c>
    </row>
    <row r="30" spans="2:11" x14ac:dyDescent="0.3">
      <c r="B30" s="161" t="s">
        <v>88</v>
      </c>
      <c r="C30" s="180">
        <v>4.8032407407407407E-3</v>
      </c>
      <c r="D30" s="180"/>
      <c r="E30" s="180"/>
      <c r="F30" s="180"/>
      <c r="G30" s="180"/>
      <c r="H30" s="180"/>
      <c r="I30" s="180"/>
      <c r="J30" s="180"/>
      <c r="K30" s="181">
        <v>4.8032407407407407E-3</v>
      </c>
    </row>
    <row r="31" spans="2:11" x14ac:dyDescent="0.3">
      <c r="B31" s="161" t="s">
        <v>89</v>
      </c>
      <c r="C31" s="180">
        <v>6.3657407407407413E-4</v>
      </c>
      <c r="D31" s="180"/>
      <c r="E31" s="180"/>
      <c r="F31" s="180"/>
      <c r="G31" s="180"/>
      <c r="H31" s="180"/>
      <c r="I31" s="180"/>
      <c r="J31" s="180"/>
      <c r="K31" s="181">
        <v>6.3657407407407413E-4</v>
      </c>
    </row>
    <row r="32" spans="2:11" x14ac:dyDescent="0.3">
      <c r="B32" s="162" t="s">
        <v>11</v>
      </c>
      <c r="C32" s="112">
        <v>8.7847222222222215E-3</v>
      </c>
      <c r="D32" s="112"/>
      <c r="E32" s="112"/>
      <c r="F32" s="112"/>
      <c r="G32" s="112"/>
      <c r="H32" s="112"/>
      <c r="I32" s="112"/>
      <c r="J32" s="123"/>
      <c r="K32" s="182">
        <v>8.7847222222222215E-3</v>
      </c>
    </row>
    <row r="33" spans="2:11" x14ac:dyDescent="0.3">
      <c r="B33" s="162"/>
      <c r="C33" s="187"/>
      <c r="D33" s="187"/>
      <c r="E33" s="187"/>
      <c r="F33" s="188"/>
      <c r="G33" s="187"/>
      <c r="H33" s="187"/>
      <c r="I33" s="187"/>
      <c r="J33" s="187"/>
      <c r="K33" s="181"/>
    </row>
    <row r="34" spans="2:11" x14ac:dyDescent="0.3">
      <c r="B34" s="162" t="s">
        <v>14</v>
      </c>
      <c r="C34" s="123">
        <v>1.6053240740740739E-2</v>
      </c>
      <c r="D34" s="123"/>
      <c r="E34" s="123"/>
      <c r="F34" s="123"/>
      <c r="G34" s="123"/>
      <c r="H34" s="123"/>
      <c r="I34" s="123"/>
      <c r="J34" s="123"/>
      <c r="K34" s="189">
        <v>1.6053240740740739E-2</v>
      </c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188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80">
        <v>6.9560185185185194E-3</v>
      </c>
      <c r="D7" s="180"/>
      <c r="E7" s="180"/>
      <c r="F7" s="180"/>
      <c r="G7" s="180">
        <v>1.0995370370370371E-3</v>
      </c>
      <c r="H7" s="180"/>
      <c r="I7" s="180"/>
      <c r="J7" s="180"/>
      <c r="K7" s="181">
        <v>8.0555555555555571E-3</v>
      </c>
    </row>
    <row r="8" spans="2:11" x14ac:dyDescent="0.3">
      <c r="B8" s="161" t="s">
        <v>68</v>
      </c>
      <c r="C8" s="180"/>
      <c r="D8" s="180"/>
      <c r="E8" s="180"/>
      <c r="F8" s="180"/>
      <c r="G8" s="180">
        <v>6.1342592592592594E-3</v>
      </c>
      <c r="H8" s="180"/>
      <c r="I8" s="180"/>
      <c r="J8" s="180"/>
      <c r="K8" s="181">
        <v>6.1342592592592594E-3</v>
      </c>
    </row>
    <row r="9" spans="2:11" x14ac:dyDescent="0.3">
      <c r="B9" s="161" t="s">
        <v>69</v>
      </c>
      <c r="C9" s="180"/>
      <c r="D9" s="180"/>
      <c r="E9" s="180"/>
      <c r="F9" s="180"/>
      <c r="G9" s="180">
        <v>5.7870370370370367E-4</v>
      </c>
      <c r="H9" s="180"/>
      <c r="I9" s="180"/>
      <c r="J9" s="180"/>
      <c r="K9" s="181">
        <v>5.7870370370370367E-4</v>
      </c>
    </row>
    <row r="10" spans="2:11" x14ac:dyDescent="0.3">
      <c r="B10" s="161" t="s">
        <v>70</v>
      </c>
      <c r="C10" s="180">
        <v>2.7777777777777778E-4</v>
      </c>
      <c r="D10" s="180"/>
      <c r="E10" s="180"/>
      <c r="F10" s="180"/>
      <c r="G10" s="180">
        <v>3.8194444444444441E-4</v>
      </c>
      <c r="H10" s="180"/>
      <c r="I10" s="180"/>
      <c r="J10" s="180"/>
      <c r="K10" s="181">
        <v>6.5972222222222213E-4</v>
      </c>
    </row>
    <row r="11" spans="2:11" x14ac:dyDescent="0.3">
      <c r="B11" s="161" t="s">
        <v>71</v>
      </c>
      <c r="C11" s="180">
        <v>1.9675925925925926E-4</v>
      </c>
      <c r="D11" s="180"/>
      <c r="E11" s="180"/>
      <c r="F11" s="180"/>
      <c r="G11" s="180">
        <v>4.0972222222222226E-3</v>
      </c>
      <c r="H11" s="180"/>
      <c r="I11" s="180"/>
      <c r="J11" s="180"/>
      <c r="K11" s="181">
        <v>4.293981481481482E-3</v>
      </c>
    </row>
    <row r="12" spans="2:11" x14ac:dyDescent="0.3">
      <c r="B12" s="161" t="s">
        <v>72</v>
      </c>
      <c r="C12" s="180">
        <v>5.2662037037037035E-3</v>
      </c>
      <c r="D12" s="180"/>
      <c r="E12" s="180"/>
      <c r="F12" s="180"/>
      <c r="G12" s="180">
        <v>5.0578703703703706E-3</v>
      </c>
      <c r="H12" s="180"/>
      <c r="I12" s="180"/>
      <c r="J12" s="180"/>
      <c r="K12" s="181">
        <v>1.0324074074074074E-2</v>
      </c>
    </row>
    <row r="13" spans="2:11" x14ac:dyDescent="0.3">
      <c r="B13" s="161" t="s">
        <v>73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61" t="s">
        <v>74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61" t="s">
        <v>75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61" t="s">
        <v>76</v>
      </c>
      <c r="C16" s="180">
        <v>6.4814814814814813E-4</v>
      </c>
      <c r="D16" s="180"/>
      <c r="E16" s="180"/>
      <c r="F16" s="180"/>
      <c r="G16" s="180"/>
      <c r="H16" s="180"/>
      <c r="I16" s="180"/>
      <c r="J16" s="180"/>
      <c r="K16" s="181">
        <v>6.4814814814814813E-4</v>
      </c>
    </row>
    <row r="17" spans="2:11" x14ac:dyDescent="0.3">
      <c r="B17" s="161" t="s">
        <v>77</v>
      </c>
      <c r="C17" s="180">
        <v>7.6388888888888893E-4</v>
      </c>
      <c r="D17" s="180"/>
      <c r="E17" s="180"/>
      <c r="F17" s="180"/>
      <c r="G17" s="180"/>
      <c r="H17" s="180"/>
      <c r="I17" s="180"/>
      <c r="J17" s="180"/>
      <c r="K17" s="181">
        <v>7.6388888888888893E-4</v>
      </c>
    </row>
    <row r="18" spans="2:11" x14ac:dyDescent="0.3">
      <c r="B18" s="161" t="s">
        <v>78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61" t="s">
        <v>79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61" t="s">
        <v>80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61" t="s">
        <v>81</v>
      </c>
      <c r="C21" s="180">
        <v>3.0092592592592589E-4</v>
      </c>
      <c r="D21" s="180"/>
      <c r="E21" s="180"/>
      <c r="F21" s="180"/>
      <c r="G21" s="180"/>
      <c r="H21" s="180"/>
      <c r="I21" s="180"/>
      <c r="J21" s="180"/>
      <c r="K21" s="181">
        <v>3.0092592592592589E-4</v>
      </c>
    </row>
    <row r="22" spans="2:11" x14ac:dyDescent="0.3">
      <c r="B22" s="161" t="s">
        <v>82</v>
      </c>
      <c r="C22" s="180">
        <v>4.7453703703703703E-3</v>
      </c>
      <c r="D22" s="180">
        <v>2.4305555555555552E-4</v>
      </c>
      <c r="E22" s="180"/>
      <c r="F22" s="180"/>
      <c r="G22" s="180">
        <v>2.0243055555555552E-2</v>
      </c>
      <c r="H22" s="180"/>
      <c r="I22" s="180"/>
      <c r="J22" s="180">
        <v>1.2094907407407408E-2</v>
      </c>
      <c r="K22" s="181">
        <v>3.7326388888888888E-2</v>
      </c>
    </row>
    <row r="23" spans="2:11" x14ac:dyDescent="0.3">
      <c r="B23" s="162" t="s">
        <v>11</v>
      </c>
      <c r="C23" s="112">
        <v>1.9155092592592592E-2</v>
      </c>
      <c r="D23" s="112">
        <v>2.4305555555555552E-4</v>
      </c>
      <c r="E23" s="112"/>
      <c r="F23" s="112"/>
      <c r="G23" s="112">
        <v>3.7592592592592594E-2</v>
      </c>
      <c r="H23" s="112"/>
      <c r="I23" s="112"/>
      <c r="J23" s="123">
        <v>1.2094907407407408E-2</v>
      </c>
      <c r="K23" s="182">
        <v>6.908564814814816E-2</v>
      </c>
    </row>
    <row r="24" spans="2:11" x14ac:dyDescent="0.3">
      <c r="B24" s="183"/>
      <c r="C24" s="184"/>
      <c r="D24" s="184"/>
      <c r="E24" s="184"/>
      <c r="F24" s="184"/>
      <c r="G24" s="184"/>
      <c r="H24" s="184"/>
      <c r="I24" s="184"/>
      <c r="J24" s="185"/>
      <c r="K24" s="186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80"/>
      <c r="D26" s="180"/>
      <c r="E26" s="180"/>
      <c r="F26" s="180"/>
      <c r="G26" s="180"/>
      <c r="H26" s="180"/>
      <c r="I26" s="180"/>
      <c r="J26" s="180"/>
      <c r="K26" s="181"/>
    </row>
    <row r="27" spans="2:11" x14ac:dyDescent="0.3">
      <c r="B27" s="161" t="s">
        <v>85</v>
      </c>
      <c r="C27" s="180">
        <v>3.0092592592592595E-4</v>
      </c>
      <c r="D27" s="180"/>
      <c r="E27" s="180"/>
      <c r="F27" s="180"/>
      <c r="G27" s="180">
        <v>2.3148148148148146E-4</v>
      </c>
      <c r="H27" s="180"/>
      <c r="I27" s="180"/>
      <c r="J27" s="180"/>
      <c r="K27" s="181">
        <v>5.3240740740740744E-4</v>
      </c>
    </row>
    <row r="28" spans="2:11" x14ac:dyDescent="0.3">
      <c r="B28" s="161" t="s">
        <v>86</v>
      </c>
      <c r="C28" s="180"/>
      <c r="D28" s="180"/>
      <c r="E28" s="180"/>
      <c r="F28" s="180"/>
      <c r="G28" s="180"/>
      <c r="H28" s="180"/>
      <c r="I28" s="180"/>
      <c r="J28" s="180"/>
      <c r="K28" s="181"/>
    </row>
    <row r="29" spans="2:11" x14ac:dyDescent="0.3">
      <c r="B29" s="161" t="s">
        <v>87</v>
      </c>
      <c r="C29" s="180">
        <v>2.1296296296296298E-3</v>
      </c>
      <c r="D29" s="180">
        <v>3.9351851851851852E-4</v>
      </c>
      <c r="E29" s="180"/>
      <c r="F29" s="180"/>
      <c r="G29" s="180">
        <v>2.2800925925925927E-3</v>
      </c>
      <c r="H29" s="180"/>
      <c r="I29" s="180"/>
      <c r="J29" s="180"/>
      <c r="K29" s="181">
        <v>4.8032407407407416E-3</v>
      </c>
    </row>
    <row r="30" spans="2:11" x14ac:dyDescent="0.3">
      <c r="B30" s="161" t="s">
        <v>88</v>
      </c>
      <c r="C30" s="180">
        <v>8.9699074074074073E-3</v>
      </c>
      <c r="D30" s="180"/>
      <c r="E30" s="180"/>
      <c r="F30" s="180"/>
      <c r="G30" s="180">
        <v>4.1666666666666664E-4</v>
      </c>
      <c r="H30" s="180"/>
      <c r="I30" s="180"/>
      <c r="J30" s="180"/>
      <c r="K30" s="181">
        <v>9.3865740740740732E-3</v>
      </c>
    </row>
    <row r="31" spans="2:11" x14ac:dyDescent="0.3">
      <c r="B31" s="161" t="s">
        <v>89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62" t="s">
        <v>11</v>
      </c>
      <c r="C32" s="112">
        <v>1.1400462962962963E-2</v>
      </c>
      <c r="D32" s="112">
        <v>3.9351851851851852E-4</v>
      </c>
      <c r="E32" s="112"/>
      <c r="F32" s="112"/>
      <c r="G32" s="112">
        <v>2.9282407407407408E-3</v>
      </c>
      <c r="H32" s="112"/>
      <c r="I32" s="112"/>
      <c r="J32" s="123"/>
      <c r="K32" s="182">
        <v>1.4722222222222223E-2</v>
      </c>
    </row>
    <row r="33" spans="2:11" x14ac:dyDescent="0.3">
      <c r="B33" s="162"/>
      <c r="C33" s="187"/>
      <c r="D33" s="187"/>
      <c r="E33" s="187"/>
      <c r="F33" s="188"/>
      <c r="G33" s="187"/>
      <c r="H33" s="187"/>
      <c r="I33" s="187"/>
      <c r="J33" s="187"/>
      <c r="K33" s="181"/>
    </row>
    <row r="34" spans="2:11" x14ac:dyDescent="0.3">
      <c r="B34" s="162" t="s">
        <v>14</v>
      </c>
      <c r="C34" s="123">
        <v>3.0555555555555555E-2</v>
      </c>
      <c r="D34" s="123">
        <v>6.3657407407407402E-4</v>
      </c>
      <c r="E34" s="123"/>
      <c r="F34" s="123"/>
      <c r="G34" s="123">
        <v>4.0520833333333332E-2</v>
      </c>
      <c r="H34" s="123"/>
      <c r="I34" s="123"/>
      <c r="J34" s="123">
        <v>1.2094907407407408E-2</v>
      </c>
      <c r="K34" s="189">
        <v>8.380787037037038E-2</v>
      </c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189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80"/>
      <c r="D7" s="180"/>
      <c r="E7" s="180"/>
      <c r="F7" s="180"/>
      <c r="G7" s="180">
        <v>2.2395833333333334E-2</v>
      </c>
      <c r="H7" s="180"/>
      <c r="I7" s="180"/>
      <c r="J7" s="180"/>
      <c r="K7" s="181">
        <v>2.2395833333333334E-2</v>
      </c>
    </row>
    <row r="8" spans="2:11" x14ac:dyDescent="0.3">
      <c r="B8" s="161" t="s">
        <v>68</v>
      </c>
      <c r="C8" s="180"/>
      <c r="D8" s="180"/>
      <c r="E8" s="180"/>
      <c r="F8" s="180"/>
      <c r="G8" s="180">
        <v>2.6620370370370372E-4</v>
      </c>
      <c r="H8" s="180"/>
      <c r="I8" s="180"/>
      <c r="J8" s="180"/>
      <c r="K8" s="181">
        <v>2.6620370370370372E-4</v>
      </c>
    </row>
    <row r="9" spans="2:11" x14ac:dyDescent="0.3">
      <c r="B9" s="161" t="s">
        <v>69</v>
      </c>
      <c r="C9" s="180"/>
      <c r="D9" s="180"/>
      <c r="E9" s="180"/>
      <c r="F9" s="180"/>
      <c r="G9" s="180">
        <v>6.5972222222222224E-4</v>
      </c>
      <c r="H9" s="180"/>
      <c r="I9" s="180"/>
      <c r="J9" s="180"/>
      <c r="K9" s="181">
        <v>6.5972222222222224E-4</v>
      </c>
    </row>
    <row r="10" spans="2:11" x14ac:dyDescent="0.3">
      <c r="B10" s="161" t="s">
        <v>70</v>
      </c>
      <c r="C10" s="180"/>
      <c r="D10" s="180"/>
      <c r="E10" s="180"/>
      <c r="F10" s="180"/>
      <c r="G10" s="180">
        <v>3.3564814814814812E-4</v>
      </c>
      <c r="H10" s="180"/>
      <c r="I10" s="180"/>
      <c r="J10" s="180"/>
      <c r="K10" s="181">
        <v>3.3564814814814812E-4</v>
      </c>
    </row>
    <row r="11" spans="2:11" x14ac:dyDescent="0.3">
      <c r="B11" s="161" t="s">
        <v>71</v>
      </c>
      <c r="C11" s="180"/>
      <c r="D11" s="180"/>
      <c r="E11" s="180"/>
      <c r="F11" s="180"/>
      <c r="G11" s="180">
        <v>1.5613425925925926E-2</v>
      </c>
      <c r="H11" s="180"/>
      <c r="I11" s="180"/>
      <c r="J11" s="180"/>
      <c r="K11" s="181">
        <v>1.5613425925925926E-2</v>
      </c>
    </row>
    <row r="12" spans="2:11" x14ac:dyDescent="0.3">
      <c r="B12" s="161" t="s">
        <v>72</v>
      </c>
      <c r="C12" s="180"/>
      <c r="D12" s="180"/>
      <c r="E12" s="180"/>
      <c r="F12" s="180"/>
      <c r="G12" s="180">
        <v>2.3148148148148146E-4</v>
      </c>
      <c r="H12" s="180"/>
      <c r="I12" s="180"/>
      <c r="J12" s="180"/>
      <c r="K12" s="181">
        <v>2.3148148148148146E-4</v>
      </c>
    </row>
    <row r="13" spans="2:11" x14ac:dyDescent="0.3">
      <c r="B13" s="161" t="s">
        <v>73</v>
      </c>
      <c r="C13" s="180"/>
      <c r="D13" s="180"/>
      <c r="E13" s="180"/>
      <c r="F13" s="180"/>
      <c r="G13" s="180"/>
      <c r="H13" s="180"/>
      <c r="I13" s="180"/>
      <c r="J13" s="180"/>
      <c r="K13" s="181"/>
    </row>
    <row r="14" spans="2:11" x14ac:dyDescent="0.3">
      <c r="B14" s="161" t="s">
        <v>74</v>
      </c>
      <c r="C14" s="180"/>
      <c r="D14" s="180"/>
      <c r="E14" s="180"/>
      <c r="F14" s="180"/>
      <c r="G14" s="180"/>
      <c r="H14" s="180"/>
      <c r="I14" s="180"/>
      <c r="J14" s="180"/>
      <c r="K14" s="181"/>
    </row>
    <row r="15" spans="2:11" x14ac:dyDescent="0.3">
      <c r="B15" s="161" t="s">
        <v>75</v>
      </c>
      <c r="C15" s="180"/>
      <c r="D15" s="180"/>
      <c r="E15" s="180"/>
      <c r="F15" s="180"/>
      <c r="G15" s="180"/>
      <c r="H15" s="180"/>
      <c r="I15" s="180"/>
      <c r="J15" s="180"/>
      <c r="K15" s="181"/>
    </row>
    <row r="16" spans="2:11" x14ac:dyDescent="0.3">
      <c r="B16" s="161" t="s">
        <v>76</v>
      </c>
      <c r="C16" s="180"/>
      <c r="D16" s="180"/>
      <c r="E16" s="180"/>
      <c r="F16" s="180"/>
      <c r="G16" s="180">
        <v>3.4375E-3</v>
      </c>
      <c r="H16" s="180"/>
      <c r="I16" s="180"/>
      <c r="J16" s="180"/>
      <c r="K16" s="181">
        <v>3.4375E-3</v>
      </c>
    </row>
    <row r="17" spans="2:11" x14ac:dyDescent="0.3">
      <c r="B17" s="161" t="s">
        <v>77</v>
      </c>
      <c r="C17" s="180"/>
      <c r="D17" s="180"/>
      <c r="E17" s="180"/>
      <c r="F17" s="180"/>
      <c r="G17" s="180"/>
      <c r="H17" s="180"/>
      <c r="I17" s="180"/>
      <c r="J17" s="180"/>
      <c r="K17" s="181"/>
    </row>
    <row r="18" spans="2:11" x14ac:dyDescent="0.3">
      <c r="B18" s="161" t="s">
        <v>78</v>
      </c>
      <c r="C18" s="180"/>
      <c r="D18" s="180"/>
      <c r="E18" s="180"/>
      <c r="F18" s="180"/>
      <c r="G18" s="180"/>
      <c r="H18" s="180"/>
      <c r="I18" s="180"/>
      <c r="J18" s="180"/>
      <c r="K18" s="181"/>
    </row>
    <row r="19" spans="2:11" x14ac:dyDescent="0.3">
      <c r="B19" s="161" t="s">
        <v>79</v>
      </c>
      <c r="C19" s="180"/>
      <c r="D19" s="180"/>
      <c r="E19" s="180"/>
      <c r="F19" s="180"/>
      <c r="G19" s="180"/>
      <c r="H19" s="180"/>
      <c r="I19" s="180"/>
      <c r="J19" s="180"/>
      <c r="K19" s="181"/>
    </row>
    <row r="20" spans="2:11" x14ac:dyDescent="0.3">
      <c r="B20" s="161" t="s">
        <v>80</v>
      </c>
      <c r="C20" s="180"/>
      <c r="D20" s="180"/>
      <c r="E20" s="180"/>
      <c r="F20" s="180"/>
      <c r="G20" s="180"/>
      <c r="H20" s="180"/>
      <c r="I20" s="180"/>
      <c r="J20" s="180"/>
      <c r="K20" s="181"/>
    </row>
    <row r="21" spans="2:11" x14ac:dyDescent="0.3">
      <c r="B21" s="161" t="s">
        <v>81</v>
      </c>
      <c r="C21" s="180"/>
      <c r="D21" s="180"/>
      <c r="E21" s="180"/>
      <c r="F21" s="180"/>
      <c r="G21" s="180">
        <v>5.5555555555555556E-4</v>
      </c>
      <c r="H21" s="180"/>
      <c r="I21" s="180"/>
      <c r="J21" s="180"/>
      <c r="K21" s="181">
        <v>5.5555555555555556E-4</v>
      </c>
    </row>
    <row r="22" spans="2:11" x14ac:dyDescent="0.3">
      <c r="B22" s="161" t="s">
        <v>82</v>
      </c>
      <c r="C22" s="180"/>
      <c r="D22" s="180"/>
      <c r="E22" s="180"/>
      <c r="F22" s="180"/>
      <c r="G22" s="180">
        <v>7.8125E-3</v>
      </c>
      <c r="H22" s="180"/>
      <c r="I22" s="180"/>
      <c r="J22" s="180"/>
      <c r="K22" s="181">
        <v>7.8125E-3</v>
      </c>
    </row>
    <row r="23" spans="2:11" x14ac:dyDescent="0.3">
      <c r="B23" s="162" t="s">
        <v>11</v>
      </c>
      <c r="C23" s="112"/>
      <c r="D23" s="112"/>
      <c r="E23" s="112"/>
      <c r="F23" s="112"/>
      <c r="G23" s="112">
        <v>5.1307870370370365E-2</v>
      </c>
      <c r="H23" s="112"/>
      <c r="I23" s="112"/>
      <c r="J23" s="123"/>
      <c r="K23" s="182">
        <v>5.1307870370370365E-2</v>
      </c>
    </row>
    <row r="24" spans="2:11" x14ac:dyDescent="0.3">
      <c r="B24" s="183"/>
      <c r="C24" s="184"/>
      <c r="D24" s="184"/>
      <c r="E24" s="184"/>
      <c r="F24" s="184"/>
      <c r="G24" s="184"/>
      <c r="H24" s="184"/>
      <c r="I24" s="184"/>
      <c r="J24" s="185"/>
      <c r="K24" s="186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80"/>
      <c r="D26" s="180"/>
      <c r="E26" s="180"/>
      <c r="F26" s="180"/>
      <c r="G26" s="180"/>
      <c r="H26" s="180"/>
      <c r="I26" s="180"/>
      <c r="J26" s="180"/>
      <c r="K26" s="181"/>
    </row>
    <row r="27" spans="2:11" x14ac:dyDescent="0.3">
      <c r="B27" s="161" t="s">
        <v>85</v>
      </c>
      <c r="C27" s="180"/>
      <c r="D27" s="180"/>
      <c r="E27" s="180"/>
      <c r="F27" s="180"/>
      <c r="G27" s="180">
        <v>3.2407407407407406E-4</v>
      </c>
      <c r="H27" s="180"/>
      <c r="I27" s="180"/>
      <c r="J27" s="180"/>
      <c r="K27" s="181">
        <v>3.2407407407407406E-4</v>
      </c>
    </row>
    <row r="28" spans="2:11" x14ac:dyDescent="0.3">
      <c r="B28" s="161" t="s">
        <v>86</v>
      </c>
      <c r="C28" s="180"/>
      <c r="D28" s="180"/>
      <c r="E28" s="180"/>
      <c r="F28" s="180"/>
      <c r="G28" s="180"/>
      <c r="H28" s="180"/>
      <c r="I28" s="180"/>
      <c r="J28" s="180"/>
      <c r="K28" s="181"/>
    </row>
    <row r="29" spans="2:11" x14ac:dyDescent="0.3">
      <c r="B29" s="161" t="s">
        <v>87</v>
      </c>
      <c r="C29" s="180">
        <v>4.6296296296296293E-4</v>
      </c>
      <c r="D29" s="180"/>
      <c r="E29" s="180"/>
      <c r="F29" s="180"/>
      <c r="G29" s="180">
        <v>2.7314814814814814E-3</v>
      </c>
      <c r="H29" s="180"/>
      <c r="I29" s="180"/>
      <c r="J29" s="180"/>
      <c r="K29" s="181">
        <v>3.1944444444444442E-3</v>
      </c>
    </row>
    <row r="30" spans="2:11" x14ac:dyDescent="0.3">
      <c r="B30" s="161" t="s">
        <v>88</v>
      </c>
      <c r="C30" s="180">
        <v>2.199074074074074E-4</v>
      </c>
      <c r="D30" s="180"/>
      <c r="E30" s="180"/>
      <c r="F30" s="180"/>
      <c r="G30" s="180">
        <v>5.0694444444444441E-3</v>
      </c>
      <c r="H30" s="180"/>
      <c r="I30" s="180"/>
      <c r="J30" s="180"/>
      <c r="K30" s="181">
        <v>5.2893518518518515E-3</v>
      </c>
    </row>
    <row r="31" spans="2:11" x14ac:dyDescent="0.3">
      <c r="B31" s="161" t="s">
        <v>89</v>
      </c>
      <c r="C31" s="180"/>
      <c r="D31" s="180"/>
      <c r="E31" s="180"/>
      <c r="F31" s="180"/>
      <c r="G31" s="180"/>
      <c r="H31" s="180"/>
      <c r="I31" s="180"/>
      <c r="J31" s="180"/>
      <c r="K31" s="181"/>
    </row>
    <row r="32" spans="2:11" x14ac:dyDescent="0.3">
      <c r="B32" s="162" t="s">
        <v>11</v>
      </c>
      <c r="C32" s="112">
        <v>6.8287037037037036E-4</v>
      </c>
      <c r="D32" s="112"/>
      <c r="E32" s="112"/>
      <c r="F32" s="112"/>
      <c r="G32" s="112">
        <v>8.1250000000000003E-3</v>
      </c>
      <c r="H32" s="112"/>
      <c r="I32" s="112"/>
      <c r="J32" s="123"/>
      <c r="K32" s="182">
        <v>8.8078703703703687E-3</v>
      </c>
    </row>
    <row r="33" spans="2:11" x14ac:dyDescent="0.3">
      <c r="B33" s="162"/>
      <c r="C33" s="187"/>
      <c r="D33" s="187"/>
      <c r="E33" s="187"/>
      <c r="F33" s="188"/>
      <c r="G33" s="187"/>
      <c r="H33" s="187"/>
      <c r="I33" s="187"/>
      <c r="J33" s="187"/>
      <c r="K33" s="181"/>
    </row>
    <row r="34" spans="2:11" x14ac:dyDescent="0.3">
      <c r="B34" s="162" t="s">
        <v>14</v>
      </c>
      <c r="C34" s="123">
        <v>6.8287037037037036E-4</v>
      </c>
      <c r="D34" s="123"/>
      <c r="E34" s="123"/>
      <c r="F34" s="123"/>
      <c r="G34" s="123">
        <v>5.9432870370370365E-2</v>
      </c>
      <c r="H34" s="123"/>
      <c r="I34" s="123"/>
      <c r="J34" s="123"/>
      <c r="K34" s="189">
        <v>6.0115740740740733E-2</v>
      </c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51" style="100" bestFit="1" customWidth="1"/>
    <col min="3" max="11" width="11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190</v>
      </c>
      <c r="C3" s="229"/>
      <c r="D3" s="229"/>
      <c r="E3" s="229"/>
      <c r="F3" s="229"/>
      <c r="G3" s="229"/>
      <c r="H3" s="229"/>
      <c r="I3" s="229"/>
      <c r="J3" s="229"/>
      <c r="K3" s="230"/>
    </row>
    <row r="4" spans="2:11" x14ac:dyDescent="0.3">
      <c r="B4" s="258" t="s">
        <v>61</v>
      </c>
      <c r="C4" s="235"/>
      <c r="D4" s="235"/>
      <c r="E4" s="235"/>
      <c r="F4" s="235"/>
      <c r="G4" s="235"/>
      <c r="H4" s="235"/>
      <c r="I4" s="235"/>
      <c r="J4" s="235"/>
      <c r="K4" s="237"/>
    </row>
    <row r="5" spans="2:11" s="179" customFormat="1" x14ac:dyDescent="0.3">
      <c r="B5" s="177"/>
      <c r="C5" s="119" t="s">
        <v>168</v>
      </c>
      <c r="D5" s="119" t="s">
        <v>169</v>
      </c>
      <c r="E5" s="119" t="s">
        <v>170</v>
      </c>
      <c r="F5" s="119" t="s">
        <v>171</v>
      </c>
      <c r="G5" s="119" t="s">
        <v>172</v>
      </c>
      <c r="H5" s="119" t="s">
        <v>173</v>
      </c>
      <c r="I5" s="119" t="s">
        <v>174</v>
      </c>
      <c r="J5" s="119" t="s">
        <v>175</v>
      </c>
      <c r="K5" s="178" t="s">
        <v>11</v>
      </c>
    </row>
    <row r="6" spans="2:11" x14ac:dyDescent="0.3">
      <c r="B6" s="102" t="s">
        <v>66</v>
      </c>
      <c r="C6" s="119" t="s">
        <v>12</v>
      </c>
      <c r="D6" s="119" t="s">
        <v>12</v>
      </c>
      <c r="E6" s="119" t="s">
        <v>12</v>
      </c>
      <c r="F6" s="119" t="s">
        <v>12</v>
      </c>
      <c r="G6" s="119" t="s">
        <v>12</v>
      </c>
      <c r="H6" s="119" t="s">
        <v>12</v>
      </c>
      <c r="I6" s="119" t="s">
        <v>12</v>
      </c>
      <c r="J6" s="119" t="s">
        <v>12</v>
      </c>
      <c r="K6" s="178" t="s">
        <v>12</v>
      </c>
    </row>
    <row r="7" spans="2:11" x14ac:dyDescent="0.3">
      <c r="B7" s="161" t="s">
        <v>67</v>
      </c>
      <c r="C7" s="193"/>
      <c r="D7" s="193"/>
      <c r="E7" s="193"/>
      <c r="F7" s="193"/>
      <c r="G7" s="193"/>
      <c r="H7" s="193"/>
      <c r="I7" s="193"/>
      <c r="J7" s="193"/>
      <c r="K7" s="194"/>
    </row>
    <row r="8" spans="2:11" x14ac:dyDescent="0.3">
      <c r="B8" s="161" t="s">
        <v>68</v>
      </c>
      <c r="C8" s="193"/>
      <c r="D8" s="193"/>
      <c r="E8" s="193"/>
      <c r="F8" s="193"/>
      <c r="G8" s="193"/>
      <c r="H8" s="193"/>
      <c r="I8" s="193"/>
      <c r="J8" s="193"/>
      <c r="K8" s="194"/>
    </row>
    <row r="9" spans="2:11" x14ac:dyDescent="0.3">
      <c r="B9" s="161" t="s">
        <v>69</v>
      </c>
      <c r="C9" s="193"/>
      <c r="D9" s="193"/>
      <c r="E9" s="193"/>
      <c r="F9" s="193"/>
      <c r="G9" s="193"/>
      <c r="H9" s="193"/>
      <c r="I9" s="193"/>
      <c r="J9" s="193"/>
      <c r="K9" s="194"/>
    </row>
    <row r="10" spans="2:11" x14ac:dyDescent="0.3">
      <c r="B10" s="161" t="s">
        <v>70</v>
      </c>
      <c r="C10" s="193"/>
      <c r="D10" s="193"/>
      <c r="E10" s="193"/>
      <c r="F10" s="193"/>
      <c r="G10" s="193"/>
      <c r="H10" s="193"/>
      <c r="I10" s="193"/>
      <c r="J10" s="193"/>
      <c r="K10" s="194"/>
    </row>
    <row r="11" spans="2:11" x14ac:dyDescent="0.3">
      <c r="B11" s="161" t="s">
        <v>71</v>
      </c>
      <c r="C11" s="193"/>
      <c r="D11" s="193"/>
      <c r="E11" s="193"/>
      <c r="F11" s="193"/>
      <c r="G11" s="193"/>
      <c r="H11" s="193"/>
      <c r="I11" s="193"/>
      <c r="J11" s="193"/>
      <c r="K11" s="194"/>
    </row>
    <row r="12" spans="2:11" x14ac:dyDescent="0.3">
      <c r="B12" s="161" t="s">
        <v>72</v>
      </c>
      <c r="C12" s="193"/>
      <c r="D12" s="193"/>
      <c r="E12" s="193"/>
      <c r="F12" s="193"/>
      <c r="G12" s="193"/>
      <c r="H12" s="193"/>
      <c r="I12" s="193"/>
      <c r="J12" s="193"/>
      <c r="K12" s="194"/>
    </row>
    <row r="13" spans="2:11" x14ac:dyDescent="0.3">
      <c r="B13" s="161" t="s">
        <v>73</v>
      </c>
      <c r="C13" s="193"/>
      <c r="D13" s="193"/>
      <c r="E13" s="193"/>
      <c r="F13" s="193"/>
      <c r="G13" s="193"/>
      <c r="H13" s="193"/>
      <c r="I13" s="193"/>
      <c r="J13" s="193"/>
      <c r="K13" s="194"/>
    </row>
    <row r="14" spans="2:11" x14ac:dyDescent="0.3">
      <c r="B14" s="161" t="s">
        <v>74</v>
      </c>
      <c r="C14" s="193"/>
      <c r="D14" s="193"/>
      <c r="E14" s="193"/>
      <c r="F14" s="193"/>
      <c r="G14" s="193"/>
      <c r="H14" s="193"/>
      <c r="I14" s="193"/>
      <c r="J14" s="193"/>
      <c r="K14" s="194"/>
    </row>
    <row r="15" spans="2:11" x14ac:dyDescent="0.3">
      <c r="B15" s="161" t="s">
        <v>75</v>
      </c>
      <c r="C15" s="193"/>
      <c r="D15" s="193"/>
      <c r="E15" s="193"/>
      <c r="F15" s="193"/>
      <c r="G15" s="193"/>
      <c r="H15" s="193"/>
      <c r="I15" s="193"/>
      <c r="J15" s="193"/>
      <c r="K15" s="194"/>
    </row>
    <row r="16" spans="2:11" x14ac:dyDescent="0.3">
      <c r="B16" s="161" t="s">
        <v>76</v>
      </c>
      <c r="C16" s="193"/>
      <c r="D16" s="193"/>
      <c r="E16" s="193"/>
      <c r="F16" s="193"/>
      <c r="G16" s="193"/>
      <c r="H16" s="193"/>
      <c r="I16" s="193"/>
      <c r="J16" s="193"/>
      <c r="K16" s="194"/>
    </row>
    <row r="17" spans="2:11" x14ac:dyDescent="0.3">
      <c r="B17" s="161" t="s">
        <v>77</v>
      </c>
      <c r="C17" s="193"/>
      <c r="D17" s="193"/>
      <c r="E17" s="193"/>
      <c r="F17" s="193"/>
      <c r="G17" s="193"/>
      <c r="H17" s="193"/>
      <c r="I17" s="193"/>
      <c r="J17" s="193"/>
      <c r="K17" s="194"/>
    </row>
    <row r="18" spans="2:11" x14ac:dyDescent="0.3">
      <c r="B18" s="161" t="s">
        <v>78</v>
      </c>
      <c r="C18" s="193"/>
      <c r="D18" s="193"/>
      <c r="E18" s="193"/>
      <c r="F18" s="193"/>
      <c r="G18" s="193"/>
      <c r="H18" s="193"/>
      <c r="I18" s="193"/>
      <c r="J18" s="193"/>
      <c r="K18" s="194"/>
    </row>
    <row r="19" spans="2:11" x14ac:dyDescent="0.3">
      <c r="B19" s="161" t="s">
        <v>79</v>
      </c>
      <c r="C19" s="193"/>
      <c r="D19" s="193"/>
      <c r="E19" s="193"/>
      <c r="F19" s="193"/>
      <c r="G19" s="193"/>
      <c r="H19" s="193"/>
      <c r="I19" s="193"/>
      <c r="J19" s="193"/>
      <c r="K19" s="194"/>
    </row>
    <row r="20" spans="2:11" x14ac:dyDescent="0.3">
      <c r="B20" s="161" t="s">
        <v>80</v>
      </c>
      <c r="C20" s="193"/>
      <c r="D20" s="193"/>
      <c r="E20" s="193"/>
      <c r="F20" s="193"/>
      <c r="G20" s="193"/>
      <c r="H20" s="193"/>
      <c r="I20" s="193"/>
      <c r="J20" s="193"/>
      <c r="K20" s="194"/>
    </row>
    <row r="21" spans="2:11" x14ac:dyDescent="0.3">
      <c r="B21" s="161" t="s">
        <v>81</v>
      </c>
      <c r="C21" s="193"/>
      <c r="D21" s="193"/>
      <c r="E21" s="193"/>
      <c r="F21" s="193"/>
      <c r="G21" s="193"/>
      <c r="H21" s="193"/>
      <c r="I21" s="193"/>
      <c r="J21" s="193"/>
      <c r="K21" s="194"/>
    </row>
    <row r="22" spans="2:11" x14ac:dyDescent="0.3">
      <c r="B22" s="161" t="s">
        <v>82</v>
      </c>
      <c r="C22" s="193"/>
      <c r="D22" s="193"/>
      <c r="E22" s="193"/>
      <c r="F22" s="193"/>
      <c r="G22" s="193"/>
      <c r="H22" s="193"/>
      <c r="I22" s="193"/>
      <c r="J22" s="193"/>
      <c r="K22" s="194"/>
    </row>
    <row r="23" spans="2:11" x14ac:dyDescent="0.3">
      <c r="B23" s="162" t="s">
        <v>11</v>
      </c>
      <c r="C23" s="195"/>
      <c r="D23" s="195"/>
      <c r="E23" s="195"/>
      <c r="F23" s="195"/>
      <c r="G23" s="195"/>
      <c r="H23" s="195"/>
      <c r="I23" s="195"/>
      <c r="J23" s="196"/>
      <c r="K23" s="197"/>
    </row>
    <row r="24" spans="2:11" x14ac:dyDescent="0.3">
      <c r="B24" s="183"/>
      <c r="C24" s="198"/>
      <c r="D24" s="198"/>
      <c r="E24" s="198"/>
      <c r="F24" s="198"/>
      <c r="G24" s="198"/>
      <c r="H24" s="198"/>
      <c r="I24" s="198"/>
      <c r="J24" s="199"/>
      <c r="K24" s="200"/>
    </row>
    <row r="25" spans="2:11" x14ac:dyDescent="0.3">
      <c r="B25" s="102" t="s">
        <v>83</v>
      </c>
      <c r="C25" s="119" t="s">
        <v>12</v>
      </c>
      <c r="D25" s="119" t="s">
        <v>12</v>
      </c>
      <c r="E25" s="119" t="s">
        <v>12</v>
      </c>
      <c r="F25" s="119" t="s">
        <v>12</v>
      </c>
      <c r="G25" s="119" t="s">
        <v>12</v>
      </c>
      <c r="H25" s="119" t="s">
        <v>12</v>
      </c>
      <c r="I25" s="119" t="s">
        <v>12</v>
      </c>
      <c r="J25" s="119" t="s">
        <v>12</v>
      </c>
      <c r="K25" s="178" t="s">
        <v>12</v>
      </c>
    </row>
    <row r="26" spans="2:11" x14ac:dyDescent="0.3">
      <c r="B26" s="161" t="s">
        <v>84</v>
      </c>
      <c r="C26" s="193"/>
      <c r="D26" s="193"/>
      <c r="E26" s="193"/>
      <c r="F26" s="193"/>
      <c r="G26" s="193"/>
      <c r="H26" s="193"/>
      <c r="I26" s="193"/>
      <c r="J26" s="201"/>
      <c r="K26" s="194"/>
    </row>
    <row r="27" spans="2:11" x14ac:dyDescent="0.3">
      <c r="B27" s="161" t="s">
        <v>85</v>
      </c>
      <c r="C27" s="193"/>
      <c r="D27" s="193"/>
      <c r="E27" s="193"/>
      <c r="F27" s="193"/>
      <c r="G27" s="193"/>
      <c r="H27" s="193"/>
      <c r="I27" s="193"/>
      <c r="J27" s="202"/>
      <c r="K27" s="194"/>
    </row>
    <row r="28" spans="2:11" x14ac:dyDescent="0.3">
      <c r="B28" s="161" t="s">
        <v>86</v>
      </c>
      <c r="C28" s="193"/>
      <c r="D28" s="193"/>
      <c r="E28" s="193"/>
      <c r="F28" s="193"/>
      <c r="G28" s="193"/>
      <c r="H28" s="193"/>
      <c r="I28" s="119"/>
      <c r="J28" s="119"/>
      <c r="K28" s="194"/>
    </row>
    <row r="29" spans="2:11" x14ac:dyDescent="0.3">
      <c r="B29" s="161" t="s">
        <v>87</v>
      </c>
      <c r="C29" s="193"/>
      <c r="D29" s="193"/>
      <c r="E29" s="193"/>
      <c r="F29" s="193"/>
      <c r="G29" s="193"/>
      <c r="H29" s="193"/>
      <c r="I29" s="203"/>
      <c r="J29" s="193"/>
      <c r="K29" s="194"/>
    </row>
    <row r="30" spans="2:11" x14ac:dyDescent="0.3">
      <c r="B30" s="161" t="s">
        <v>88</v>
      </c>
      <c r="C30" s="193"/>
      <c r="D30" s="193"/>
      <c r="E30" s="193"/>
      <c r="F30" s="193"/>
      <c r="G30" s="193"/>
      <c r="H30" s="193"/>
      <c r="I30" s="193"/>
      <c r="J30" s="193"/>
      <c r="K30" s="194"/>
    </row>
    <row r="31" spans="2:11" x14ac:dyDescent="0.3">
      <c r="B31" s="161" t="s">
        <v>89</v>
      </c>
      <c r="C31" s="193"/>
      <c r="D31" s="193"/>
      <c r="E31" s="193"/>
      <c r="F31" s="193"/>
      <c r="G31" s="193"/>
      <c r="H31" s="193"/>
      <c r="I31" s="193"/>
      <c r="J31" s="193"/>
      <c r="K31" s="194"/>
    </row>
    <row r="32" spans="2:11" x14ac:dyDescent="0.3">
      <c r="B32" s="162" t="s">
        <v>11</v>
      </c>
      <c r="C32" s="195"/>
      <c r="D32" s="195"/>
      <c r="E32" s="195"/>
      <c r="F32" s="195"/>
      <c r="G32" s="195"/>
      <c r="H32" s="195"/>
      <c r="I32" s="195"/>
      <c r="J32" s="196"/>
      <c r="K32" s="197"/>
    </row>
    <row r="33" spans="2:11" x14ac:dyDescent="0.3">
      <c r="B33" s="162"/>
      <c r="C33" s="191"/>
      <c r="D33" s="191"/>
      <c r="E33" s="191"/>
      <c r="F33" s="204"/>
      <c r="G33" s="191"/>
      <c r="H33" s="191"/>
      <c r="I33" s="191"/>
      <c r="J33" s="191"/>
      <c r="K33" s="194"/>
    </row>
    <row r="34" spans="2:11" x14ac:dyDescent="0.3">
      <c r="B34" s="162" t="s">
        <v>14</v>
      </c>
      <c r="C34" s="196"/>
      <c r="D34" s="196"/>
      <c r="E34" s="196"/>
      <c r="F34" s="196"/>
      <c r="G34" s="196"/>
      <c r="H34" s="196"/>
      <c r="I34" s="196"/>
      <c r="J34" s="196"/>
      <c r="K34" s="205"/>
    </row>
    <row r="35" spans="2:11" x14ac:dyDescent="0.3">
      <c r="B35" s="162"/>
      <c r="C35" s="190"/>
      <c r="D35" s="190"/>
      <c r="E35" s="190"/>
      <c r="F35" s="190"/>
      <c r="G35" s="190"/>
      <c r="H35" s="190"/>
      <c r="I35" s="190"/>
      <c r="J35" s="191"/>
      <c r="K35" s="192"/>
    </row>
    <row r="36" spans="2:11" ht="66" customHeight="1" thickBot="1" x14ac:dyDescent="0.35">
      <c r="B36" s="259" t="s">
        <v>99</v>
      </c>
      <c r="C36" s="260"/>
      <c r="D36" s="260"/>
      <c r="E36" s="260"/>
      <c r="F36" s="260"/>
      <c r="G36" s="260"/>
      <c r="H36" s="260"/>
      <c r="I36" s="260"/>
      <c r="J36" s="260"/>
      <c r="K36" s="261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opLeftCell="B1"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5" width="18.6640625" style="14" customWidth="1"/>
    <col min="6" max="7" width="18.6640625" style="9" customWidth="1"/>
    <col min="8" max="16384" width="8.88671875" style="9"/>
  </cols>
  <sheetData>
    <row r="2" spans="2:7" ht="15" thickBot="1" x14ac:dyDescent="0.35"/>
    <row r="3" spans="2:7" x14ac:dyDescent="0.3">
      <c r="B3" s="262" t="s">
        <v>15</v>
      </c>
      <c r="C3" s="263"/>
      <c r="D3" s="263"/>
      <c r="E3" s="263"/>
      <c r="F3" s="263"/>
      <c r="G3" s="264"/>
    </row>
    <row r="4" spans="2:7" x14ac:dyDescent="0.3">
      <c r="B4" s="265" t="s">
        <v>61</v>
      </c>
      <c r="C4" s="266"/>
      <c r="D4" s="266"/>
      <c r="E4" s="266"/>
      <c r="F4" s="266"/>
      <c r="G4" s="267"/>
    </row>
    <row r="5" spans="2:7" x14ac:dyDescent="0.3">
      <c r="B5" s="20"/>
      <c r="C5" s="2" t="s">
        <v>1</v>
      </c>
      <c r="D5" s="3" t="s">
        <v>9</v>
      </c>
      <c r="E5" s="4" t="s">
        <v>10</v>
      </c>
      <c r="F5" s="268" t="s">
        <v>11</v>
      </c>
      <c r="G5" s="267"/>
    </row>
    <row r="6" spans="2:7" x14ac:dyDescent="0.3">
      <c r="B6" s="1" t="s">
        <v>0</v>
      </c>
      <c r="C6" s="45" t="s">
        <v>12</v>
      </c>
      <c r="D6" s="45" t="s">
        <v>12</v>
      </c>
      <c r="E6" s="45" t="s">
        <v>12</v>
      </c>
      <c r="F6" s="15" t="s">
        <v>12</v>
      </c>
      <c r="G6" s="21" t="s">
        <v>13</v>
      </c>
    </row>
    <row r="7" spans="2:7" x14ac:dyDescent="0.3">
      <c r="B7" s="5" t="s">
        <v>16</v>
      </c>
      <c r="C7" s="46">
        <v>0.1678125</v>
      </c>
      <c r="D7" s="19">
        <v>1.770833333333334E-2</v>
      </c>
      <c r="E7" s="19">
        <v>2.1111111111111101E-2</v>
      </c>
      <c r="F7" s="19">
        <f>C7+D7+E7</f>
        <v>0.20663194444444447</v>
      </c>
      <c r="G7" s="11">
        <f>F7/F10</f>
        <v>0.88847417139444607</v>
      </c>
    </row>
    <row r="8" spans="2:7" x14ac:dyDescent="0.3">
      <c r="B8" s="5" t="s">
        <v>17</v>
      </c>
      <c r="C8" s="46">
        <v>2.1273148148148138E-2</v>
      </c>
      <c r="D8" s="19">
        <v>3.4027777777777776E-3</v>
      </c>
      <c r="E8" s="19">
        <v>1.2615740740740742E-3</v>
      </c>
      <c r="F8" s="19">
        <f>C8+D8+E8</f>
        <v>2.5937499999999992E-2</v>
      </c>
      <c r="G8" s="11">
        <f>F8/F10</f>
        <v>0.11152582860555385</v>
      </c>
    </row>
    <row r="9" spans="2:7" x14ac:dyDescent="0.3">
      <c r="B9" s="5"/>
      <c r="C9" s="22"/>
      <c r="D9" s="23"/>
      <c r="E9" s="23"/>
      <c r="F9" s="23"/>
      <c r="G9" s="11"/>
    </row>
    <row r="10" spans="2:7" x14ac:dyDescent="0.3">
      <c r="B10" s="6" t="s">
        <v>14</v>
      </c>
      <c r="C10" s="8">
        <f>SUM(C7:C8)</f>
        <v>0.18908564814814816</v>
      </c>
      <c r="D10" s="8">
        <f t="shared" ref="D10:F10" si="0">SUM(D7:D8)</f>
        <v>2.1111111111111119E-2</v>
      </c>
      <c r="E10" s="8">
        <f t="shared" si="0"/>
        <v>2.2372685185185176E-2</v>
      </c>
      <c r="F10" s="8">
        <f t="shared" si="0"/>
        <v>0.23256944444444447</v>
      </c>
      <c r="G10" s="13">
        <f>SUM(G7:G8)</f>
        <v>0.99999999999999989</v>
      </c>
    </row>
    <row r="11" spans="2:7" ht="66" customHeight="1" thickBot="1" x14ac:dyDescent="0.35">
      <c r="B11" s="269" t="s">
        <v>18</v>
      </c>
      <c r="C11" s="270"/>
      <c r="D11" s="270"/>
      <c r="E11" s="270"/>
      <c r="F11" s="270"/>
      <c r="G11" s="271"/>
    </row>
  </sheetData>
  <mergeCells count="4">
    <mergeCell ref="B3:G3"/>
    <mergeCell ref="B4:G4"/>
    <mergeCell ref="F5:G5"/>
    <mergeCell ref="B11:G11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topLeftCell="B1"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5" width="18.6640625" style="14" customWidth="1"/>
    <col min="6" max="7" width="18.6640625" style="9" customWidth="1"/>
    <col min="8" max="16384" width="8.88671875" style="9"/>
  </cols>
  <sheetData>
    <row r="2" spans="2:7" ht="15" thickBot="1" x14ac:dyDescent="0.35"/>
    <row r="3" spans="2:7" x14ac:dyDescent="0.3">
      <c r="B3" s="272" t="s">
        <v>19</v>
      </c>
      <c r="C3" s="273"/>
      <c r="D3" s="273"/>
      <c r="E3" s="273"/>
      <c r="F3" s="273"/>
      <c r="G3" s="274"/>
    </row>
    <row r="4" spans="2:7" x14ac:dyDescent="0.3">
      <c r="B4" s="265" t="s">
        <v>61</v>
      </c>
      <c r="C4" s="266"/>
      <c r="D4" s="266"/>
      <c r="E4" s="266"/>
      <c r="F4" s="266"/>
      <c r="G4" s="267"/>
    </row>
    <row r="5" spans="2:7" x14ac:dyDescent="0.3">
      <c r="B5" s="20"/>
      <c r="C5" s="2" t="s">
        <v>1</v>
      </c>
      <c r="D5" s="3" t="s">
        <v>9</v>
      </c>
      <c r="E5" s="4" t="s">
        <v>10</v>
      </c>
      <c r="F5" s="268" t="s">
        <v>11</v>
      </c>
      <c r="G5" s="267"/>
    </row>
    <row r="6" spans="2:7" x14ac:dyDescent="0.3">
      <c r="B6" s="1" t="s">
        <v>0</v>
      </c>
      <c r="C6" s="45" t="s">
        <v>12</v>
      </c>
      <c r="D6" s="45" t="s">
        <v>12</v>
      </c>
      <c r="E6" s="45" t="s">
        <v>12</v>
      </c>
      <c r="F6" s="15" t="s">
        <v>12</v>
      </c>
      <c r="G6" s="21" t="s">
        <v>13</v>
      </c>
    </row>
    <row r="7" spans="2:7" x14ac:dyDescent="0.3">
      <c r="B7" s="5" t="s">
        <v>16</v>
      </c>
      <c r="C7" s="19">
        <v>0.11695601851851851</v>
      </c>
      <c r="D7" s="19">
        <v>1.8275462962962966E-2</v>
      </c>
      <c r="E7" s="19">
        <v>1.6898148148148127E-2</v>
      </c>
      <c r="F7" s="19">
        <f>C7+D7+E7</f>
        <v>0.15212962962962961</v>
      </c>
      <c r="G7" s="11">
        <f>F7/F10</f>
        <v>0.89555086189275734</v>
      </c>
    </row>
    <row r="8" spans="2:7" x14ac:dyDescent="0.3">
      <c r="B8" s="5" t="s">
        <v>17</v>
      </c>
      <c r="C8" s="19">
        <v>1.4374999999999999E-2</v>
      </c>
      <c r="D8" s="19">
        <v>1.5972222222222221E-3</v>
      </c>
      <c r="E8" s="19">
        <v>1.7708333333333335E-3</v>
      </c>
      <c r="F8" s="19">
        <f>C8+D8+E8</f>
        <v>1.7743055555555554E-2</v>
      </c>
      <c r="G8" s="11">
        <f>F8/F10</f>
        <v>0.10444913810724263</v>
      </c>
    </row>
    <row r="9" spans="2:7" x14ac:dyDescent="0.3">
      <c r="B9" s="5"/>
      <c r="C9" s="22"/>
      <c r="D9" s="23"/>
      <c r="E9" s="23"/>
      <c r="F9" s="23"/>
      <c r="G9" s="11"/>
    </row>
    <row r="10" spans="2:7" x14ac:dyDescent="0.3">
      <c r="B10" s="6" t="s">
        <v>14</v>
      </c>
      <c r="C10" s="8">
        <f>SUM(C7:C8)</f>
        <v>0.13133101851851853</v>
      </c>
      <c r="D10" s="8">
        <f t="shared" ref="D10:F10" si="0">SUM(D7:D8)</f>
        <v>1.9872685185185188E-2</v>
      </c>
      <c r="E10" s="8">
        <f t="shared" si="0"/>
        <v>1.866898148148146E-2</v>
      </c>
      <c r="F10" s="8">
        <f t="shared" si="0"/>
        <v>0.16987268518518517</v>
      </c>
      <c r="G10" s="13">
        <f>SUM(G7:G8)</f>
        <v>1</v>
      </c>
    </row>
    <row r="11" spans="2:7" ht="66" customHeight="1" thickBot="1" x14ac:dyDescent="0.35">
      <c r="B11" s="269"/>
      <c r="C11" s="270"/>
      <c r="D11" s="270"/>
      <c r="E11" s="270"/>
      <c r="F11" s="270"/>
      <c r="G11" s="271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62" t="s">
        <v>20</v>
      </c>
      <c r="C3" s="263"/>
      <c r="D3" s="263"/>
      <c r="E3" s="263"/>
      <c r="F3" s="263"/>
      <c r="G3" s="263"/>
      <c r="H3" s="263"/>
      <c r="I3" s="263"/>
      <c r="J3" s="264"/>
    </row>
    <row r="4" spans="2:10" x14ac:dyDescent="0.3">
      <c r="B4" s="265" t="s">
        <v>61</v>
      </c>
      <c r="C4" s="266"/>
      <c r="D4" s="266"/>
      <c r="E4" s="266"/>
      <c r="F4" s="266"/>
      <c r="G4" s="266"/>
      <c r="H4" s="266"/>
      <c r="I4" s="266"/>
      <c r="J4" s="267"/>
    </row>
    <row r="5" spans="2:10" x14ac:dyDescent="0.3">
      <c r="B5" s="20"/>
      <c r="C5" s="268" t="s">
        <v>8</v>
      </c>
      <c r="D5" s="275"/>
      <c r="E5" s="268" t="s">
        <v>21</v>
      </c>
      <c r="F5" s="275"/>
      <c r="G5" s="268" t="s">
        <v>5</v>
      </c>
      <c r="H5" s="275"/>
      <c r="I5" s="268" t="s">
        <v>2</v>
      </c>
      <c r="J5" s="267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46">
        <v>4.3645833333333335E-2</v>
      </c>
      <c r="D7" s="24">
        <f>C7/C10</f>
        <v>0.87009690816797414</v>
      </c>
      <c r="E7" s="19"/>
      <c r="F7" s="24"/>
      <c r="G7" s="19"/>
      <c r="H7" s="24"/>
      <c r="I7" s="19">
        <v>2.1261574074074072E-2</v>
      </c>
      <c r="J7" s="25">
        <f>I7/I10</f>
        <v>0.82376681614349778</v>
      </c>
    </row>
    <row r="8" spans="2:10" x14ac:dyDescent="0.3">
      <c r="B8" s="5" t="s">
        <v>17</v>
      </c>
      <c r="C8" s="19">
        <v>6.5162037037037037E-3</v>
      </c>
      <c r="D8" s="24">
        <f>C8/C10</f>
        <v>0.12990309183202584</v>
      </c>
      <c r="E8" s="19"/>
      <c r="F8" s="24"/>
      <c r="G8" s="19"/>
      <c r="H8" s="24"/>
      <c r="I8" s="19">
        <v>4.5486111111111118E-3</v>
      </c>
      <c r="J8" s="25">
        <f>I8/I10</f>
        <v>0.17623318385650227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5.016203703703704E-2</v>
      </c>
      <c r="D10" s="28">
        <f>SUM(D7:D9)</f>
        <v>1</v>
      </c>
      <c r="E10" s="8"/>
      <c r="F10" s="28"/>
      <c r="G10" s="8"/>
      <c r="H10" s="28"/>
      <c r="I10" s="8">
        <f t="shared" ref="I10" si="0">SUM(I7:I8)</f>
        <v>2.5810185185185183E-2</v>
      </c>
      <c r="J10" s="29">
        <f>SUM(J7:J9)</f>
        <v>1</v>
      </c>
    </row>
    <row r="11" spans="2:10" ht="66" customHeight="1" thickBot="1" x14ac:dyDescent="0.35">
      <c r="B11" s="269" t="s">
        <v>18</v>
      </c>
      <c r="C11" s="270"/>
      <c r="D11" s="270"/>
      <c r="E11" s="270"/>
      <c r="F11" s="270"/>
      <c r="G11" s="270"/>
      <c r="H11" s="270"/>
      <c r="I11" s="270"/>
      <c r="J11" s="27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62" t="s">
        <v>22</v>
      </c>
      <c r="C3" s="263"/>
      <c r="D3" s="263"/>
      <c r="E3" s="263"/>
      <c r="F3" s="263"/>
      <c r="G3" s="263"/>
      <c r="H3" s="263"/>
      <c r="I3" s="263"/>
      <c r="J3" s="264"/>
    </row>
    <row r="4" spans="2:10" x14ac:dyDescent="0.3">
      <c r="B4" s="265" t="s">
        <v>61</v>
      </c>
      <c r="C4" s="266"/>
      <c r="D4" s="266"/>
      <c r="E4" s="266"/>
      <c r="F4" s="266"/>
      <c r="G4" s="266"/>
      <c r="H4" s="266"/>
      <c r="I4" s="266"/>
      <c r="J4" s="267"/>
    </row>
    <row r="5" spans="2:10" x14ac:dyDescent="0.3">
      <c r="B5" s="20"/>
      <c r="C5" s="268" t="s">
        <v>8</v>
      </c>
      <c r="D5" s="275"/>
      <c r="E5" s="268" t="s">
        <v>21</v>
      </c>
      <c r="F5" s="275"/>
      <c r="G5" s="268" t="s">
        <v>5</v>
      </c>
      <c r="H5" s="275"/>
      <c r="I5" s="268" t="s">
        <v>2</v>
      </c>
      <c r="J5" s="267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4.3819444444444439E-2</v>
      </c>
      <c r="D7" s="24">
        <f>C7/C10</f>
        <v>0.84226918798665174</v>
      </c>
      <c r="E7" s="19"/>
      <c r="F7" s="24"/>
      <c r="G7" s="19"/>
      <c r="H7" s="24"/>
      <c r="I7" s="19">
        <v>7.6273148148148168E-3</v>
      </c>
      <c r="J7" s="25">
        <f>I7/I10</f>
        <v>0.78733572281959385</v>
      </c>
    </row>
    <row r="8" spans="2:10" x14ac:dyDescent="0.3">
      <c r="B8" s="5" t="s">
        <v>17</v>
      </c>
      <c r="C8" s="19">
        <v>8.2060185185185205E-3</v>
      </c>
      <c r="D8" s="24">
        <f>C8/C10</f>
        <v>0.15773081201334821</v>
      </c>
      <c r="E8" s="19"/>
      <c r="F8" s="24"/>
      <c r="G8" s="19"/>
      <c r="H8" s="24"/>
      <c r="I8" s="19">
        <v>2.0601851851851853E-3</v>
      </c>
      <c r="J8" s="25">
        <f>I8/I10</f>
        <v>0.21266427718040617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5.2025462962962961E-2</v>
      </c>
      <c r="D10" s="28">
        <f>SUM(D7:D9)</f>
        <v>1</v>
      </c>
      <c r="E10" s="8"/>
      <c r="F10" s="28"/>
      <c r="G10" s="8"/>
      <c r="H10" s="28"/>
      <c r="I10" s="8">
        <f t="shared" ref="I10" si="0">SUM(I7:I8)</f>
        <v>9.6875000000000017E-3</v>
      </c>
      <c r="J10" s="29">
        <f>SUM(J7:J9)</f>
        <v>1</v>
      </c>
    </row>
    <row r="11" spans="2:10" ht="66" customHeight="1" thickBot="1" x14ac:dyDescent="0.35">
      <c r="B11" s="269"/>
      <c r="C11" s="270"/>
      <c r="D11" s="270"/>
      <c r="E11" s="270"/>
      <c r="F11" s="270"/>
      <c r="G11" s="270"/>
      <c r="H11" s="270"/>
      <c r="I11" s="270"/>
      <c r="J11" s="27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62" t="s">
        <v>23</v>
      </c>
      <c r="C3" s="263"/>
      <c r="D3" s="263"/>
      <c r="E3" s="263"/>
      <c r="F3" s="263"/>
      <c r="G3" s="263"/>
      <c r="H3" s="263"/>
      <c r="I3" s="263"/>
      <c r="J3" s="264"/>
    </row>
    <row r="4" spans="2:10" x14ac:dyDescent="0.3">
      <c r="B4" s="265" t="s">
        <v>61</v>
      </c>
      <c r="C4" s="266"/>
      <c r="D4" s="266"/>
      <c r="E4" s="266"/>
      <c r="F4" s="266"/>
      <c r="G4" s="266"/>
      <c r="H4" s="266"/>
      <c r="I4" s="266"/>
      <c r="J4" s="267"/>
    </row>
    <row r="5" spans="2:10" x14ac:dyDescent="0.3">
      <c r="B5" s="20"/>
      <c r="C5" s="268" t="s">
        <v>24</v>
      </c>
      <c r="D5" s="275"/>
      <c r="E5" s="268" t="s">
        <v>4</v>
      </c>
      <c r="F5" s="275"/>
      <c r="G5" s="268" t="s">
        <v>25</v>
      </c>
      <c r="H5" s="275"/>
      <c r="I5" s="268" t="s">
        <v>7</v>
      </c>
      <c r="J5" s="267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2.0567129629629619E-2</v>
      </c>
      <c r="D7" s="24">
        <f>C7/C10</f>
        <v>0.91882109617373309</v>
      </c>
      <c r="E7" s="19">
        <v>1.273148148148148E-4</v>
      </c>
      <c r="F7" s="24">
        <f>E7/E10</f>
        <v>1</v>
      </c>
      <c r="G7" s="19">
        <v>4.0752314814814804E-2</v>
      </c>
      <c r="H7" s="24">
        <f>G7/G10</f>
        <v>0.91193991193991186</v>
      </c>
      <c r="I7" s="19"/>
      <c r="J7" s="25"/>
    </row>
    <row r="8" spans="2:10" x14ac:dyDescent="0.3">
      <c r="B8" s="5" t="s">
        <v>17</v>
      </c>
      <c r="C8" s="19">
        <v>1.8171296296296297E-3</v>
      </c>
      <c r="D8" s="24">
        <f>C8/C10</f>
        <v>8.1178903826266843E-2</v>
      </c>
      <c r="E8" s="19">
        <v>0</v>
      </c>
      <c r="F8" s="24">
        <f>E8/E10</f>
        <v>0</v>
      </c>
      <c r="G8" s="19">
        <v>3.9351851851851848E-3</v>
      </c>
      <c r="H8" s="24">
        <f>G8/G10</f>
        <v>8.8060088060088068E-2</v>
      </c>
      <c r="I8" s="19"/>
      <c r="J8" s="25"/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2.238425925925925E-2</v>
      </c>
      <c r="D10" s="28">
        <f>SUM(D7:D8)</f>
        <v>0.99999999999999989</v>
      </c>
      <c r="E10" s="8">
        <f t="shared" ref="E10" si="0">SUM(E7:E8)</f>
        <v>1.273148148148148E-4</v>
      </c>
      <c r="F10" s="28">
        <f>SUM(F7:F8)</f>
        <v>1</v>
      </c>
      <c r="G10" s="8">
        <f t="shared" ref="G10" si="1">SUM(G7:G8)</f>
        <v>4.4687499999999991E-2</v>
      </c>
      <c r="H10" s="28">
        <f>SUM(H7:H8)</f>
        <v>0.99999999999999989</v>
      </c>
      <c r="I10" s="8"/>
      <c r="J10" s="29"/>
    </row>
    <row r="11" spans="2:10" ht="66" customHeight="1" thickBot="1" x14ac:dyDescent="0.35">
      <c r="B11" s="269" t="s">
        <v>18</v>
      </c>
      <c r="C11" s="270"/>
      <c r="D11" s="270"/>
      <c r="E11" s="270"/>
      <c r="F11" s="270"/>
      <c r="G11" s="270"/>
      <c r="H11" s="270"/>
      <c r="I11" s="270"/>
      <c r="J11" s="27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62" t="s">
        <v>26</v>
      </c>
      <c r="C3" s="263"/>
      <c r="D3" s="263"/>
      <c r="E3" s="263"/>
      <c r="F3" s="263"/>
      <c r="G3" s="263"/>
      <c r="H3" s="263"/>
      <c r="I3" s="263"/>
      <c r="J3" s="264"/>
    </row>
    <row r="4" spans="2:10" x14ac:dyDescent="0.3">
      <c r="B4" s="265" t="s">
        <v>61</v>
      </c>
      <c r="C4" s="266"/>
      <c r="D4" s="266"/>
      <c r="E4" s="266"/>
      <c r="F4" s="266"/>
      <c r="G4" s="266"/>
      <c r="H4" s="266"/>
      <c r="I4" s="266"/>
      <c r="J4" s="267"/>
    </row>
    <row r="5" spans="2:10" x14ac:dyDescent="0.3">
      <c r="B5" s="20"/>
      <c r="C5" s="268" t="s">
        <v>24</v>
      </c>
      <c r="D5" s="275"/>
      <c r="E5" s="268" t="s">
        <v>4</v>
      </c>
      <c r="F5" s="275"/>
      <c r="G5" s="268" t="s">
        <v>25</v>
      </c>
      <c r="H5" s="275"/>
      <c r="I5" s="268" t="s">
        <v>7</v>
      </c>
      <c r="J5" s="267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2.6631944444444434E-2</v>
      </c>
      <c r="D7" s="24">
        <f>C7/C10</f>
        <v>0.91783007578779419</v>
      </c>
      <c r="E7" s="19">
        <v>4.4444444444444444E-3</v>
      </c>
      <c r="F7" s="24">
        <f>E7/E10</f>
        <v>0.92530120481927713</v>
      </c>
      <c r="G7" s="19">
        <v>4.1666666666666692E-2</v>
      </c>
      <c r="H7" s="24">
        <f>G7/G10</f>
        <v>0.77854671280276833</v>
      </c>
      <c r="I7" s="19"/>
      <c r="J7" s="25"/>
    </row>
    <row r="8" spans="2:10" x14ac:dyDescent="0.3">
      <c r="B8" s="5" t="s">
        <v>17</v>
      </c>
      <c r="C8" s="19">
        <v>2.3842592592592591E-3</v>
      </c>
      <c r="D8" s="24">
        <f>C8/C10</f>
        <v>8.2169924212205855E-2</v>
      </c>
      <c r="E8" s="19">
        <v>3.5879629629629629E-4</v>
      </c>
      <c r="F8" s="24">
        <f>E8/E10</f>
        <v>7.4698795180722893E-2</v>
      </c>
      <c r="G8" s="19">
        <v>1.1851851851851851E-2</v>
      </c>
      <c r="H8" s="24">
        <f>G8/G10</f>
        <v>0.22145328719723173</v>
      </c>
      <c r="I8" s="19"/>
      <c r="J8" s="25"/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2.9016203703703693E-2</v>
      </c>
      <c r="D10" s="28">
        <f>SUM(D7:D8)</f>
        <v>1</v>
      </c>
      <c r="E10" s="8">
        <f>SUM(E7:E8)</f>
        <v>4.8032407407407407E-3</v>
      </c>
      <c r="F10" s="28">
        <f>SUM(F7:F8)</f>
        <v>1</v>
      </c>
      <c r="G10" s="8">
        <f t="shared" ref="G10" si="0">SUM(G7:G8)</f>
        <v>5.3518518518518542E-2</v>
      </c>
      <c r="H10" s="28">
        <f t="shared" ref="H10" si="1">SUM(H7:H9)</f>
        <v>1</v>
      </c>
      <c r="I10" s="8"/>
      <c r="J10" s="29"/>
    </row>
    <row r="11" spans="2:10" ht="66" customHeight="1" thickBot="1" x14ac:dyDescent="0.35">
      <c r="B11" s="269"/>
      <c r="C11" s="270"/>
      <c r="D11" s="270"/>
      <c r="E11" s="270"/>
      <c r="F11" s="270"/>
      <c r="G11" s="270"/>
      <c r="H11" s="270"/>
      <c r="I11" s="270"/>
      <c r="J11" s="27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33203125" style="148" customWidth="1"/>
    <col min="7" max="7" width="10.33203125" style="100" customWidth="1"/>
    <col min="8" max="8" width="10.33203125" style="148" customWidth="1"/>
    <col min="9" max="11" width="10.3320312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158</v>
      </c>
      <c r="C3" s="229"/>
      <c r="D3" s="229"/>
      <c r="E3" s="229"/>
      <c r="F3" s="229"/>
      <c r="G3" s="229"/>
      <c r="H3" s="230"/>
      <c r="I3" s="229"/>
      <c r="J3" s="229"/>
      <c r="K3" s="230"/>
    </row>
    <row r="4" spans="2:11" x14ac:dyDescent="0.3">
      <c r="B4" s="220" t="s">
        <v>61</v>
      </c>
      <c r="C4" s="221"/>
      <c r="D4" s="221"/>
      <c r="E4" s="221"/>
      <c r="F4" s="221"/>
      <c r="G4" s="221"/>
      <c r="H4" s="222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08" t="s">
        <v>67</v>
      </c>
      <c r="C7" s="52">
        <v>4.2476851851851859E-3</v>
      </c>
      <c r="D7" s="130">
        <v>0.71679687500000011</v>
      </c>
      <c r="E7" s="132">
        <v>0.25808720112517586</v>
      </c>
      <c r="F7" s="52"/>
      <c r="G7" s="130"/>
      <c r="H7" s="132"/>
      <c r="I7" s="52">
        <v>4.2476851851851859E-3</v>
      </c>
      <c r="J7" s="130">
        <v>0.71679687500000011</v>
      </c>
      <c r="K7" s="133">
        <v>0.25808720112517586</v>
      </c>
    </row>
    <row r="8" spans="2:11" x14ac:dyDescent="0.3">
      <c r="B8" s="108" t="s">
        <v>68</v>
      </c>
      <c r="C8" s="52"/>
      <c r="D8" s="130"/>
      <c r="E8" s="132"/>
      <c r="F8" s="52"/>
      <c r="G8" s="130"/>
      <c r="H8" s="132"/>
      <c r="I8" s="52"/>
      <c r="J8" s="130"/>
      <c r="K8" s="133"/>
    </row>
    <row r="9" spans="2:11" x14ac:dyDescent="0.3">
      <c r="B9" s="108" t="s">
        <v>69</v>
      </c>
      <c r="C9" s="52">
        <v>1.8518518518518518E-4</v>
      </c>
      <c r="D9" s="130">
        <v>3.125E-2</v>
      </c>
      <c r="E9" s="132">
        <v>1.1251758087201125E-2</v>
      </c>
      <c r="F9" s="52"/>
      <c r="G9" s="130"/>
      <c r="H9" s="132"/>
      <c r="I9" s="52">
        <v>1.8518518518518518E-4</v>
      </c>
      <c r="J9" s="130">
        <v>3.125E-2</v>
      </c>
      <c r="K9" s="133">
        <v>1.1251758087201125E-2</v>
      </c>
    </row>
    <row r="10" spans="2:11" x14ac:dyDescent="0.3">
      <c r="B10" s="108" t="s">
        <v>70</v>
      </c>
      <c r="C10" s="52">
        <v>0</v>
      </c>
      <c r="D10" s="130">
        <v>0</v>
      </c>
      <c r="E10" s="132">
        <v>0</v>
      </c>
      <c r="F10" s="52"/>
      <c r="G10" s="130"/>
      <c r="H10" s="132"/>
      <c r="I10" s="52">
        <v>0</v>
      </c>
      <c r="J10" s="130">
        <v>0</v>
      </c>
      <c r="K10" s="133">
        <v>0</v>
      </c>
    </row>
    <row r="11" spans="2:11" x14ac:dyDescent="0.3">
      <c r="B11" s="108" t="s">
        <v>71</v>
      </c>
      <c r="C11" s="52">
        <v>9.837962962962962E-4</v>
      </c>
      <c r="D11" s="130">
        <v>0.166015625</v>
      </c>
      <c r="E11" s="132">
        <v>5.9774964838255978E-2</v>
      </c>
      <c r="F11" s="52"/>
      <c r="G11" s="130"/>
      <c r="H11" s="132"/>
      <c r="I11" s="52">
        <v>9.837962962962962E-4</v>
      </c>
      <c r="J11" s="130">
        <v>0.166015625</v>
      </c>
      <c r="K11" s="133">
        <v>5.9774964838255978E-2</v>
      </c>
    </row>
    <row r="12" spans="2:11" x14ac:dyDescent="0.3">
      <c r="B12" s="108" t="s">
        <v>72</v>
      </c>
      <c r="C12" s="52">
        <v>3.8194444444444446E-4</v>
      </c>
      <c r="D12" s="130">
        <v>6.4453125E-2</v>
      </c>
      <c r="E12" s="132">
        <v>2.3206751054852325E-2</v>
      </c>
      <c r="F12" s="52"/>
      <c r="G12" s="130"/>
      <c r="H12" s="132"/>
      <c r="I12" s="52">
        <v>3.8194444444444446E-4</v>
      </c>
      <c r="J12" s="130">
        <v>6.4453125E-2</v>
      </c>
      <c r="K12" s="133">
        <v>2.3206751054852325E-2</v>
      </c>
    </row>
    <row r="13" spans="2:11" x14ac:dyDescent="0.3">
      <c r="B13" s="108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08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08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08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x14ac:dyDescent="0.3">
      <c r="B17" s="108" t="s">
        <v>77</v>
      </c>
      <c r="C17" s="52"/>
      <c r="D17" s="130"/>
      <c r="E17" s="132"/>
      <c r="F17" s="52"/>
      <c r="G17" s="130"/>
      <c r="H17" s="132"/>
      <c r="I17" s="52"/>
      <c r="J17" s="130"/>
      <c r="K17" s="133"/>
    </row>
    <row r="18" spans="2:14" x14ac:dyDescent="0.3">
      <c r="B18" s="108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x14ac:dyDescent="0.3">
      <c r="B19" s="108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08" t="s">
        <v>82</v>
      </c>
      <c r="C22" s="52">
        <v>1.273148148148148E-4</v>
      </c>
      <c r="D22" s="130">
        <v>2.1484375E-2</v>
      </c>
      <c r="E22" s="132">
        <v>7.7355836849507739E-3</v>
      </c>
      <c r="F22" s="52"/>
      <c r="G22" s="130"/>
      <c r="H22" s="132"/>
      <c r="I22" s="52">
        <v>1.273148148148148E-4</v>
      </c>
      <c r="J22" s="130">
        <v>2.1484375E-2</v>
      </c>
      <c r="K22" s="133">
        <v>7.7355836849507739E-3</v>
      </c>
    </row>
    <row r="23" spans="2:14" x14ac:dyDescent="0.3">
      <c r="B23" s="111" t="s">
        <v>11</v>
      </c>
      <c r="C23" s="134">
        <v>5.9259259259259256E-3</v>
      </c>
      <c r="D23" s="135">
        <v>1</v>
      </c>
      <c r="E23" s="136">
        <v>0.36005625879043607</v>
      </c>
      <c r="F23" s="134"/>
      <c r="G23" s="135"/>
      <c r="H23" s="136"/>
      <c r="I23" s="134">
        <v>5.9259259259259256E-3</v>
      </c>
      <c r="J23" s="135">
        <v>1</v>
      </c>
      <c r="K23" s="137">
        <v>0.36005625879043607</v>
      </c>
    </row>
    <row r="24" spans="2:14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08" t="s">
        <v>84</v>
      </c>
      <c r="C26" s="52"/>
      <c r="D26" s="130"/>
      <c r="E26" s="132"/>
      <c r="F26" s="52"/>
      <c r="G26" s="130"/>
      <c r="H26" s="132"/>
      <c r="I26" s="52"/>
      <c r="J26" s="130"/>
      <c r="K26" s="133"/>
    </row>
    <row r="27" spans="2:14" x14ac:dyDescent="0.3">
      <c r="B27" s="108" t="s">
        <v>85</v>
      </c>
      <c r="C27" s="52">
        <v>5.2083333333333333E-4</v>
      </c>
      <c r="D27" s="130"/>
      <c r="E27" s="132">
        <v>3.1645569620253167E-2</v>
      </c>
      <c r="F27" s="52"/>
      <c r="G27" s="130"/>
      <c r="H27" s="132"/>
      <c r="I27" s="52">
        <v>5.2083333333333333E-4</v>
      </c>
      <c r="J27" s="130"/>
      <c r="K27" s="133">
        <v>3.1645569620253167E-2</v>
      </c>
    </row>
    <row r="28" spans="2:14" x14ac:dyDescent="0.3">
      <c r="B28" s="108" t="s">
        <v>86</v>
      </c>
      <c r="C28" s="52"/>
      <c r="D28" s="130"/>
      <c r="E28" s="132"/>
      <c r="F28" s="52"/>
      <c r="G28" s="130"/>
      <c r="H28" s="132"/>
      <c r="I28" s="52"/>
      <c r="J28" s="130"/>
      <c r="K28" s="133"/>
    </row>
    <row r="29" spans="2:14" x14ac:dyDescent="0.3">
      <c r="B29" s="108" t="s">
        <v>87</v>
      </c>
      <c r="C29" s="52">
        <v>5.717592592592591E-3</v>
      </c>
      <c r="D29" s="130"/>
      <c r="E29" s="132">
        <v>0.34739803094233468</v>
      </c>
      <c r="F29" s="52"/>
      <c r="G29" s="130"/>
      <c r="H29" s="132"/>
      <c r="I29" s="52">
        <v>5.717592592592591E-3</v>
      </c>
      <c r="J29" s="130"/>
      <c r="K29" s="133">
        <v>0.34739803094233468</v>
      </c>
    </row>
    <row r="30" spans="2:14" x14ac:dyDescent="0.3">
      <c r="B30" s="108" t="s">
        <v>88</v>
      </c>
      <c r="C30" s="52">
        <v>3.2870370370370371E-3</v>
      </c>
      <c r="D30" s="130"/>
      <c r="E30" s="132">
        <v>0.19971870604781999</v>
      </c>
      <c r="F30" s="52"/>
      <c r="G30" s="130"/>
      <c r="H30" s="132"/>
      <c r="I30" s="52">
        <v>3.2870370370370371E-3</v>
      </c>
      <c r="J30" s="130"/>
      <c r="K30" s="133">
        <v>0.19971870604781999</v>
      </c>
    </row>
    <row r="31" spans="2:14" x14ac:dyDescent="0.3">
      <c r="B31" s="108" t="s">
        <v>89</v>
      </c>
      <c r="C31" s="52">
        <v>1.0069444444444444E-3</v>
      </c>
      <c r="D31" s="130"/>
      <c r="E31" s="132">
        <v>6.118143459915612E-2</v>
      </c>
      <c r="F31" s="52"/>
      <c r="G31" s="130"/>
      <c r="H31" s="132"/>
      <c r="I31" s="52">
        <v>1.0069444444444444E-3</v>
      </c>
      <c r="J31" s="130"/>
      <c r="K31" s="133">
        <v>6.118143459915612E-2</v>
      </c>
    </row>
    <row r="32" spans="2:14" x14ac:dyDescent="0.3">
      <c r="B32" s="111" t="s">
        <v>11</v>
      </c>
      <c r="C32" s="142">
        <v>1.0532407407407405E-2</v>
      </c>
      <c r="D32" s="135"/>
      <c r="E32" s="135">
        <v>0.63994374120956399</v>
      </c>
      <c r="F32" s="142"/>
      <c r="G32" s="135"/>
      <c r="H32" s="135"/>
      <c r="I32" s="142">
        <v>1.0532407407407405E-2</v>
      </c>
      <c r="J32" s="135"/>
      <c r="K32" s="143">
        <v>0.63994374120956399</v>
      </c>
    </row>
    <row r="33" spans="2:14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x14ac:dyDescent="0.3">
      <c r="B34" s="111" t="s">
        <v>14</v>
      </c>
      <c r="C34" s="142">
        <v>1.6458333333333332E-2</v>
      </c>
      <c r="D34" s="147"/>
      <c r="E34" s="135">
        <v>1</v>
      </c>
      <c r="F34" s="142"/>
      <c r="G34" s="147"/>
      <c r="H34" s="135"/>
      <c r="I34" s="142">
        <v>1.6458333333333332E-2</v>
      </c>
      <c r="J34" s="147"/>
      <c r="K34" s="143">
        <v>1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62" t="s">
        <v>27</v>
      </c>
      <c r="C3" s="263"/>
      <c r="D3" s="263"/>
      <c r="E3" s="263"/>
      <c r="F3" s="263"/>
      <c r="G3" s="263"/>
      <c r="H3" s="263"/>
      <c r="I3" s="263"/>
      <c r="J3" s="264"/>
    </row>
    <row r="4" spans="2:10" x14ac:dyDescent="0.3">
      <c r="B4" s="265" t="s">
        <v>61</v>
      </c>
      <c r="C4" s="266"/>
      <c r="D4" s="266"/>
      <c r="E4" s="266"/>
      <c r="F4" s="266"/>
      <c r="G4" s="266"/>
      <c r="H4" s="266"/>
      <c r="I4" s="266"/>
      <c r="J4" s="267"/>
    </row>
    <row r="5" spans="2:10" x14ac:dyDescent="0.3">
      <c r="B5" s="20"/>
      <c r="C5" s="268" t="s">
        <v>28</v>
      </c>
      <c r="D5" s="275"/>
      <c r="E5" s="268" t="s">
        <v>3</v>
      </c>
      <c r="F5" s="275"/>
      <c r="G5" s="268" t="s">
        <v>6</v>
      </c>
      <c r="H5" s="275"/>
      <c r="I5" s="268" t="s">
        <v>29</v>
      </c>
      <c r="J5" s="267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5.5324074074074078E-3</v>
      </c>
      <c r="D7" s="24">
        <f>C7/C10</f>
        <v>0.8968105065666041</v>
      </c>
      <c r="E7" s="19">
        <v>1.4328703703703705E-2</v>
      </c>
      <c r="F7" s="24">
        <f>E7/E10</f>
        <v>0.94938650306748473</v>
      </c>
      <c r="G7" s="18"/>
      <c r="H7" s="30"/>
      <c r="I7" s="18"/>
      <c r="J7" s="31"/>
    </row>
    <row r="8" spans="2:10" x14ac:dyDescent="0.3">
      <c r="B8" s="5" t="s">
        <v>17</v>
      </c>
      <c r="C8" s="19">
        <v>6.3657407407407413E-4</v>
      </c>
      <c r="D8" s="24">
        <f>C8/C10</f>
        <v>0.10318949343339587</v>
      </c>
      <c r="E8" s="19">
        <v>7.6388888888888893E-4</v>
      </c>
      <c r="F8" s="24">
        <f>E8/E10</f>
        <v>5.0613496932515337E-2</v>
      </c>
      <c r="G8" s="18"/>
      <c r="H8" s="30"/>
      <c r="I8" s="18"/>
      <c r="J8" s="31"/>
    </row>
    <row r="9" spans="2:10" x14ac:dyDescent="0.3">
      <c r="B9" s="5"/>
      <c r="C9" s="22"/>
      <c r="D9" s="26"/>
      <c r="E9" s="23"/>
      <c r="F9" s="26"/>
      <c r="G9" s="32"/>
      <c r="H9" s="33"/>
      <c r="I9" s="32"/>
      <c r="J9" s="34"/>
    </row>
    <row r="10" spans="2:10" x14ac:dyDescent="0.3">
      <c r="B10" s="6" t="s">
        <v>14</v>
      </c>
      <c r="C10" s="8">
        <f>SUM(C7:C8)</f>
        <v>6.1689814814814819E-3</v>
      </c>
      <c r="D10" s="28">
        <f>SUM(D7:D9)</f>
        <v>1</v>
      </c>
      <c r="E10" s="8">
        <f t="shared" ref="E10" si="0">SUM(E7:E8)</f>
        <v>1.5092592592592593E-2</v>
      </c>
      <c r="F10" s="28">
        <f t="shared" ref="F10" si="1">SUM(F7:F9)</f>
        <v>1</v>
      </c>
      <c r="G10" s="35"/>
      <c r="H10" s="36"/>
      <c r="I10" s="35"/>
      <c r="J10" s="37"/>
    </row>
    <row r="11" spans="2:10" ht="66" customHeight="1" thickBot="1" x14ac:dyDescent="0.35">
      <c r="B11" s="269" t="s">
        <v>18</v>
      </c>
      <c r="C11" s="270"/>
      <c r="D11" s="270"/>
      <c r="E11" s="270"/>
      <c r="F11" s="270"/>
      <c r="G11" s="270"/>
      <c r="H11" s="270"/>
      <c r="I11" s="270"/>
      <c r="J11" s="27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62" t="s">
        <v>30</v>
      </c>
      <c r="C3" s="263"/>
      <c r="D3" s="263"/>
      <c r="E3" s="263"/>
      <c r="F3" s="263"/>
      <c r="G3" s="263"/>
      <c r="H3" s="263"/>
      <c r="I3" s="263"/>
      <c r="J3" s="264"/>
    </row>
    <row r="4" spans="2:10" x14ac:dyDescent="0.3">
      <c r="B4" s="265" t="s">
        <v>61</v>
      </c>
      <c r="C4" s="266"/>
      <c r="D4" s="266"/>
      <c r="E4" s="266"/>
      <c r="F4" s="266"/>
      <c r="G4" s="266"/>
      <c r="H4" s="266"/>
      <c r="I4" s="266"/>
      <c r="J4" s="267"/>
    </row>
    <row r="5" spans="2:10" x14ac:dyDescent="0.3">
      <c r="B5" s="20"/>
      <c r="C5" s="268" t="s">
        <v>28</v>
      </c>
      <c r="D5" s="275"/>
      <c r="E5" s="268" t="s">
        <v>3</v>
      </c>
      <c r="F5" s="275"/>
      <c r="G5" s="268" t="s">
        <v>6</v>
      </c>
      <c r="H5" s="275"/>
      <c r="I5" s="268" t="s">
        <v>29</v>
      </c>
      <c r="J5" s="267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1.0925925925925924E-2</v>
      </c>
      <c r="D7" s="24">
        <f>C7/C10</f>
        <v>0.89648622981956305</v>
      </c>
      <c r="E7" s="19">
        <v>1.8263888888888892E-2</v>
      </c>
      <c r="F7" s="24">
        <f>E7/E10</f>
        <v>0.85297297297297292</v>
      </c>
      <c r="G7" s="19">
        <v>7.5231481481481482E-4</v>
      </c>
      <c r="H7" s="24">
        <f>G7/G10</f>
        <v>1</v>
      </c>
      <c r="I7" s="18"/>
      <c r="J7" s="31"/>
    </row>
    <row r="8" spans="2:10" x14ac:dyDescent="0.3">
      <c r="B8" s="5" t="s">
        <v>17</v>
      </c>
      <c r="C8" s="19">
        <v>1.261574074074074E-3</v>
      </c>
      <c r="D8" s="24">
        <f>C8/C10</f>
        <v>0.10351377018043685</v>
      </c>
      <c r="E8" s="19">
        <v>3.1481481481481486E-3</v>
      </c>
      <c r="F8" s="24">
        <f>E8/E10</f>
        <v>0.14702702702702702</v>
      </c>
      <c r="G8" s="19">
        <v>0</v>
      </c>
      <c r="H8" s="24">
        <f>G8/G10</f>
        <v>0</v>
      </c>
      <c r="I8" s="18"/>
      <c r="J8" s="31"/>
    </row>
    <row r="9" spans="2:10" x14ac:dyDescent="0.3">
      <c r="B9" s="5"/>
      <c r="C9" s="22"/>
      <c r="D9" s="26"/>
      <c r="E9" s="23"/>
      <c r="F9" s="26"/>
      <c r="G9" s="23"/>
      <c r="H9" s="26"/>
      <c r="I9" s="32"/>
      <c r="J9" s="34"/>
    </row>
    <row r="10" spans="2:10" x14ac:dyDescent="0.3">
      <c r="B10" s="6" t="s">
        <v>14</v>
      </c>
      <c r="C10" s="8">
        <f>SUM(C7:C8)</f>
        <v>1.2187499999999999E-2</v>
      </c>
      <c r="D10" s="28">
        <f>SUM(D7:D8)</f>
        <v>0.99999999999999989</v>
      </c>
      <c r="E10" s="8">
        <f t="shared" ref="E10:G10" si="0">SUM(E7:E8)</f>
        <v>2.1412037037037042E-2</v>
      </c>
      <c r="F10" s="28">
        <f>SUM(F7:F8)</f>
        <v>1</v>
      </c>
      <c r="G10" s="8">
        <f t="shared" si="0"/>
        <v>7.5231481481481482E-4</v>
      </c>
      <c r="H10" s="28">
        <f t="shared" ref="H10" si="1">SUM(H7:H9)</f>
        <v>1</v>
      </c>
      <c r="I10" s="35"/>
      <c r="J10" s="37"/>
    </row>
    <row r="11" spans="2:10" ht="66" customHeight="1" thickBot="1" x14ac:dyDescent="0.35">
      <c r="B11" s="269"/>
      <c r="C11" s="270"/>
      <c r="D11" s="270"/>
      <c r="E11" s="270"/>
      <c r="F11" s="270"/>
      <c r="G11" s="270"/>
      <c r="H11" s="270"/>
      <c r="I11" s="270"/>
      <c r="J11" s="27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x14ac:dyDescent="0.3">
      <c r="B3" s="262" t="s">
        <v>31</v>
      </c>
      <c r="C3" s="263"/>
      <c r="D3" s="263"/>
      <c r="E3" s="263"/>
      <c r="F3" s="263"/>
      <c r="G3" s="263"/>
      <c r="H3" s="276"/>
      <c r="I3" s="276"/>
      <c r="J3" s="277"/>
    </row>
    <row r="4" spans="2:10" x14ac:dyDescent="0.3">
      <c r="B4" s="265" t="s">
        <v>61</v>
      </c>
      <c r="C4" s="266"/>
      <c r="D4" s="266"/>
      <c r="E4" s="266"/>
      <c r="F4" s="266"/>
      <c r="G4" s="266"/>
      <c r="H4" s="266"/>
      <c r="I4" s="266"/>
      <c r="J4" s="267"/>
    </row>
    <row r="5" spans="2:10" x14ac:dyDescent="0.3">
      <c r="B5" s="20"/>
      <c r="C5" s="268" t="s">
        <v>1</v>
      </c>
      <c r="D5" s="275"/>
      <c r="E5" s="268" t="s">
        <v>9</v>
      </c>
      <c r="F5" s="275"/>
      <c r="G5" s="268" t="s">
        <v>10</v>
      </c>
      <c r="H5" s="275"/>
      <c r="I5" s="268" t="s">
        <v>11</v>
      </c>
      <c r="J5" s="267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4.3530092592592599E-2</v>
      </c>
      <c r="D7" s="24">
        <f>C7/C10</f>
        <v>0.83950892857142856</v>
      </c>
      <c r="E7" s="19">
        <v>1.3981481481481487E-2</v>
      </c>
      <c r="F7" s="24">
        <f>E7/E10</f>
        <v>0.84298674110258198</v>
      </c>
      <c r="G7" s="19">
        <v>1.8090277777777771E-2</v>
      </c>
      <c r="H7" s="24">
        <f>G7/G10</f>
        <v>0.93480861244019131</v>
      </c>
      <c r="I7" s="19">
        <f>C7+E7+G7</f>
        <v>7.5601851851851865E-2</v>
      </c>
      <c r="J7" s="25">
        <f>I7/I10</f>
        <v>0.86117336849044168</v>
      </c>
    </row>
    <row r="8" spans="2:10" x14ac:dyDescent="0.3">
      <c r="B8" s="5" t="s">
        <v>17</v>
      </c>
      <c r="C8" s="19">
        <v>8.3217592592592596E-3</v>
      </c>
      <c r="D8" s="24">
        <f>C8/C10</f>
        <v>0.16049107142857141</v>
      </c>
      <c r="E8" s="19">
        <v>2.604166666666667E-3</v>
      </c>
      <c r="F8" s="24">
        <f>E8/E10</f>
        <v>0.15701325889741796</v>
      </c>
      <c r="G8" s="19">
        <v>1.2615740740740742E-3</v>
      </c>
      <c r="H8" s="24">
        <f>G8/G10</f>
        <v>6.5191387559808647E-2</v>
      </c>
      <c r="I8" s="19">
        <f>C8+E8+G8</f>
        <v>1.21875E-2</v>
      </c>
      <c r="J8" s="25">
        <f>I8/I10</f>
        <v>0.13882663150955832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5.1851851851851857E-2</v>
      </c>
      <c r="D10" s="28">
        <f>SUM(D7:D8)</f>
        <v>1</v>
      </c>
      <c r="E10" s="8">
        <f t="shared" ref="E10:I10" si="0">SUM(E7:E8)</f>
        <v>1.6585648148148155E-2</v>
      </c>
      <c r="F10" s="28">
        <f>SUM(F7:F8)</f>
        <v>1</v>
      </c>
      <c r="G10" s="8">
        <f t="shared" si="0"/>
        <v>1.9351851851851846E-2</v>
      </c>
      <c r="H10" s="28">
        <f>SUM(H7:H8)</f>
        <v>1</v>
      </c>
      <c r="I10" s="8">
        <f t="shared" si="0"/>
        <v>8.7789351851851868E-2</v>
      </c>
      <c r="J10" s="29">
        <f>SUM(J7:J9)</f>
        <v>1</v>
      </c>
    </row>
    <row r="11" spans="2:10" ht="66" customHeight="1" thickBot="1" x14ac:dyDescent="0.35">
      <c r="B11" s="269" t="s">
        <v>18</v>
      </c>
      <c r="C11" s="270"/>
      <c r="D11" s="270"/>
      <c r="E11" s="270"/>
      <c r="F11" s="270"/>
      <c r="G11" s="270"/>
      <c r="H11" s="270"/>
      <c r="I11" s="270"/>
      <c r="J11" s="27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I7:I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x14ac:dyDescent="0.3">
      <c r="B3" s="262" t="s">
        <v>32</v>
      </c>
      <c r="C3" s="263"/>
      <c r="D3" s="263"/>
      <c r="E3" s="263"/>
      <c r="F3" s="263"/>
      <c r="G3" s="263"/>
      <c r="H3" s="276"/>
      <c r="I3" s="276"/>
      <c r="J3" s="277"/>
    </row>
    <row r="4" spans="2:10" x14ac:dyDescent="0.3">
      <c r="B4" s="265" t="s">
        <v>61</v>
      </c>
      <c r="C4" s="266"/>
      <c r="D4" s="266"/>
      <c r="E4" s="266"/>
      <c r="F4" s="266"/>
      <c r="G4" s="266"/>
      <c r="H4" s="266"/>
      <c r="I4" s="266"/>
      <c r="J4" s="267"/>
    </row>
    <row r="5" spans="2:10" x14ac:dyDescent="0.3">
      <c r="B5" s="20"/>
      <c r="C5" s="268" t="s">
        <v>1</v>
      </c>
      <c r="D5" s="275"/>
      <c r="E5" s="268" t="s">
        <v>9</v>
      </c>
      <c r="F5" s="275"/>
      <c r="G5" s="268" t="s">
        <v>10</v>
      </c>
      <c r="H5" s="275"/>
      <c r="I5" s="268" t="s">
        <v>11</v>
      </c>
      <c r="J5" s="267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3.2824074074074068E-2</v>
      </c>
      <c r="D7" s="24">
        <f>C7/C10</f>
        <v>0.88874960827326854</v>
      </c>
      <c r="E7" s="19">
        <v>1.3229166666666665E-2</v>
      </c>
      <c r="F7" s="24">
        <f>E7/E10</f>
        <v>0.89647058823529413</v>
      </c>
      <c r="G7" s="19">
        <v>1.1562499999999993E-2</v>
      </c>
      <c r="H7" s="24">
        <f>G7/G10</f>
        <v>0.87708516242317813</v>
      </c>
      <c r="I7" s="19">
        <f>C7+E7+G7</f>
        <v>5.7615740740740731E-2</v>
      </c>
      <c r="J7" s="25">
        <f>I7/I10</f>
        <v>0.88813559322033897</v>
      </c>
    </row>
    <row r="8" spans="2:10" x14ac:dyDescent="0.3">
      <c r="B8" s="5" t="s">
        <v>17</v>
      </c>
      <c r="C8" s="19">
        <v>4.1087962962962962E-3</v>
      </c>
      <c r="D8" s="24">
        <f>C8/C10</f>
        <v>0.11125039172673144</v>
      </c>
      <c r="E8" s="19">
        <v>1.5277777777777779E-3</v>
      </c>
      <c r="F8" s="24">
        <f>E8/E10</f>
        <v>0.1035294117647059</v>
      </c>
      <c r="G8" s="19">
        <v>1.6203703703703703E-3</v>
      </c>
      <c r="H8" s="24">
        <f>G8/G10</f>
        <v>0.12291483757682183</v>
      </c>
      <c r="I8" s="19">
        <f>C8+E8+G8</f>
        <v>7.2569444444444443E-3</v>
      </c>
      <c r="J8" s="25">
        <f>I8/I10</f>
        <v>0.11186440677966104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3.6932870370370366E-2</v>
      </c>
      <c r="D10" s="28">
        <f>SUM(D7:D8)</f>
        <v>1</v>
      </c>
      <c r="E10" s="8">
        <f t="shared" ref="E10:I10" si="0">SUM(E7:E8)</f>
        <v>1.4756944444444442E-2</v>
      </c>
      <c r="F10" s="28">
        <f>SUM(F7:F8)</f>
        <v>1</v>
      </c>
      <c r="G10" s="8">
        <f t="shared" si="0"/>
        <v>1.3182870370370364E-2</v>
      </c>
      <c r="H10" s="28">
        <f>SUM(H7:H8)</f>
        <v>1</v>
      </c>
      <c r="I10" s="8">
        <f t="shared" si="0"/>
        <v>6.4872685185185172E-2</v>
      </c>
      <c r="J10" s="29">
        <f>SUM(J7:J9)</f>
        <v>1</v>
      </c>
    </row>
    <row r="11" spans="2:10" ht="66" customHeight="1" thickBot="1" x14ac:dyDescent="0.35">
      <c r="B11" s="269"/>
      <c r="C11" s="270"/>
      <c r="D11" s="270"/>
      <c r="E11" s="270"/>
      <c r="F11" s="270"/>
      <c r="G11" s="270"/>
      <c r="H11" s="270"/>
      <c r="I11" s="270"/>
      <c r="J11" s="271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I7:I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ht="36" customHeight="1" x14ac:dyDescent="0.3">
      <c r="B3" s="262" t="s">
        <v>33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0.11314814814814816</v>
      </c>
      <c r="D7" s="19">
        <v>0.41572916666666665</v>
      </c>
      <c r="E7" s="19">
        <f>C7+D7</f>
        <v>0.52887731481481481</v>
      </c>
      <c r="F7" s="11">
        <f>E7/E10</f>
        <v>0.75803321112788447</v>
      </c>
    </row>
    <row r="8" spans="2:7" x14ac:dyDescent="0.3">
      <c r="B8" s="5" t="s">
        <v>17</v>
      </c>
      <c r="C8" s="19">
        <v>3.6550925925925931E-2</v>
      </c>
      <c r="D8" s="19">
        <v>0.13226851851851851</v>
      </c>
      <c r="E8" s="19">
        <f>C8+D8</f>
        <v>0.16881944444444444</v>
      </c>
      <c r="F8" s="11">
        <f>E8/E10</f>
        <v>0.24196678887211559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>SUM(C7:C8)</f>
        <v>0.1496990740740741</v>
      </c>
      <c r="D10" s="8">
        <f>SUM(D7:D8)</f>
        <v>0.5479976851851851</v>
      </c>
      <c r="E10" s="8">
        <f t="shared" ref="E10" si="0">SUM(E7:E8)</f>
        <v>0.69769675925925922</v>
      </c>
      <c r="F10" s="13">
        <f>SUM(F7:F8)</f>
        <v>1</v>
      </c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  <row r="15" spans="2:7" x14ac:dyDescent="0.3">
      <c r="E15" s="3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36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0.2318402777777778</v>
      </c>
      <c r="E7" s="19">
        <f>C7+D7</f>
        <v>0.2318402777777778</v>
      </c>
      <c r="F7" s="11">
        <f>E7/E10</f>
        <v>0.88059963951290277</v>
      </c>
    </row>
    <row r="8" spans="2:7" x14ac:dyDescent="0.3">
      <c r="B8" s="5" t="s">
        <v>17</v>
      </c>
      <c r="C8" s="19"/>
      <c r="D8" s="19">
        <v>3.1435185185185184E-2</v>
      </c>
      <c r="E8" s="19">
        <f>C8+D8</f>
        <v>3.1435185185185184E-2</v>
      </c>
      <c r="F8" s="11">
        <f>E8/E10</f>
        <v>0.11940036048709718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0.263275462962963</v>
      </c>
      <c r="E10" s="8">
        <f t="shared" si="0"/>
        <v>0.263275462962963</v>
      </c>
      <c r="F10" s="13">
        <f>SUM(F7:F8)</f>
        <v>1</v>
      </c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  <row r="15" spans="2:7" x14ac:dyDescent="0.3">
      <c r="E15" s="3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37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  <row r="15" spans="2:7" x14ac:dyDescent="0.3">
      <c r="E15" s="3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38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  <row r="15" spans="2:7" x14ac:dyDescent="0.3">
      <c r="E15" s="3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39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7.2916666666666659E-4</v>
      </c>
      <c r="E7" s="19">
        <f>C7+D7</f>
        <v>7.2916666666666659E-4</v>
      </c>
      <c r="F7" s="11">
        <f>E7/E10</f>
        <v>0.63</v>
      </c>
    </row>
    <row r="8" spans="2:7" x14ac:dyDescent="0.3">
      <c r="B8" s="5" t="s">
        <v>17</v>
      </c>
      <c r="C8" s="19"/>
      <c r="D8" s="19">
        <v>4.2824074074074075E-4</v>
      </c>
      <c r="E8" s="19">
        <f>C8+D8</f>
        <v>4.2824074074074075E-4</v>
      </c>
      <c r="F8" s="11">
        <f>E8/E10</f>
        <v>0.37000000000000005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1.1574074074074073E-3</v>
      </c>
      <c r="E10" s="8">
        <f t="shared" si="0"/>
        <v>1.1574074074074073E-3</v>
      </c>
      <c r="F10" s="13">
        <f>SUM(F7:F8)</f>
        <v>1</v>
      </c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40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3.768518518518519E-2</v>
      </c>
      <c r="E7" s="19">
        <f>C7+D7</f>
        <v>3.768518518518519E-2</v>
      </c>
      <c r="F7" s="11">
        <f>E7/E10</f>
        <v>1</v>
      </c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3.768518518518519E-2</v>
      </c>
      <c r="E10" s="8">
        <f t="shared" si="0"/>
        <v>3.768518518518519E-2</v>
      </c>
      <c r="F10" s="13">
        <f>SUM(F7:F8)</f>
        <v>1</v>
      </c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88671875" style="148" customWidth="1"/>
    <col min="7" max="7" width="10.88671875" style="100" customWidth="1"/>
    <col min="8" max="8" width="10.88671875" style="148" customWidth="1"/>
    <col min="9" max="11" width="10.88671875" style="100" customWidth="1"/>
    <col min="12" max="16384" width="8.88671875" style="100"/>
  </cols>
  <sheetData>
    <row r="2" spans="2:11" ht="15" thickBot="1" x14ac:dyDescent="0.35"/>
    <row r="3" spans="2:11" x14ac:dyDescent="0.3">
      <c r="B3" s="217" t="s">
        <v>159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53" t="s">
        <v>67</v>
      </c>
      <c r="C7" s="52">
        <v>1.7592592592592587E-2</v>
      </c>
      <c r="D7" s="130">
        <v>0.68376068376068366</v>
      </c>
      <c r="E7" s="132">
        <v>0.29225149009805801</v>
      </c>
      <c r="F7" s="52">
        <v>1.1423611111111107E-2</v>
      </c>
      <c r="G7" s="130">
        <v>0.54440154440154442</v>
      </c>
      <c r="H7" s="132">
        <v>0.3218128464297359</v>
      </c>
      <c r="I7" s="52">
        <v>2.9016203703703686E-2</v>
      </c>
      <c r="J7" s="130">
        <v>0.62115956392467775</v>
      </c>
      <c r="K7" s="133">
        <v>0.3032172230285437</v>
      </c>
    </row>
    <row r="8" spans="2:11" x14ac:dyDescent="0.3">
      <c r="B8" s="153" t="s">
        <v>68</v>
      </c>
      <c r="C8" s="52">
        <v>4.6296296296296294E-5</v>
      </c>
      <c r="D8" s="130">
        <v>1.7993702204228523E-3</v>
      </c>
      <c r="E8" s="132">
        <v>7.6908286867910015E-4</v>
      </c>
      <c r="F8" s="52">
        <v>3.9351851851851852E-4</v>
      </c>
      <c r="G8" s="130">
        <v>1.8753447324875903E-2</v>
      </c>
      <c r="H8" s="132">
        <v>1.1085751548744706E-2</v>
      </c>
      <c r="I8" s="52">
        <v>4.3981481481481481E-4</v>
      </c>
      <c r="J8" s="130">
        <v>9.4152626362735414E-3</v>
      </c>
      <c r="K8" s="133">
        <v>4.5960328979196916E-3</v>
      </c>
    </row>
    <row r="9" spans="2:11" x14ac:dyDescent="0.3">
      <c r="B9" s="153" t="s">
        <v>69</v>
      </c>
      <c r="C9" s="52">
        <v>1.3888888888888887E-3</v>
      </c>
      <c r="D9" s="130">
        <v>5.398110661268557E-2</v>
      </c>
      <c r="E9" s="132">
        <v>2.3072486060373005E-2</v>
      </c>
      <c r="F9" s="52">
        <v>1.238425925925926E-3</v>
      </c>
      <c r="G9" s="130">
        <v>5.9018201875344761E-2</v>
      </c>
      <c r="H9" s="132">
        <v>3.4887512226931872E-2</v>
      </c>
      <c r="I9" s="52">
        <v>2.627314814814815E-3</v>
      </c>
      <c r="J9" s="130">
        <v>5.6243805748265638E-2</v>
      </c>
      <c r="K9" s="133">
        <v>2.7455249153362372E-2</v>
      </c>
    </row>
    <row r="10" spans="2:11" x14ac:dyDescent="0.3">
      <c r="B10" s="153" t="s">
        <v>70</v>
      </c>
      <c r="C10" s="52">
        <v>9.8379629629629642E-4</v>
      </c>
      <c r="D10" s="130">
        <v>3.8236617183985619E-2</v>
      </c>
      <c r="E10" s="132">
        <v>1.634301095943088E-2</v>
      </c>
      <c r="F10" s="52">
        <v>1.4120370370370369E-3</v>
      </c>
      <c r="G10" s="130">
        <v>6.7291781577495879E-2</v>
      </c>
      <c r="H10" s="132">
        <v>3.9778284969025114E-2</v>
      </c>
      <c r="I10" s="52">
        <v>2.3958333333333336E-3</v>
      </c>
      <c r="J10" s="130">
        <v>5.1288404360753249E-2</v>
      </c>
      <c r="K10" s="133">
        <v>2.5036284470246743E-2</v>
      </c>
    </row>
    <row r="11" spans="2:11" x14ac:dyDescent="0.3">
      <c r="B11" s="153" t="s">
        <v>71</v>
      </c>
      <c r="C11" s="52">
        <v>2.870370370370369E-3</v>
      </c>
      <c r="D11" s="130">
        <v>0.11156095366621679</v>
      </c>
      <c r="E11" s="132">
        <v>4.7683137858104192E-2</v>
      </c>
      <c r="F11" s="52">
        <v>2.7314814814814814E-3</v>
      </c>
      <c r="G11" s="130">
        <v>0.13017098731384449</v>
      </c>
      <c r="H11" s="132">
        <v>7.694815780893384E-2</v>
      </c>
      <c r="I11" s="52">
        <v>5.6018518518518544E-3</v>
      </c>
      <c r="J11" s="130">
        <v>0.1199207135777999</v>
      </c>
      <c r="K11" s="133">
        <v>5.8538945331398202E-2</v>
      </c>
    </row>
    <row r="12" spans="2:11" x14ac:dyDescent="0.3">
      <c r="B12" s="153" t="s">
        <v>72</v>
      </c>
      <c r="C12" s="52">
        <v>1.3888888888888889E-4</v>
      </c>
      <c r="D12" s="130">
        <v>5.3981106612685575E-3</v>
      </c>
      <c r="E12" s="132">
        <v>2.3072486060373007E-3</v>
      </c>
      <c r="F12" s="52"/>
      <c r="G12" s="130"/>
      <c r="H12" s="132"/>
      <c r="I12" s="52">
        <v>1.3888888888888889E-4</v>
      </c>
      <c r="J12" s="130">
        <v>2.9732408325074343E-3</v>
      </c>
      <c r="K12" s="133">
        <v>1.4513788098693763E-3</v>
      </c>
    </row>
    <row r="13" spans="2:11" x14ac:dyDescent="0.3">
      <c r="B13" s="153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53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53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53" t="s">
        <v>76</v>
      </c>
      <c r="C16" s="52">
        <v>2.3148148148148147E-5</v>
      </c>
      <c r="D16" s="130">
        <v>8.9968511021142614E-4</v>
      </c>
      <c r="E16" s="132">
        <v>3.8454143433955007E-4</v>
      </c>
      <c r="F16" s="52"/>
      <c r="G16" s="130"/>
      <c r="H16" s="132"/>
      <c r="I16" s="52">
        <v>2.3148148148148147E-5</v>
      </c>
      <c r="J16" s="130">
        <v>4.9554013875123906E-4</v>
      </c>
      <c r="K16" s="133">
        <v>2.4189646831156272E-4</v>
      </c>
    </row>
    <row r="17" spans="2:14" x14ac:dyDescent="0.3">
      <c r="B17" s="153" t="s">
        <v>77</v>
      </c>
      <c r="C17" s="52">
        <v>2.0833333333333332E-4</v>
      </c>
      <c r="D17" s="130">
        <v>8.0971659919028358E-3</v>
      </c>
      <c r="E17" s="132">
        <v>3.4608729090559506E-3</v>
      </c>
      <c r="F17" s="52">
        <v>4.2824074074074075E-4</v>
      </c>
      <c r="G17" s="130">
        <v>2.0408163265306131E-2</v>
      </c>
      <c r="H17" s="132">
        <v>1.2063906097163356E-2</v>
      </c>
      <c r="I17" s="52">
        <v>6.3657407407407402E-4</v>
      </c>
      <c r="J17" s="130">
        <v>1.3627353815659073E-2</v>
      </c>
      <c r="K17" s="133">
        <v>6.6521528785679742E-3</v>
      </c>
    </row>
    <row r="18" spans="2:14" x14ac:dyDescent="0.3">
      <c r="B18" s="153" t="s">
        <v>78</v>
      </c>
      <c r="C18" s="52" t="s">
        <v>136</v>
      </c>
      <c r="D18" s="130"/>
      <c r="E18" s="132"/>
      <c r="F18" s="52" t="s">
        <v>136</v>
      </c>
      <c r="G18" s="130"/>
      <c r="H18" s="132"/>
      <c r="I18" s="52" t="s">
        <v>136</v>
      </c>
      <c r="J18" s="130"/>
      <c r="K18" s="133"/>
    </row>
    <row r="19" spans="2:14" x14ac:dyDescent="0.3">
      <c r="B19" s="153" t="s">
        <v>79</v>
      </c>
      <c r="C19" s="52" t="s">
        <v>136</v>
      </c>
      <c r="D19" s="130"/>
      <c r="E19" s="132"/>
      <c r="F19" s="52" t="s">
        <v>136</v>
      </c>
      <c r="G19" s="130"/>
      <c r="H19" s="132"/>
      <c r="I19" s="52" t="s">
        <v>136</v>
      </c>
      <c r="J19" s="130"/>
      <c r="K19" s="133"/>
    </row>
    <row r="20" spans="2:14" x14ac:dyDescent="0.3">
      <c r="B20" s="108" t="s">
        <v>80</v>
      </c>
      <c r="C20" s="52" t="s">
        <v>136</v>
      </c>
      <c r="D20" s="130"/>
      <c r="E20" s="132"/>
      <c r="F20" s="52" t="s">
        <v>136</v>
      </c>
      <c r="G20" s="130"/>
      <c r="H20" s="132"/>
      <c r="I20" s="52" t="s">
        <v>136</v>
      </c>
      <c r="J20" s="130"/>
      <c r="K20" s="133"/>
    </row>
    <row r="21" spans="2:14" x14ac:dyDescent="0.3">
      <c r="B21" s="108" t="s">
        <v>81</v>
      </c>
      <c r="C21" s="52">
        <v>2.3148148148148147E-5</v>
      </c>
      <c r="D21" s="130">
        <v>8.9968511021142614E-4</v>
      </c>
      <c r="E21" s="132">
        <v>3.8454143433955007E-4</v>
      </c>
      <c r="F21" s="52">
        <v>1.7361111111111112E-4</v>
      </c>
      <c r="G21" s="130">
        <v>8.2735797021511338E-3</v>
      </c>
      <c r="H21" s="132">
        <v>4.8907727420932521E-3</v>
      </c>
      <c r="I21" s="52">
        <v>1.9675925925925926E-4</v>
      </c>
      <c r="J21" s="130">
        <v>4.2120911793855319E-3</v>
      </c>
      <c r="K21" s="133">
        <v>2.056119980648283E-3</v>
      </c>
    </row>
    <row r="22" spans="2:14" x14ac:dyDescent="0.3">
      <c r="B22" s="108" t="s">
        <v>82</v>
      </c>
      <c r="C22" s="52">
        <v>2.4537037037037036E-3</v>
      </c>
      <c r="D22" s="130">
        <v>9.5366621682411168E-2</v>
      </c>
      <c r="E22" s="132">
        <v>4.0761392039992309E-2</v>
      </c>
      <c r="F22" s="52">
        <v>3.1828703703703706E-3</v>
      </c>
      <c r="G22" s="130">
        <v>0.15168229453943746</v>
      </c>
      <c r="H22" s="132">
        <v>8.9664166938376297E-2</v>
      </c>
      <c r="I22" s="52">
        <v>5.6365740740740751E-3</v>
      </c>
      <c r="J22" s="130">
        <v>0.12066402378592674</v>
      </c>
      <c r="K22" s="133">
        <v>5.8901790033865531E-2</v>
      </c>
    </row>
    <row r="23" spans="2:14" x14ac:dyDescent="0.3">
      <c r="B23" s="111" t="s">
        <v>11</v>
      </c>
      <c r="C23" s="134">
        <v>2.5729166666666661E-2</v>
      </c>
      <c r="D23" s="135">
        <v>0.99999999999999989</v>
      </c>
      <c r="E23" s="136">
        <v>0.42741780426840975</v>
      </c>
      <c r="F23" s="134">
        <v>2.0983796296296289E-2</v>
      </c>
      <c r="G23" s="135">
        <v>1.0000000000000002</v>
      </c>
      <c r="H23" s="136">
        <v>0.59113139876100429</v>
      </c>
      <c r="I23" s="134">
        <v>4.6712962962962942E-2</v>
      </c>
      <c r="J23" s="135">
        <v>0.99999999999999989</v>
      </c>
      <c r="K23" s="137">
        <v>0.48814707305273353</v>
      </c>
    </row>
    <row r="24" spans="2:14" x14ac:dyDescent="0.3">
      <c r="B24" s="116"/>
      <c r="C24" s="117"/>
      <c r="D24" s="117"/>
      <c r="E24" s="117"/>
      <c r="F24" s="117"/>
      <c r="G24" s="117"/>
      <c r="H24" s="117"/>
      <c r="I24" s="117"/>
      <c r="J24" s="117"/>
      <c r="K24" s="118"/>
      <c r="L24" s="139"/>
      <c r="M24" s="139"/>
      <c r="N24" s="139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53" t="s">
        <v>84</v>
      </c>
      <c r="C26" s="52">
        <v>2.2106481481481478E-3</v>
      </c>
      <c r="D26" s="130"/>
      <c r="E26" s="132">
        <v>3.6723706979427027E-2</v>
      </c>
      <c r="F26" s="52">
        <v>1.6898148148148146E-3</v>
      </c>
      <c r="G26" s="130"/>
      <c r="H26" s="132">
        <v>4.7603521356374315E-2</v>
      </c>
      <c r="I26" s="52">
        <v>3.9004629629629623E-3</v>
      </c>
      <c r="J26" s="130"/>
      <c r="K26" s="133">
        <v>4.0759554910498312E-2</v>
      </c>
    </row>
    <row r="27" spans="2:14" x14ac:dyDescent="0.3">
      <c r="B27" s="153" t="s">
        <v>85</v>
      </c>
      <c r="C27" s="52">
        <v>1.1921296296296298E-3</v>
      </c>
      <c r="D27" s="130"/>
      <c r="E27" s="132">
        <v>1.9803883868486832E-2</v>
      </c>
      <c r="F27" s="52">
        <v>6.5972222222222224E-4</v>
      </c>
      <c r="G27" s="130"/>
      <c r="H27" s="132">
        <v>1.8584936419954359E-2</v>
      </c>
      <c r="I27" s="52">
        <v>1.8518518518518515E-3</v>
      </c>
      <c r="J27" s="130"/>
      <c r="K27" s="133">
        <v>1.9351717464925013E-2</v>
      </c>
    </row>
    <row r="28" spans="2:14" x14ac:dyDescent="0.3">
      <c r="B28" s="153" t="s">
        <v>86</v>
      </c>
      <c r="C28" s="52">
        <v>4.1666666666666669E-4</v>
      </c>
      <c r="D28" s="130"/>
      <c r="E28" s="132">
        <v>6.9217458181119029E-3</v>
      </c>
      <c r="F28" s="52">
        <v>1.5856481481481481E-3</v>
      </c>
      <c r="G28" s="130"/>
      <c r="H28" s="132">
        <v>4.4669057711118371E-2</v>
      </c>
      <c r="I28" s="52">
        <v>2.0023148148148153E-3</v>
      </c>
      <c r="J28" s="130"/>
      <c r="K28" s="133">
        <v>2.092404450895018E-2</v>
      </c>
    </row>
    <row r="29" spans="2:14" x14ac:dyDescent="0.3">
      <c r="B29" s="153" t="s">
        <v>87</v>
      </c>
      <c r="C29" s="52">
        <v>1.0532407407407395E-2</v>
      </c>
      <c r="D29" s="130"/>
      <c r="E29" s="132">
        <v>0.17496635262449509</v>
      </c>
      <c r="F29" s="52">
        <v>4.5486111111111109E-3</v>
      </c>
      <c r="G29" s="130"/>
      <c r="H29" s="132">
        <v>0.1281382458428432</v>
      </c>
      <c r="I29" s="52">
        <v>1.5081018518518509E-2</v>
      </c>
      <c r="J29" s="130"/>
      <c r="K29" s="133">
        <v>0.15759554910498302</v>
      </c>
    </row>
    <row r="30" spans="2:14" x14ac:dyDescent="0.3">
      <c r="B30" s="153" t="s">
        <v>88</v>
      </c>
      <c r="C30" s="52">
        <v>1.3495370370370376E-2</v>
      </c>
      <c r="D30" s="130"/>
      <c r="E30" s="132">
        <v>0.22418765621995781</v>
      </c>
      <c r="F30" s="52">
        <v>5.138888888888889E-3</v>
      </c>
      <c r="G30" s="130"/>
      <c r="H30" s="132">
        <v>0.14476687316596026</v>
      </c>
      <c r="I30" s="52">
        <v>1.8634259259259253E-2</v>
      </c>
      <c r="J30" s="130"/>
      <c r="K30" s="133">
        <v>0.19472665699080793</v>
      </c>
    </row>
    <row r="31" spans="2:14" x14ac:dyDescent="0.3">
      <c r="B31" s="153" t="s">
        <v>89</v>
      </c>
      <c r="C31" s="52">
        <v>6.6203703703703719E-3</v>
      </c>
      <c r="D31" s="130"/>
      <c r="E31" s="132">
        <v>0.10997885022111135</v>
      </c>
      <c r="F31" s="52">
        <v>8.9120370370370373E-4</v>
      </c>
      <c r="G31" s="130"/>
      <c r="H31" s="132">
        <v>2.5105966742745362E-2</v>
      </c>
      <c r="I31" s="52">
        <v>7.5115740740740759E-3</v>
      </c>
      <c r="J31" s="130"/>
      <c r="K31" s="133">
        <v>7.8495403967102126E-2</v>
      </c>
    </row>
    <row r="32" spans="2:14" x14ac:dyDescent="0.3">
      <c r="B32" s="154" t="s">
        <v>11</v>
      </c>
      <c r="C32" s="142">
        <v>3.4467592592592591E-2</v>
      </c>
      <c r="D32" s="135"/>
      <c r="E32" s="135">
        <v>0.57258219573158997</v>
      </c>
      <c r="F32" s="142">
        <v>1.4513888888888887E-2</v>
      </c>
      <c r="G32" s="135"/>
      <c r="H32" s="135">
        <v>0.40886860123899582</v>
      </c>
      <c r="I32" s="142">
        <v>4.8981481481481466E-2</v>
      </c>
      <c r="J32" s="135"/>
      <c r="K32" s="143">
        <v>0.51185292694726658</v>
      </c>
    </row>
    <row r="33" spans="2:14" x14ac:dyDescent="0.3">
      <c r="B33" s="124"/>
      <c r="C33" s="125"/>
      <c r="D33" s="125"/>
      <c r="E33" s="125"/>
      <c r="F33" s="125"/>
      <c r="G33" s="125"/>
      <c r="H33" s="125"/>
      <c r="I33" s="125"/>
      <c r="J33" s="125"/>
      <c r="K33" s="126"/>
      <c r="L33" s="145"/>
      <c r="M33" s="145"/>
      <c r="N33" s="145"/>
    </row>
    <row r="34" spans="2:14" x14ac:dyDescent="0.3">
      <c r="B34" s="111" t="s">
        <v>14</v>
      </c>
      <c r="C34" s="142">
        <v>6.0196759259259255E-2</v>
      </c>
      <c r="D34" s="147"/>
      <c r="E34" s="135">
        <v>0.99999999999999978</v>
      </c>
      <c r="F34" s="142">
        <v>3.5497685185185174E-2</v>
      </c>
      <c r="G34" s="147"/>
      <c r="H34" s="135">
        <v>1</v>
      </c>
      <c r="I34" s="142">
        <v>9.5694444444444415E-2</v>
      </c>
      <c r="J34" s="147"/>
      <c r="K34" s="143">
        <v>1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41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ht="34.5" customHeight="1" x14ac:dyDescent="0.3">
      <c r="B3" s="262" t="s">
        <v>42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43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s="39" customFormat="1" x14ac:dyDescent="0.3">
      <c r="B3" s="262" t="s">
        <v>44</v>
      </c>
      <c r="C3" s="263"/>
      <c r="D3" s="263"/>
      <c r="E3" s="263"/>
      <c r="F3" s="264"/>
      <c r="G3" s="40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7.4189814814814813E-3</v>
      </c>
      <c r="E7" s="19">
        <f>C7+D7</f>
        <v>7.4189814814814813E-3</v>
      </c>
      <c r="F7" s="11">
        <f>E7/E10</f>
        <v>0.88049450549450559</v>
      </c>
    </row>
    <row r="8" spans="2:7" x14ac:dyDescent="0.3">
      <c r="B8" s="5" t="s">
        <v>17</v>
      </c>
      <c r="C8" s="19"/>
      <c r="D8" s="19">
        <v>1.0069444444444444E-3</v>
      </c>
      <c r="E8" s="19">
        <f>C8+D8</f>
        <v>1.0069444444444444E-3</v>
      </c>
      <c r="F8" s="11">
        <f>E8/E10</f>
        <v>0.11950549450549451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8.4259259259259253E-3</v>
      </c>
      <c r="E10" s="8">
        <f t="shared" si="0"/>
        <v>8.4259259259259253E-3</v>
      </c>
      <c r="F10" s="13">
        <f>SUM(F7:F8)</f>
        <v>1</v>
      </c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45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2.4305555555555552E-4</v>
      </c>
      <c r="D7" s="19">
        <v>6.6828703703703696E-2</v>
      </c>
      <c r="E7" s="19">
        <f>C7+D7</f>
        <v>6.7071759259259248E-2</v>
      </c>
      <c r="F7" s="11">
        <f>E7/E10</f>
        <v>0.9634247714048213</v>
      </c>
    </row>
    <row r="8" spans="2:7" x14ac:dyDescent="0.3">
      <c r="B8" s="5" t="s">
        <v>17</v>
      </c>
      <c r="C8" s="19"/>
      <c r="D8" s="19">
        <v>2.5462962962962965E-3</v>
      </c>
      <c r="E8" s="19">
        <f>C8+D8</f>
        <v>2.5462962962962965E-3</v>
      </c>
      <c r="F8" s="11">
        <f>E8/E10</f>
        <v>3.6575228595178727E-2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2.4305555555555552E-4</v>
      </c>
      <c r="D10" s="8">
        <f t="shared" si="0"/>
        <v>6.9374999999999992E-2</v>
      </c>
      <c r="E10" s="8">
        <f t="shared" si="0"/>
        <v>6.9618055555555544E-2</v>
      </c>
      <c r="F10" s="13">
        <f>SUM(F7:F8)</f>
        <v>1</v>
      </c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46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0.04</v>
      </c>
      <c r="E7" s="19">
        <f>C7+D7</f>
        <v>0.04</v>
      </c>
      <c r="F7" s="11">
        <f>E7/E10</f>
        <v>0.77471418964357763</v>
      </c>
    </row>
    <row r="8" spans="2:7" x14ac:dyDescent="0.3">
      <c r="B8" s="5" t="s">
        <v>17</v>
      </c>
      <c r="C8" s="19"/>
      <c r="D8" s="19">
        <v>1.1631944444444446E-2</v>
      </c>
      <c r="E8" s="19">
        <f>C8+D8</f>
        <v>1.1631944444444446E-2</v>
      </c>
      <c r="F8" s="11">
        <f>E8/E10</f>
        <v>0.22528581035642237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5.1631944444444446E-2</v>
      </c>
      <c r="E10" s="8">
        <f t="shared" si="0"/>
        <v>5.1631944444444446E-2</v>
      </c>
      <c r="F10" s="13">
        <f>SUM(F7:F8)</f>
        <v>1</v>
      </c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47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69" t="s">
        <v>18</v>
      </c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ht="36" customHeight="1" x14ac:dyDescent="0.3">
      <c r="B3" s="262" t="s">
        <v>48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5.4050925925925924E-3</v>
      </c>
      <c r="D7" s="19">
        <v>6.3321759259259258E-2</v>
      </c>
      <c r="E7" s="19">
        <f>C7+D7</f>
        <v>6.8726851851851845E-2</v>
      </c>
      <c r="F7" s="11">
        <f>E7/E10</f>
        <v>0.62842628849613713</v>
      </c>
    </row>
    <row r="8" spans="2:7" x14ac:dyDescent="0.3">
      <c r="B8" s="5" t="s">
        <v>17</v>
      </c>
      <c r="C8" s="19"/>
      <c r="D8" s="19">
        <v>4.0636574074074075E-2</v>
      </c>
      <c r="E8" s="19">
        <f>C8+D8</f>
        <v>4.0636574074074075E-2</v>
      </c>
      <c r="F8" s="11">
        <f>E8/E10</f>
        <v>0.37157371150386287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5.4050925925925924E-3</v>
      </c>
      <c r="D10" s="8">
        <f t="shared" si="0"/>
        <v>0.10395833333333333</v>
      </c>
      <c r="E10" s="8">
        <f t="shared" si="0"/>
        <v>0.10936342592592592</v>
      </c>
      <c r="F10" s="13">
        <f>SUM(F7:F8)</f>
        <v>1</v>
      </c>
    </row>
    <row r="11" spans="2:7" ht="66" customHeight="1" thickBot="1" x14ac:dyDescent="0.35">
      <c r="B11" s="269"/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62" t="s">
        <v>49</v>
      </c>
      <c r="C3" s="263"/>
      <c r="D3" s="263"/>
      <c r="E3" s="263"/>
      <c r="F3" s="264"/>
      <c r="G3" s="38"/>
    </row>
    <row r="4" spans="2:7" x14ac:dyDescent="0.3">
      <c r="B4" s="265" t="s">
        <v>61</v>
      </c>
      <c r="C4" s="266"/>
      <c r="D4" s="266"/>
      <c r="E4" s="266"/>
      <c r="F4" s="267"/>
    </row>
    <row r="5" spans="2:7" x14ac:dyDescent="0.3">
      <c r="B5" s="20"/>
      <c r="C5" s="2" t="s">
        <v>34</v>
      </c>
      <c r="D5" s="3" t="s">
        <v>35</v>
      </c>
      <c r="E5" s="268" t="s">
        <v>11</v>
      </c>
      <c r="F5" s="267"/>
    </row>
    <row r="6" spans="2:7" x14ac:dyDescent="0.3">
      <c r="B6" s="1" t="s">
        <v>0</v>
      </c>
      <c r="C6" s="45" t="s">
        <v>12</v>
      </c>
      <c r="D6" s="45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4.5821759259259263E-2</v>
      </c>
      <c r="E7" s="19">
        <f>C7+D7</f>
        <v>4.5821759259259263E-2</v>
      </c>
      <c r="F7" s="11">
        <f>E7/E10</f>
        <v>0.63741748510706819</v>
      </c>
    </row>
    <row r="8" spans="2:7" x14ac:dyDescent="0.3">
      <c r="B8" s="5" t="s">
        <v>17</v>
      </c>
      <c r="C8" s="19"/>
      <c r="D8" s="19">
        <v>2.6064814814814815E-2</v>
      </c>
      <c r="E8" s="19">
        <f>C8+D8</f>
        <v>2.6064814814814815E-2</v>
      </c>
      <c r="F8" s="11">
        <f>E8/E10</f>
        <v>0.36258251489293192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7.1886574074074075E-2</v>
      </c>
      <c r="E10" s="8">
        <f t="shared" si="0"/>
        <v>7.1886574074074075E-2</v>
      </c>
      <c r="F10" s="13">
        <f>SUM(F7:F8)</f>
        <v>1</v>
      </c>
    </row>
    <row r="11" spans="2:7" ht="66" customHeight="1" thickBot="1" x14ac:dyDescent="0.35">
      <c r="B11" s="269"/>
      <c r="C11" s="270"/>
      <c r="D11" s="270"/>
      <c r="E11" s="270"/>
      <c r="F11" s="271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50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41"/>
      <c r="F7" s="10"/>
      <c r="G7" s="19"/>
      <c r="H7" s="11"/>
    </row>
    <row r="8" spans="2:8" x14ac:dyDescent="0.3">
      <c r="B8" s="5" t="s">
        <v>17</v>
      </c>
      <c r="C8" s="19"/>
      <c r="D8" s="10"/>
      <c r="E8" s="41"/>
      <c r="F8" s="10"/>
      <c r="G8" s="19"/>
      <c r="H8" s="11"/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44"/>
      <c r="F10" s="12"/>
      <c r="G10" s="8"/>
      <c r="H10" s="13"/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88671875" style="148" customWidth="1"/>
    <col min="7" max="7" width="10.88671875" style="100" customWidth="1"/>
    <col min="8" max="8" width="10.88671875" style="148" customWidth="1"/>
    <col min="9" max="11" width="10.88671875" style="100" customWidth="1"/>
    <col min="12" max="16384" width="8.88671875" style="100"/>
  </cols>
  <sheetData>
    <row r="2" spans="2:11" ht="15" thickBot="1" x14ac:dyDescent="0.35"/>
    <row r="3" spans="2:11" x14ac:dyDescent="0.3">
      <c r="B3" s="228" t="s">
        <v>160</v>
      </c>
      <c r="C3" s="229"/>
      <c r="D3" s="229"/>
      <c r="E3" s="229"/>
      <c r="F3" s="229"/>
      <c r="G3" s="229"/>
      <c r="H3" s="230"/>
      <c r="I3" s="229"/>
      <c r="J3" s="229"/>
      <c r="K3" s="230"/>
    </row>
    <row r="4" spans="2:1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x14ac:dyDescent="0.3">
      <c r="B5" s="158"/>
      <c r="C5" s="234" t="s">
        <v>143</v>
      </c>
      <c r="D5" s="235"/>
      <c r="E5" s="236"/>
      <c r="F5" s="234" t="s">
        <v>144</v>
      </c>
      <c r="G5" s="235"/>
      <c r="H5" s="236"/>
      <c r="I5" s="235" t="s">
        <v>145</v>
      </c>
      <c r="J5" s="235"/>
      <c r="K5" s="237"/>
    </row>
    <row r="6" spans="2:11" x14ac:dyDescent="0.3">
      <c r="B6" s="102" t="s">
        <v>66</v>
      </c>
      <c r="C6" s="121" t="s">
        <v>12</v>
      </c>
      <c r="D6" s="119" t="s">
        <v>13</v>
      </c>
      <c r="E6" s="120" t="s">
        <v>13</v>
      </c>
      <c r="F6" s="121" t="s">
        <v>12</v>
      </c>
      <c r="G6" s="119" t="s">
        <v>13</v>
      </c>
      <c r="H6" s="120" t="s">
        <v>13</v>
      </c>
      <c r="I6" s="159" t="s">
        <v>12</v>
      </c>
      <c r="J6" s="119" t="s">
        <v>13</v>
      </c>
      <c r="K6" s="122" t="s">
        <v>13</v>
      </c>
    </row>
    <row r="7" spans="2:11" x14ac:dyDescent="0.3">
      <c r="B7" s="160" t="s">
        <v>67</v>
      </c>
      <c r="C7" s="52">
        <v>3.7314814814814808E-2</v>
      </c>
      <c r="D7" s="130">
        <v>0.60647103085026322</v>
      </c>
      <c r="E7" s="132">
        <v>0.16433049594780566</v>
      </c>
      <c r="F7" s="52">
        <v>5.4398148148148149E-3</v>
      </c>
      <c r="G7" s="130">
        <v>0.29030265596046945</v>
      </c>
      <c r="H7" s="132">
        <v>0.10583201981535692</v>
      </c>
      <c r="I7" s="52">
        <v>4.2754629629629608E-2</v>
      </c>
      <c r="J7" s="130">
        <v>0.53266041816870935</v>
      </c>
      <c r="K7" s="133">
        <v>0.15353283458021605</v>
      </c>
    </row>
    <row r="8" spans="2:11" x14ac:dyDescent="0.3">
      <c r="B8" s="160" t="s">
        <v>68</v>
      </c>
      <c r="C8" s="52">
        <v>9.2592592592592585E-4</v>
      </c>
      <c r="D8" s="130">
        <v>1.5048908954100826E-2</v>
      </c>
      <c r="E8" s="132">
        <v>4.0776798001936889E-3</v>
      </c>
      <c r="F8" s="52">
        <v>9.2592592592592585E-4</v>
      </c>
      <c r="G8" s="130">
        <v>4.9413218035824581E-2</v>
      </c>
      <c r="H8" s="132">
        <v>1.801396081963522E-2</v>
      </c>
      <c r="I8" s="52">
        <v>1.8518518518518515E-3</v>
      </c>
      <c r="J8" s="130">
        <v>2.307137707281904E-2</v>
      </c>
      <c r="K8" s="133">
        <v>6.6500415627597656E-3</v>
      </c>
    </row>
    <row r="9" spans="2:11" x14ac:dyDescent="0.3">
      <c r="B9" s="160" t="s">
        <v>69</v>
      </c>
      <c r="C9" s="52">
        <v>2.0023148148148153E-3</v>
      </c>
      <c r="D9" s="130">
        <v>3.2543265613243048E-2</v>
      </c>
      <c r="E9" s="132">
        <v>8.8179825679188563E-3</v>
      </c>
      <c r="F9" s="52">
        <v>8.4490740740740739E-4</v>
      </c>
      <c r="G9" s="130">
        <v>4.5089561457689935E-2</v>
      </c>
      <c r="H9" s="132">
        <v>1.6437739247917138E-2</v>
      </c>
      <c r="I9" s="52">
        <v>2.8472222222222223E-3</v>
      </c>
      <c r="J9" s="130">
        <v>3.5472242249459281E-2</v>
      </c>
      <c r="K9" s="133">
        <v>1.0224438902743143E-2</v>
      </c>
    </row>
    <row r="10" spans="2:11" x14ac:dyDescent="0.3">
      <c r="B10" s="160" t="s">
        <v>70</v>
      </c>
      <c r="C10" s="52">
        <v>3.634259259259259E-3</v>
      </c>
      <c r="D10" s="130">
        <v>5.9066967644845744E-2</v>
      </c>
      <c r="E10" s="132">
        <v>1.6004893215760232E-2</v>
      </c>
      <c r="F10" s="52">
        <v>2.0486111111111113E-3</v>
      </c>
      <c r="G10" s="130">
        <v>0.1093267449042619</v>
      </c>
      <c r="H10" s="132">
        <v>3.985588831344293E-2</v>
      </c>
      <c r="I10" s="52">
        <v>5.6828703703703702E-3</v>
      </c>
      <c r="J10" s="130">
        <v>7.0800288392213431E-2</v>
      </c>
      <c r="K10" s="133">
        <v>2.0407315045719035E-2</v>
      </c>
    </row>
    <row r="11" spans="2:11" x14ac:dyDescent="0.3">
      <c r="B11" s="160" t="s">
        <v>71</v>
      </c>
      <c r="C11" s="52">
        <v>1.1261574074074075E-2</v>
      </c>
      <c r="D11" s="130">
        <v>0.18303235515425134</v>
      </c>
      <c r="E11" s="132">
        <v>4.9594780569855758E-2</v>
      </c>
      <c r="F11" s="52">
        <v>7.2916666666666676E-3</v>
      </c>
      <c r="G11" s="130">
        <v>0.38912909203211865</v>
      </c>
      <c r="H11" s="132">
        <v>0.14185994145462738</v>
      </c>
      <c r="I11" s="52">
        <v>1.8553240740740742E-2</v>
      </c>
      <c r="J11" s="130">
        <v>0.2311463590483058</v>
      </c>
      <c r="K11" s="133">
        <v>6.6625103906899422E-2</v>
      </c>
    </row>
    <row r="12" spans="2:11" x14ac:dyDescent="0.3">
      <c r="B12" s="160" t="s">
        <v>72</v>
      </c>
      <c r="C12" s="52">
        <v>5.138888888888889E-3</v>
      </c>
      <c r="D12" s="130">
        <v>8.35214446952596E-2</v>
      </c>
      <c r="E12" s="132">
        <v>2.2631122891074978E-2</v>
      </c>
      <c r="F12" s="52">
        <v>6.2500000000000001E-4</v>
      </c>
      <c r="G12" s="130">
        <v>3.3353922174181594E-2</v>
      </c>
      <c r="H12" s="132">
        <v>1.2159423553253773E-2</v>
      </c>
      <c r="I12" s="52">
        <v>5.7638888888888887E-3</v>
      </c>
      <c r="J12" s="130">
        <v>7.1809661139149272E-2</v>
      </c>
      <c r="K12" s="133">
        <v>2.0698254364089775E-2</v>
      </c>
    </row>
    <row r="13" spans="2:11" x14ac:dyDescent="0.3">
      <c r="B13" s="160" t="s">
        <v>73</v>
      </c>
      <c r="C13" s="52"/>
      <c r="D13" s="130"/>
      <c r="E13" s="132"/>
      <c r="F13" s="52">
        <v>1.1574074074074073E-4</v>
      </c>
      <c r="G13" s="130">
        <v>6.1766522544780727E-3</v>
      </c>
      <c r="H13" s="132">
        <v>2.2517451024544025E-3</v>
      </c>
      <c r="I13" s="52">
        <v>1.1574074074074073E-4</v>
      </c>
      <c r="J13" s="130">
        <v>1.44196106705119E-3</v>
      </c>
      <c r="K13" s="133">
        <v>4.1562759767248541E-4</v>
      </c>
    </row>
    <row r="14" spans="2:11" x14ac:dyDescent="0.3">
      <c r="B14" s="160" t="s">
        <v>74</v>
      </c>
      <c r="C14" s="52"/>
      <c r="D14" s="130"/>
      <c r="E14" s="132"/>
      <c r="F14" s="52" t="s">
        <v>136</v>
      </c>
      <c r="G14" s="130"/>
      <c r="H14" s="132"/>
      <c r="I14" s="52" t="s">
        <v>136</v>
      </c>
      <c r="J14" s="130"/>
      <c r="K14" s="133"/>
    </row>
    <row r="15" spans="2:11" x14ac:dyDescent="0.3">
      <c r="B15" s="160" t="s">
        <v>75</v>
      </c>
      <c r="C15" s="52"/>
      <c r="D15" s="130"/>
      <c r="E15" s="132"/>
      <c r="F15" s="52">
        <v>9.2592592592592588E-5</v>
      </c>
      <c r="G15" s="130">
        <v>4.9413218035824578E-3</v>
      </c>
      <c r="H15" s="132">
        <v>1.8013960819635219E-3</v>
      </c>
      <c r="I15" s="52">
        <v>9.2592592592592588E-5</v>
      </c>
      <c r="J15" s="130">
        <v>1.153568853640952E-3</v>
      </c>
      <c r="K15" s="133">
        <v>3.3250207813798836E-4</v>
      </c>
    </row>
    <row r="16" spans="2:11" x14ac:dyDescent="0.3">
      <c r="B16" s="160" t="s">
        <v>76</v>
      </c>
      <c r="C16" s="52">
        <v>2.5462962962962961E-4</v>
      </c>
      <c r="D16" s="130">
        <v>4.1384499623777276E-3</v>
      </c>
      <c r="E16" s="132">
        <v>1.1213619450532646E-3</v>
      </c>
      <c r="F16" s="52">
        <v>3.3564814814814818E-4</v>
      </c>
      <c r="G16" s="130">
        <v>1.7912291537986413E-2</v>
      </c>
      <c r="H16" s="132">
        <v>6.5300607971177684E-3</v>
      </c>
      <c r="I16" s="52">
        <v>5.9027777777777789E-4</v>
      </c>
      <c r="J16" s="130">
        <v>7.3540014419610717E-3</v>
      </c>
      <c r="K16" s="133">
        <v>2.1197007481296762E-3</v>
      </c>
    </row>
    <row r="17" spans="2:14" x14ac:dyDescent="0.3">
      <c r="B17" s="160" t="s">
        <v>77</v>
      </c>
      <c r="C17" s="52">
        <v>1.7361111111111112E-4</v>
      </c>
      <c r="D17" s="130">
        <v>2.8216704288939053E-3</v>
      </c>
      <c r="E17" s="132">
        <v>7.6456496253631684E-4</v>
      </c>
      <c r="F17" s="52"/>
      <c r="G17" s="130"/>
      <c r="H17" s="132"/>
      <c r="I17" s="52">
        <v>1.7361111111111112E-4</v>
      </c>
      <c r="J17" s="130">
        <v>2.1629416005767852E-3</v>
      </c>
      <c r="K17" s="133">
        <v>6.2344139650872816E-4</v>
      </c>
    </row>
    <row r="18" spans="2:14" x14ac:dyDescent="0.3">
      <c r="B18" s="160" t="s">
        <v>78</v>
      </c>
      <c r="C18" s="52" t="s">
        <v>136</v>
      </c>
      <c r="D18" s="130"/>
      <c r="E18" s="132"/>
      <c r="F18" s="52"/>
      <c r="G18" s="130"/>
      <c r="H18" s="132"/>
      <c r="I18" s="52" t="s">
        <v>136</v>
      </c>
      <c r="J18" s="130"/>
      <c r="K18" s="133"/>
    </row>
    <row r="19" spans="2:14" x14ac:dyDescent="0.3">
      <c r="B19" s="160" t="s">
        <v>79</v>
      </c>
      <c r="C19" s="52" t="s">
        <v>136</v>
      </c>
      <c r="D19" s="130"/>
      <c r="E19" s="132"/>
      <c r="F19" s="52"/>
      <c r="G19" s="130"/>
      <c r="H19" s="132"/>
      <c r="I19" s="52" t="s">
        <v>136</v>
      </c>
      <c r="J19" s="130"/>
      <c r="K19" s="133"/>
    </row>
    <row r="20" spans="2:14" x14ac:dyDescent="0.3">
      <c r="B20" s="161" t="s">
        <v>80</v>
      </c>
      <c r="C20" s="52" t="s">
        <v>136</v>
      </c>
      <c r="D20" s="130"/>
      <c r="E20" s="132"/>
      <c r="F20" s="52"/>
      <c r="G20" s="130"/>
      <c r="H20" s="132"/>
      <c r="I20" s="52" t="s">
        <v>136</v>
      </c>
      <c r="J20" s="130"/>
      <c r="K20" s="133"/>
    </row>
    <row r="21" spans="2:14" x14ac:dyDescent="0.3">
      <c r="B21" s="161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61" t="s">
        <v>82</v>
      </c>
      <c r="C22" s="52">
        <v>8.2175925925925927E-4</v>
      </c>
      <c r="D22" s="130">
        <v>1.3355906696764485E-2</v>
      </c>
      <c r="E22" s="132">
        <v>3.6189408226718995E-3</v>
      </c>
      <c r="F22" s="52">
        <v>1.0185185185185186E-3</v>
      </c>
      <c r="G22" s="130">
        <v>5.4354539839407051E-2</v>
      </c>
      <c r="H22" s="132">
        <v>1.9815356901598746E-2</v>
      </c>
      <c r="I22" s="52">
        <v>1.8402777777777779E-3</v>
      </c>
      <c r="J22" s="130">
        <v>2.2927180966113927E-2</v>
      </c>
      <c r="K22" s="133">
        <v>6.6084788029925189E-3</v>
      </c>
    </row>
    <row r="23" spans="2:14" x14ac:dyDescent="0.3">
      <c r="B23" s="162" t="s">
        <v>11</v>
      </c>
      <c r="C23" s="134">
        <v>6.1527777777777778E-2</v>
      </c>
      <c r="D23" s="135">
        <v>0.99999999999999989</v>
      </c>
      <c r="E23" s="136">
        <v>0.27096182272287062</v>
      </c>
      <c r="F23" s="134">
        <v>1.8738425925925926E-2</v>
      </c>
      <c r="G23" s="135">
        <v>1.0000000000000002</v>
      </c>
      <c r="H23" s="136">
        <v>0.3645575320873678</v>
      </c>
      <c r="I23" s="134">
        <v>8.0266203703703673E-2</v>
      </c>
      <c r="J23" s="135">
        <v>1.0000000000000002</v>
      </c>
      <c r="K23" s="137">
        <v>0.28823773898586863</v>
      </c>
    </row>
    <row r="24" spans="2:14" x14ac:dyDescent="0.3">
      <c r="B24" s="163"/>
      <c r="C24" s="164"/>
      <c r="D24" s="164"/>
      <c r="E24" s="164"/>
      <c r="F24" s="164"/>
      <c r="G24" s="164"/>
      <c r="H24" s="164"/>
      <c r="I24" s="164"/>
      <c r="J24" s="164"/>
      <c r="K24" s="165"/>
      <c r="L24" s="166"/>
      <c r="M24" s="166"/>
      <c r="N24" s="166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60" t="s">
        <v>84</v>
      </c>
      <c r="C26" s="52">
        <v>8.5879629629629622E-3</v>
      </c>
      <c r="D26" s="130"/>
      <c r="E26" s="132">
        <v>3.7820480146796467E-2</v>
      </c>
      <c r="F26" s="52">
        <v>2.1180555555555558E-3</v>
      </c>
      <c r="G26" s="130"/>
      <c r="H26" s="132">
        <v>4.1206935374915571E-2</v>
      </c>
      <c r="I26" s="52">
        <v>1.0706018518518519E-2</v>
      </c>
      <c r="J26" s="130"/>
      <c r="K26" s="133">
        <v>3.8445552784704906E-2</v>
      </c>
    </row>
    <row r="27" spans="2:14" x14ac:dyDescent="0.3">
      <c r="B27" s="160" t="s">
        <v>85</v>
      </c>
      <c r="C27" s="52">
        <v>7.6041666666666671E-3</v>
      </c>
      <c r="D27" s="130"/>
      <c r="E27" s="132">
        <v>3.3487945359090679E-2</v>
      </c>
      <c r="F27" s="52">
        <v>1.3541666666666667E-3</v>
      </c>
      <c r="G27" s="130"/>
      <c r="H27" s="132">
        <v>2.6345417698716511E-2</v>
      </c>
      <c r="I27" s="52">
        <v>8.958333333333332E-3</v>
      </c>
      <c r="J27" s="130"/>
      <c r="K27" s="133">
        <v>3.2169576059850366E-2</v>
      </c>
    </row>
    <row r="28" spans="2:14" x14ac:dyDescent="0.3">
      <c r="B28" s="160" t="s">
        <v>86</v>
      </c>
      <c r="C28" s="52">
        <v>7.7546296296296304E-4</v>
      </c>
      <c r="D28" s="130"/>
      <c r="E28" s="132">
        <v>3.4150568326622153E-3</v>
      </c>
      <c r="F28" s="52">
        <v>1.7361111111111112E-4</v>
      </c>
      <c r="G28" s="130"/>
      <c r="H28" s="132">
        <v>3.3776176536816039E-3</v>
      </c>
      <c r="I28" s="52">
        <v>9.4907407407407419E-4</v>
      </c>
      <c r="J28" s="130"/>
      <c r="K28" s="133">
        <v>3.408146300914381E-3</v>
      </c>
    </row>
    <row r="29" spans="2:14" x14ac:dyDescent="0.3">
      <c r="B29" s="160" t="s">
        <v>87</v>
      </c>
      <c r="C29" s="52">
        <v>0.10394675925925932</v>
      </c>
      <c r="D29" s="130"/>
      <c r="E29" s="132">
        <v>0.45777052856924438</v>
      </c>
      <c r="F29" s="52">
        <v>1.9942129629629619E-2</v>
      </c>
      <c r="G29" s="130"/>
      <c r="H29" s="132">
        <v>0.38797568115289333</v>
      </c>
      <c r="I29" s="52">
        <v>0.12388888888888895</v>
      </c>
      <c r="J29" s="130"/>
      <c r="K29" s="133">
        <v>0.44488778054862865</v>
      </c>
    </row>
    <row r="30" spans="2:14" x14ac:dyDescent="0.3">
      <c r="B30" s="160" t="s">
        <v>88</v>
      </c>
      <c r="C30" s="52">
        <v>3.776620370370367E-2</v>
      </c>
      <c r="D30" s="130"/>
      <c r="E30" s="132">
        <v>0.16631836485039997</v>
      </c>
      <c r="F30" s="52">
        <v>9.0740740740740764E-3</v>
      </c>
      <c r="G30" s="130"/>
      <c r="H30" s="132">
        <v>0.17653681603242521</v>
      </c>
      <c r="I30" s="52">
        <v>4.6840277777777745E-2</v>
      </c>
      <c r="J30" s="130"/>
      <c r="K30" s="133">
        <v>0.16820448877805474</v>
      </c>
    </row>
    <row r="31" spans="2:14" x14ac:dyDescent="0.3">
      <c r="B31" s="160" t="s">
        <v>89</v>
      </c>
      <c r="C31" s="52">
        <v>6.8634259259259273E-3</v>
      </c>
      <c r="D31" s="130"/>
      <c r="E31" s="132">
        <v>3.0225801518935731E-2</v>
      </c>
      <c r="F31" s="52"/>
      <c r="G31" s="130"/>
      <c r="H31" s="132"/>
      <c r="I31" s="52">
        <v>6.8634259259259273E-3</v>
      </c>
      <c r="J31" s="130"/>
      <c r="K31" s="133">
        <v>2.4646716541978392E-2</v>
      </c>
    </row>
    <row r="32" spans="2:14" x14ac:dyDescent="0.3">
      <c r="B32" s="167" t="s">
        <v>11</v>
      </c>
      <c r="C32" s="142">
        <v>0.1655439814814815</v>
      </c>
      <c r="D32" s="135"/>
      <c r="E32" s="135">
        <v>0.7290381772771295</v>
      </c>
      <c r="F32" s="142">
        <v>3.2662037037037031E-2</v>
      </c>
      <c r="G32" s="135"/>
      <c r="H32" s="135">
        <v>0.63544246791263226</v>
      </c>
      <c r="I32" s="142">
        <v>0.19820601851851855</v>
      </c>
      <c r="J32" s="135"/>
      <c r="K32" s="143">
        <v>0.71176226101413143</v>
      </c>
    </row>
    <row r="33" spans="2:14" x14ac:dyDescent="0.3">
      <c r="B33" s="168"/>
      <c r="C33" s="169"/>
      <c r="D33" s="169"/>
      <c r="E33" s="169"/>
      <c r="F33" s="169"/>
      <c r="G33" s="169"/>
      <c r="H33" s="169"/>
      <c r="I33" s="169"/>
      <c r="J33" s="169"/>
      <c r="K33" s="170"/>
      <c r="L33" s="171"/>
      <c r="M33" s="171"/>
      <c r="N33" s="171"/>
    </row>
    <row r="34" spans="2:14" x14ac:dyDescent="0.3">
      <c r="B34" s="162" t="s">
        <v>14</v>
      </c>
      <c r="C34" s="142">
        <v>0.22707175925925926</v>
      </c>
      <c r="D34" s="147"/>
      <c r="E34" s="135">
        <v>1</v>
      </c>
      <c r="F34" s="142">
        <v>5.1400462962962953E-2</v>
      </c>
      <c r="G34" s="147"/>
      <c r="H34" s="135">
        <v>1</v>
      </c>
      <c r="I34" s="142">
        <v>0.27847222222222223</v>
      </c>
      <c r="J34" s="147"/>
      <c r="K34" s="143">
        <v>1</v>
      </c>
    </row>
    <row r="35" spans="2:14" ht="66" customHeight="1" thickBot="1" x14ac:dyDescent="0.35">
      <c r="B35" s="231" t="s">
        <v>146</v>
      </c>
      <c r="C35" s="232"/>
      <c r="D35" s="232"/>
      <c r="E35" s="232"/>
      <c r="F35" s="232"/>
      <c r="G35" s="232"/>
      <c r="H35" s="233"/>
      <c r="I35" s="232"/>
      <c r="J35" s="232"/>
      <c r="K35" s="233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51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41"/>
      <c r="F7" s="10"/>
      <c r="G7" s="19"/>
      <c r="H7" s="11"/>
    </row>
    <row r="8" spans="2:8" x14ac:dyDescent="0.3">
      <c r="B8" s="5" t="s">
        <v>17</v>
      </c>
      <c r="C8" s="19"/>
      <c r="D8" s="10"/>
      <c r="E8" s="41"/>
      <c r="F8" s="10"/>
      <c r="G8" s="19"/>
      <c r="H8" s="11"/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44"/>
      <c r="F10" s="12"/>
      <c r="G10" s="8"/>
      <c r="H10" s="13"/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52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41"/>
      <c r="F7" s="10"/>
      <c r="G7" s="19"/>
      <c r="H7" s="11"/>
    </row>
    <row r="8" spans="2:8" x14ac:dyDescent="0.3">
      <c r="B8" s="5" t="s">
        <v>17</v>
      </c>
      <c r="C8" s="19"/>
      <c r="D8" s="10"/>
      <c r="E8" s="41"/>
      <c r="F8" s="10"/>
      <c r="G8" s="19"/>
      <c r="H8" s="11"/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8"/>
      <c r="F10" s="12"/>
      <c r="G10" s="8"/>
      <c r="H10" s="13"/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53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41"/>
      <c r="D7" s="10"/>
      <c r="E7" s="41">
        <v>5.6481481481481487E-2</v>
      </c>
      <c r="F7" s="10">
        <f>E7/E10</f>
        <v>1</v>
      </c>
      <c r="G7" s="19">
        <f>C7+E7</f>
        <v>5.6481481481481487E-2</v>
      </c>
      <c r="H7" s="11">
        <f>G7/G10</f>
        <v>1</v>
      </c>
    </row>
    <row r="8" spans="2:8" x14ac:dyDescent="0.3">
      <c r="B8" s="5" t="s">
        <v>17</v>
      </c>
      <c r="C8" s="19"/>
      <c r="D8" s="10"/>
      <c r="E8" s="41"/>
      <c r="F8" s="10"/>
      <c r="G8" s="19"/>
      <c r="H8" s="11"/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8">
        <f t="shared" ref="E10:G10" si="0">SUM(E7:E8)</f>
        <v>5.6481481481481487E-2</v>
      </c>
      <c r="F10" s="12">
        <f>SUM(F7:F8)</f>
        <v>1</v>
      </c>
      <c r="G10" s="8">
        <f t="shared" si="0"/>
        <v>5.6481481481481487E-2</v>
      </c>
      <c r="H10" s="13">
        <f>SUM(H7:H8)</f>
        <v>1</v>
      </c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54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41"/>
      <c r="F7" s="10"/>
      <c r="G7" s="19"/>
      <c r="H7" s="11"/>
    </row>
    <row r="8" spans="2:8" x14ac:dyDescent="0.3">
      <c r="B8" s="5" t="s">
        <v>17</v>
      </c>
      <c r="C8" s="19"/>
      <c r="D8" s="10"/>
      <c r="E8" s="41"/>
      <c r="F8" s="10"/>
      <c r="G8" s="19"/>
      <c r="H8" s="11"/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44"/>
      <c r="F10" s="12"/>
      <c r="G10" s="8"/>
      <c r="H10" s="13"/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ht="36.75" customHeight="1" x14ac:dyDescent="0.3">
      <c r="B3" s="262" t="s">
        <v>55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41"/>
      <c r="F7" s="10"/>
      <c r="G7" s="19"/>
      <c r="H7" s="11"/>
    </row>
    <row r="8" spans="2:8" x14ac:dyDescent="0.3">
      <c r="B8" s="5" t="s">
        <v>17</v>
      </c>
      <c r="C8" s="19"/>
      <c r="D8" s="10"/>
      <c r="E8" s="41"/>
      <c r="F8" s="10"/>
      <c r="G8" s="19"/>
      <c r="H8" s="11"/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44"/>
      <c r="F10" s="12"/>
      <c r="G10" s="8"/>
      <c r="H10" s="13"/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56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41"/>
      <c r="F7" s="10"/>
      <c r="G7" s="19"/>
      <c r="H7" s="11"/>
    </row>
    <row r="8" spans="2:8" x14ac:dyDescent="0.3">
      <c r="B8" s="5" t="s">
        <v>17</v>
      </c>
      <c r="C8" s="19"/>
      <c r="D8" s="10"/>
      <c r="E8" s="41"/>
      <c r="F8" s="10"/>
      <c r="G8" s="19"/>
      <c r="H8" s="11"/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44"/>
      <c r="F10" s="12"/>
      <c r="G10" s="8"/>
      <c r="H10" s="13"/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57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41">
        <v>6.3657407407407413E-3</v>
      </c>
      <c r="F7" s="24">
        <f>E7/E10</f>
        <v>0.83459787556904408</v>
      </c>
      <c r="G7" s="41">
        <v>6.3657407407407413E-3</v>
      </c>
      <c r="H7" s="11">
        <f>G7/G10</f>
        <v>0.83459787556904408</v>
      </c>
    </row>
    <row r="8" spans="2:8" x14ac:dyDescent="0.3">
      <c r="B8" s="5" t="s">
        <v>17</v>
      </c>
      <c r="C8" s="19"/>
      <c r="D8" s="10"/>
      <c r="E8" s="41">
        <v>1.261574074074074E-3</v>
      </c>
      <c r="F8" s="24">
        <f>E8/E10</f>
        <v>0.16540212443095598</v>
      </c>
      <c r="G8" s="41">
        <v>1.261574074074074E-3</v>
      </c>
      <c r="H8" s="11">
        <f>G8/G10</f>
        <v>0.16540212443095598</v>
      </c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8">
        <f t="shared" ref="E10" si="0">SUM(E7:E8)</f>
        <v>7.6273148148148151E-3</v>
      </c>
      <c r="F10" s="28">
        <f>SUM(F7:F8)</f>
        <v>1</v>
      </c>
      <c r="G10" s="8">
        <f t="shared" ref="G10" si="1">SUM(G7:G8)</f>
        <v>7.6273148148148151E-3</v>
      </c>
      <c r="H10" s="13">
        <f>SUM(H7:H8)</f>
        <v>1</v>
      </c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58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>
        <v>3.9351851851851852E-4</v>
      </c>
      <c r="D7" s="24">
        <f>C7/C10</f>
        <v>1</v>
      </c>
      <c r="E7" s="41">
        <v>1.3645833333333333E-2</v>
      </c>
      <c r="F7" s="24">
        <f>E7/E10</f>
        <v>0.98909395973154357</v>
      </c>
      <c r="G7" s="19">
        <f>C7+E7</f>
        <v>1.4039351851851851E-2</v>
      </c>
      <c r="H7" s="11">
        <f>G7/G10</f>
        <v>0.98939641109298526</v>
      </c>
    </row>
    <row r="8" spans="2:8" x14ac:dyDescent="0.3">
      <c r="B8" s="5" t="s">
        <v>17</v>
      </c>
      <c r="C8" s="19"/>
      <c r="D8" s="24"/>
      <c r="E8" s="41">
        <v>1.5046296296296297E-4</v>
      </c>
      <c r="F8" s="24">
        <f>E8/E10</f>
        <v>1.0906040268456377E-2</v>
      </c>
      <c r="G8" s="19">
        <f>C8+E8</f>
        <v>1.5046296296296297E-4</v>
      </c>
      <c r="H8" s="11">
        <f>G8/G10</f>
        <v>1.0603588907014683E-2</v>
      </c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>
        <f t="shared" ref="C10" si="0">SUM(C7:C8)</f>
        <v>3.9351851851851852E-4</v>
      </c>
      <c r="D10" s="28">
        <f>SUM(D7:D8)</f>
        <v>1</v>
      </c>
      <c r="E10" s="8">
        <f t="shared" ref="E10:G10" si="1">SUM(E7:E8)</f>
        <v>1.3796296296296296E-2</v>
      </c>
      <c r="F10" s="28">
        <f>SUM(F7:F8)</f>
        <v>1</v>
      </c>
      <c r="G10" s="8">
        <f t="shared" si="1"/>
        <v>1.4189814814814815E-2</v>
      </c>
      <c r="H10" s="13">
        <f>SUM(H7:H8)</f>
        <v>1</v>
      </c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:G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59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41">
        <v>8.2175925925925923E-3</v>
      </c>
      <c r="F7" s="24">
        <f>E7/E10</f>
        <v>0.96862210095497947</v>
      </c>
      <c r="G7" s="19">
        <f>C7+E7</f>
        <v>8.2175925925925923E-3</v>
      </c>
      <c r="H7" s="11">
        <f>G7/G10</f>
        <v>0.96862210095497947</v>
      </c>
    </row>
    <row r="8" spans="2:8" x14ac:dyDescent="0.3">
      <c r="B8" s="5" t="s">
        <v>17</v>
      </c>
      <c r="C8" s="19"/>
      <c r="D8" s="10"/>
      <c r="E8" s="41">
        <v>2.6620370370370372E-4</v>
      </c>
      <c r="F8" s="24">
        <f>E8/E10</f>
        <v>3.1377899045020467E-2</v>
      </c>
      <c r="G8" s="19">
        <f>C8+E8</f>
        <v>2.6620370370370372E-4</v>
      </c>
      <c r="H8" s="11">
        <f>G8/G10</f>
        <v>3.1377899045020467E-2</v>
      </c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8">
        <f t="shared" ref="E10" si="0">SUM(E7:E8)</f>
        <v>8.4837962962962966E-3</v>
      </c>
      <c r="F10" s="28">
        <f>SUM(F7:F8)</f>
        <v>0.99999999999999989</v>
      </c>
      <c r="G10" s="8">
        <f t="shared" ref="G10" si="1">SUM(G7:G8)</f>
        <v>8.4837962962962966E-3</v>
      </c>
      <c r="H10" s="13">
        <f>SUM(H7:H8)</f>
        <v>0.99999999999999989</v>
      </c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:H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L7" sqref="L7:N34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62" t="s">
        <v>60</v>
      </c>
      <c r="C3" s="263"/>
      <c r="D3" s="263"/>
      <c r="E3" s="263"/>
      <c r="F3" s="263"/>
      <c r="G3" s="263"/>
      <c r="H3" s="264"/>
    </row>
    <row r="4" spans="2:8" x14ac:dyDescent="0.3">
      <c r="B4" s="265" t="s">
        <v>61</v>
      </c>
      <c r="C4" s="266"/>
      <c r="D4" s="266"/>
      <c r="E4" s="266"/>
      <c r="F4" s="266"/>
      <c r="G4" s="266"/>
      <c r="H4" s="267"/>
    </row>
    <row r="5" spans="2:8" x14ac:dyDescent="0.3">
      <c r="B5" s="20"/>
      <c r="C5" s="268" t="s">
        <v>34</v>
      </c>
      <c r="D5" s="275"/>
      <c r="E5" s="268" t="s">
        <v>35</v>
      </c>
      <c r="F5" s="275"/>
      <c r="G5" s="268" t="s">
        <v>11</v>
      </c>
      <c r="H5" s="267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41"/>
      <c r="F7" s="10"/>
      <c r="G7" s="19"/>
      <c r="H7" s="11"/>
    </row>
    <row r="8" spans="2:8" x14ac:dyDescent="0.3">
      <c r="B8" s="5" t="s">
        <v>17</v>
      </c>
      <c r="C8" s="19"/>
      <c r="D8" s="10"/>
      <c r="E8" s="41"/>
      <c r="F8" s="10"/>
      <c r="G8" s="19"/>
      <c r="H8" s="11"/>
    </row>
    <row r="9" spans="2:8" x14ac:dyDescent="0.3">
      <c r="B9" s="5"/>
      <c r="C9" s="22"/>
      <c r="D9" s="42"/>
      <c r="E9" s="43"/>
      <c r="F9" s="42"/>
      <c r="G9" s="23"/>
      <c r="H9" s="11"/>
    </row>
    <row r="10" spans="2:8" x14ac:dyDescent="0.3">
      <c r="B10" s="6" t="s">
        <v>14</v>
      </c>
      <c r="C10" s="8"/>
      <c r="D10" s="12"/>
      <c r="E10" s="44"/>
      <c r="F10" s="12"/>
      <c r="G10" s="8"/>
      <c r="H10" s="13"/>
    </row>
    <row r="11" spans="2:8" ht="66" customHeight="1" thickBot="1" x14ac:dyDescent="0.35">
      <c r="B11" s="269"/>
      <c r="C11" s="270"/>
      <c r="D11" s="270"/>
      <c r="E11" s="270"/>
      <c r="F11" s="270"/>
      <c r="G11" s="270"/>
      <c r="H11" s="271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7" sqref="L7:N34"/>
    </sheetView>
  </sheetViews>
  <sheetFormatPr defaultColWidth="8.88671875" defaultRowHeight="14.4" x14ac:dyDescent="0.3"/>
  <cols>
    <col min="1" max="1" width="6.109375" style="100" customWidth="1"/>
    <col min="2" max="2" width="42.44140625" style="100" customWidth="1"/>
    <col min="3" max="6" width="10.88671875" style="148" customWidth="1"/>
    <col min="7" max="7" width="10.88671875" style="100" customWidth="1"/>
    <col min="8" max="8" width="10.88671875" style="148" customWidth="1"/>
    <col min="9" max="11" width="10.88671875" style="100" customWidth="1"/>
    <col min="12" max="16384" width="8.88671875" style="100"/>
  </cols>
  <sheetData>
    <row r="2" spans="2:11" ht="15" thickBot="1" x14ac:dyDescent="0.35"/>
    <row r="3" spans="2:11" x14ac:dyDescent="0.3">
      <c r="B3" s="217" t="s">
        <v>161</v>
      </c>
      <c r="C3" s="218"/>
      <c r="D3" s="218"/>
      <c r="E3" s="218"/>
      <c r="F3" s="218"/>
      <c r="G3" s="218"/>
      <c r="H3" s="219"/>
      <c r="I3" s="218"/>
      <c r="J3" s="218"/>
      <c r="K3" s="219"/>
    </row>
    <row r="4" spans="2:11" x14ac:dyDescent="0.3">
      <c r="B4" s="220" t="s">
        <v>61</v>
      </c>
      <c r="C4" s="221"/>
      <c r="D4" s="221"/>
      <c r="E4" s="221"/>
      <c r="F4" s="221"/>
      <c r="G4" s="221"/>
      <c r="H4" s="221"/>
      <c r="I4" s="221"/>
      <c r="J4" s="221"/>
      <c r="K4" s="222"/>
    </row>
    <row r="5" spans="2:11" x14ac:dyDescent="0.3">
      <c r="B5" s="101"/>
      <c r="C5" s="223" t="s">
        <v>143</v>
      </c>
      <c r="D5" s="221"/>
      <c r="E5" s="224"/>
      <c r="F5" s="223" t="s">
        <v>144</v>
      </c>
      <c r="G5" s="221"/>
      <c r="H5" s="224"/>
      <c r="I5" s="221" t="s">
        <v>145</v>
      </c>
      <c r="J5" s="221"/>
      <c r="K5" s="222"/>
    </row>
    <row r="6" spans="2:11" x14ac:dyDescent="0.3">
      <c r="B6" s="102" t="s">
        <v>66</v>
      </c>
      <c r="C6" s="103" t="s">
        <v>12</v>
      </c>
      <c r="D6" s="104" t="s">
        <v>13</v>
      </c>
      <c r="E6" s="105" t="s">
        <v>13</v>
      </c>
      <c r="F6" s="103" t="s">
        <v>12</v>
      </c>
      <c r="G6" s="104" t="s">
        <v>13</v>
      </c>
      <c r="H6" s="105" t="s">
        <v>13</v>
      </c>
      <c r="I6" s="106" t="s">
        <v>12</v>
      </c>
      <c r="J6" s="104" t="s">
        <v>13</v>
      </c>
      <c r="K6" s="107" t="s">
        <v>13</v>
      </c>
    </row>
    <row r="7" spans="2:11" x14ac:dyDescent="0.3">
      <c r="B7" s="153" t="s">
        <v>67</v>
      </c>
      <c r="C7" s="52">
        <v>2.1412037037037038E-3</v>
      </c>
      <c r="D7" s="130">
        <v>0.81858407079646012</v>
      </c>
      <c r="E7" s="132">
        <v>7.8356628547225776E-2</v>
      </c>
      <c r="F7" s="52"/>
      <c r="G7" s="130"/>
      <c r="H7" s="132"/>
      <c r="I7" s="52">
        <v>2.1412037037037038E-3</v>
      </c>
      <c r="J7" s="130">
        <v>0.81858407079646012</v>
      </c>
      <c r="K7" s="133">
        <v>6.637961966271981E-2</v>
      </c>
    </row>
    <row r="8" spans="2:11" x14ac:dyDescent="0.3">
      <c r="B8" s="153" t="s">
        <v>68</v>
      </c>
      <c r="C8" s="52"/>
      <c r="D8" s="130"/>
      <c r="E8" s="132"/>
      <c r="F8" s="52"/>
      <c r="G8" s="130"/>
      <c r="H8" s="132"/>
      <c r="I8" s="52"/>
      <c r="J8" s="130"/>
      <c r="K8" s="133"/>
    </row>
    <row r="9" spans="2:11" x14ac:dyDescent="0.3">
      <c r="B9" s="153" t="s">
        <v>69</v>
      </c>
      <c r="C9" s="52"/>
      <c r="D9" s="130"/>
      <c r="E9" s="132"/>
      <c r="F9" s="52"/>
      <c r="G9" s="130"/>
      <c r="H9" s="132"/>
      <c r="I9" s="52"/>
      <c r="J9" s="130"/>
      <c r="K9" s="133"/>
    </row>
    <row r="10" spans="2:11" x14ac:dyDescent="0.3">
      <c r="B10" s="153" t="s">
        <v>70</v>
      </c>
      <c r="C10" s="52"/>
      <c r="D10" s="130"/>
      <c r="E10" s="132"/>
      <c r="F10" s="52"/>
      <c r="G10" s="130"/>
      <c r="H10" s="132"/>
      <c r="I10" s="52"/>
      <c r="J10" s="130"/>
      <c r="K10" s="133"/>
    </row>
    <row r="11" spans="2:11" x14ac:dyDescent="0.3">
      <c r="B11" s="153" t="s">
        <v>71</v>
      </c>
      <c r="C11" s="52">
        <v>4.7453703703703704E-4</v>
      </c>
      <c r="D11" s="130">
        <v>0.1814159292035398</v>
      </c>
      <c r="E11" s="132">
        <v>1.7365523083439225E-2</v>
      </c>
      <c r="F11" s="52"/>
      <c r="G11" s="130"/>
      <c r="H11" s="132"/>
      <c r="I11" s="52">
        <v>4.7453703703703704E-4</v>
      </c>
      <c r="J11" s="130">
        <v>0.1814159292035398</v>
      </c>
      <c r="K11" s="133">
        <v>1.4711158952278444E-2</v>
      </c>
    </row>
    <row r="12" spans="2:11" x14ac:dyDescent="0.3">
      <c r="B12" s="153" t="s">
        <v>72</v>
      </c>
      <c r="C12" s="52"/>
      <c r="D12" s="130"/>
      <c r="E12" s="132"/>
      <c r="F12" s="52"/>
      <c r="G12" s="130"/>
      <c r="H12" s="132"/>
      <c r="I12" s="52"/>
      <c r="J12" s="130"/>
      <c r="K12" s="133"/>
    </row>
    <row r="13" spans="2:11" x14ac:dyDescent="0.3">
      <c r="B13" s="153" t="s">
        <v>73</v>
      </c>
      <c r="C13" s="52"/>
      <c r="D13" s="130"/>
      <c r="E13" s="132"/>
      <c r="F13" s="52"/>
      <c r="G13" s="130"/>
      <c r="H13" s="132"/>
      <c r="I13" s="52"/>
      <c r="J13" s="130"/>
      <c r="K13" s="133"/>
    </row>
    <row r="14" spans="2:11" x14ac:dyDescent="0.3">
      <c r="B14" s="153" t="s">
        <v>74</v>
      </c>
      <c r="C14" s="52"/>
      <c r="D14" s="130"/>
      <c r="E14" s="132"/>
      <c r="F14" s="52"/>
      <c r="G14" s="130"/>
      <c r="H14" s="132"/>
      <c r="I14" s="52"/>
      <c r="J14" s="130"/>
      <c r="K14" s="133"/>
    </row>
    <row r="15" spans="2:11" x14ac:dyDescent="0.3">
      <c r="B15" s="153" t="s">
        <v>75</v>
      </c>
      <c r="C15" s="52"/>
      <c r="D15" s="130"/>
      <c r="E15" s="132"/>
      <c r="F15" s="52"/>
      <c r="G15" s="130"/>
      <c r="H15" s="132"/>
      <c r="I15" s="52"/>
      <c r="J15" s="130"/>
      <c r="K15" s="133"/>
    </row>
    <row r="16" spans="2:11" x14ac:dyDescent="0.3">
      <c r="B16" s="153" t="s">
        <v>76</v>
      </c>
      <c r="C16" s="52"/>
      <c r="D16" s="130"/>
      <c r="E16" s="132"/>
      <c r="F16" s="52"/>
      <c r="G16" s="130"/>
      <c r="H16" s="132"/>
      <c r="I16" s="52"/>
      <c r="J16" s="130"/>
      <c r="K16" s="133"/>
    </row>
    <row r="17" spans="2:14" x14ac:dyDescent="0.3">
      <c r="B17" s="153" t="s">
        <v>77</v>
      </c>
      <c r="C17" s="52"/>
      <c r="D17" s="130"/>
      <c r="E17" s="132"/>
      <c r="F17" s="52"/>
      <c r="G17" s="130"/>
      <c r="H17" s="132"/>
      <c r="I17" s="52"/>
      <c r="J17" s="130"/>
      <c r="K17" s="133"/>
    </row>
    <row r="18" spans="2:14" x14ac:dyDescent="0.3">
      <c r="B18" s="153" t="s">
        <v>78</v>
      </c>
      <c r="C18" s="52"/>
      <c r="D18" s="130"/>
      <c r="E18" s="132"/>
      <c r="F18" s="52"/>
      <c r="G18" s="130"/>
      <c r="H18" s="132"/>
      <c r="I18" s="52"/>
      <c r="J18" s="130"/>
      <c r="K18" s="133"/>
    </row>
    <row r="19" spans="2:14" x14ac:dyDescent="0.3">
      <c r="B19" s="153" t="s">
        <v>79</v>
      </c>
      <c r="C19" s="52"/>
      <c r="D19" s="130"/>
      <c r="E19" s="132"/>
      <c r="F19" s="52"/>
      <c r="G19" s="130"/>
      <c r="H19" s="132"/>
      <c r="I19" s="52"/>
      <c r="J19" s="130"/>
      <c r="K19" s="133"/>
    </row>
    <row r="20" spans="2:14" x14ac:dyDescent="0.3">
      <c r="B20" s="108" t="s">
        <v>80</v>
      </c>
      <c r="C20" s="52"/>
      <c r="D20" s="130"/>
      <c r="E20" s="132"/>
      <c r="F20" s="52"/>
      <c r="G20" s="130"/>
      <c r="H20" s="132"/>
      <c r="I20" s="52"/>
      <c r="J20" s="130"/>
      <c r="K20" s="133"/>
    </row>
    <row r="21" spans="2:14" x14ac:dyDescent="0.3">
      <c r="B21" s="108" t="s">
        <v>81</v>
      </c>
      <c r="C21" s="52"/>
      <c r="D21" s="130"/>
      <c r="E21" s="132"/>
      <c r="F21" s="52"/>
      <c r="G21" s="130"/>
      <c r="H21" s="132"/>
      <c r="I21" s="52"/>
      <c r="J21" s="130"/>
      <c r="K21" s="133"/>
    </row>
    <row r="22" spans="2:14" x14ac:dyDescent="0.3">
      <c r="B22" s="108" t="s">
        <v>82</v>
      </c>
      <c r="C22" s="52"/>
      <c r="D22" s="130"/>
      <c r="E22" s="132"/>
      <c r="F22" s="52"/>
      <c r="G22" s="130"/>
      <c r="H22" s="132"/>
      <c r="I22" s="52"/>
      <c r="J22" s="130"/>
      <c r="K22" s="133"/>
    </row>
    <row r="23" spans="2:14" x14ac:dyDescent="0.3">
      <c r="B23" s="111" t="s">
        <v>11</v>
      </c>
      <c r="C23" s="134">
        <v>2.615740740740741E-3</v>
      </c>
      <c r="D23" s="135">
        <v>0.99999999999999989</v>
      </c>
      <c r="E23" s="136">
        <v>9.5722151630664998E-2</v>
      </c>
      <c r="F23" s="134"/>
      <c r="G23" s="135"/>
      <c r="H23" s="136"/>
      <c r="I23" s="134">
        <v>2.615740740740741E-3</v>
      </c>
      <c r="J23" s="135">
        <v>0.99999999999999989</v>
      </c>
      <c r="K23" s="137">
        <v>8.1090778614998249E-2</v>
      </c>
    </row>
    <row r="24" spans="2:14" x14ac:dyDescent="0.3">
      <c r="B24" s="138"/>
      <c r="C24" s="139"/>
      <c r="D24" s="139"/>
      <c r="E24" s="139"/>
      <c r="F24" s="139"/>
      <c r="G24" s="139"/>
      <c r="H24" s="139"/>
      <c r="I24" s="139"/>
      <c r="J24" s="139"/>
      <c r="K24" s="140"/>
      <c r="L24" s="139"/>
      <c r="M24" s="139"/>
      <c r="N24" s="139"/>
    </row>
    <row r="25" spans="2:14" x14ac:dyDescent="0.3">
      <c r="B25" s="102" t="s">
        <v>83</v>
      </c>
      <c r="C25" s="104" t="s">
        <v>12</v>
      </c>
      <c r="D25" s="104" t="s">
        <v>13</v>
      </c>
      <c r="E25" s="104" t="s">
        <v>13</v>
      </c>
      <c r="F25" s="104" t="s">
        <v>12</v>
      </c>
      <c r="G25" s="104" t="s">
        <v>13</v>
      </c>
      <c r="H25" s="104" t="s">
        <v>13</v>
      </c>
      <c r="I25" s="104" t="s">
        <v>12</v>
      </c>
      <c r="J25" s="104" t="s">
        <v>13</v>
      </c>
      <c r="K25" s="141" t="s">
        <v>13</v>
      </c>
    </row>
    <row r="26" spans="2:14" x14ac:dyDescent="0.3">
      <c r="B26" s="153" t="s">
        <v>84</v>
      </c>
      <c r="C26" s="52">
        <v>2.7777777777777778E-4</v>
      </c>
      <c r="D26" s="130"/>
      <c r="E26" s="132">
        <v>1.0165184243964424E-2</v>
      </c>
      <c r="F26" s="52"/>
      <c r="G26" s="130"/>
      <c r="H26" s="132"/>
      <c r="I26" s="52">
        <v>2.7777777777777778E-4</v>
      </c>
      <c r="J26" s="130"/>
      <c r="K26" s="133">
        <v>8.6114101184068936E-3</v>
      </c>
    </row>
    <row r="27" spans="2:14" x14ac:dyDescent="0.3">
      <c r="B27" s="153" t="s">
        <v>85</v>
      </c>
      <c r="C27" s="52"/>
      <c r="D27" s="130"/>
      <c r="E27" s="132"/>
      <c r="F27" s="52">
        <v>1.273148148148148E-4</v>
      </c>
      <c r="G27" s="130"/>
      <c r="H27" s="132">
        <v>2.5821596244131453E-2</v>
      </c>
      <c r="I27" s="52">
        <v>1.273148148148148E-4</v>
      </c>
      <c r="J27" s="130"/>
      <c r="K27" s="133">
        <v>3.9468963042698256E-3</v>
      </c>
    </row>
    <row r="28" spans="2:14" x14ac:dyDescent="0.3">
      <c r="B28" s="153" t="s">
        <v>86</v>
      </c>
      <c r="C28" s="52"/>
      <c r="D28" s="130"/>
      <c r="E28" s="132"/>
      <c r="F28" s="52"/>
      <c r="G28" s="130"/>
      <c r="H28" s="132"/>
      <c r="I28" s="52"/>
      <c r="J28" s="130"/>
      <c r="K28" s="133"/>
    </row>
    <row r="29" spans="2:14" x14ac:dyDescent="0.3">
      <c r="B29" s="153" t="s">
        <v>87</v>
      </c>
      <c r="C29" s="52">
        <v>1.3553240740740734E-2</v>
      </c>
      <c r="D29" s="130"/>
      <c r="E29" s="132">
        <v>0.49597628123676396</v>
      </c>
      <c r="F29" s="52">
        <v>2.9745370370370368E-3</v>
      </c>
      <c r="G29" s="130"/>
      <c r="H29" s="132">
        <v>0.60328638497652587</v>
      </c>
      <c r="I29" s="52">
        <v>1.6527777777777766E-2</v>
      </c>
      <c r="J29" s="130"/>
      <c r="K29" s="133">
        <v>0.51237890204520975</v>
      </c>
    </row>
    <row r="30" spans="2:14" x14ac:dyDescent="0.3">
      <c r="B30" s="153" t="s">
        <v>88</v>
      </c>
      <c r="C30" s="52">
        <v>6.5509259259259253E-3</v>
      </c>
      <c r="D30" s="130"/>
      <c r="E30" s="132">
        <v>0.23972892842016097</v>
      </c>
      <c r="F30" s="52">
        <v>1.8287037037037037E-3</v>
      </c>
      <c r="G30" s="130"/>
      <c r="H30" s="132">
        <v>0.37089201877934275</v>
      </c>
      <c r="I30" s="52">
        <v>8.3796296296296292E-3</v>
      </c>
      <c r="J30" s="130"/>
      <c r="K30" s="133">
        <v>0.25977753857194125</v>
      </c>
    </row>
    <row r="31" spans="2:14" x14ac:dyDescent="0.3">
      <c r="B31" s="172" t="s">
        <v>89</v>
      </c>
      <c r="C31" s="52">
        <v>4.3287037037037035E-3</v>
      </c>
      <c r="D31" s="130"/>
      <c r="E31" s="132">
        <v>0.15840745446844559</v>
      </c>
      <c r="F31" s="52"/>
      <c r="G31" s="130"/>
      <c r="H31" s="132"/>
      <c r="I31" s="52">
        <v>4.3287037037037035E-3</v>
      </c>
      <c r="J31" s="130"/>
      <c r="K31" s="133">
        <v>0.13419447434517409</v>
      </c>
    </row>
    <row r="32" spans="2:14" x14ac:dyDescent="0.3">
      <c r="B32" s="154" t="s">
        <v>11</v>
      </c>
      <c r="C32" s="142">
        <v>2.4710648148148141E-2</v>
      </c>
      <c r="D32" s="135"/>
      <c r="E32" s="135">
        <v>0.90427784836933489</v>
      </c>
      <c r="F32" s="142">
        <v>4.9305555555555552E-3</v>
      </c>
      <c r="G32" s="135"/>
      <c r="H32" s="135">
        <v>1</v>
      </c>
      <c r="I32" s="142">
        <v>2.964120370370369E-2</v>
      </c>
      <c r="J32" s="135"/>
      <c r="K32" s="143">
        <v>0.91890922138500175</v>
      </c>
    </row>
    <row r="33" spans="2:14" x14ac:dyDescent="0.3">
      <c r="B33" s="144"/>
      <c r="C33" s="145"/>
      <c r="D33" s="145"/>
      <c r="E33" s="145"/>
      <c r="F33" s="145"/>
      <c r="G33" s="145"/>
      <c r="H33" s="145"/>
      <c r="I33" s="145"/>
      <c r="J33" s="145"/>
      <c r="K33" s="146"/>
      <c r="L33" s="145"/>
      <c r="M33" s="145"/>
      <c r="N33" s="145"/>
    </row>
    <row r="34" spans="2:14" x14ac:dyDescent="0.3">
      <c r="B34" s="111" t="s">
        <v>14</v>
      </c>
      <c r="C34" s="142">
        <v>2.7326388888888883E-2</v>
      </c>
      <c r="D34" s="147"/>
      <c r="E34" s="135">
        <v>0.99999999999999989</v>
      </c>
      <c r="F34" s="142">
        <v>4.9305555555555552E-3</v>
      </c>
      <c r="G34" s="147"/>
      <c r="H34" s="135">
        <v>1</v>
      </c>
      <c r="I34" s="142">
        <v>3.2256944444444428E-2</v>
      </c>
      <c r="J34" s="147"/>
      <c r="K34" s="143">
        <v>1</v>
      </c>
    </row>
    <row r="35" spans="2:14" ht="66" customHeight="1" thickBot="1" x14ac:dyDescent="0.35">
      <c r="B35" s="214" t="s">
        <v>146</v>
      </c>
      <c r="C35" s="215"/>
      <c r="D35" s="215"/>
      <c r="E35" s="215"/>
      <c r="F35" s="215"/>
      <c r="G35" s="215"/>
      <c r="H35" s="216"/>
      <c r="I35" s="215"/>
      <c r="J35" s="215"/>
      <c r="K35" s="21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89</vt:i4>
      </vt:variant>
      <vt:variant>
        <vt:lpstr>Intervalli denominati</vt:lpstr>
      </vt:variant>
      <vt:variant>
        <vt:i4>30</vt:i4>
      </vt:variant>
    </vt:vector>
  </HeadingPairs>
  <TitlesOfParts>
    <vt:vector size="119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2015-11-12T21:57:30Z</cp:lastPrinted>
  <dcterms:created xsi:type="dcterms:W3CDTF">2015-07-28T09:23:17Z</dcterms:created>
  <dcterms:modified xsi:type="dcterms:W3CDTF">2015-11-16T18:56:13Z</dcterms:modified>
</cp:coreProperties>
</file>